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3.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drawings/drawing12.xml" ContentType="application/vnd.openxmlformats-officedocument.drawing+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226.113.53\介護事業者担当\介護事業者担当\01 指定・届出等関係\00 共通（指定等規則・要綱関係はこちらです）\02　指定等 要綱 関係（11高介第82号）\R06-04　改正関係（介護分野の文書に係る負担軽減）\★HP掲載様式\05_HP様式差替え（新規のみ）\08_短期入所生活介護\新規届出_済\"/>
    </mc:Choice>
  </mc:AlternateContent>
  <bookViews>
    <workbookView xWindow="0" yWindow="0" windowWidth="23040" windowHeight="9240" tabRatio="1000"/>
  </bookViews>
  <sheets>
    <sheet name="添付書類一覧" sheetId="152" r:id="rId1"/>
    <sheet name="添付書類一覧（共生型）" sheetId="102" r:id="rId2"/>
    <sheet name="申請書（様式第一号（一））" sheetId="155" r:id="rId3"/>
    <sheet name="申請書（様式第一号（一）　裏面）" sheetId="156" r:id="rId4"/>
    <sheet name="付表第一号（八）（短期入所生活介護・単独型）" sheetId="163" r:id="rId5"/>
    <sheet name="（参考）付表第一号（八）（短期入所生活介護・単独型）" sheetId="164" r:id="rId6"/>
    <sheet name="付表第一号（九）（短期入所生活介護・空床・特養併設）" sheetId="165" r:id="rId7"/>
    <sheet name="（参考）付表第一号（九）（短期入所生活介護・空床・特養併設）" sheetId="166" r:id="rId8"/>
    <sheet name="付表第一号（十）（短期入所生活介護・特養以外併設）" sheetId="167" r:id="rId9"/>
    <sheet name="（参考）付表第一号（十）（短期入所生活介護・特養以外併設）" sheetId="168" r:id="rId10"/>
    <sheet name="（従来型）記入方法" sheetId="148" r:id="rId11"/>
    <sheet name="（ユニット型）記入方法" sheetId="149" r:id="rId12"/>
    <sheet name="勤務表（参考様式1_従来型）" sheetId="145" r:id="rId13"/>
    <sheet name="勤務表（参考様式1_ユニット型）" sheetId="146" r:id="rId14"/>
    <sheet name="シフト記号表（従来型・ユニット型共通）" sheetId="147" r:id="rId15"/>
    <sheet name="プルダウン・リスト（従来型・ユニット型共通）" sheetId="150" r:id="rId16"/>
    <sheet name="勤務時間調べ" sheetId="65" r:id="rId17"/>
    <sheet name="平面図（参考様式2）" sheetId="132" r:id="rId18"/>
    <sheet name="写真（例）" sheetId="133" r:id="rId19"/>
    <sheet name="苦情処理（参考様式3）" sheetId="134" r:id="rId20"/>
    <sheet name="誓約書（参考様式４）" sheetId="135" r:id="rId21"/>
    <sheet name="誓約書別紙①（参考様式４別紙①）" sheetId="136" r:id="rId22"/>
    <sheet name="誓約書別紙⑤（参考様式４別紙⑤）" sheetId="143" r:id="rId23"/>
    <sheet name="【老人福祉法】事業開始届 " sheetId="119" r:id="rId24"/>
    <sheet name="【老人福祉法】事業開始届 (記載例)" sheetId="122" r:id="rId25"/>
    <sheet name="【老人福祉法】施設設置届 " sheetId="120" r:id="rId26"/>
    <sheet name="【老人福祉法】施設設置届 (記載例)" sheetId="123" r:id="rId27"/>
    <sheet name="雇用契約・就業規則チェックリスト" sheetId="153" r:id="rId28"/>
    <sheet name="建築物に関するチェックリスト" sheetId="154" r:id="rId29"/>
    <sheet name="【老人福祉法】チェックリスト" sheetId="121" r:id="rId30"/>
  </sheets>
  <externalReferences>
    <externalReference r:id="rId31"/>
    <externalReference r:id="rId32"/>
  </externalReferences>
  <definedNames>
    <definedName name="【記載例】シフト記号" localSheetId="14">'シフト記号表（従来型・ユニット型共通）'!$C$6:$C$47</definedName>
    <definedName name="【記載例】シフト記号">'[1]【記載例】シフト記号表（勤務時間帯）'!$C$6:$C$35</definedName>
    <definedName name="【記載例】シフト記号表" localSheetId="14">'シフト記号表（従来型・ユニット型共通）'!$C$6:$C$47</definedName>
    <definedName name="【記載例】シフト記号表">'[2]【記載例】シフト記号表（勤務時間帯）'!$C$6:$C$47</definedName>
    <definedName name="aa">#REF!</definedName>
    <definedName name="_xlnm.Print_Area" localSheetId="11">'（ユニット型）記入方法'!$A$1:$Q$93</definedName>
    <definedName name="_xlnm.Print_Area" localSheetId="7">'（参考）付表第一号（九）（短期入所生活介護・空床・特養併設）'!$A$1:$AH$7</definedName>
    <definedName name="_xlnm.Print_Area" localSheetId="9">'（参考）付表第一号（十）（短期入所生活介護・特養以外併設）'!$A$1:$AH$7</definedName>
    <definedName name="_xlnm.Print_Area" localSheetId="5">'（参考）付表第一号（八）（短期入所生活介護・単独型）'!$A$1:$AH$6</definedName>
    <definedName name="_xlnm.Print_Area" localSheetId="10">'（従来型）記入方法'!$A$1:$Q$83</definedName>
    <definedName name="_xlnm.Print_Area" localSheetId="29">#REF!</definedName>
    <definedName name="_xlnm.Print_Area" localSheetId="25">'【老人福祉法】施設設置届 '!$A$1:$K$44</definedName>
    <definedName name="_xlnm.Print_Area" localSheetId="26">'【老人福祉法】施設設置届 (記載例)'!$A$1:$L$44</definedName>
    <definedName name="_xlnm.Print_Area" localSheetId="23">'【老人福祉法】事業開始届 '!$A$1:$I$41</definedName>
    <definedName name="_xlnm.Print_Area" localSheetId="24">'【老人福祉法】事業開始届 (記載例)'!$A$1:$I$44</definedName>
    <definedName name="_xlnm.Print_Area" localSheetId="14">'シフト記号表（従来型・ユニット型共通）'!$B$1:$N$52</definedName>
    <definedName name="_xlnm.Print_Area" localSheetId="16">勤務時間調べ!$A$1:$H$50</definedName>
    <definedName name="_xlnm.Print_Area" localSheetId="13">'勤務表（参考様式1_ユニット型）'!$A$1:$BN$237</definedName>
    <definedName name="_xlnm.Print_Area" localSheetId="12">'勤務表（参考様式1_従来型）'!$A$1:$BJ$237</definedName>
    <definedName name="_xlnm.Print_Area" localSheetId="19">'苦情処理（参考様式3）'!$A$1:$B$18</definedName>
    <definedName name="_xlnm.Print_Area" localSheetId="28">建築物に関するチェックリスト!$A$1:$CY$111</definedName>
    <definedName name="_xlnm.Print_Area" localSheetId="27">雇用契約・就業規則チェックリスト!$A$1:$L$49</definedName>
    <definedName name="_xlnm.Print_Area" localSheetId="18">'写真（例）'!$A$1:$W$56</definedName>
    <definedName name="_xlnm.Print_Area" localSheetId="3">'申請書（様式第一号（一）　裏面）'!$A$1:$L$34</definedName>
    <definedName name="_xlnm.Print_Area" localSheetId="2">'申請書（様式第一号（一））'!$A$1:$AK$68</definedName>
    <definedName name="_xlnm.Print_Area" localSheetId="20">'誓約書（参考様式４）'!$A$1:$L$25</definedName>
    <definedName name="_xlnm.Print_Area" localSheetId="21">'誓約書別紙①（参考様式４別紙①）'!$A$1:$D$22</definedName>
    <definedName name="_xlnm.Print_Area" localSheetId="22">#REF!</definedName>
    <definedName name="_xlnm.Print_Area" localSheetId="0">添付書類一覧!$A$1:$H$53</definedName>
    <definedName name="_xlnm.Print_Area" localSheetId="1">'添付書類一覧（共生型）'!$A$1:$E$36</definedName>
    <definedName name="_xlnm.Print_Area" localSheetId="6">'付表第一号（九）（短期入所生活介護・空床・特養併設）'!$A$1:$AH$71</definedName>
    <definedName name="_xlnm.Print_Area" localSheetId="8">'付表第一号（十）（短期入所生活介護・特養以外併設）'!$A$1:$AH$79</definedName>
    <definedName name="_xlnm.Print_Area" localSheetId="4">'付表第一号（八）（短期入所生活介護・単独型）'!$A$1:$AH$64</definedName>
    <definedName name="_xlnm.Print_Area" localSheetId="17">'平面図（参考様式2）'!$A$1:$N$20</definedName>
    <definedName name="_xlnm.Print_Area">#REF!</definedName>
    <definedName name="_xlnm.Print_Titles" localSheetId="13">'勤務表（参考様式1_ユニット型）'!$1:$16</definedName>
    <definedName name="_xlnm.Print_Titles" localSheetId="12">'勤務表（参考様式1_従来型）'!$1:$16</definedName>
    <definedName name="シフト記号表" localSheetId="28">#REF!</definedName>
    <definedName name="シフト記号表" localSheetId="27">#REF!</definedName>
    <definedName name="シフト記号表">'シフト記号表（従来型・ユニット型共通）'!$C$6:$C$47</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 localSheetId="28">#REF!</definedName>
    <definedName name="介護職員" localSheetId="27">#REF!</definedName>
    <definedName name="介護職員">'プルダウン・リスト（従来型・ユニット型共通）'!$G$22:$G$31</definedName>
    <definedName name="看護職員" localSheetId="28">#REF!</definedName>
    <definedName name="看護職員" localSheetId="27">#REF!</definedName>
    <definedName name="看護職員">'プルダウン・リスト（従来型・ユニット型共通）'!$F$22:$F$31</definedName>
    <definedName name="管理栄養士【栄養】" localSheetId="28">#REF!</definedName>
    <definedName name="管理栄養士【栄養】" localSheetId="27">#REF!</definedName>
    <definedName name="管理栄養士【栄養】">#REF!</definedName>
    <definedName name="管理者" localSheetId="28">#REF!</definedName>
    <definedName name="管理者" localSheetId="27">#REF!</definedName>
    <definedName name="管理者">'プルダウン・リスト（従来型・ユニット型共通）'!$C$22:$C$31</definedName>
    <definedName name="機能訓練指導員" localSheetId="28">#REF!</definedName>
    <definedName name="機能訓練指導員" localSheetId="27">#REF!</definedName>
    <definedName name="機能訓練指導員">'プルダウン・リスト（従来型・ユニット型共通）'!$I$22:$I$31</definedName>
    <definedName name="職種" localSheetId="28">#REF!</definedName>
    <definedName name="職種" localSheetId="27">#REF!</definedName>
    <definedName name="職種">'プルダウン・リスト（従来型・ユニット型共通）'!$C$21:$L$21</definedName>
    <definedName name="生活相談員" localSheetId="28">#REF!</definedName>
    <definedName name="生活相談員" localSheetId="27">#REF!</definedName>
    <definedName name="生活相談員">'プルダウン・リスト（従来型・ユニット型共通）'!$E$22:$E$31</definedName>
  </definedNames>
  <calcPr calcId="162913"/>
</workbook>
</file>

<file path=xl/calcChain.xml><?xml version="1.0" encoding="utf-8"?>
<calcChain xmlns="http://schemas.openxmlformats.org/spreadsheetml/2006/main">
  <c r="D47" i="147" l="1"/>
  <c r="L46" i="147"/>
  <c r="L45" i="147"/>
  <c r="L47" i="147" s="1"/>
  <c r="D44" i="147"/>
  <c r="L43" i="147"/>
  <c r="L42" i="147"/>
  <c r="L44" i="147" s="1"/>
  <c r="D41" i="147"/>
  <c r="L40" i="147"/>
  <c r="L39" i="147"/>
  <c r="L41" i="147" s="1"/>
  <c r="D38" i="147"/>
  <c r="D37" i="147"/>
  <c r="D36" i="147"/>
  <c r="D35" i="147"/>
  <c r="D34" i="147"/>
  <c r="D33" i="147"/>
  <c r="D32" i="147"/>
  <c r="D31" i="147"/>
  <c r="D30" i="147"/>
  <c r="D29" i="147"/>
  <c r="D28" i="147"/>
  <c r="D27" i="147"/>
  <c r="D26" i="147"/>
  <c r="D25" i="147"/>
  <c r="D24" i="147"/>
  <c r="D23" i="147"/>
  <c r="L22" i="147"/>
  <c r="D22" i="147"/>
  <c r="L21" i="147"/>
  <c r="D21" i="147"/>
  <c r="L20" i="147"/>
  <c r="D20" i="147"/>
  <c r="L19" i="147"/>
  <c r="D19" i="147"/>
  <c r="L18" i="147"/>
  <c r="D18" i="147"/>
  <c r="L17" i="147"/>
  <c r="D17" i="147"/>
  <c r="L16" i="147"/>
  <c r="D16" i="147"/>
  <c r="L15" i="147"/>
  <c r="D15" i="147"/>
  <c r="L14" i="147"/>
  <c r="D14" i="147"/>
  <c r="L13" i="147"/>
  <c r="D13" i="147"/>
  <c r="L12" i="147"/>
  <c r="D12" i="147"/>
  <c r="L11" i="147"/>
  <c r="D11" i="147"/>
  <c r="L10" i="147"/>
  <c r="D10" i="147"/>
  <c r="L9" i="147"/>
  <c r="D9" i="147"/>
  <c r="L8" i="147"/>
  <c r="D8" i="147"/>
  <c r="L7" i="147"/>
  <c r="D7" i="147"/>
  <c r="L6" i="147"/>
  <c r="D6" i="147"/>
  <c r="O236" i="146"/>
  <c r="AJ231" i="146"/>
  <c r="T231" i="146"/>
  <c r="AE230" i="146"/>
  <c r="T230" i="146"/>
  <c r="O230" i="146"/>
  <c r="AL228" i="146"/>
  <c r="AE231" i="146" s="1"/>
  <c r="AO231" i="146" s="1"/>
  <c r="AJ236" i="146" s="1"/>
  <c r="AQ226" i="146"/>
  <c r="AE236" i="146" s="1"/>
  <c r="AN226" i="146"/>
  <c r="AL226" i="146"/>
  <c r="AA226" i="146"/>
  <c r="X226" i="146"/>
  <c r="O231" i="146" s="1"/>
  <c r="V226" i="146"/>
  <c r="AI223" i="146"/>
  <c r="AG222" i="146"/>
  <c r="BE216" i="146"/>
  <c r="BD216" i="146"/>
  <c r="BC216" i="146"/>
  <c r="BB216" i="146"/>
  <c r="BA216" i="146"/>
  <c r="AZ216" i="146"/>
  <c r="AY216" i="146"/>
  <c r="AX216" i="146"/>
  <c r="AW216" i="146"/>
  <c r="AV216" i="146"/>
  <c r="AU216" i="146"/>
  <c r="AT216" i="146"/>
  <c r="AS216" i="146"/>
  <c r="AR216" i="146"/>
  <c r="AQ216" i="146"/>
  <c r="AP216" i="146"/>
  <c r="AO216" i="146"/>
  <c r="AN216" i="146"/>
  <c r="AM216" i="146"/>
  <c r="AL216" i="146"/>
  <c r="AK216" i="146"/>
  <c r="AJ216" i="146"/>
  <c r="AI216" i="146"/>
  <c r="AH216" i="146"/>
  <c r="AG216" i="146"/>
  <c r="AF216" i="146"/>
  <c r="AE216" i="146"/>
  <c r="AD216" i="146"/>
  <c r="AC216" i="146"/>
  <c r="AB216" i="146"/>
  <c r="BF216" i="146" s="1"/>
  <c r="BH216" i="146" s="1"/>
  <c r="AA216" i="146"/>
  <c r="L216" i="146"/>
  <c r="J216" i="146"/>
  <c r="BE214" i="146"/>
  <c r="BD214" i="146"/>
  <c r="BC214" i="146"/>
  <c r="BB214" i="146"/>
  <c r="BA214" i="146"/>
  <c r="AZ214" i="146"/>
  <c r="AY214" i="146"/>
  <c r="AX214" i="146"/>
  <c r="AW214" i="146"/>
  <c r="AV214" i="146"/>
  <c r="AU214" i="146"/>
  <c r="AT214" i="146"/>
  <c r="AS214" i="146"/>
  <c r="AR214" i="146"/>
  <c r="AQ214" i="146"/>
  <c r="AP214" i="146"/>
  <c r="AO214" i="146"/>
  <c r="AN214" i="146"/>
  <c r="AM214" i="146"/>
  <c r="AL214" i="146"/>
  <c r="AK214" i="146"/>
  <c r="AJ214" i="146"/>
  <c r="AI214" i="146"/>
  <c r="AH214" i="146"/>
  <c r="AG214" i="146"/>
  <c r="AF214" i="146"/>
  <c r="AE214" i="146"/>
  <c r="AD214" i="146"/>
  <c r="AC214" i="146"/>
  <c r="AB214" i="146"/>
  <c r="BF214" i="146" s="1"/>
  <c r="BH214" i="146" s="1"/>
  <c r="AA214" i="146"/>
  <c r="L214" i="146"/>
  <c r="J214" i="146"/>
  <c r="BE212" i="146"/>
  <c r="BD212" i="146"/>
  <c r="BC212" i="146"/>
  <c r="BB212" i="146"/>
  <c r="BA212" i="146"/>
  <c r="AZ212" i="146"/>
  <c r="AY212" i="146"/>
  <c r="AX212" i="146"/>
  <c r="AW212" i="146"/>
  <c r="AV212" i="146"/>
  <c r="AU212" i="146"/>
  <c r="AT212" i="146"/>
  <c r="AS212" i="146"/>
  <c r="AR212" i="146"/>
  <c r="AQ212" i="146"/>
  <c r="AP212" i="146"/>
  <c r="AO212" i="146"/>
  <c r="AN212" i="146"/>
  <c r="AM212" i="146"/>
  <c r="AL212" i="146"/>
  <c r="AK212" i="146"/>
  <c r="AJ212" i="146"/>
  <c r="AI212" i="146"/>
  <c r="AH212" i="146"/>
  <c r="AG212" i="146"/>
  <c r="AF212" i="146"/>
  <c r="AE212" i="146"/>
  <c r="AD212" i="146"/>
  <c r="AC212" i="146"/>
  <c r="AB212" i="146"/>
  <c r="BF212" i="146" s="1"/>
  <c r="BH212" i="146" s="1"/>
  <c r="AA212" i="146"/>
  <c r="L212" i="146"/>
  <c r="J212" i="146"/>
  <c r="BE210" i="146"/>
  <c r="BD210" i="146"/>
  <c r="BC210" i="146"/>
  <c r="BB210" i="146"/>
  <c r="BA210" i="146"/>
  <c r="AZ210" i="146"/>
  <c r="AY210" i="146"/>
  <c r="AX210" i="146"/>
  <c r="AW210" i="146"/>
  <c r="AV210" i="146"/>
  <c r="AU210" i="146"/>
  <c r="AT210" i="146"/>
  <c r="AS210" i="146"/>
  <c r="AR210" i="146"/>
  <c r="AQ210" i="146"/>
  <c r="AP210" i="146"/>
  <c r="AO210" i="146"/>
  <c r="AN210" i="146"/>
  <c r="AM210" i="146"/>
  <c r="AL210" i="146"/>
  <c r="AK210" i="146"/>
  <c r="AJ210" i="146"/>
  <c r="AI210" i="146"/>
  <c r="AH210" i="146"/>
  <c r="AG210" i="146"/>
  <c r="AF210" i="146"/>
  <c r="AE210" i="146"/>
  <c r="AD210" i="146"/>
  <c r="AC210" i="146"/>
  <c r="AB210" i="146"/>
  <c r="BF210" i="146" s="1"/>
  <c r="BH210" i="146" s="1"/>
  <c r="AA210" i="146"/>
  <c r="L210" i="146"/>
  <c r="J210" i="146"/>
  <c r="BE208" i="146"/>
  <c r="BD208" i="146"/>
  <c r="BC208" i="146"/>
  <c r="BB208" i="146"/>
  <c r="BA208" i="146"/>
  <c r="AZ208" i="146"/>
  <c r="AY208" i="146"/>
  <c r="AX208" i="146"/>
  <c r="AW208" i="146"/>
  <c r="AV208" i="146"/>
  <c r="AU208" i="146"/>
  <c r="AT208" i="146"/>
  <c r="AS208" i="146"/>
  <c r="AR208" i="146"/>
  <c r="AQ208" i="146"/>
  <c r="AP208" i="146"/>
  <c r="AO208" i="146"/>
  <c r="AN208" i="146"/>
  <c r="AM208" i="146"/>
  <c r="AL208" i="146"/>
  <c r="AK208" i="146"/>
  <c r="AJ208" i="146"/>
  <c r="AI208" i="146"/>
  <c r="AH208" i="146"/>
  <c r="AG208" i="146"/>
  <c r="AF208" i="146"/>
  <c r="AE208" i="146"/>
  <c r="AD208" i="146"/>
  <c r="AC208" i="146"/>
  <c r="AB208" i="146"/>
  <c r="BF208" i="146" s="1"/>
  <c r="BH208" i="146" s="1"/>
  <c r="AA208" i="146"/>
  <c r="L208" i="146"/>
  <c r="J208" i="146"/>
  <c r="BE206" i="146"/>
  <c r="BD206" i="146"/>
  <c r="BC206" i="146"/>
  <c r="BB206" i="146"/>
  <c r="BA206" i="146"/>
  <c r="AZ206" i="146"/>
  <c r="AY206" i="146"/>
  <c r="AX206" i="146"/>
  <c r="AW206" i="146"/>
  <c r="AV206" i="146"/>
  <c r="AU206" i="146"/>
  <c r="AT206" i="146"/>
  <c r="AS206" i="146"/>
  <c r="AR206" i="146"/>
  <c r="AQ206" i="146"/>
  <c r="AP206" i="146"/>
  <c r="AO206" i="146"/>
  <c r="AN206" i="146"/>
  <c r="AM206" i="146"/>
  <c r="AL206" i="146"/>
  <c r="AK206" i="146"/>
  <c r="AJ206" i="146"/>
  <c r="AI206" i="146"/>
  <c r="AH206" i="146"/>
  <c r="AG206" i="146"/>
  <c r="AF206" i="146"/>
  <c r="AE206" i="146"/>
  <c r="AD206" i="146"/>
  <c r="AC206" i="146"/>
  <c r="AB206" i="146"/>
  <c r="BF206" i="146" s="1"/>
  <c r="BH206" i="146" s="1"/>
  <c r="AA206" i="146"/>
  <c r="L206" i="146"/>
  <c r="J206" i="146"/>
  <c r="BE204" i="146"/>
  <c r="BD204" i="146"/>
  <c r="BC204" i="146"/>
  <c r="BB204" i="146"/>
  <c r="BA204" i="146"/>
  <c r="AZ204" i="146"/>
  <c r="AY204" i="146"/>
  <c r="AX204" i="146"/>
  <c r="AW204" i="146"/>
  <c r="AV204" i="146"/>
  <c r="AU204" i="146"/>
  <c r="AT204" i="146"/>
  <c r="AS204" i="146"/>
  <c r="AR204" i="146"/>
  <c r="AQ204" i="146"/>
  <c r="AP204" i="146"/>
  <c r="AO204" i="146"/>
  <c r="AN204" i="146"/>
  <c r="AM204" i="146"/>
  <c r="AL204" i="146"/>
  <c r="AK204" i="146"/>
  <c r="AJ204" i="146"/>
  <c r="AI204" i="146"/>
  <c r="AH204" i="146"/>
  <c r="AG204" i="146"/>
  <c r="AF204" i="146"/>
  <c r="AE204" i="146"/>
  <c r="AD204" i="146"/>
  <c r="AC204" i="146"/>
  <c r="AB204" i="146"/>
  <c r="BF204" i="146" s="1"/>
  <c r="BH204" i="146" s="1"/>
  <c r="AA204" i="146"/>
  <c r="L204" i="146"/>
  <c r="J204" i="146"/>
  <c r="BE202" i="146"/>
  <c r="BD202" i="146"/>
  <c r="BC202" i="146"/>
  <c r="BB202" i="146"/>
  <c r="BA202" i="146"/>
  <c r="AZ202" i="146"/>
  <c r="AY202" i="146"/>
  <c r="AX202" i="146"/>
  <c r="AW202" i="146"/>
  <c r="AV202" i="146"/>
  <c r="AU202" i="146"/>
  <c r="AT202" i="146"/>
  <c r="AS202" i="146"/>
  <c r="AR202" i="146"/>
  <c r="AQ202" i="146"/>
  <c r="AP202" i="146"/>
  <c r="AO202" i="146"/>
  <c r="AN202" i="146"/>
  <c r="AM202" i="146"/>
  <c r="AL202" i="146"/>
  <c r="AK202" i="146"/>
  <c r="AJ202" i="146"/>
  <c r="AI202" i="146"/>
  <c r="AH202" i="146"/>
  <c r="AG202" i="146"/>
  <c r="AF202" i="146"/>
  <c r="AE202" i="146"/>
  <c r="AD202" i="146"/>
  <c r="AC202" i="146"/>
  <c r="AB202" i="146"/>
  <c r="BF202" i="146" s="1"/>
  <c r="BH202" i="146" s="1"/>
  <c r="AA202" i="146"/>
  <c r="L202" i="146"/>
  <c r="J202" i="146"/>
  <c r="BE200" i="146"/>
  <c r="BD200" i="146"/>
  <c r="BC200" i="146"/>
  <c r="BB200" i="146"/>
  <c r="BA200" i="146"/>
  <c r="AZ200" i="146"/>
  <c r="AY200" i="146"/>
  <c r="AX200" i="146"/>
  <c r="AW200" i="146"/>
  <c r="AV200" i="146"/>
  <c r="AU200" i="146"/>
  <c r="AT200" i="146"/>
  <c r="AS200" i="146"/>
  <c r="AR200" i="146"/>
  <c r="AQ200" i="146"/>
  <c r="AP200" i="146"/>
  <c r="AO200" i="146"/>
  <c r="AN200" i="146"/>
  <c r="AM200" i="146"/>
  <c r="AL200" i="146"/>
  <c r="AK200" i="146"/>
  <c r="AJ200" i="146"/>
  <c r="AI200" i="146"/>
  <c r="AH200" i="146"/>
  <c r="AG200" i="146"/>
  <c r="AF200" i="146"/>
  <c r="AE200" i="146"/>
  <c r="AD200" i="146"/>
  <c r="AC200" i="146"/>
  <c r="AB200" i="146"/>
  <c r="BF200" i="146" s="1"/>
  <c r="BH200" i="146" s="1"/>
  <c r="AA200" i="146"/>
  <c r="L200" i="146"/>
  <c r="J200" i="146"/>
  <c r="BE198" i="146"/>
  <c r="BD198" i="146"/>
  <c r="BC198" i="146"/>
  <c r="BB198" i="146"/>
  <c r="BA198" i="146"/>
  <c r="AZ198" i="146"/>
  <c r="AY198" i="146"/>
  <c r="AX198" i="146"/>
  <c r="AW198" i="146"/>
  <c r="AV198" i="146"/>
  <c r="AU198" i="146"/>
  <c r="AT198" i="146"/>
  <c r="AS198" i="146"/>
  <c r="AR198" i="146"/>
  <c r="AQ198" i="146"/>
  <c r="AP198" i="146"/>
  <c r="AO198" i="146"/>
  <c r="AN198" i="146"/>
  <c r="AM198" i="146"/>
  <c r="AL198" i="146"/>
  <c r="AK198" i="146"/>
  <c r="AJ198" i="146"/>
  <c r="AI198" i="146"/>
  <c r="AH198" i="146"/>
  <c r="AG198" i="146"/>
  <c r="AF198" i="146"/>
  <c r="AE198" i="146"/>
  <c r="AD198" i="146"/>
  <c r="AC198" i="146"/>
  <c r="AB198" i="146"/>
  <c r="BF198" i="146" s="1"/>
  <c r="BH198" i="146" s="1"/>
  <c r="AA198" i="146"/>
  <c r="L198" i="146"/>
  <c r="J198" i="146"/>
  <c r="BE196" i="146"/>
  <c r="BD196" i="146"/>
  <c r="BC196" i="146"/>
  <c r="BB196" i="146"/>
  <c r="BA196" i="146"/>
  <c r="AZ196" i="146"/>
  <c r="AY196" i="146"/>
  <c r="AX196" i="146"/>
  <c r="AW196" i="146"/>
  <c r="AV196" i="146"/>
  <c r="AU196" i="146"/>
  <c r="AT196" i="146"/>
  <c r="AS196" i="146"/>
  <c r="AR196" i="146"/>
  <c r="AQ196" i="146"/>
  <c r="AP196" i="146"/>
  <c r="AO196" i="146"/>
  <c r="AN196" i="146"/>
  <c r="AM196" i="146"/>
  <c r="AL196" i="146"/>
  <c r="AK196" i="146"/>
  <c r="AJ196" i="146"/>
  <c r="AI196" i="146"/>
  <c r="AH196" i="146"/>
  <c r="AG196" i="146"/>
  <c r="AF196" i="146"/>
  <c r="AE196" i="146"/>
  <c r="AD196" i="146"/>
  <c r="AC196" i="146"/>
  <c r="AB196" i="146"/>
  <c r="BF196" i="146" s="1"/>
  <c r="BH196" i="146" s="1"/>
  <c r="AA196" i="146"/>
  <c r="L196" i="146"/>
  <c r="J196" i="146"/>
  <c r="BE194" i="146"/>
  <c r="BD194" i="146"/>
  <c r="BC194" i="146"/>
  <c r="BB194" i="146"/>
  <c r="BA194" i="146"/>
  <c r="AZ194" i="146"/>
  <c r="AY194" i="146"/>
  <c r="AX194" i="146"/>
  <c r="AW194" i="146"/>
  <c r="AV194" i="146"/>
  <c r="AU194" i="146"/>
  <c r="AT194" i="146"/>
  <c r="AS194" i="146"/>
  <c r="AR194" i="146"/>
  <c r="AQ194" i="146"/>
  <c r="AP194" i="146"/>
  <c r="AO194" i="146"/>
  <c r="AN194" i="146"/>
  <c r="AM194" i="146"/>
  <c r="AL194" i="146"/>
  <c r="AK194" i="146"/>
  <c r="AJ194" i="146"/>
  <c r="AI194" i="146"/>
  <c r="AH194" i="146"/>
  <c r="AG194" i="146"/>
  <c r="AF194" i="146"/>
  <c r="AE194" i="146"/>
  <c r="AD194" i="146"/>
  <c r="AC194" i="146"/>
  <c r="AB194" i="146"/>
  <c r="BF194" i="146" s="1"/>
  <c r="BH194" i="146" s="1"/>
  <c r="AA194" i="146"/>
  <c r="L194" i="146"/>
  <c r="J194" i="146"/>
  <c r="BE192" i="146"/>
  <c r="BD192" i="146"/>
  <c r="BC192" i="146"/>
  <c r="BB192" i="146"/>
  <c r="BA192" i="146"/>
  <c r="AZ192" i="146"/>
  <c r="AY192" i="146"/>
  <c r="AX192" i="146"/>
  <c r="AW192" i="146"/>
  <c r="AV192" i="146"/>
  <c r="AU192" i="146"/>
  <c r="AT192" i="146"/>
  <c r="AS192" i="146"/>
  <c r="AR192" i="146"/>
  <c r="AQ192" i="146"/>
  <c r="AP192" i="146"/>
  <c r="AO192" i="146"/>
  <c r="AN192" i="146"/>
  <c r="AM192" i="146"/>
  <c r="AL192" i="146"/>
  <c r="AK192" i="146"/>
  <c r="AJ192" i="146"/>
  <c r="AI192" i="146"/>
  <c r="AH192" i="146"/>
  <c r="AG192" i="146"/>
  <c r="AF192" i="146"/>
  <c r="AE192" i="146"/>
  <c r="AD192" i="146"/>
  <c r="AC192" i="146"/>
  <c r="AB192" i="146"/>
  <c r="BF192" i="146" s="1"/>
  <c r="BH192" i="146" s="1"/>
  <c r="AA192" i="146"/>
  <c r="L192" i="146"/>
  <c r="J192" i="146"/>
  <c r="BE190" i="146"/>
  <c r="BD190" i="146"/>
  <c r="BC190" i="146"/>
  <c r="BB190" i="146"/>
  <c r="BA190" i="146"/>
  <c r="AZ190" i="146"/>
  <c r="AY190" i="146"/>
  <c r="AX190" i="146"/>
  <c r="AW190" i="146"/>
  <c r="AV190" i="146"/>
  <c r="AU190" i="146"/>
  <c r="AT190" i="146"/>
  <c r="AS190" i="146"/>
  <c r="AR190" i="146"/>
  <c r="AQ190" i="146"/>
  <c r="AP190" i="146"/>
  <c r="AO190" i="146"/>
  <c r="AN190" i="146"/>
  <c r="AM190" i="146"/>
  <c r="AL190" i="146"/>
  <c r="AK190" i="146"/>
  <c r="AJ190" i="146"/>
  <c r="AI190" i="146"/>
  <c r="AH190" i="146"/>
  <c r="AG190" i="146"/>
  <c r="AF190" i="146"/>
  <c r="AE190" i="146"/>
  <c r="AD190" i="146"/>
  <c r="AC190" i="146"/>
  <c r="AB190" i="146"/>
  <c r="BF190" i="146" s="1"/>
  <c r="BH190" i="146" s="1"/>
  <c r="AA190" i="146"/>
  <c r="L190" i="146"/>
  <c r="J190" i="146"/>
  <c r="BE188" i="146"/>
  <c r="BD188" i="146"/>
  <c r="BC188" i="146"/>
  <c r="BB188" i="146"/>
  <c r="BA188" i="146"/>
  <c r="AZ188" i="146"/>
  <c r="AY188" i="146"/>
  <c r="AX188" i="146"/>
  <c r="AW188" i="146"/>
  <c r="AV188" i="146"/>
  <c r="AU188" i="146"/>
  <c r="AT188" i="146"/>
  <c r="AS188" i="146"/>
  <c r="AR188" i="146"/>
  <c r="AQ188" i="146"/>
  <c r="AP188" i="146"/>
  <c r="AO188" i="146"/>
  <c r="AN188" i="146"/>
  <c r="AM188" i="146"/>
  <c r="AL188" i="146"/>
  <c r="AK188" i="146"/>
  <c r="AJ188" i="146"/>
  <c r="AI188" i="146"/>
  <c r="AH188" i="146"/>
  <c r="AG188" i="146"/>
  <c r="AF188" i="146"/>
  <c r="AE188" i="146"/>
  <c r="AD188" i="146"/>
  <c r="AC188" i="146"/>
  <c r="AB188" i="146"/>
  <c r="BF188" i="146" s="1"/>
  <c r="BH188" i="146" s="1"/>
  <c r="AA188" i="146"/>
  <c r="L188" i="146"/>
  <c r="J188" i="146"/>
  <c r="BE186" i="146"/>
  <c r="BD186" i="146"/>
  <c r="BC186" i="146"/>
  <c r="BB186" i="146"/>
  <c r="BA186" i="146"/>
  <c r="AZ186" i="146"/>
  <c r="AY186" i="146"/>
  <c r="AX186" i="146"/>
  <c r="AW186" i="146"/>
  <c r="AV186" i="146"/>
  <c r="AU186" i="146"/>
  <c r="AT186" i="146"/>
  <c r="AS186" i="146"/>
  <c r="AR186" i="146"/>
  <c r="AQ186" i="146"/>
  <c r="AP186" i="146"/>
  <c r="AO186" i="146"/>
  <c r="AN186" i="146"/>
  <c r="AM186" i="146"/>
  <c r="AL186" i="146"/>
  <c r="AK186" i="146"/>
  <c r="AJ186" i="146"/>
  <c r="AI186" i="146"/>
  <c r="AH186" i="146"/>
  <c r="AG186" i="146"/>
  <c r="AF186" i="146"/>
  <c r="AE186" i="146"/>
  <c r="AD186" i="146"/>
  <c r="AC186" i="146"/>
  <c r="AB186" i="146"/>
  <c r="BF186" i="146" s="1"/>
  <c r="BH186" i="146" s="1"/>
  <c r="AA186" i="146"/>
  <c r="L186" i="146"/>
  <c r="J186" i="146"/>
  <c r="BE184" i="146"/>
  <c r="BD184" i="146"/>
  <c r="BC184" i="146"/>
  <c r="BB184" i="146"/>
  <c r="BA184" i="146"/>
  <c r="AZ184" i="146"/>
  <c r="AY184" i="146"/>
  <c r="AX184" i="146"/>
  <c r="AW184" i="146"/>
  <c r="AV184" i="146"/>
  <c r="AU184" i="146"/>
  <c r="AT184" i="146"/>
  <c r="AS184" i="146"/>
  <c r="AR184" i="146"/>
  <c r="AQ184" i="146"/>
  <c r="AP184" i="146"/>
  <c r="AO184" i="146"/>
  <c r="AN184" i="146"/>
  <c r="AM184" i="146"/>
  <c r="AL184" i="146"/>
  <c r="AK184" i="146"/>
  <c r="AJ184" i="146"/>
  <c r="AI184" i="146"/>
  <c r="AH184" i="146"/>
  <c r="AG184" i="146"/>
  <c r="AF184" i="146"/>
  <c r="AE184" i="146"/>
  <c r="AD184" i="146"/>
  <c r="AC184" i="146"/>
  <c r="AB184" i="146"/>
  <c r="BF184" i="146" s="1"/>
  <c r="BH184" i="146" s="1"/>
  <c r="AA184" i="146"/>
  <c r="L184" i="146"/>
  <c r="J184" i="146"/>
  <c r="BE182" i="146"/>
  <c r="BD182" i="146"/>
  <c r="BC182" i="146"/>
  <c r="BB182" i="146"/>
  <c r="BA182" i="146"/>
  <c r="AZ182" i="146"/>
  <c r="AY182" i="146"/>
  <c r="AX182" i="146"/>
  <c r="AW182" i="146"/>
  <c r="AV182" i="146"/>
  <c r="AU182" i="146"/>
  <c r="AT182" i="146"/>
  <c r="AS182" i="146"/>
  <c r="AR182" i="146"/>
  <c r="AQ182" i="146"/>
  <c r="AP182" i="146"/>
  <c r="AO182" i="146"/>
  <c r="AN182" i="146"/>
  <c r="AM182" i="146"/>
  <c r="AL182" i="146"/>
  <c r="AK182" i="146"/>
  <c r="AJ182" i="146"/>
  <c r="AI182" i="146"/>
  <c r="AH182" i="146"/>
  <c r="AG182" i="146"/>
  <c r="AF182" i="146"/>
  <c r="AE182" i="146"/>
  <c r="AD182" i="146"/>
  <c r="AC182" i="146"/>
  <c r="AB182" i="146"/>
  <c r="BF182" i="146" s="1"/>
  <c r="BH182" i="146" s="1"/>
  <c r="AA182" i="146"/>
  <c r="L182" i="146"/>
  <c r="J182" i="146"/>
  <c r="BE180" i="146"/>
  <c r="BD180" i="146"/>
  <c r="BC180" i="146"/>
  <c r="BB180" i="146"/>
  <c r="BA180" i="146"/>
  <c r="AZ180" i="146"/>
  <c r="AY180" i="146"/>
  <c r="AX180" i="146"/>
  <c r="AW180" i="146"/>
  <c r="AV180" i="146"/>
  <c r="AU180" i="146"/>
  <c r="AT180" i="146"/>
  <c r="AS180" i="146"/>
  <c r="AR180" i="146"/>
  <c r="AQ180" i="146"/>
  <c r="AP180" i="146"/>
  <c r="AO180" i="146"/>
  <c r="AN180" i="146"/>
  <c r="AM180" i="146"/>
  <c r="AL180" i="146"/>
  <c r="AK180" i="146"/>
  <c r="AJ180" i="146"/>
  <c r="AI180" i="146"/>
  <c r="AH180" i="146"/>
  <c r="AG180" i="146"/>
  <c r="AF180" i="146"/>
  <c r="AE180" i="146"/>
  <c r="AD180" i="146"/>
  <c r="AC180" i="146"/>
  <c r="AB180" i="146"/>
  <c r="BF180" i="146" s="1"/>
  <c r="BH180" i="146" s="1"/>
  <c r="AA180" i="146"/>
  <c r="L180" i="146"/>
  <c r="J180" i="146"/>
  <c r="BE178" i="146"/>
  <c r="BD178" i="146"/>
  <c r="BC178" i="146"/>
  <c r="BB178" i="146"/>
  <c r="BA178" i="146"/>
  <c r="AZ178" i="146"/>
  <c r="AY178" i="146"/>
  <c r="AX178" i="146"/>
  <c r="AW178" i="146"/>
  <c r="AV178" i="146"/>
  <c r="AU178" i="146"/>
  <c r="AT178" i="146"/>
  <c r="AS178" i="146"/>
  <c r="AR178" i="146"/>
  <c r="AQ178" i="146"/>
  <c r="AP178" i="146"/>
  <c r="AO178" i="146"/>
  <c r="AN178" i="146"/>
  <c r="AM178" i="146"/>
  <c r="AL178" i="146"/>
  <c r="AK178" i="146"/>
  <c r="AJ178" i="146"/>
  <c r="AI178" i="146"/>
  <c r="AH178" i="146"/>
  <c r="AG178" i="146"/>
  <c r="AF178" i="146"/>
  <c r="AE178" i="146"/>
  <c r="AD178" i="146"/>
  <c r="AC178" i="146"/>
  <c r="AB178" i="146"/>
  <c r="BF178" i="146" s="1"/>
  <c r="BH178" i="146" s="1"/>
  <c r="AA178" i="146"/>
  <c r="L178" i="146"/>
  <c r="J178" i="146"/>
  <c r="BE176" i="146"/>
  <c r="BD176" i="146"/>
  <c r="BC176" i="146"/>
  <c r="BB176" i="146"/>
  <c r="BA176" i="146"/>
  <c r="AZ176" i="146"/>
  <c r="AY176" i="146"/>
  <c r="AX176" i="146"/>
  <c r="AW176" i="146"/>
  <c r="AV176" i="146"/>
  <c r="AU176" i="146"/>
  <c r="AT176" i="146"/>
  <c r="AS176" i="146"/>
  <c r="AR176" i="146"/>
  <c r="AQ176" i="146"/>
  <c r="AP176" i="146"/>
  <c r="AO176" i="146"/>
  <c r="AN176" i="146"/>
  <c r="AM176" i="146"/>
  <c r="AL176" i="146"/>
  <c r="AK176" i="146"/>
  <c r="AJ176" i="146"/>
  <c r="AI176" i="146"/>
  <c r="AH176" i="146"/>
  <c r="AG176" i="146"/>
  <c r="AF176" i="146"/>
  <c r="AE176" i="146"/>
  <c r="AD176" i="146"/>
  <c r="AC176" i="146"/>
  <c r="AB176" i="146"/>
  <c r="BF176" i="146" s="1"/>
  <c r="BH176" i="146" s="1"/>
  <c r="AA176" i="146"/>
  <c r="L176" i="146"/>
  <c r="J176" i="146"/>
  <c r="BE174" i="146"/>
  <c r="BD174" i="146"/>
  <c r="BC174" i="146"/>
  <c r="BB174" i="146"/>
  <c r="BA174" i="146"/>
  <c r="AZ174" i="146"/>
  <c r="AY174" i="146"/>
  <c r="AX174" i="146"/>
  <c r="AW174" i="146"/>
  <c r="AV174" i="146"/>
  <c r="AU174" i="146"/>
  <c r="AT174" i="146"/>
  <c r="AS174" i="146"/>
  <c r="AR174" i="146"/>
  <c r="AQ174" i="146"/>
  <c r="AP174" i="146"/>
  <c r="AO174" i="146"/>
  <c r="AN174" i="146"/>
  <c r="AM174" i="146"/>
  <c r="AL174" i="146"/>
  <c r="AK174" i="146"/>
  <c r="AJ174" i="146"/>
  <c r="AI174" i="146"/>
  <c r="AH174" i="146"/>
  <c r="AG174" i="146"/>
  <c r="AF174" i="146"/>
  <c r="AE174" i="146"/>
  <c r="AD174" i="146"/>
  <c r="AC174" i="146"/>
  <c r="AB174" i="146"/>
  <c r="BF174" i="146" s="1"/>
  <c r="BH174" i="146" s="1"/>
  <c r="AA174" i="146"/>
  <c r="L174" i="146"/>
  <c r="J174" i="146"/>
  <c r="BE172" i="146"/>
  <c r="BD172" i="146"/>
  <c r="BC172" i="146"/>
  <c r="BB172" i="146"/>
  <c r="BA172" i="146"/>
  <c r="AZ172" i="146"/>
  <c r="AY172" i="146"/>
  <c r="AX172" i="146"/>
  <c r="AW172" i="146"/>
  <c r="AV172" i="146"/>
  <c r="AU172" i="146"/>
  <c r="AT172" i="146"/>
  <c r="AS172" i="146"/>
  <c r="AR172" i="146"/>
  <c r="AQ172" i="146"/>
  <c r="AP172" i="146"/>
  <c r="AO172" i="146"/>
  <c r="AN172" i="146"/>
  <c r="AM172" i="146"/>
  <c r="AL172" i="146"/>
  <c r="AK172" i="146"/>
  <c r="AJ172" i="146"/>
  <c r="AI172" i="146"/>
  <c r="AH172" i="146"/>
  <c r="AG172" i="146"/>
  <c r="AF172" i="146"/>
  <c r="AE172" i="146"/>
  <c r="AD172" i="146"/>
  <c r="AC172" i="146"/>
  <c r="AB172" i="146"/>
  <c r="BF172" i="146" s="1"/>
  <c r="BH172" i="146" s="1"/>
  <c r="AA172" i="146"/>
  <c r="L172" i="146"/>
  <c r="J172" i="146"/>
  <c r="BE170" i="146"/>
  <c r="BD170" i="146"/>
  <c r="BC170" i="146"/>
  <c r="BB170" i="146"/>
  <c r="BA170" i="146"/>
  <c r="AZ170" i="146"/>
  <c r="AY170" i="146"/>
  <c r="AX170" i="146"/>
  <c r="AW170" i="146"/>
  <c r="AV170" i="146"/>
  <c r="AU170" i="146"/>
  <c r="AT170" i="146"/>
  <c r="AS170" i="146"/>
  <c r="AR170" i="146"/>
  <c r="AQ170" i="146"/>
  <c r="AP170" i="146"/>
  <c r="AO170" i="146"/>
  <c r="AN170" i="146"/>
  <c r="AM170" i="146"/>
  <c r="AL170" i="146"/>
  <c r="AK170" i="146"/>
  <c r="AJ170" i="146"/>
  <c r="AI170" i="146"/>
  <c r="AH170" i="146"/>
  <c r="AG170" i="146"/>
  <c r="AF170" i="146"/>
  <c r="AE170" i="146"/>
  <c r="AD170" i="146"/>
  <c r="AC170" i="146"/>
  <c r="AB170" i="146"/>
  <c r="BF170" i="146" s="1"/>
  <c r="BH170" i="146" s="1"/>
  <c r="AA170" i="146"/>
  <c r="L170" i="146"/>
  <c r="J170" i="146"/>
  <c r="BE168" i="146"/>
  <c r="BD168" i="146"/>
  <c r="BC168" i="146"/>
  <c r="BB168" i="146"/>
  <c r="BA168" i="146"/>
  <c r="AZ168" i="146"/>
  <c r="AY168" i="146"/>
  <c r="AX168" i="146"/>
  <c r="AW168" i="146"/>
  <c r="AV168" i="146"/>
  <c r="AU168" i="146"/>
  <c r="AT168" i="146"/>
  <c r="AS168" i="146"/>
  <c r="AR168" i="146"/>
  <c r="AQ168" i="146"/>
  <c r="AP168" i="146"/>
  <c r="AO168" i="146"/>
  <c r="AN168" i="146"/>
  <c r="AM168" i="146"/>
  <c r="AL168" i="146"/>
  <c r="AK168" i="146"/>
  <c r="AJ168" i="146"/>
  <c r="AI168" i="146"/>
  <c r="AH168" i="146"/>
  <c r="AG168" i="146"/>
  <c r="AF168" i="146"/>
  <c r="AE168" i="146"/>
  <c r="AD168" i="146"/>
  <c r="AC168" i="146"/>
  <c r="AB168" i="146"/>
  <c r="BF168" i="146" s="1"/>
  <c r="BH168" i="146" s="1"/>
  <c r="AA168" i="146"/>
  <c r="L168" i="146"/>
  <c r="J168" i="146"/>
  <c r="BE166" i="146"/>
  <c r="BD166" i="146"/>
  <c r="BC166" i="146"/>
  <c r="BB166" i="146"/>
  <c r="BA166" i="146"/>
  <c r="AZ166" i="146"/>
  <c r="AY166" i="146"/>
  <c r="AX166" i="146"/>
  <c r="AW166" i="146"/>
  <c r="AV166" i="146"/>
  <c r="AU166" i="146"/>
  <c r="AT166" i="146"/>
  <c r="AS166" i="146"/>
  <c r="AR166" i="146"/>
  <c r="AQ166" i="146"/>
  <c r="AP166" i="146"/>
  <c r="AO166" i="146"/>
  <c r="AN166" i="146"/>
  <c r="AM166" i="146"/>
  <c r="AL166" i="146"/>
  <c r="AK166" i="146"/>
  <c r="AJ166" i="146"/>
  <c r="AI166" i="146"/>
  <c r="AH166" i="146"/>
  <c r="AG166" i="146"/>
  <c r="AF166" i="146"/>
  <c r="AE166" i="146"/>
  <c r="AD166" i="146"/>
  <c r="AC166" i="146"/>
  <c r="AB166" i="146"/>
  <c r="BF166" i="146" s="1"/>
  <c r="BH166" i="146" s="1"/>
  <c r="AA166" i="146"/>
  <c r="L166" i="146"/>
  <c r="J166" i="146"/>
  <c r="BE164" i="146"/>
  <c r="BD164" i="146"/>
  <c r="BC164" i="146"/>
  <c r="BB164" i="146"/>
  <c r="BA164" i="146"/>
  <c r="AZ164" i="146"/>
  <c r="AY164" i="146"/>
  <c r="AX164" i="146"/>
  <c r="AW164" i="146"/>
  <c r="AV164" i="146"/>
  <c r="AU164" i="146"/>
  <c r="AT164" i="146"/>
  <c r="AS164" i="146"/>
  <c r="AR164" i="146"/>
  <c r="AQ164" i="146"/>
  <c r="AP164" i="146"/>
  <c r="AO164" i="146"/>
  <c r="AN164" i="146"/>
  <c r="AM164" i="146"/>
  <c r="AL164" i="146"/>
  <c r="AK164" i="146"/>
  <c r="AJ164" i="146"/>
  <c r="AI164" i="146"/>
  <c r="AH164" i="146"/>
  <c r="AG164" i="146"/>
  <c r="AF164" i="146"/>
  <c r="AE164" i="146"/>
  <c r="AD164" i="146"/>
  <c r="AC164" i="146"/>
  <c r="AB164" i="146"/>
  <c r="BF164" i="146" s="1"/>
  <c r="BH164" i="146" s="1"/>
  <c r="AA164" i="146"/>
  <c r="L164" i="146"/>
  <c r="J164" i="146"/>
  <c r="BE162" i="146"/>
  <c r="BD162" i="146"/>
  <c r="BC162" i="146"/>
  <c r="BB162" i="146"/>
  <c r="BA162" i="146"/>
  <c r="AZ162" i="146"/>
  <c r="AY162" i="146"/>
  <c r="AX162" i="146"/>
  <c r="AW162" i="146"/>
  <c r="AV162" i="146"/>
  <c r="AU162" i="146"/>
  <c r="AT162" i="146"/>
  <c r="AS162" i="146"/>
  <c r="AR162" i="146"/>
  <c r="AQ162" i="146"/>
  <c r="AP162" i="146"/>
  <c r="AO162" i="146"/>
  <c r="AN162" i="146"/>
  <c r="AM162" i="146"/>
  <c r="AL162" i="146"/>
  <c r="AK162" i="146"/>
  <c r="AJ162" i="146"/>
  <c r="AI162" i="146"/>
  <c r="AH162" i="146"/>
  <c r="AG162" i="146"/>
  <c r="AF162" i="146"/>
  <c r="AE162" i="146"/>
  <c r="AD162" i="146"/>
  <c r="AC162" i="146"/>
  <c r="AB162" i="146"/>
  <c r="BF162" i="146" s="1"/>
  <c r="BH162" i="146" s="1"/>
  <c r="AA162" i="146"/>
  <c r="L162" i="146"/>
  <c r="J162" i="146"/>
  <c r="BE160" i="146"/>
  <c r="BD160" i="146"/>
  <c r="BC160" i="146"/>
  <c r="BB160" i="146"/>
  <c r="BA160" i="146"/>
  <c r="AZ160" i="146"/>
  <c r="AY160" i="146"/>
  <c r="AX160" i="146"/>
  <c r="AW160" i="146"/>
  <c r="AV160" i="146"/>
  <c r="AU160" i="146"/>
  <c r="AT160" i="146"/>
  <c r="AS160" i="146"/>
  <c r="AR160" i="146"/>
  <c r="AQ160" i="146"/>
  <c r="AP160" i="146"/>
  <c r="AO160" i="146"/>
  <c r="AN160" i="146"/>
  <c r="AM160" i="146"/>
  <c r="AL160" i="146"/>
  <c r="AK160" i="146"/>
  <c r="AJ160" i="146"/>
  <c r="AI160" i="146"/>
  <c r="AH160" i="146"/>
  <c r="AG160" i="146"/>
  <c r="AF160" i="146"/>
  <c r="AE160" i="146"/>
  <c r="AD160" i="146"/>
  <c r="AC160" i="146"/>
  <c r="AB160" i="146"/>
  <c r="BF160" i="146" s="1"/>
  <c r="BH160" i="146" s="1"/>
  <c r="AA160" i="146"/>
  <c r="L160" i="146"/>
  <c r="J160" i="146"/>
  <c r="BE158" i="146"/>
  <c r="BD158" i="146"/>
  <c r="BC158" i="146"/>
  <c r="BB158" i="146"/>
  <c r="BA158" i="146"/>
  <c r="AZ158" i="146"/>
  <c r="AY158" i="146"/>
  <c r="AX158" i="146"/>
  <c r="AW158" i="146"/>
  <c r="AV158" i="146"/>
  <c r="AU158" i="146"/>
  <c r="AT158" i="146"/>
  <c r="AS158" i="146"/>
  <c r="AR158" i="146"/>
  <c r="AQ158" i="146"/>
  <c r="AP158" i="146"/>
  <c r="AO158" i="146"/>
  <c r="AN158" i="146"/>
  <c r="AM158" i="146"/>
  <c r="AL158" i="146"/>
  <c r="AK158" i="146"/>
  <c r="AJ158" i="146"/>
  <c r="AI158" i="146"/>
  <c r="AH158" i="146"/>
  <c r="AG158" i="146"/>
  <c r="AF158" i="146"/>
  <c r="AE158" i="146"/>
  <c r="AD158" i="146"/>
  <c r="AC158" i="146"/>
  <c r="AB158" i="146"/>
  <c r="BF158" i="146" s="1"/>
  <c r="BH158" i="146" s="1"/>
  <c r="AA158" i="146"/>
  <c r="L158" i="146"/>
  <c r="J158" i="146"/>
  <c r="BE156" i="146"/>
  <c r="BD156" i="146"/>
  <c r="BC156" i="146"/>
  <c r="BB156" i="146"/>
  <c r="BA156" i="146"/>
  <c r="AZ156" i="146"/>
  <c r="AY156" i="146"/>
  <c r="AX156" i="146"/>
  <c r="AW156" i="146"/>
  <c r="AV156" i="146"/>
  <c r="AU156" i="146"/>
  <c r="AT156" i="146"/>
  <c r="AS156" i="146"/>
  <c r="AR156" i="146"/>
  <c r="AQ156" i="146"/>
  <c r="AP156" i="146"/>
  <c r="AO156" i="146"/>
  <c r="AN156" i="146"/>
  <c r="AM156" i="146"/>
  <c r="AL156" i="146"/>
  <c r="AK156" i="146"/>
  <c r="AJ156" i="146"/>
  <c r="AI156" i="146"/>
  <c r="AH156" i="146"/>
  <c r="AG156" i="146"/>
  <c r="AF156" i="146"/>
  <c r="AE156" i="146"/>
  <c r="AD156" i="146"/>
  <c r="AC156" i="146"/>
  <c r="AB156" i="146"/>
  <c r="BF156" i="146" s="1"/>
  <c r="BH156" i="146" s="1"/>
  <c r="AA156" i="146"/>
  <c r="L156" i="146"/>
  <c r="J156" i="146"/>
  <c r="BE154" i="146"/>
  <c r="BD154" i="146"/>
  <c r="BC154" i="146"/>
  <c r="BB154" i="146"/>
  <c r="BA154" i="146"/>
  <c r="AZ154" i="146"/>
  <c r="AY154" i="146"/>
  <c r="AX154" i="146"/>
  <c r="AW154" i="146"/>
  <c r="AV154" i="146"/>
  <c r="AU154" i="146"/>
  <c r="AT154" i="146"/>
  <c r="AS154" i="146"/>
  <c r="AR154" i="146"/>
  <c r="AQ154" i="146"/>
  <c r="AP154" i="146"/>
  <c r="AO154" i="146"/>
  <c r="AN154" i="146"/>
  <c r="AM154" i="146"/>
  <c r="AL154" i="146"/>
  <c r="AK154" i="146"/>
  <c r="AJ154" i="146"/>
  <c r="AI154" i="146"/>
  <c r="AH154" i="146"/>
  <c r="AG154" i="146"/>
  <c r="AF154" i="146"/>
  <c r="AE154" i="146"/>
  <c r="AD154" i="146"/>
  <c r="AC154" i="146"/>
  <c r="AB154" i="146"/>
  <c r="BF154" i="146" s="1"/>
  <c r="BH154" i="146" s="1"/>
  <c r="AA154" i="146"/>
  <c r="L154" i="146"/>
  <c r="J154" i="146"/>
  <c r="BE152" i="146"/>
  <c r="BD152" i="146"/>
  <c r="BC152" i="146"/>
  <c r="BB152" i="146"/>
  <c r="BA152" i="146"/>
  <c r="AZ152" i="146"/>
  <c r="AY152" i="146"/>
  <c r="AX152" i="146"/>
  <c r="AW152" i="146"/>
  <c r="AV152" i="146"/>
  <c r="AU152" i="146"/>
  <c r="AT152" i="146"/>
  <c r="AS152" i="146"/>
  <c r="AR152" i="146"/>
  <c r="AQ152" i="146"/>
  <c r="AP152" i="146"/>
  <c r="AO152" i="146"/>
  <c r="AN152" i="146"/>
  <c r="AM152" i="146"/>
  <c r="AL152" i="146"/>
  <c r="AK152" i="146"/>
  <c r="AJ152" i="146"/>
  <c r="AI152" i="146"/>
  <c r="AH152" i="146"/>
  <c r="AG152" i="146"/>
  <c r="AF152" i="146"/>
  <c r="AE152" i="146"/>
  <c r="AD152" i="146"/>
  <c r="AC152" i="146"/>
  <c r="AB152" i="146"/>
  <c r="BF152" i="146" s="1"/>
  <c r="BH152" i="146" s="1"/>
  <c r="AA152" i="146"/>
  <c r="L152" i="146"/>
  <c r="J152" i="146"/>
  <c r="BE150" i="146"/>
  <c r="BD150" i="146"/>
  <c r="BC150" i="146"/>
  <c r="BB150" i="146"/>
  <c r="BA150" i="146"/>
  <c r="AZ150" i="146"/>
  <c r="AY150" i="146"/>
  <c r="AX150" i="146"/>
  <c r="AW150" i="146"/>
  <c r="AV150" i="146"/>
  <c r="AU150" i="146"/>
  <c r="AT150" i="146"/>
  <c r="AS150" i="146"/>
  <c r="AR150" i="146"/>
  <c r="AQ150" i="146"/>
  <c r="AP150" i="146"/>
  <c r="AO150" i="146"/>
  <c r="AN150" i="146"/>
  <c r="AM150" i="146"/>
  <c r="AL150" i="146"/>
  <c r="AK150" i="146"/>
  <c r="AJ150" i="146"/>
  <c r="AI150" i="146"/>
  <c r="AH150" i="146"/>
  <c r="AG150" i="146"/>
  <c r="AF150" i="146"/>
  <c r="AE150" i="146"/>
  <c r="AD150" i="146"/>
  <c r="AC150" i="146"/>
  <c r="AB150" i="146"/>
  <c r="BF150" i="146" s="1"/>
  <c r="BH150" i="146" s="1"/>
  <c r="AA150" i="146"/>
  <c r="L150" i="146"/>
  <c r="J150" i="146"/>
  <c r="BE148" i="146"/>
  <c r="BD148" i="146"/>
  <c r="BC148" i="146"/>
  <c r="BB148" i="146"/>
  <c r="BA148" i="146"/>
  <c r="AZ148" i="146"/>
  <c r="AY148" i="146"/>
  <c r="AX148" i="146"/>
  <c r="AW148" i="146"/>
  <c r="AV148" i="146"/>
  <c r="AU148" i="146"/>
  <c r="AT148" i="146"/>
  <c r="AS148" i="146"/>
  <c r="AR148" i="146"/>
  <c r="AQ148" i="146"/>
  <c r="AP148" i="146"/>
  <c r="AO148" i="146"/>
  <c r="AN148" i="146"/>
  <c r="AM148" i="146"/>
  <c r="AL148" i="146"/>
  <c r="AK148" i="146"/>
  <c r="AJ148" i="146"/>
  <c r="AI148" i="146"/>
  <c r="AH148" i="146"/>
  <c r="AG148" i="146"/>
  <c r="AF148" i="146"/>
  <c r="AE148" i="146"/>
  <c r="AD148" i="146"/>
  <c r="AC148" i="146"/>
  <c r="AB148" i="146"/>
  <c r="BF148" i="146" s="1"/>
  <c r="BH148" i="146" s="1"/>
  <c r="AA148" i="146"/>
  <c r="L148" i="146"/>
  <c r="J148" i="146"/>
  <c r="BE146" i="146"/>
  <c r="BD146" i="146"/>
  <c r="BC146" i="146"/>
  <c r="BB146" i="146"/>
  <c r="BA146" i="146"/>
  <c r="AZ146" i="146"/>
  <c r="AY146" i="146"/>
  <c r="AX146" i="146"/>
  <c r="AW146" i="146"/>
  <c r="AV146" i="146"/>
  <c r="AU146" i="146"/>
  <c r="AT146" i="146"/>
  <c r="AS146" i="146"/>
  <c r="AR146" i="146"/>
  <c r="AQ146" i="146"/>
  <c r="AP146" i="146"/>
  <c r="AO146" i="146"/>
  <c r="AN146" i="146"/>
  <c r="AM146" i="146"/>
  <c r="AL146" i="146"/>
  <c r="AK146" i="146"/>
  <c r="AJ146" i="146"/>
  <c r="AI146" i="146"/>
  <c r="AH146" i="146"/>
  <c r="AG146" i="146"/>
  <c r="AF146" i="146"/>
  <c r="AE146" i="146"/>
  <c r="AD146" i="146"/>
  <c r="AC146" i="146"/>
  <c r="AB146" i="146"/>
  <c r="BF146" i="146" s="1"/>
  <c r="BH146" i="146" s="1"/>
  <c r="AA146" i="146"/>
  <c r="L146" i="146"/>
  <c r="J146" i="146"/>
  <c r="BE144" i="146"/>
  <c r="BD144" i="146"/>
  <c r="BC144" i="146"/>
  <c r="BB144" i="146"/>
  <c r="BA144" i="146"/>
  <c r="AZ144" i="146"/>
  <c r="AY144" i="146"/>
  <c r="AX144" i="146"/>
  <c r="AW144" i="146"/>
  <c r="AV144" i="146"/>
  <c r="AU144" i="146"/>
  <c r="AT144" i="146"/>
  <c r="AS144" i="146"/>
  <c r="AR144" i="146"/>
  <c r="AQ144" i="146"/>
  <c r="AP144" i="146"/>
  <c r="AO144" i="146"/>
  <c r="AN144" i="146"/>
  <c r="AM144" i="146"/>
  <c r="AL144" i="146"/>
  <c r="AK144" i="146"/>
  <c r="AJ144" i="146"/>
  <c r="AI144" i="146"/>
  <c r="AH144" i="146"/>
  <c r="AG144" i="146"/>
  <c r="AF144" i="146"/>
  <c r="AE144" i="146"/>
  <c r="AD144" i="146"/>
  <c r="AC144" i="146"/>
  <c r="AB144" i="146"/>
  <c r="BF144" i="146" s="1"/>
  <c r="BH144" i="146" s="1"/>
  <c r="AA144" i="146"/>
  <c r="L144" i="146"/>
  <c r="J144" i="146"/>
  <c r="BE142" i="146"/>
  <c r="BD142" i="146"/>
  <c r="BC142" i="146"/>
  <c r="BB142" i="146"/>
  <c r="BA142" i="146"/>
  <c r="AZ142" i="146"/>
  <c r="AY142" i="146"/>
  <c r="AX142" i="146"/>
  <c r="AW142" i="146"/>
  <c r="AV142" i="146"/>
  <c r="AU142" i="146"/>
  <c r="AT142" i="146"/>
  <c r="AS142" i="146"/>
  <c r="AR142" i="146"/>
  <c r="AQ142" i="146"/>
  <c r="AP142" i="146"/>
  <c r="AO142" i="146"/>
  <c r="AN142" i="146"/>
  <c r="AM142" i="146"/>
  <c r="AL142" i="146"/>
  <c r="AK142" i="146"/>
  <c r="AJ142" i="146"/>
  <c r="AI142" i="146"/>
  <c r="AH142" i="146"/>
  <c r="AG142" i="146"/>
  <c r="AF142" i="146"/>
  <c r="AE142" i="146"/>
  <c r="AD142" i="146"/>
  <c r="AC142" i="146"/>
  <c r="AB142" i="146"/>
  <c r="BF142" i="146" s="1"/>
  <c r="BH142" i="146" s="1"/>
  <c r="AA142" i="146"/>
  <c r="L142" i="146"/>
  <c r="J142" i="146"/>
  <c r="BE140" i="146"/>
  <c r="BD140" i="146"/>
  <c r="BC140" i="146"/>
  <c r="BB140" i="146"/>
  <c r="BA140" i="146"/>
  <c r="AZ140" i="146"/>
  <c r="AY140" i="146"/>
  <c r="AX140" i="146"/>
  <c r="AW140" i="146"/>
  <c r="AV140" i="146"/>
  <c r="AU140" i="146"/>
  <c r="AT140" i="146"/>
  <c r="AS140" i="146"/>
  <c r="AR140" i="146"/>
  <c r="AQ140" i="146"/>
  <c r="AP140" i="146"/>
  <c r="AO140" i="146"/>
  <c r="AN140" i="146"/>
  <c r="AM140" i="146"/>
  <c r="AL140" i="146"/>
  <c r="AK140" i="146"/>
  <c r="AJ140" i="146"/>
  <c r="AI140" i="146"/>
  <c r="AH140" i="146"/>
  <c r="AG140" i="146"/>
  <c r="AF140" i="146"/>
  <c r="AE140" i="146"/>
  <c r="AD140" i="146"/>
  <c r="AC140" i="146"/>
  <c r="AB140" i="146"/>
  <c r="BF140" i="146" s="1"/>
  <c r="BH140" i="146" s="1"/>
  <c r="AA140" i="146"/>
  <c r="L140" i="146"/>
  <c r="J140" i="146"/>
  <c r="BE138" i="146"/>
  <c r="BD138" i="146"/>
  <c r="BC138" i="146"/>
  <c r="BB138" i="146"/>
  <c r="BA138" i="146"/>
  <c r="AZ138" i="146"/>
  <c r="AY138" i="146"/>
  <c r="AX138" i="146"/>
  <c r="AW138" i="146"/>
  <c r="AV138" i="146"/>
  <c r="AU138" i="146"/>
  <c r="AT138" i="146"/>
  <c r="AS138" i="146"/>
  <c r="AR138" i="146"/>
  <c r="AQ138" i="146"/>
  <c r="AP138" i="146"/>
  <c r="AO138" i="146"/>
  <c r="AN138" i="146"/>
  <c r="AM138" i="146"/>
  <c r="AL138" i="146"/>
  <c r="AK138" i="146"/>
  <c r="AJ138" i="146"/>
  <c r="AI138" i="146"/>
  <c r="AH138" i="146"/>
  <c r="AG138" i="146"/>
  <c r="AF138" i="146"/>
  <c r="AE138" i="146"/>
  <c r="AD138" i="146"/>
  <c r="AC138" i="146"/>
  <c r="AB138" i="146"/>
  <c r="BF138" i="146" s="1"/>
  <c r="BH138" i="146" s="1"/>
  <c r="AA138" i="146"/>
  <c r="L138" i="146"/>
  <c r="J138" i="146"/>
  <c r="BE136" i="146"/>
  <c r="BD136" i="146"/>
  <c r="BC136" i="146"/>
  <c r="BB136" i="146"/>
  <c r="BA136" i="146"/>
  <c r="AZ136" i="146"/>
  <c r="AY136" i="146"/>
  <c r="AX136" i="146"/>
  <c r="AW136" i="146"/>
  <c r="AV136" i="146"/>
  <c r="AU136" i="146"/>
  <c r="AT136" i="146"/>
  <c r="AS136" i="146"/>
  <c r="AR136" i="146"/>
  <c r="AQ136" i="146"/>
  <c r="AP136" i="146"/>
  <c r="AO136" i="146"/>
  <c r="AN136" i="146"/>
  <c r="AM136" i="146"/>
  <c r="AL136" i="146"/>
  <c r="AK136" i="146"/>
  <c r="AJ136" i="146"/>
  <c r="AI136" i="146"/>
  <c r="AH136" i="146"/>
  <c r="AG136" i="146"/>
  <c r="AF136" i="146"/>
  <c r="AE136" i="146"/>
  <c r="AD136" i="146"/>
  <c r="AC136" i="146"/>
  <c r="AB136" i="146"/>
  <c r="BF136" i="146" s="1"/>
  <c r="BH136" i="146" s="1"/>
  <c r="AA136" i="146"/>
  <c r="L136" i="146"/>
  <c r="J136" i="146"/>
  <c r="BE134" i="146"/>
  <c r="BD134" i="146"/>
  <c r="BC134" i="146"/>
  <c r="BB134" i="146"/>
  <c r="BA134" i="146"/>
  <c r="AZ134" i="146"/>
  <c r="AY134" i="146"/>
  <c r="AX134" i="146"/>
  <c r="AW134" i="146"/>
  <c r="AV134" i="146"/>
  <c r="AU134" i="146"/>
  <c r="AT134" i="146"/>
  <c r="AS134" i="146"/>
  <c r="AR134" i="146"/>
  <c r="AQ134" i="146"/>
  <c r="AP134" i="146"/>
  <c r="AO134" i="146"/>
  <c r="AN134" i="146"/>
  <c r="AM134" i="146"/>
  <c r="AL134" i="146"/>
  <c r="AK134" i="146"/>
  <c r="AJ134" i="146"/>
  <c r="AI134" i="146"/>
  <c r="AH134" i="146"/>
  <c r="AG134" i="146"/>
  <c r="AF134" i="146"/>
  <c r="AE134" i="146"/>
  <c r="AD134" i="146"/>
  <c r="AC134" i="146"/>
  <c r="AB134" i="146"/>
  <c r="BF134" i="146" s="1"/>
  <c r="BH134" i="146" s="1"/>
  <c r="AA134" i="146"/>
  <c r="L134" i="146"/>
  <c r="J134" i="146"/>
  <c r="BE132" i="146"/>
  <c r="BD132" i="146"/>
  <c r="BC132" i="146"/>
  <c r="BB132" i="146"/>
  <c r="BA132" i="146"/>
  <c r="AZ132" i="146"/>
  <c r="AY132" i="146"/>
  <c r="AX132" i="146"/>
  <c r="AW132" i="146"/>
  <c r="AV132" i="146"/>
  <c r="AU132" i="146"/>
  <c r="AT132" i="146"/>
  <c r="AS132" i="146"/>
  <c r="AR132" i="146"/>
  <c r="AQ132" i="146"/>
  <c r="AP132" i="146"/>
  <c r="AO132" i="146"/>
  <c r="AN132" i="146"/>
  <c r="AM132" i="146"/>
  <c r="AL132" i="146"/>
  <c r="AK132" i="146"/>
  <c r="AJ132" i="146"/>
  <c r="AI132" i="146"/>
  <c r="AH132" i="146"/>
  <c r="AG132" i="146"/>
  <c r="AF132" i="146"/>
  <c r="AE132" i="146"/>
  <c r="AD132" i="146"/>
  <c r="AC132" i="146"/>
  <c r="AB132" i="146"/>
  <c r="BF132" i="146" s="1"/>
  <c r="BH132" i="146" s="1"/>
  <c r="AA132" i="146"/>
  <c r="L132" i="146"/>
  <c r="J132" i="146"/>
  <c r="BE130" i="146"/>
  <c r="BD130" i="146"/>
  <c r="BC130" i="146"/>
  <c r="BB130" i="146"/>
  <c r="BA130" i="146"/>
  <c r="AZ130" i="146"/>
  <c r="AY130" i="146"/>
  <c r="AX130" i="146"/>
  <c r="AW130" i="146"/>
  <c r="AV130" i="146"/>
  <c r="AU130" i="146"/>
  <c r="AT130" i="146"/>
  <c r="AS130" i="146"/>
  <c r="AR130" i="146"/>
  <c r="AQ130" i="146"/>
  <c r="AP130" i="146"/>
  <c r="AO130" i="146"/>
  <c r="AN130" i="146"/>
  <c r="AM130" i="146"/>
  <c r="AL130" i="146"/>
  <c r="AK130" i="146"/>
  <c r="AJ130" i="146"/>
  <c r="AI130" i="146"/>
  <c r="AH130" i="146"/>
  <c r="AG130" i="146"/>
  <c r="AF130" i="146"/>
  <c r="AE130" i="146"/>
  <c r="AD130" i="146"/>
  <c r="AC130" i="146"/>
  <c r="AB130" i="146"/>
  <c r="BF130" i="146" s="1"/>
  <c r="BH130" i="146" s="1"/>
  <c r="AA130" i="146"/>
  <c r="L130" i="146"/>
  <c r="J130" i="146"/>
  <c r="BE128" i="146"/>
  <c r="BD128" i="146"/>
  <c r="BC128" i="146"/>
  <c r="BB128" i="146"/>
  <c r="BA128" i="146"/>
  <c r="AZ128" i="146"/>
  <c r="AY128" i="146"/>
  <c r="AX128" i="146"/>
  <c r="AW128" i="146"/>
  <c r="AV128" i="146"/>
  <c r="AU128" i="146"/>
  <c r="AT128" i="146"/>
  <c r="AS128" i="146"/>
  <c r="AR128" i="146"/>
  <c r="AQ128" i="146"/>
  <c r="AP128" i="146"/>
  <c r="AO128" i="146"/>
  <c r="AN128" i="146"/>
  <c r="AM128" i="146"/>
  <c r="AL128" i="146"/>
  <c r="AK128" i="146"/>
  <c r="AJ128" i="146"/>
  <c r="AI128" i="146"/>
  <c r="AH128" i="146"/>
  <c r="AG128" i="146"/>
  <c r="AF128" i="146"/>
  <c r="AE128" i="146"/>
  <c r="AD128" i="146"/>
  <c r="AC128" i="146"/>
  <c r="AB128" i="146"/>
  <c r="BF128" i="146" s="1"/>
  <c r="BH128" i="146" s="1"/>
  <c r="AA128" i="146"/>
  <c r="L128" i="146"/>
  <c r="J128" i="146"/>
  <c r="BE126" i="146"/>
  <c r="BD126" i="146"/>
  <c r="BC126" i="146"/>
  <c r="BB126" i="146"/>
  <c r="BA126" i="146"/>
  <c r="AZ126" i="146"/>
  <c r="AY126" i="146"/>
  <c r="AX126" i="146"/>
  <c r="AW126" i="146"/>
  <c r="AV126" i="146"/>
  <c r="AU126" i="146"/>
  <c r="AT126" i="146"/>
  <c r="AS126" i="146"/>
  <c r="AR126" i="146"/>
  <c r="AQ126" i="146"/>
  <c r="AP126" i="146"/>
  <c r="AO126" i="146"/>
  <c r="AN126" i="146"/>
  <c r="AM126" i="146"/>
  <c r="AL126" i="146"/>
  <c r="AK126" i="146"/>
  <c r="AJ126" i="146"/>
  <c r="AI126" i="146"/>
  <c r="AH126" i="146"/>
  <c r="AG126" i="146"/>
  <c r="AF126" i="146"/>
  <c r="AE126" i="146"/>
  <c r="AD126" i="146"/>
  <c r="AC126" i="146"/>
  <c r="AB126" i="146"/>
  <c r="BF126" i="146" s="1"/>
  <c r="BH126" i="146" s="1"/>
  <c r="AA126" i="146"/>
  <c r="L126" i="146"/>
  <c r="J126" i="146"/>
  <c r="BE124" i="146"/>
  <c r="BD124" i="146"/>
  <c r="BC124" i="146"/>
  <c r="BB124" i="146"/>
  <c r="BA124" i="146"/>
  <c r="AZ124" i="146"/>
  <c r="AY124" i="146"/>
  <c r="AX124" i="146"/>
  <c r="AW124" i="146"/>
  <c r="AV124" i="146"/>
  <c r="AU124" i="146"/>
  <c r="AT124" i="146"/>
  <c r="AS124" i="146"/>
  <c r="AR124" i="146"/>
  <c r="AQ124" i="146"/>
  <c r="AP124" i="146"/>
  <c r="AO124" i="146"/>
  <c r="AN124" i="146"/>
  <c r="AM124" i="146"/>
  <c r="AL124" i="146"/>
  <c r="AK124" i="146"/>
  <c r="AJ124" i="146"/>
  <c r="AI124" i="146"/>
  <c r="AH124" i="146"/>
  <c r="AG124" i="146"/>
  <c r="AF124" i="146"/>
  <c r="AE124" i="146"/>
  <c r="AD124" i="146"/>
  <c r="AC124" i="146"/>
  <c r="AB124" i="146"/>
  <c r="BF124" i="146" s="1"/>
  <c r="BH124" i="146" s="1"/>
  <c r="AA124" i="146"/>
  <c r="L124" i="146"/>
  <c r="J124" i="146"/>
  <c r="BE122" i="146"/>
  <c r="BD122" i="146"/>
  <c r="BC122" i="146"/>
  <c r="BB122" i="146"/>
  <c r="BA122" i="146"/>
  <c r="AZ122" i="146"/>
  <c r="AY122" i="146"/>
  <c r="AX122" i="146"/>
  <c r="AW122" i="146"/>
  <c r="AV122" i="146"/>
  <c r="AU122" i="146"/>
  <c r="AT122" i="146"/>
  <c r="AS122" i="146"/>
  <c r="AR122" i="146"/>
  <c r="AQ122" i="146"/>
  <c r="AP122" i="146"/>
  <c r="AO122" i="146"/>
  <c r="AN122" i="146"/>
  <c r="AM122" i="146"/>
  <c r="AL122" i="146"/>
  <c r="AK122" i="146"/>
  <c r="AJ122" i="146"/>
  <c r="AI122" i="146"/>
  <c r="AH122" i="146"/>
  <c r="AG122" i="146"/>
  <c r="AF122" i="146"/>
  <c r="AE122" i="146"/>
  <c r="AD122" i="146"/>
  <c r="AC122" i="146"/>
  <c r="AB122" i="146"/>
  <c r="BF122" i="146" s="1"/>
  <c r="BH122" i="146" s="1"/>
  <c r="AA122" i="146"/>
  <c r="L122" i="146"/>
  <c r="J122" i="146"/>
  <c r="BE120" i="146"/>
  <c r="BD120" i="146"/>
  <c r="BC120" i="146"/>
  <c r="BB120" i="146"/>
  <c r="BA120" i="146"/>
  <c r="AZ120" i="146"/>
  <c r="AY120" i="146"/>
  <c r="AX120" i="146"/>
  <c r="AW120" i="146"/>
  <c r="AV120" i="146"/>
  <c r="AU120" i="146"/>
  <c r="AT120" i="146"/>
  <c r="AS120" i="146"/>
  <c r="AR120" i="146"/>
  <c r="AQ120" i="146"/>
  <c r="AP120" i="146"/>
  <c r="AO120" i="146"/>
  <c r="AN120" i="146"/>
  <c r="AM120" i="146"/>
  <c r="AL120" i="146"/>
  <c r="AK120" i="146"/>
  <c r="AJ120" i="146"/>
  <c r="AI120" i="146"/>
  <c r="AH120" i="146"/>
  <c r="AG120" i="146"/>
  <c r="AF120" i="146"/>
  <c r="AE120" i="146"/>
  <c r="AD120" i="146"/>
  <c r="AC120" i="146"/>
  <c r="AB120" i="146"/>
  <c r="BF120" i="146" s="1"/>
  <c r="BH120" i="146" s="1"/>
  <c r="AA120" i="146"/>
  <c r="L120" i="146"/>
  <c r="J120" i="146"/>
  <c r="BE118" i="146"/>
  <c r="BD118" i="146"/>
  <c r="BC118" i="146"/>
  <c r="BB118" i="146"/>
  <c r="BA118" i="146"/>
  <c r="AZ118" i="146"/>
  <c r="AY118" i="146"/>
  <c r="AX118" i="146"/>
  <c r="AW118" i="146"/>
  <c r="AV118" i="146"/>
  <c r="AU118" i="146"/>
  <c r="AT118" i="146"/>
  <c r="AS118" i="146"/>
  <c r="AR118" i="146"/>
  <c r="AQ118" i="146"/>
  <c r="AP118" i="146"/>
  <c r="AO118" i="146"/>
  <c r="AN118" i="146"/>
  <c r="AM118" i="146"/>
  <c r="AL118" i="146"/>
  <c r="AK118" i="146"/>
  <c r="AJ118" i="146"/>
  <c r="AI118" i="146"/>
  <c r="AH118" i="146"/>
  <c r="AG118" i="146"/>
  <c r="AF118" i="146"/>
  <c r="AE118" i="146"/>
  <c r="AD118" i="146"/>
  <c r="AC118" i="146"/>
  <c r="AB118" i="146"/>
  <c r="BF118" i="146" s="1"/>
  <c r="BH118" i="146" s="1"/>
  <c r="AA118" i="146"/>
  <c r="L118" i="146"/>
  <c r="J118" i="146"/>
  <c r="BE116" i="146"/>
  <c r="BD116" i="146"/>
  <c r="BC116" i="146"/>
  <c r="BB116" i="146"/>
  <c r="BA116" i="146"/>
  <c r="AZ116" i="146"/>
  <c r="AY116" i="146"/>
  <c r="AX116" i="146"/>
  <c r="AW116" i="146"/>
  <c r="AV116" i="146"/>
  <c r="AU116" i="146"/>
  <c r="AT116" i="146"/>
  <c r="AS116" i="146"/>
  <c r="AR116" i="146"/>
  <c r="AQ116" i="146"/>
  <c r="AP116" i="146"/>
  <c r="AO116" i="146"/>
  <c r="AN116" i="146"/>
  <c r="AM116" i="146"/>
  <c r="AL116" i="146"/>
  <c r="AK116" i="146"/>
  <c r="AJ116" i="146"/>
  <c r="AI116" i="146"/>
  <c r="AH116" i="146"/>
  <c r="AG116" i="146"/>
  <c r="AF116" i="146"/>
  <c r="AE116" i="146"/>
  <c r="AD116" i="146"/>
  <c r="AC116" i="146"/>
  <c r="AB116" i="146"/>
  <c r="BF116" i="146" s="1"/>
  <c r="BH116" i="146" s="1"/>
  <c r="AA116" i="146"/>
  <c r="L116" i="146"/>
  <c r="J116" i="146"/>
  <c r="BE114" i="146"/>
  <c r="BD114" i="146"/>
  <c r="BC114" i="146"/>
  <c r="BB114" i="146"/>
  <c r="BA114" i="146"/>
  <c r="AZ114" i="146"/>
  <c r="AY114" i="146"/>
  <c r="AX114" i="146"/>
  <c r="AW114" i="146"/>
  <c r="AV114" i="146"/>
  <c r="AU114" i="146"/>
  <c r="AT114" i="146"/>
  <c r="AS114" i="146"/>
  <c r="AR114" i="146"/>
  <c r="AQ114" i="146"/>
  <c r="AP114" i="146"/>
  <c r="AO114" i="146"/>
  <c r="AN114" i="146"/>
  <c r="AM114" i="146"/>
  <c r="AL114" i="146"/>
  <c r="AK114" i="146"/>
  <c r="AJ114" i="146"/>
  <c r="AI114" i="146"/>
  <c r="AH114" i="146"/>
  <c r="AG114" i="146"/>
  <c r="AF114" i="146"/>
  <c r="AE114" i="146"/>
  <c r="AD114" i="146"/>
  <c r="AC114" i="146"/>
  <c r="AB114" i="146"/>
  <c r="BF114" i="146" s="1"/>
  <c r="BH114" i="146" s="1"/>
  <c r="AA114" i="146"/>
  <c r="L114" i="146"/>
  <c r="J114" i="146"/>
  <c r="BE112" i="146"/>
  <c r="BD112" i="146"/>
  <c r="BC112" i="146"/>
  <c r="BB112" i="146"/>
  <c r="BA112" i="146"/>
  <c r="AZ112" i="146"/>
  <c r="AY112" i="146"/>
  <c r="AX112" i="146"/>
  <c r="AW112" i="146"/>
  <c r="AV112" i="146"/>
  <c r="AU112" i="146"/>
  <c r="AT112" i="146"/>
  <c r="AS112" i="146"/>
  <c r="AR112" i="146"/>
  <c r="AQ112" i="146"/>
  <c r="AP112" i="146"/>
  <c r="AO112" i="146"/>
  <c r="AN112" i="146"/>
  <c r="AM112" i="146"/>
  <c r="AL112" i="146"/>
  <c r="AK112" i="146"/>
  <c r="AJ112" i="146"/>
  <c r="AI112" i="146"/>
  <c r="AH112" i="146"/>
  <c r="AG112" i="146"/>
  <c r="AF112" i="146"/>
  <c r="AE112" i="146"/>
  <c r="AD112" i="146"/>
  <c r="AC112" i="146"/>
  <c r="AB112" i="146"/>
  <c r="BF112" i="146" s="1"/>
  <c r="BH112" i="146" s="1"/>
  <c r="AA112" i="146"/>
  <c r="L112" i="146"/>
  <c r="J112" i="146"/>
  <c r="BE110" i="146"/>
  <c r="BD110" i="146"/>
  <c r="BC110" i="146"/>
  <c r="BB110" i="146"/>
  <c r="BA110" i="146"/>
  <c r="AZ110" i="146"/>
  <c r="AY110" i="146"/>
  <c r="AX110" i="146"/>
  <c r="AW110" i="146"/>
  <c r="AV110" i="146"/>
  <c r="AU110" i="146"/>
  <c r="AT110" i="146"/>
  <c r="AS110" i="146"/>
  <c r="AR110" i="146"/>
  <c r="AQ110" i="146"/>
  <c r="AP110" i="146"/>
  <c r="AO110" i="146"/>
  <c r="AN110" i="146"/>
  <c r="AM110" i="146"/>
  <c r="AL110" i="146"/>
  <c r="AK110" i="146"/>
  <c r="AJ110" i="146"/>
  <c r="AI110" i="146"/>
  <c r="AH110" i="146"/>
  <c r="AG110" i="146"/>
  <c r="AF110" i="146"/>
  <c r="AE110" i="146"/>
  <c r="AD110" i="146"/>
  <c r="AC110" i="146"/>
  <c r="AB110" i="146"/>
  <c r="BF110" i="146" s="1"/>
  <c r="BH110" i="146" s="1"/>
  <c r="AA110" i="146"/>
  <c r="L110" i="146"/>
  <c r="J110" i="146"/>
  <c r="BE108" i="146"/>
  <c r="BD108" i="146"/>
  <c r="BC108" i="146"/>
  <c r="BB108" i="146"/>
  <c r="BA108" i="146"/>
  <c r="AZ108" i="146"/>
  <c r="AY108" i="146"/>
  <c r="AX108" i="146"/>
  <c r="AW108" i="146"/>
  <c r="AV108" i="146"/>
  <c r="AU108" i="146"/>
  <c r="AT108" i="146"/>
  <c r="AS108" i="146"/>
  <c r="AR108" i="146"/>
  <c r="AQ108" i="146"/>
  <c r="AP108" i="146"/>
  <c r="AO108" i="146"/>
  <c r="AN108" i="146"/>
  <c r="AM108" i="146"/>
  <c r="AL108" i="146"/>
  <c r="AK108" i="146"/>
  <c r="AJ108" i="146"/>
  <c r="AI108" i="146"/>
  <c r="AH108" i="146"/>
  <c r="AG108" i="146"/>
  <c r="AF108" i="146"/>
  <c r="AE108" i="146"/>
  <c r="AD108" i="146"/>
  <c r="AC108" i="146"/>
  <c r="AB108" i="146"/>
  <c r="BF108" i="146" s="1"/>
  <c r="BH108" i="146" s="1"/>
  <c r="AA108" i="146"/>
  <c r="L108" i="146"/>
  <c r="J108" i="146"/>
  <c r="BE106" i="146"/>
  <c r="BD106" i="146"/>
  <c r="BC106" i="146"/>
  <c r="BB106" i="146"/>
  <c r="BA106" i="146"/>
  <c r="AZ106" i="146"/>
  <c r="AY106" i="146"/>
  <c r="AX106" i="146"/>
  <c r="AW106" i="146"/>
  <c r="AV106" i="146"/>
  <c r="AU106" i="146"/>
  <c r="AT106" i="146"/>
  <c r="AS106" i="146"/>
  <c r="AR106" i="146"/>
  <c r="AQ106" i="146"/>
  <c r="AP106" i="146"/>
  <c r="AO106" i="146"/>
  <c r="AN106" i="146"/>
  <c r="AM106" i="146"/>
  <c r="AL106" i="146"/>
  <c r="AK106" i="146"/>
  <c r="AJ106" i="146"/>
  <c r="AI106" i="146"/>
  <c r="AH106" i="146"/>
  <c r="AG106" i="146"/>
  <c r="AF106" i="146"/>
  <c r="AE106" i="146"/>
  <c r="AD106" i="146"/>
  <c r="AC106" i="146"/>
  <c r="AB106" i="146"/>
  <c r="BF106" i="146" s="1"/>
  <c r="BH106" i="146" s="1"/>
  <c r="AA106" i="146"/>
  <c r="L106" i="146"/>
  <c r="J106" i="146"/>
  <c r="BE104" i="146"/>
  <c r="BD104" i="146"/>
  <c r="BC104" i="146"/>
  <c r="BB104" i="146"/>
  <c r="BA104" i="146"/>
  <c r="AZ104" i="146"/>
  <c r="AY104" i="146"/>
  <c r="AX104" i="146"/>
  <c r="AW104" i="146"/>
  <c r="AV104" i="146"/>
  <c r="AU104" i="146"/>
  <c r="AT104" i="146"/>
  <c r="AS104" i="146"/>
  <c r="AR104" i="146"/>
  <c r="AQ104" i="146"/>
  <c r="AP104" i="146"/>
  <c r="AO104" i="146"/>
  <c r="AN104" i="146"/>
  <c r="AM104" i="146"/>
  <c r="AL104" i="146"/>
  <c r="AK104" i="146"/>
  <c r="AJ104" i="146"/>
  <c r="AI104" i="146"/>
  <c r="AH104" i="146"/>
  <c r="AG104" i="146"/>
  <c r="AF104" i="146"/>
  <c r="AE104" i="146"/>
  <c r="AD104" i="146"/>
  <c r="AC104" i="146"/>
  <c r="AB104" i="146"/>
  <c r="BF104" i="146" s="1"/>
  <c r="BH104" i="146" s="1"/>
  <c r="AA104" i="146"/>
  <c r="L104" i="146"/>
  <c r="J104" i="146"/>
  <c r="BE102" i="146"/>
  <c r="BD102" i="146"/>
  <c r="BC102" i="146"/>
  <c r="BB102" i="146"/>
  <c r="BA102" i="146"/>
  <c r="AZ102" i="146"/>
  <c r="AY102" i="146"/>
  <c r="AX102" i="146"/>
  <c r="AW102" i="146"/>
  <c r="AV102" i="146"/>
  <c r="AU102" i="146"/>
  <c r="AT102" i="146"/>
  <c r="AS102" i="146"/>
  <c r="AR102" i="146"/>
  <c r="AQ102" i="146"/>
  <c r="AP102" i="146"/>
  <c r="AO102" i="146"/>
  <c r="AN102" i="146"/>
  <c r="AM102" i="146"/>
  <c r="AL102" i="146"/>
  <c r="AK102" i="146"/>
  <c r="AJ102" i="146"/>
  <c r="AI102" i="146"/>
  <c r="AH102" i="146"/>
  <c r="AG102" i="146"/>
  <c r="AF102" i="146"/>
  <c r="AE102" i="146"/>
  <c r="AD102" i="146"/>
  <c r="AC102" i="146"/>
  <c r="AB102" i="146"/>
  <c r="BF102" i="146" s="1"/>
  <c r="BH102" i="146" s="1"/>
  <c r="AA102" i="146"/>
  <c r="L102" i="146"/>
  <c r="J102" i="146"/>
  <c r="BE100" i="146"/>
  <c r="BD100" i="146"/>
  <c r="BC100" i="146"/>
  <c r="BB100" i="146"/>
  <c r="BA100" i="146"/>
  <c r="AZ100" i="146"/>
  <c r="AY100" i="146"/>
  <c r="AX100" i="146"/>
  <c r="AW100" i="146"/>
  <c r="AV100" i="146"/>
  <c r="AU100" i="146"/>
  <c r="AT100" i="146"/>
  <c r="AS100" i="146"/>
  <c r="AR100" i="146"/>
  <c r="AQ100" i="146"/>
  <c r="AP100" i="146"/>
  <c r="AO100" i="146"/>
  <c r="AN100" i="146"/>
  <c r="AM100" i="146"/>
  <c r="AL100" i="146"/>
  <c r="AK100" i="146"/>
  <c r="AJ100" i="146"/>
  <c r="AI100" i="146"/>
  <c r="AH100" i="146"/>
  <c r="AG100" i="146"/>
  <c r="AF100" i="146"/>
  <c r="AE100" i="146"/>
  <c r="AD100" i="146"/>
  <c r="AC100" i="146"/>
  <c r="AB100" i="146"/>
  <c r="BF100" i="146" s="1"/>
  <c r="BH100" i="146" s="1"/>
  <c r="AA100" i="146"/>
  <c r="L100" i="146"/>
  <c r="J100" i="146"/>
  <c r="BE98" i="146"/>
  <c r="BD98" i="146"/>
  <c r="BC98" i="146"/>
  <c r="BB98" i="146"/>
  <c r="BA98" i="146"/>
  <c r="AZ98" i="146"/>
  <c r="AY98" i="146"/>
  <c r="AX98" i="146"/>
  <c r="AW98" i="146"/>
  <c r="AV98" i="146"/>
  <c r="AU98" i="146"/>
  <c r="AT98" i="146"/>
  <c r="AS98" i="146"/>
  <c r="AR98" i="146"/>
  <c r="AQ98" i="146"/>
  <c r="AP98" i="146"/>
  <c r="AO98" i="146"/>
  <c r="AN98" i="146"/>
  <c r="AM98" i="146"/>
  <c r="AL98" i="146"/>
  <c r="AK98" i="146"/>
  <c r="AJ98" i="146"/>
  <c r="AI98" i="146"/>
  <c r="AH98" i="146"/>
  <c r="AG98" i="146"/>
  <c r="AF98" i="146"/>
  <c r="AE98" i="146"/>
  <c r="AD98" i="146"/>
  <c r="AC98" i="146"/>
  <c r="AB98" i="146"/>
  <c r="BF98" i="146" s="1"/>
  <c r="BH98" i="146" s="1"/>
  <c r="AA98" i="146"/>
  <c r="L98" i="146"/>
  <c r="J98" i="146"/>
  <c r="BE96" i="146"/>
  <c r="BD96" i="146"/>
  <c r="BC96" i="146"/>
  <c r="BB96" i="146"/>
  <c r="BA96" i="146"/>
  <c r="AZ96" i="146"/>
  <c r="AY96" i="146"/>
  <c r="AX96" i="146"/>
  <c r="AW96" i="146"/>
  <c r="AV96" i="146"/>
  <c r="AU96" i="146"/>
  <c r="AT96" i="146"/>
  <c r="AS96" i="146"/>
  <c r="AR96" i="146"/>
  <c r="AQ96" i="146"/>
  <c r="AP96" i="146"/>
  <c r="AO96" i="146"/>
  <c r="AN96" i="146"/>
  <c r="AM96" i="146"/>
  <c r="AL96" i="146"/>
  <c r="AK96" i="146"/>
  <c r="AJ96" i="146"/>
  <c r="AI96" i="146"/>
  <c r="AH96" i="146"/>
  <c r="AG96" i="146"/>
  <c r="AF96" i="146"/>
  <c r="AE96" i="146"/>
  <c r="AD96" i="146"/>
  <c r="AC96" i="146"/>
  <c r="AB96" i="146"/>
  <c r="BF96" i="146" s="1"/>
  <c r="BH96" i="146" s="1"/>
  <c r="AA96" i="146"/>
  <c r="L96" i="146"/>
  <c r="J96" i="146"/>
  <c r="BE94" i="146"/>
  <c r="BD94" i="146"/>
  <c r="BC94" i="146"/>
  <c r="BB94" i="146"/>
  <c r="BA94" i="146"/>
  <c r="AZ94" i="146"/>
  <c r="AY94" i="146"/>
  <c r="AX94" i="146"/>
  <c r="AW94" i="146"/>
  <c r="AV94" i="146"/>
  <c r="AU94" i="146"/>
  <c r="AT94" i="146"/>
  <c r="AS94" i="146"/>
  <c r="AR94" i="146"/>
  <c r="AQ94" i="146"/>
  <c r="AP94" i="146"/>
  <c r="AO94" i="146"/>
  <c r="AN94" i="146"/>
  <c r="AM94" i="146"/>
  <c r="AL94" i="146"/>
  <c r="AK94" i="146"/>
  <c r="AJ94" i="146"/>
  <c r="AI94" i="146"/>
  <c r="AH94" i="146"/>
  <c r="AG94" i="146"/>
  <c r="AF94" i="146"/>
  <c r="AE94" i="146"/>
  <c r="AD94" i="146"/>
  <c r="AC94" i="146"/>
  <c r="AB94" i="146"/>
  <c r="BF94" i="146" s="1"/>
  <c r="BH94" i="146" s="1"/>
  <c r="AA94" i="146"/>
  <c r="L94" i="146"/>
  <c r="J94" i="146"/>
  <c r="BE92" i="146"/>
  <c r="BD92" i="146"/>
  <c r="BC92" i="146"/>
  <c r="BB92" i="146"/>
  <c r="BA92" i="146"/>
  <c r="AZ92" i="146"/>
  <c r="AY92" i="146"/>
  <c r="AX92" i="146"/>
  <c r="AW92" i="146"/>
  <c r="AV92" i="146"/>
  <c r="AU92" i="146"/>
  <c r="AT92" i="146"/>
  <c r="AS92" i="146"/>
  <c r="AR92" i="146"/>
  <c r="AQ92" i="146"/>
  <c r="AP92" i="146"/>
  <c r="AO92" i="146"/>
  <c r="AN92" i="146"/>
  <c r="AM92" i="146"/>
  <c r="AL92" i="146"/>
  <c r="AK92" i="146"/>
  <c r="AJ92" i="146"/>
  <c r="AI92" i="146"/>
  <c r="AH92" i="146"/>
  <c r="AG92" i="146"/>
  <c r="AF92" i="146"/>
  <c r="AE92" i="146"/>
  <c r="AD92" i="146"/>
  <c r="AC92" i="146"/>
  <c r="AB92" i="146"/>
  <c r="BF92" i="146" s="1"/>
  <c r="BH92" i="146" s="1"/>
  <c r="AA92" i="146"/>
  <c r="L92" i="146"/>
  <c r="J92" i="146"/>
  <c r="BE90" i="146"/>
  <c r="BD90" i="146"/>
  <c r="BC90" i="146"/>
  <c r="BB90" i="146"/>
  <c r="BA90" i="146"/>
  <c r="AZ90" i="146"/>
  <c r="AY90" i="146"/>
  <c r="AX90" i="146"/>
  <c r="AW90" i="146"/>
  <c r="AV90" i="146"/>
  <c r="AU90" i="146"/>
  <c r="AT90" i="146"/>
  <c r="AS90" i="146"/>
  <c r="AR90" i="146"/>
  <c r="AQ90" i="146"/>
  <c r="AP90" i="146"/>
  <c r="AO90" i="146"/>
  <c r="AN90" i="146"/>
  <c r="AM90" i="146"/>
  <c r="AL90" i="146"/>
  <c r="AK90" i="146"/>
  <c r="AJ90" i="146"/>
  <c r="AI90" i="146"/>
  <c r="AH90" i="146"/>
  <c r="AG90" i="146"/>
  <c r="AF90" i="146"/>
  <c r="AE90" i="146"/>
  <c r="AD90" i="146"/>
  <c r="AC90" i="146"/>
  <c r="AB90" i="146"/>
  <c r="BF90" i="146" s="1"/>
  <c r="BH90" i="146" s="1"/>
  <c r="AA90" i="146"/>
  <c r="L90" i="146"/>
  <c r="J90" i="146"/>
  <c r="BE88" i="146"/>
  <c r="BD88" i="146"/>
  <c r="BC88" i="146"/>
  <c r="BB88" i="146"/>
  <c r="BA88" i="146"/>
  <c r="AZ88" i="146"/>
  <c r="AY88" i="146"/>
  <c r="AX88" i="146"/>
  <c r="AW88" i="146"/>
  <c r="AV88" i="146"/>
  <c r="AU88" i="146"/>
  <c r="AT88" i="146"/>
  <c r="AS88" i="146"/>
  <c r="AR88" i="146"/>
  <c r="AQ88" i="146"/>
  <c r="AP88" i="146"/>
  <c r="AO88" i="146"/>
  <c r="AN88" i="146"/>
  <c r="AM88" i="146"/>
  <c r="AL88" i="146"/>
  <c r="AK88" i="146"/>
  <c r="AJ88" i="146"/>
  <c r="AI88" i="146"/>
  <c r="AH88" i="146"/>
  <c r="AG88" i="146"/>
  <c r="AF88" i="146"/>
  <c r="AE88" i="146"/>
  <c r="AD88" i="146"/>
  <c r="AC88" i="146"/>
  <c r="AB88" i="146"/>
  <c r="BF88" i="146" s="1"/>
  <c r="BH88" i="146" s="1"/>
  <c r="AA88" i="146"/>
  <c r="L88" i="146"/>
  <c r="J88" i="146"/>
  <c r="BE86" i="146"/>
  <c r="BD86" i="146"/>
  <c r="BC86" i="146"/>
  <c r="BB86" i="146"/>
  <c r="BA86" i="146"/>
  <c r="AZ86" i="146"/>
  <c r="AY86" i="146"/>
  <c r="AX86" i="146"/>
  <c r="AW86" i="146"/>
  <c r="AV86" i="146"/>
  <c r="AU86" i="146"/>
  <c r="AT86" i="146"/>
  <c r="AS86" i="146"/>
  <c r="AR86" i="146"/>
  <c r="AQ86" i="146"/>
  <c r="AP86" i="146"/>
  <c r="AO86" i="146"/>
  <c r="AN86" i="146"/>
  <c r="AM86" i="146"/>
  <c r="AL86" i="146"/>
  <c r="AK86" i="146"/>
  <c r="AJ86" i="146"/>
  <c r="AI86" i="146"/>
  <c r="AH86" i="146"/>
  <c r="AG86" i="146"/>
  <c r="AF86" i="146"/>
  <c r="AE86" i="146"/>
  <c r="AD86" i="146"/>
  <c r="AC86" i="146"/>
  <c r="AB86" i="146"/>
  <c r="BF86" i="146" s="1"/>
  <c r="BH86" i="146" s="1"/>
  <c r="AA86" i="146"/>
  <c r="L86" i="146"/>
  <c r="J86" i="146"/>
  <c r="BE84" i="146"/>
  <c r="BD84" i="146"/>
  <c r="BC84" i="146"/>
  <c r="BB84" i="146"/>
  <c r="BA84" i="146"/>
  <c r="AZ84" i="146"/>
  <c r="AY84" i="146"/>
  <c r="AX84" i="146"/>
  <c r="AW84" i="146"/>
  <c r="AV84" i="146"/>
  <c r="AU84" i="146"/>
  <c r="AT84" i="146"/>
  <c r="AS84" i="146"/>
  <c r="AR84" i="146"/>
  <c r="AQ84" i="146"/>
  <c r="AP84" i="146"/>
  <c r="AO84" i="146"/>
  <c r="AN84" i="146"/>
  <c r="AM84" i="146"/>
  <c r="AL84" i="146"/>
  <c r="AK84" i="146"/>
  <c r="AJ84" i="146"/>
  <c r="AI84" i="146"/>
  <c r="AH84" i="146"/>
  <c r="AG84" i="146"/>
  <c r="AF84" i="146"/>
  <c r="AE84" i="146"/>
  <c r="AD84" i="146"/>
  <c r="AC84" i="146"/>
  <c r="AB84" i="146"/>
  <c r="BF84" i="146" s="1"/>
  <c r="BH84" i="146" s="1"/>
  <c r="AA84" i="146"/>
  <c r="L84" i="146"/>
  <c r="J84" i="146"/>
  <c r="BE82" i="146"/>
  <c r="BD82" i="146"/>
  <c r="BC82" i="146"/>
  <c r="BB82" i="146"/>
  <c r="BA82" i="146"/>
  <c r="AZ82" i="146"/>
  <c r="AY82" i="146"/>
  <c r="AX82" i="146"/>
  <c r="AW82" i="146"/>
  <c r="AV82" i="146"/>
  <c r="AU82" i="146"/>
  <c r="AT82" i="146"/>
  <c r="AS82" i="146"/>
  <c r="AR82" i="146"/>
  <c r="AQ82" i="146"/>
  <c r="AP82" i="146"/>
  <c r="AO82" i="146"/>
  <c r="AN82" i="146"/>
  <c r="AM82" i="146"/>
  <c r="AL82" i="146"/>
  <c r="AK82" i="146"/>
  <c r="AJ82" i="146"/>
  <c r="AI82" i="146"/>
  <c r="AH82" i="146"/>
  <c r="AG82" i="146"/>
  <c r="AF82" i="146"/>
  <c r="AE82" i="146"/>
  <c r="AD82" i="146"/>
  <c r="AC82" i="146"/>
  <c r="AB82" i="146"/>
  <c r="BF82" i="146" s="1"/>
  <c r="BH82" i="146" s="1"/>
  <c r="AA82" i="146"/>
  <c r="L82" i="146"/>
  <c r="J82" i="146"/>
  <c r="BE80" i="146"/>
  <c r="BD80" i="146"/>
  <c r="BC80" i="146"/>
  <c r="BB80" i="146"/>
  <c r="BA80" i="146"/>
  <c r="AZ80" i="146"/>
  <c r="AY80" i="146"/>
  <c r="AX80" i="146"/>
  <c r="AW80" i="146"/>
  <c r="AV80" i="146"/>
  <c r="AU80" i="146"/>
  <c r="AT80" i="146"/>
  <c r="AS80" i="146"/>
  <c r="AR80" i="146"/>
  <c r="AQ80" i="146"/>
  <c r="AP80" i="146"/>
  <c r="AO80" i="146"/>
  <c r="AN80" i="146"/>
  <c r="AM80" i="146"/>
  <c r="AL80" i="146"/>
  <c r="AK80" i="146"/>
  <c r="AJ80" i="146"/>
  <c r="AI80" i="146"/>
  <c r="AH80" i="146"/>
  <c r="AG80" i="146"/>
  <c r="AF80" i="146"/>
  <c r="AE80" i="146"/>
  <c r="AD80" i="146"/>
  <c r="AC80" i="146"/>
  <c r="AB80" i="146"/>
  <c r="BF80" i="146" s="1"/>
  <c r="BH80" i="146" s="1"/>
  <c r="AA80" i="146"/>
  <c r="L80" i="146"/>
  <c r="J80" i="146"/>
  <c r="BE78" i="146"/>
  <c r="BD78" i="146"/>
  <c r="BC78" i="146"/>
  <c r="BB78" i="146"/>
  <c r="BA78" i="146"/>
  <c r="AZ78" i="146"/>
  <c r="AY78" i="146"/>
  <c r="AX78" i="146"/>
  <c r="AW78" i="146"/>
  <c r="AV78" i="146"/>
  <c r="AU78" i="146"/>
  <c r="AT78" i="146"/>
  <c r="AS78" i="146"/>
  <c r="AR78" i="146"/>
  <c r="AQ78" i="146"/>
  <c r="AP78" i="146"/>
  <c r="AO78" i="146"/>
  <c r="AN78" i="146"/>
  <c r="AM78" i="146"/>
  <c r="AL78" i="146"/>
  <c r="AK78" i="146"/>
  <c r="AJ78" i="146"/>
  <c r="AI78" i="146"/>
  <c r="AH78" i="146"/>
  <c r="AG78" i="146"/>
  <c r="AF78" i="146"/>
  <c r="AE78" i="146"/>
  <c r="AD78" i="146"/>
  <c r="AC78" i="146"/>
  <c r="AB78" i="146"/>
  <c r="BF78" i="146" s="1"/>
  <c r="BH78" i="146" s="1"/>
  <c r="AA78" i="146"/>
  <c r="L78" i="146"/>
  <c r="J78" i="146"/>
  <c r="BE76" i="146"/>
  <c r="BD76" i="146"/>
  <c r="BC76" i="146"/>
  <c r="BB76" i="146"/>
  <c r="BA76" i="146"/>
  <c r="AZ76" i="146"/>
  <c r="AY76" i="146"/>
  <c r="AX76" i="146"/>
  <c r="AW76" i="146"/>
  <c r="AV76" i="146"/>
  <c r="AU76" i="146"/>
  <c r="AT76" i="146"/>
  <c r="AS76" i="146"/>
  <c r="AR76" i="146"/>
  <c r="AQ76" i="146"/>
  <c r="AP76" i="146"/>
  <c r="AO76" i="146"/>
  <c r="AN76" i="146"/>
  <c r="AM76" i="146"/>
  <c r="AL76" i="146"/>
  <c r="AK76" i="146"/>
  <c r="AJ76" i="146"/>
  <c r="AI76" i="146"/>
  <c r="AH76" i="146"/>
  <c r="AG76" i="146"/>
  <c r="AF76" i="146"/>
  <c r="AE76" i="146"/>
  <c r="AD76" i="146"/>
  <c r="AC76" i="146"/>
  <c r="AB76" i="146"/>
  <c r="BF76" i="146" s="1"/>
  <c r="BH76" i="146" s="1"/>
  <c r="AA76" i="146"/>
  <c r="L76" i="146"/>
  <c r="J76" i="146"/>
  <c r="BE74" i="146"/>
  <c r="BD74" i="146"/>
  <c r="BC74" i="146"/>
  <c r="BB74" i="146"/>
  <c r="BA74" i="146"/>
  <c r="AZ74" i="146"/>
  <c r="AY74" i="146"/>
  <c r="AX74" i="146"/>
  <c r="AW74" i="146"/>
  <c r="AV74" i="146"/>
  <c r="AU74" i="146"/>
  <c r="AT74" i="146"/>
  <c r="AS74" i="146"/>
  <c r="AR74" i="146"/>
  <c r="AQ74" i="146"/>
  <c r="AP74" i="146"/>
  <c r="AO74" i="146"/>
  <c r="AN74" i="146"/>
  <c r="AM74" i="146"/>
  <c r="AL74" i="146"/>
  <c r="AK74" i="146"/>
  <c r="AJ74" i="146"/>
  <c r="AI74" i="146"/>
  <c r="AH74" i="146"/>
  <c r="AG74" i="146"/>
  <c r="AF74" i="146"/>
  <c r="AE74" i="146"/>
  <c r="AD74" i="146"/>
  <c r="AC74" i="146"/>
  <c r="AB74" i="146"/>
  <c r="BF74" i="146" s="1"/>
  <c r="BH74" i="146" s="1"/>
  <c r="AA74" i="146"/>
  <c r="L74" i="146"/>
  <c r="J74" i="146"/>
  <c r="BE72" i="146"/>
  <c r="BD72" i="146"/>
  <c r="BC72" i="146"/>
  <c r="BB72" i="146"/>
  <c r="BA72" i="146"/>
  <c r="AZ72" i="146"/>
  <c r="AY72" i="146"/>
  <c r="AX72" i="146"/>
  <c r="AW72" i="146"/>
  <c r="AV72" i="146"/>
  <c r="AU72" i="146"/>
  <c r="AT72" i="146"/>
  <c r="AS72" i="146"/>
  <c r="AR72" i="146"/>
  <c r="AQ72" i="146"/>
  <c r="AP72" i="146"/>
  <c r="AO72" i="146"/>
  <c r="AN72" i="146"/>
  <c r="AM72" i="146"/>
  <c r="AL72" i="146"/>
  <c r="AK72" i="146"/>
  <c r="AJ72" i="146"/>
  <c r="AI72" i="146"/>
  <c r="AH72" i="146"/>
  <c r="AG72" i="146"/>
  <c r="AF72" i="146"/>
  <c r="AE72" i="146"/>
  <c r="AD72" i="146"/>
  <c r="AC72" i="146"/>
  <c r="AB72" i="146"/>
  <c r="BF72" i="146" s="1"/>
  <c r="BH72" i="146" s="1"/>
  <c r="AA72" i="146"/>
  <c r="L72" i="146"/>
  <c r="J72" i="146"/>
  <c r="BE70" i="146"/>
  <c r="BD70" i="146"/>
  <c r="BC70" i="146"/>
  <c r="BB70" i="146"/>
  <c r="BA70" i="146"/>
  <c r="AZ70" i="146"/>
  <c r="AY70" i="146"/>
  <c r="AX70" i="146"/>
  <c r="AW70" i="146"/>
  <c r="AV70" i="146"/>
  <c r="AU70" i="146"/>
  <c r="AT70" i="146"/>
  <c r="AS70" i="146"/>
  <c r="AR70" i="146"/>
  <c r="AQ70" i="146"/>
  <c r="AP70" i="146"/>
  <c r="AO70" i="146"/>
  <c r="AN70" i="146"/>
  <c r="AM70" i="146"/>
  <c r="AL70" i="146"/>
  <c r="AK70" i="146"/>
  <c r="AJ70" i="146"/>
  <c r="AI70" i="146"/>
  <c r="AH70" i="146"/>
  <c r="AG70" i="146"/>
  <c r="AF70" i="146"/>
  <c r="AE70" i="146"/>
  <c r="AD70" i="146"/>
  <c r="AC70" i="146"/>
  <c r="AB70" i="146"/>
  <c r="BF70" i="146" s="1"/>
  <c r="BH70" i="146" s="1"/>
  <c r="AA70" i="146"/>
  <c r="L70" i="146"/>
  <c r="J70" i="146"/>
  <c r="BE68" i="146"/>
  <c r="BD68" i="146"/>
  <c r="BC68" i="146"/>
  <c r="BB68" i="146"/>
  <c r="BA68" i="146"/>
  <c r="AZ68" i="146"/>
  <c r="AY68" i="146"/>
  <c r="AX68" i="146"/>
  <c r="AW68" i="146"/>
  <c r="AV68" i="146"/>
  <c r="AU68" i="146"/>
  <c r="AT68" i="146"/>
  <c r="AS68" i="146"/>
  <c r="AR68" i="146"/>
  <c r="AQ68" i="146"/>
  <c r="AP68" i="146"/>
  <c r="AO68" i="146"/>
  <c r="AN68" i="146"/>
  <c r="AM68" i="146"/>
  <c r="AL68" i="146"/>
  <c r="AK68" i="146"/>
  <c r="AJ68" i="146"/>
  <c r="AI68" i="146"/>
  <c r="AH68" i="146"/>
  <c r="AG68" i="146"/>
  <c r="AF68" i="146"/>
  <c r="AE68" i="146"/>
  <c r="AD68" i="146"/>
  <c r="AC68" i="146"/>
  <c r="AB68" i="146"/>
  <c r="BF68" i="146" s="1"/>
  <c r="BH68" i="146" s="1"/>
  <c r="AA68" i="146"/>
  <c r="L68" i="146"/>
  <c r="J68" i="146"/>
  <c r="BE66" i="146"/>
  <c r="BD66" i="146"/>
  <c r="BC66" i="146"/>
  <c r="BB66" i="146"/>
  <c r="BA66" i="146"/>
  <c r="AZ66" i="146"/>
  <c r="AY66" i="146"/>
  <c r="AX66" i="146"/>
  <c r="AW66" i="146"/>
  <c r="AV66" i="146"/>
  <c r="AU66" i="146"/>
  <c r="AT66" i="146"/>
  <c r="AS66" i="146"/>
  <c r="AR66" i="146"/>
  <c r="AQ66" i="146"/>
  <c r="AP66" i="146"/>
  <c r="AO66" i="146"/>
  <c r="AN66" i="146"/>
  <c r="AM66" i="146"/>
  <c r="AL66" i="146"/>
  <c r="AK66" i="146"/>
  <c r="AJ66" i="146"/>
  <c r="AI66" i="146"/>
  <c r="AH66" i="146"/>
  <c r="AG66" i="146"/>
  <c r="AF66" i="146"/>
  <c r="AE66" i="146"/>
  <c r="AD66" i="146"/>
  <c r="AC66" i="146"/>
  <c r="AB66" i="146"/>
  <c r="BF66" i="146" s="1"/>
  <c r="BH66" i="146" s="1"/>
  <c r="AA66" i="146"/>
  <c r="L66" i="146"/>
  <c r="J66" i="146"/>
  <c r="BE64" i="146"/>
  <c r="BD64" i="146"/>
  <c r="BC64" i="146"/>
  <c r="BB64" i="146"/>
  <c r="BA64" i="146"/>
  <c r="AZ64" i="146"/>
  <c r="AY64" i="146"/>
  <c r="AX64" i="146"/>
  <c r="AW64" i="146"/>
  <c r="AV64" i="146"/>
  <c r="AU64" i="146"/>
  <c r="AT64" i="146"/>
  <c r="AS64" i="146"/>
  <c r="AR64" i="146"/>
  <c r="AQ64" i="146"/>
  <c r="AP64" i="146"/>
  <c r="AO64" i="146"/>
  <c r="AN64" i="146"/>
  <c r="AM64" i="146"/>
  <c r="AL64" i="146"/>
  <c r="AK64" i="146"/>
  <c r="AJ64" i="146"/>
  <c r="AI64" i="146"/>
  <c r="AH64" i="146"/>
  <c r="AG64" i="146"/>
  <c r="AF64" i="146"/>
  <c r="AE64" i="146"/>
  <c r="AD64" i="146"/>
  <c r="AC64" i="146"/>
  <c r="AB64" i="146"/>
  <c r="BF64" i="146" s="1"/>
  <c r="BH64" i="146" s="1"/>
  <c r="AA64" i="146"/>
  <c r="L64" i="146"/>
  <c r="J64" i="146"/>
  <c r="BE62" i="146"/>
  <c r="BD62" i="146"/>
  <c r="BC62" i="146"/>
  <c r="BB62" i="146"/>
  <c r="BA62" i="146"/>
  <c r="AZ62" i="146"/>
  <c r="AY62" i="146"/>
  <c r="AX62" i="146"/>
  <c r="AW62" i="146"/>
  <c r="AV62" i="146"/>
  <c r="AU62" i="146"/>
  <c r="AT62" i="146"/>
  <c r="AS62" i="146"/>
  <c r="AR62" i="146"/>
  <c r="AQ62" i="146"/>
  <c r="AP62" i="146"/>
  <c r="AO62" i="146"/>
  <c r="AN62" i="146"/>
  <c r="AM62" i="146"/>
  <c r="AL62" i="146"/>
  <c r="AK62" i="146"/>
  <c r="AJ62" i="146"/>
  <c r="AI62" i="146"/>
  <c r="AH62" i="146"/>
  <c r="AG62" i="146"/>
  <c r="AF62" i="146"/>
  <c r="AE62" i="146"/>
  <c r="AD62" i="146"/>
  <c r="AC62" i="146"/>
  <c r="AB62" i="146"/>
  <c r="BF62" i="146" s="1"/>
  <c r="BH62" i="146" s="1"/>
  <c r="AA62" i="146"/>
  <c r="L62" i="146"/>
  <c r="J62" i="146"/>
  <c r="BE60" i="146"/>
  <c r="BD60" i="146"/>
  <c r="BC60" i="146"/>
  <c r="BB60" i="146"/>
  <c r="BA60" i="146"/>
  <c r="AZ60" i="146"/>
  <c r="AY60" i="146"/>
  <c r="AX60" i="146"/>
  <c r="AW60" i="146"/>
  <c r="AV60" i="146"/>
  <c r="AU60" i="146"/>
  <c r="AT60" i="146"/>
  <c r="AS60" i="146"/>
  <c r="AR60" i="146"/>
  <c r="AQ60" i="146"/>
  <c r="AP60" i="146"/>
  <c r="AO60" i="146"/>
  <c r="AN60" i="146"/>
  <c r="AM60" i="146"/>
  <c r="AL60" i="146"/>
  <c r="AK60" i="146"/>
  <c r="AJ60" i="146"/>
  <c r="AI60" i="146"/>
  <c r="AH60" i="146"/>
  <c r="AG60" i="146"/>
  <c r="AF60" i="146"/>
  <c r="AE60" i="146"/>
  <c r="AD60" i="146"/>
  <c r="AC60" i="146"/>
  <c r="AB60" i="146"/>
  <c r="BF60" i="146" s="1"/>
  <c r="BH60" i="146" s="1"/>
  <c r="AA60" i="146"/>
  <c r="L60" i="146"/>
  <c r="J60" i="146"/>
  <c r="BE58" i="146"/>
  <c r="BD58" i="146"/>
  <c r="BC58" i="146"/>
  <c r="BB58" i="146"/>
  <c r="BA58" i="146"/>
  <c r="AZ58" i="146"/>
  <c r="AY58" i="146"/>
  <c r="AX58" i="146"/>
  <c r="AW58" i="146"/>
  <c r="AV58" i="146"/>
  <c r="AU58" i="146"/>
  <c r="AT58" i="146"/>
  <c r="AS58" i="146"/>
  <c r="AR58" i="146"/>
  <c r="AQ58" i="146"/>
  <c r="AP58" i="146"/>
  <c r="AO58" i="146"/>
  <c r="AN58" i="146"/>
  <c r="AM58" i="146"/>
  <c r="AL58" i="146"/>
  <c r="AK58" i="146"/>
  <c r="AJ58" i="146"/>
  <c r="AI58" i="146"/>
  <c r="AH58" i="146"/>
  <c r="AG58" i="146"/>
  <c r="AF58" i="146"/>
  <c r="AE58" i="146"/>
  <c r="AD58" i="146"/>
  <c r="AC58" i="146"/>
  <c r="AB58" i="146"/>
  <c r="BF58" i="146" s="1"/>
  <c r="BH58" i="146" s="1"/>
  <c r="AA58" i="146"/>
  <c r="L58" i="146"/>
  <c r="J58" i="146"/>
  <c r="BE56" i="146"/>
  <c r="BD56" i="146"/>
  <c r="BC56" i="146"/>
  <c r="BB56" i="146"/>
  <c r="BA56" i="146"/>
  <c r="AZ56" i="146"/>
  <c r="AY56" i="146"/>
  <c r="AX56" i="146"/>
  <c r="AW56" i="146"/>
  <c r="AV56" i="146"/>
  <c r="AU56" i="146"/>
  <c r="AT56" i="146"/>
  <c r="AS56" i="146"/>
  <c r="AR56" i="146"/>
  <c r="AQ56" i="146"/>
  <c r="AP56" i="146"/>
  <c r="AO56" i="146"/>
  <c r="AN56" i="146"/>
  <c r="AM56" i="146"/>
  <c r="AL56" i="146"/>
  <c r="AK56" i="146"/>
  <c r="AJ56" i="146"/>
  <c r="AI56" i="146"/>
  <c r="AH56" i="146"/>
  <c r="AG56" i="146"/>
  <c r="AF56" i="146"/>
  <c r="AE56" i="146"/>
  <c r="AD56" i="146"/>
  <c r="AC56" i="146"/>
  <c r="AB56" i="146"/>
  <c r="BF56" i="146" s="1"/>
  <c r="BH56" i="146" s="1"/>
  <c r="AA56" i="146"/>
  <c r="L56" i="146"/>
  <c r="J56" i="146"/>
  <c r="BE54" i="146"/>
  <c r="BD54" i="146"/>
  <c r="BC54" i="146"/>
  <c r="BB54" i="146"/>
  <c r="BA54" i="146"/>
  <c r="AZ54" i="146"/>
  <c r="AY54" i="146"/>
  <c r="AX54" i="146"/>
  <c r="AW54" i="146"/>
  <c r="AV54" i="146"/>
  <c r="AU54" i="146"/>
  <c r="AT54" i="146"/>
  <c r="AS54" i="146"/>
  <c r="AR54" i="146"/>
  <c r="AQ54" i="146"/>
  <c r="AP54" i="146"/>
  <c r="AO54" i="146"/>
  <c r="AN54" i="146"/>
  <c r="AM54" i="146"/>
  <c r="AL54" i="146"/>
  <c r="AK54" i="146"/>
  <c r="AJ54" i="146"/>
  <c r="AI54" i="146"/>
  <c r="AH54" i="146"/>
  <c r="AG54" i="146"/>
  <c r="AF54" i="146"/>
  <c r="AE54" i="146"/>
  <c r="AD54" i="146"/>
  <c r="AC54" i="146"/>
  <c r="AB54" i="146"/>
  <c r="BF54" i="146" s="1"/>
  <c r="BH54" i="146" s="1"/>
  <c r="AA54" i="146"/>
  <c r="L54" i="146"/>
  <c r="J54" i="146"/>
  <c r="BE52" i="146"/>
  <c r="BD52" i="146"/>
  <c r="BC52" i="146"/>
  <c r="BB52" i="146"/>
  <c r="BA52" i="146"/>
  <c r="AZ52" i="146"/>
  <c r="AY52" i="146"/>
  <c r="AX52" i="146"/>
  <c r="AW52" i="146"/>
  <c r="AV52" i="146"/>
  <c r="AU52" i="146"/>
  <c r="AT52" i="146"/>
  <c r="AS52" i="146"/>
  <c r="AR52" i="146"/>
  <c r="AQ52" i="146"/>
  <c r="AP52" i="146"/>
  <c r="AO52" i="146"/>
  <c r="AN52" i="146"/>
  <c r="AM52" i="146"/>
  <c r="AL52" i="146"/>
  <c r="AK52" i="146"/>
  <c r="AJ52" i="146"/>
  <c r="AI52" i="146"/>
  <c r="AH52" i="146"/>
  <c r="AG52" i="146"/>
  <c r="AF52" i="146"/>
  <c r="AE52" i="146"/>
  <c r="AD52" i="146"/>
  <c r="AC52" i="146"/>
  <c r="AB52" i="146"/>
  <c r="BF52" i="146" s="1"/>
  <c r="BH52" i="146" s="1"/>
  <c r="AA52" i="146"/>
  <c r="L52" i="146"/>
  <c r="J52" i="146"/>
  <c r="BE50" i="146"/>
  <c r="BD50" i="146"/>
  <c r="BC50" i="146"/>
  <c r="BB50" i="146"/>
  <c r="BA50" i="146"/>
  <c r="AZ50" i="146"/>
  <c r="AY50" i="146"/>
  <c r="AX50" i="146"/>
  <c r="AW50" i="146"/>
  <c r="AV50" i="146"/>
  <c r="AU50" i="146"/>
  <c r="AT50" i="146"/>
  <c r="AS50" i="146"/>
  <c r="AR50" i="146"/>
  <c r="AQ50" i="146"/>
  <c r="AP50" i="146"/>
  <c r="AO50" i="146"/>
  <c r="AN50" i="146"/>
  <c r="AM50" i="146"/>
  <c r="AL50" i="146"/>
  <c r="AK50" i="146"/>
  <c r="AJ50" i="146"/>
  <c r="AI50" i="146"/>
  <c r="AH50" i="146"/>
  <c r="AG50" i="146"/>
  <c r="AF50" i="146"/>
  <c r="AE50" i="146"/>
  <c r="AD50" i="146"/>
  <c r="AC50" i="146"/>
  <c r="AB50" i="146"/>
  <c r="BF50" i="146" s="1"/>
  <c r="BH50" i="146" s="1"/>
  <c r="AA50" i="146"/>
  <c r="L50" i="146"/>
  <c r="J50" i="146"/>
  <c r="BE48" i="146"/>
  <c r="BD48" i="146"/>
  <c r="BC48" i="146"/>
  <c r="BB48" i="146"/>
  <c r="BA48" i="146"/>
  <c r="AZ48" i="146"/>
  <c r="AY48" i="146"/>
  <c r="AX48" i="146"/>
  <c r="AW48" i="146"/>
  <c r="AV48" i="146"/>
  <c r="AU48" i="146"/>
  <c r="AT48" i="146"/>
  <c r="AS48" i="146"/>
  <c r="AR48" i="146"/>
  <c r="AQ48" i="146"/>
  <c r="AP48" i="146"/>
  <c r="AO48" i="146"/>
  <c r="AN48" i="146"/>
  <c r="AM48" i="146"/>
  <c r="AL48" i="146"/>
  <c r="AK48" i="146"/>
  <c r="AJ48" i="146"/>
  <c r="AI48" i="146"/>
  <c r="AH48" i="146"/>
  <c r="AG48" i="146"/>
  <c r="AF48" i="146"/>
  <c r="AE48" i="146"/>
  <c r="AD48" i="146"/>
  <c r="AC48" i="146"/>
  <c r="AB48" i="146"/>
  <c r="BF48" i="146" s="1"/>
  <c r="BH48" i="146" s="1"/>
  <c r="AA48" i="146"/>
  <c r="L48" i="146"/>
  <c r="J48" i="146"/>
  <c r="BE46" i="146"/>
  <c r="BD46" i="146"/>
  <c r="BC46" i="146"/>
  <c r="BB46" i="146"/>
  <c r="BA46" i="146"/>
  <c r="AZ46" i="146"/>
  <c r="AY46" i="146"/>
  <c r="AX46" i="146"/>
  <c r="AW46" i="146"/>
  <c r="AV46" i="146"/>
  <c r="AU46" i="146"/>
  <c r="AT46" i="146"/>
  <c r="AS46" i="146"/>
  <c r="AR46" i="146"/>
  <c r="AQ46" i="146"/>
  <c r="AP46" i="146"/>
  <c r="AO46" i="146"/>
  <c r="AN46" i="146"/>
  <c r="AM46" i="146"/>
  <c r="AL46" i="146"/>
  <c r="AK46" i="146"/>
  <c r="AJ46" i="146"/>
  <c r="AI46" i="146"/>
  <c r="AH46" i="146"/>
  <c r="AG46" i="146"/>
  <c r="AF46" i="146"/>
  <c r="AE46" i="146"/>
  <c r="AD46" i="146"/>
  <c r="AC46" i="146"/>
  <c r="AB46" i="146"/>
  <c r="BF46" i="146" s="1"/>
  <c r="BH46" i="146" s="1"/>
  <c r="AA46" i="146"/>
  <c r="L46" i="146"/>
  <c r="J46" i="146"/>
  <c r="BE44" i="146"/>
  <c r="BD44" i="146"/>
  <c r="BC44" i="146"/>
  <c r="BB44" i="146"/>
  <c r="BA44" i="146"/>
  <c r="AZ44" i="146"/>
  <c r="AY44" i="146"/>
  <c r="AX44" i="146"/>
  <c r="AW44" i="146"/>
  <c r="AV44" i="146"/>
  <c r="AU44" i="146"/>
  <c r="AT44" i="146"/>
  <c r="AS44" i="146"/>
  <c r="AR44" i="146"/>
  <c r="AQ44" i="146"/>
  <c r="AP44" i="146"/>
  <c r="AO44" i="146"/>
  <c r="AN44" i="146"/>
  <c r="AM44" i="146"/>
  <c r="AL44" i="146"/>
  <c r="AK44" i="146"/>
  <c r="AJ44" i="146"/>
  <c r="AI44" i="146"/>
  <c r="AH44" i="146"/>
  <c r="AG44" i="146"/>
  <c r="AF44" i="146"/>
  <c r="AE44" i="146"/>
  <c r="AD44" i="146"/>
  <c r="AC44" i="146"/>
  <c r="AB44" i="146"/>
  <c r="BF44" i="146" s="1"/>
  <c r="BH44" i="146" s="1"/>
  <c r="AA44" i="146"/>
  <c r="L44" i="146"/>
  <c r="J44" i="146"/>
  <c r="BE42" i="146"/>
  <c r="BD42" i="146"/>
  <c r="BC42" i="146"/>
  <c r="BB42" i="146"/>
  <c r="BA42" i="146"/>
  <c r="AZ42" i="146"/>
  <c r="AY42" i="146"/>
  <c r="AX42" i="146"/>
  <c r="AW42" i="146"/>
  <c r="AV42" i="146"/>
  <c r="AU42" i="146"/>
  <c r="AT42" i="146"/>
  <c r="AS42" i="146"/>
  <c r="AR42" i="146"/>
  <c r="AQ42" i="146"/>
  <c r="AP42" i="146"/>
  <c r="AO42" i="146"/>
  <c r="AN42" i="146"/>
  <c r="AM42" i="146"/>
  <c r="AL42" i="146"/>
  <c r="AK42" i="146"/>
  <c r="AJ42" i="146"/>
  <c r="AI42" i="146"/>
  <c r="AH42" i="146"/>
  <c r="AG42" i="146"/>
  <c r="AF42" i="146"/>
  <c r="AE42" i="146"/>
  <c r="AD42" i="146"/>
  <c r="AC42" i="146"/>
  <c r="AB42" i="146"/>
  <c r="BF42" i="146" s="1"/>
  <c r="BH42" i="146" s="1"/>
  <c r="AA42" i="146"/>
  <c r="L42" i="146"/>
  <c r="J42" i="146"/>
  <c r="BE40" i="146"/>
  <c r="BD40" i="146"/>
  <c r="BC40" i="146"/>
  <c r="BB40" i="146"/>
  <c r="BA40" i="146"/>
  <c r="AZ40" i="146"/>
  <c r="AY40" i="146"/>
  <c r="AX40" i="146"/>
  <c r="AW40" i="146"/>
  <c r="AV40" i="146"/>
  <c r="AU40" i="146"/>
  <c r="AT40" i="146"/>
  <c r="AS40" i="146"/>
  <c r="AR40" i="146"/>
  <c r="AQ40" i="146"/>
  <c r="AP40" i="146"/>
  <c r="AO40" i="146"/>
  <c r="AN40" i="146"/>
  <c r="AM40" i="146"/>
  <c r="AL40" i="146"/>
  <c r="AK40" i="146"/>
  <c r="AJ40" i="146"/>
  <c r="AI40" i="146"/>
  <c r="AH40" i="146"/>
  <c r="AG40" i="146"/>
  <c r="AF40" i="146"/>
  <c r="AE40" i="146"/>
  <c r="AD40" i="146"/>
  <c r="AC40" i="146"/>
  <c r="AB40" i="146"/>
  <c r="BF40" i="146" s="1"/>
  <c r="BH40" i="146" s="1"/>
  <c r="AA40" i="146"/>
  <c r="L40" i="146"/>
  <c r="J40" i="146"/>
  <c r="BE38" i="146"/>
  <c r="BD38" i="146"/>
  <c r="BC38" i="146"/>
  <c r="BB38" i="146"/>
  <c r="BA38" i="146"/>
  <c r="AZ38" i="146"/>
  <c r="AY38" i="146"/>
  <c r="AX38" i="146"/>
  <c r="AW38" i="146"/>
  <c r="AV38" i="146"/>
  <c r="AU38" i="146"/>
  <c r="AT38" i="146"/>
  <c r="AS38" i="146"/>
  <c r="AR38" i="146"/>
  <c r="AQ38" i="146"/>
  <c r="AP38" i="146"/>
  <c r="AO38" i="146"/>
  <c r="AN38" i="146"/>
  <c r="AM38" i="146"/>
  <c r="AL38" i="146"/>
  <c r="AK38" i="146"/>
  <c r="AJ38" i="146"/>
  <c r="AI38" i="146"/>
  <c r="AH38" i="146"/>
  <c r="AG38" i="146"/>
  <c r="AF38" i="146"/>
  <c r="AE38" i="146"/>
  <c r="AD38" i="146"/>
  <c r="AC38" i="146"/>
  <c r="AB38" i="146"/>
  <c r="BF38" i="146" s="1"/>
  <c r="BH38" i="146" s="1"/>
  <c r="AA38" i="146"/>
  <c r="L38" i="146"/>
  <c r="J38" i="146"/>
  <c r="BE36" i="146"/>
  <c r="BD36" i="146"/>
  <c r="BC36" i="146"/>
  <c r="BB36" i="146"/>
  <c r="BA36" i="146"/>
  <c r="AZ36" i="146"/>
  <c r="AY36" i="146"/>
  <c r="AX36" i="146"/>
  <c r="AW36" i="146"/>
  <c r="AV36" i="146"/>
  <c r="AU36" i="146"/>
  <c r="AT36" i="146"/>
  <c r="AS36" i="146"/>
  <c r="AR36" i="146"/>
  <c r="AQ36" i="146"/>
  <c r="AP36" i="146"/>
  <c r="AO36" i="146"/>
  <c r="AN36" i="146"/>
  <c r="AM36" i="146"/>
  <c r="AL36" i="146"/>
  <c r="AK36" i="146"/>
  <c r="AJ36" i="146"/>
  <c r="AI36" i="146"/>
  <c r="AH36" i="146"/>
  <c r="AG36" i="146"/>
  <c r="AF36" i="146"/>
  <c r="AE36" i="146"/>
  <c r="AD36" i="146"/>
  <c r="AC36" i="146"/>
  <c r="AB36" i="146"/>
  <c r="BF36" i="146" s="1"/>
  <c r="BH36" i="146" s="1"/>
  <c r="AA36" i="146"/>
  <c r="L36" i="146"/>
  <c r="J36" i="146"/>
  <c r="BE34" i="146"/>
  <c r="BD34" i="146"/>
  <c r="BC34" i="146"/>
  <c r="BB34" i="146"/>
  <c r="BA34" i="146"/>
  <c r="AZ34" i="146"/>
  <c r="AY34" i="146"/>
  <c r="AX34" i="146"/>
  <c r="AW34" i="146"/>
  <c r="AV34" i="146"/>
  <c r="AU34" i="146"/>
  <c r="AT34" i="146"/>
  <c r="AS34" i="146"/>
  <c r="AR34" i="146"/>
  <c r="AQ34" i="146"/>
  <c r="AP34" i="146"/>
  <c r="AO34" i="146"/>
  <c r="AN34" i="146"/>
  <c r="AM34" i="146"/>
  <c r="AL34" i="146"/>
  <c r="AK34" i="146"/>
  <c r="AJ34" i="146"/>
  <c r="AI34" i="146"/>
  <c r="AH34" i="146"/>
  <c r="AG34" i="146"/>
  <c r="AF34" i="146"/>
  <c r="AE34" i="146"/>
  <c r="AD34" i="146"/>
  <c r="AC34" i="146"/>
  <c r="AB34" i="146"/>
  <c r="BF34" i="146" s="1"/>
  <c r="BH34" i="146" s="1"/>
  <c r="AA34" i="146"/>
  <c r="L34" i="146"/>
  <c r="J34" i="146"/>
  <c r="BE32" i="146"/>
  <c r="BD32" i="146"/>
  <c r="BC32" i="146"/>
  <c r="BB32" i="146"/>
  <c r="BA32" i="146"/>
  <c r="AZ32" i="146"/>
  <c r="AY32" i="146"/>
  <c r="AX32" i="146"/>
  <c r="AW32" i="146"/>
  <c r="AV32" i="146"/>
  <c r="AU32" i="146"/>
  <c r="AT32" i="146"/>
  <c r="AS32" i="146"/>
  <c r="AR32" i="146"/>
  <c r="AQ32" i="146"/>
  <c r="AP32" i="146"/>
  <c r="AO32" i="146"/>
  <c r="AN32" i="146"/>
  <c r="AM32" i="146"/>
  <c r="AL32" i="146"/>
  <c r="AK32" i="146"/>
  <c r="AJ32" i="146"/>
  <c r="AI32" i="146"/>
  <c r="AH32" i="146"/>
  <c r="AG32" i="146"/>
  <c r="AF32" i="146"/>
  <c r="AE32" i="146"/>
  <c r="AD32" i="146"/>
  <c r="AC32" i="146"/>
  <c r="AB32" i="146"/>
  <c r="BF32" i="146" s="1"/>
  <c r="BH32" i="146" s="1"/>
  <c r="AA32" i="146"/>
  <c r="L32" i="146"/>
  <c r="J32" i="146"/>
  <c r="BE30" i="146"/>
  <c r="BD30" i="146"/>
  <c r="BC30" i="146"/>
  <c r="BB30" i="146"/>
  <c r="BA30" i="146"/>
  <c r="AZ30" i="146"/>
  <c r="AY30" i="146"/>
  <c r="AX30" i="146"/>
  <c r="AW30" i="146"/>
  <c r="AV30" i="146"/>
  <c r="AU30" i="146"/>
  <c r="AT30" i="146"/>
  <c r="AS30" i="146"/>
  <c r="AR30" i="146"/>
  <c r="AQ30" i="146"/>
  <c r="AP30" i="146"/>
  <c r="AO30" i="146"/>
  <c r="AN30" i="146"/>
  <c r="AM30" i="146"/>
  <c r="AL30" i="146"/>
  <c r="AK30" i="146"/>
  <c r="AJ30" i="146"/>
  <c r="AI30" i="146"/>
  <c r="AH30" i="146"/>
  <c r="AG30" i="146"/>
  <c r="AF30" i="146"/>
  <c r="AE30" i="146"/>
  <c r="AD30" i="146"/>
  <c r="AC30" i="146"/>
  <c r="AB30" i="146"/>
  <c r="BF30" i="146" s="1"/>
  <c r="BH30" i="146" s="1"/>
  <c r="AA30" i="146"/>
  <c r="L30" i="146"/>
  <c r="J30" i="146"/>
  <c r="BE28" i="146"/>
  <c r="BD28" i="146"/>
  <c r="BC28" i="146"/>
  <c r="BB28" i="146"/>
  <c r="BA28" i="146"/>
  <c r="AZ28" i="146"/>
  <c r="AY28" i="146"/>
  <c r="AX28" i="146"/>
  <c r="AW28" i="146"/>
  <c r="AV28" i="146"/>
  <c r="AU28" i="146"/>
  <c r="AT28" i="146"/>
  <c r="AS28" i="146"/>
  <c r="AR28" i="146"/>
  <c r="AQ28" i="146"/>
  <c r="AP28" i="146"/>
  <c r="AO28" i="146"/>
  <c r="AN28" i="146"/>
  <c r="AM28" i="146"/>
  <c r="AL28" i="146"/>
  <c r="AK28" i="146"/>
  <c r="AJ28" i="146"/>
  <c r="AI28" i="146"/>
  <c r="AH28" i="146"/>
  <c r="AG28" i="146"/>
  <c r="AF28" i="146"/>
  <c r="AE28" i="146"/>
  <c r="AD28" i="146"/>
  <c r="AC28" i="146"/>
  <c r="AB28" i="146"/>
  <c r="BF28" i="146" s="1"/>
  <c r="BH28" i="146" s="1"/>
  <c r="AA28" i="146"/>
  <c r="L28" i="146"/>
  <c r="J28" i="146"/>
  <c r="BE26" i="146"/>
  <c r="BD26" i="146"/>
  <c r="BC26" i="146"/>
  <c r="BB26" i="146"/>
  <c r="BA26" i="146"/>
  <c r="AZ26" i="146"/>
  <c r="AY26" i="146"/>
  <c r="AX26" i="146"/>
  <c r="AW26" i="146"/>
  <c r="AV26" i="146"/>
  <c r="AU26" i="146"/>
  <c r="AT26" i="146"/>
  <c r="AS26" i="146"/>
  <c r="AR26" i="146"/>
  <c r="AQ26" i="146"/>
  <c r="AP26" i="146"/>
  <c r="AO26" i="146"/>
  <c r="AN26" i="146"/>
  <c r="AM26" i="146"/>
  <c r="AL26" i="146"/>
  <c r="AK26" i="146"/>
  <c r="AJ26" i="146"/>
  <c r="AI26" i="146"/>
  <c r="AH26" i="146"/>
  <c r="AG26" i="146"/>
  <c r="AF26" i="146"/>
  <c r="AE26" i="146"/>
  <c r="AD26" i="146"/>
  <c r="AC26" i="146"/>
  <c r="AB26" i="146"/>
  <c r="BF26" i="146" s="1"/>
  <c r="BH26" i="146" s="1"/>
  <c r="AA26" i="146"/>
  <c r="L26" i="146"/>
  <c r="J26" i="146"/>
  <c r="BE24" i="146"/>
  <c r="BD24" i="146"/>
  <c r="BC24" i="146"/>
  <c r="BB24" i="146"/>
  <c r="BA24" i="146"/>
  <c r="AZ24" i="146"/>
  <c r="AY24" i="146"/>
  <c r="AX24" i="146"/>
  <c r="AW24" i="146"/>
  <c r="AV24" i="146"/>
  <c r="AU24" i="146"/>
  <c r="AT24" i="146"/>
  <c r="AS24" i="146"/>
  <c r="AR24" i="146"/>
  <c r="AQ24" i="146"/>
  <c r="AP24" i="146"/>
  <c r="AO24" i="146"/>
  <c r="AN24" i="146"/>
  <c r="AM24" i="146"/>
  <c r="AL24" i="146"/>
  <c r="AK24" i="146"/>
  <c r="AJ24" i="146"/>
  <c r="AI24" i="146"/>
  <c r="AH24" i="146"/>
  <c r="AG24" i="146"/>
  <c r="AF24" i="146"/>
  <c r="AE24" i="146"/>
  <c r="AD24" i="146"/>
  <c r="AC24" i="146"/>
  <c r="AB24" i="146"/>
  <c r="BF24" i="146" s="1"/>
  <c r="BH24" i="146" s="1"/>
  <c r="AA24" i="146"/>
  <c r="L24" i="146"/>
  <c r="J24" i="146"/>
  <c r="BE22" i="146"/>
  <c r="BD22" i="146"/>
  <c r="BC22" i="146"/>
  <c r="BB22" i="146"/>
  <c r="BA22" i="146"/>
  <c r="AZ22" i="146"/>
  <c r="AY22" i="146"/>
  <c r="AX22" i="146"/>
  <c r="AW22" i="146"/>
  <c r="AV22" i="146"/>
  <c r="AU22" i="146"/>
  <c r="AT22" i="146"/>
  <c r="AS22" i="146"/>
  <c r="AR22" i="146"/>
  <c r="AQ22" i="146"/>
  <c r="AP22" i="146"/>
  <c r="AO22" i="146"/>
  <c r="AN22" i="146"/>
  <c r="AM22" i="146"/>
  <c r="AL22" i="146"/>
  <c r="AK22" i="146"/>
  <c r="AJ22" i="146"/>
  <c r="AI22" i="146"/>
  <c r="AH22" i="146"/>
  <c r="AG22" i="146"/>
  <c r="AF22" i="146"/>
  <c r="AE22" i="146"/>
  <c r="AD22" i="146"/>
  <c r="AC22" i="146"/>
  <c r="AB22" i="146"/>
  <c r="BF22" i="146" s="1"/>
  <c r="BH22" i="146" s="1"/>
  <c r="AA22" i="146"/>
  <c r="L22" i="146"/>
  <c r="J22" i="146"/>
  <c r="BE20" i="146"/>
  <c r="BD20" i="146"/>
  <c r="BC20" i="146"/>
  <c r="BB20" i="146"/>
  <c r="BA20" i="146"/>
  <c r="AZ20" i="146"/>
  <c r="AY20" i="146"/>
  <c r="AX20" i="146"/>
  <c r="AW20" i="146"/>
  <c r="AV20" i="146"/>
  <c r="AU20" i="146"/>
  <c r="AT20" i="146"/>
  <c r="AS20" i="146"/>
  <c r="AR20" i="146"/>
  <c r="AQ20" i="146"/>
  <c r="AP20" i="146"/>
  <c r="AO20" i="146"/>
  <c r="AN20" i="146"/>
  <c r="AM20" i="146"/>
  <c r="AL20" i="146"/>
  <c r="AK20" i="146"/>
  <c r="AJ20" i="146"/>
  <c r="AI20" i="146"/>
  <c r="AH20" i="146"/>
  <c r="AG20" i="146"/>
  <c r="AF20" i="146"/>
  <c r="AE20" i="146"/>
  <c r="AD20" i="146"/>
  <c r="AC20" i="146"/>
  <c r="AB20" i="146"/>
  <c r="BF20" i="146" s="1"/>
  <c r="BH20" i="146" s="1"/>
  <c r="AA20" i="146"/>
  <c r="L20" i="146"/>
  <c r="J20" i="146"/>
  <c r="B19" i="146"/>
  <c r="B21" i="146" s="1"/>
  <c r="B23" i="146" s="1"/>
  <c r="B25" i="146" s="1"/>
  <c r="B27" i="146" s="1"/>
  <c r="B29" i="146" s="1"/>
  <c r="B31" i="146" s="1"/>
  <c r="B33" i="146" s="1"/>
  <c r="B35" i="146" s="1"/>
  <c r="B37" i="146" s="1"/>
  <c r="B39" i="146" s="1"/>
  <c r="B41" i="146" s="1"/>
  <c r="B43" i="146" s="1"/>
  <c r="B45" i="146" s="1"/>
  <c r="B47" i="146" s="1"/>
  <c r="B49" i="146" s="1"/>
  <c r="B51" i="146" s="1"/>
  <c r="B53" i="146" s="1"/>
  <c r="B55" i="146" s="1"/>
  <c r="B57" i="146" s="1"/>
  <c r="B59" i="146" s="1"/>
  <c r="B61" i="146" s="1"/>
  <c r="B63" i="146" s="1"/>
  <c r="B65" i="146" s="1"/>
  <c r="B67" i="146" s="1"/>
  <c r="B69" i="146" s="1"/>
  <c r="B71" i="146" s="1"/>
  <c r="B73" i="146" s="1"/>
  <c r="B75" i="146" s="1"/>
  <c r="B77" i="146" s="1"/>
  <c r="B79" i="146" s="1"/>
  <c r="B81" i="146" s="1"/>
  <c r="B83" i="146" s="1"/>
  <c r="B85" i="146" s="1"/>
  <c r="B87" i="146" s="1"/>
  <c r="B89" i="146" s="1"/>
  <c r="B91" i="146" s="1"/>
  <c r="B93" i="146" s="1"/>
  <c r="B95" i="146" s="1"/>
  <c r="B97" i="146" s="1"/>
  <c r="B99" i="146" s="1"/>
  <c r="B101" i="146" s="1"/>
  <c r="B103" i="146" s="1"/>
  <c r="B105" i="146" s="1"/>
  <c r="B107" i="146" s="1"/>
  <c r="B109" i="146" s="1"/>
  <c r="B111" i="146" s="1"/>
  <c r="B113" i="146" s="1"/>
  <c r="B115" i="146" s="1"/>
  <c r="B117" i="146" s="1"/>
  <c r="B119" i="146" s="1"/>
  <c r="B121" i="146" s="1"/>
  <c r="B123" i="146" s="1"/>
  <c r="B125" i="146" s="1"/>
  <c r="B127" i="146" s="1"/>
  <c r="B129" i="146" s="1"/>
  <c r="B131" i="146" s="1"/>
  <c r="B133" i="146" s="1"/>
  <c r="B135" i="146" s="1"/>
  <c r="B137" i="146" s="1"/>
  <c r="B139" i="146" s="1"/>
  <c r="B141" i="146" s="1"/>
  <c r="B143" i="146" s="1"/>
  <c r="B145" i="146" s="1"/>
  <c r="B147" i="146" s="1"/>
  <c r="B149" i="146" s="1"/>
  <c r="B151" i="146" s="1"/>
  <c r="B153" i="146" s="1"/>
  <c r="B155" i="146" s="1"/>
  <c r="B157" i="146" s="1"/>
  <c r="B159" i="146" s="1"/>
  <c r="B161" i="146" s="1"/>
  <c r="B163" i="146" s="1"/>
  <c r="B165" i="146" s="1"/>
  <c r="B167" i="146" s="1"/>
  <c r="B169" i="146" s="1"/>
  <c r="B171" i="146" s="1"/>
  <c r="B173" i="146" s="1"/>
  <c r="B175" i="146" s="1"/>
  <c r="B177" i="146" s="1"/>
  <c r="B179" i="146" s="1"/>
  <c r="B181" i="146" s="1"/>
  <c r="B183" i="146" s="1"/>
  <c r="B185" i="146" s="1"/>
  <c r="B187" i="146" s="1"/>
  <c r="B189" i="146" s="1"/>
  <c r="B191" i="146" s="1"/>
  <c r="B193" i="146" s="1"/>
  <c r="B195" i="146" s="1"/>
  <c r="B197" i="146" s="1"/>
  <c r="B199" i="146" s="1"/>
  <c r="B201" i="146" s="1"/>
  <c r="B203" i="146" s="1"/>
  <c r="B205" i="146" s="1"/>
  <c r="B207" i="146" s="1"/>
  <c r="B209" i="146" s="1"/>
  <c r="B211" i="146" s="1"/>
  <c r="B213" i="146" s="1"/>
  <c r="B215" i="146" s="1"/>
  <c r="BE18" i="146"/>
  <c r="BD18" i="146"/>
  <c r="BC18" i="146"/>
  <c r="BB18" i="146"/>
  <c r="BA18" i="146"/>
  <c r="AZ18" i="146"/>
  <c r="AY18" i="146"/>
  <c r="AX18" i="146"/>
  <c r="AW18" i="146"/>
  <c r="AV18" i="146"/>
  <c r="AU18" i="146"/>
  <c r="AT18" i="146"/>
  <c r="AS18" i="146"/>
  <c r="AR18" i="146"/>
  <c r="AQ18" i="146"/>
  <c r="AP18" i="146"/>
  <c r="AO18" i="146"/>
  <c r="AN18" i="146"/>
  <c r="AM18" i="146"/>
  <c r="AL18" i="146"/>
  <c r="AK18" i="146"/>
  <c r="AJ18" i="146"/>
  <c r="AI18" i="146"/>
  <c r="AH18" i="146"/>
  <c r="AG18" i="146"/>
  <c r="AF18" i="146"/>
  <c r="AE18" i="146"/>
  <c r="AD18" i="146"/>
  <c r="AC18" i="146"/>
  <c r="AB18" i="146"/>
  <c r="BF18" i="146" s="1"/>
  <c r="BH18" i="146" s="1"/>
  <c r="AA18" i="146"/>
  <c r="L18" i="146"/>
  <c r="J18" i="146"/>
  <c r="B17" i="146"/>
  <c r="BE14" i="146"/>
  <c r="BE15" i="146" s="1"/>
  <c r="BE16" i="146" s="1"/>
  <c r="BD14" i="146"/>
  <c r="BD15" i="146" s="1"/>
  <c r="BD16" i="146" s="1"/>
  <c r="BC14" i="146"/>
  <c r="BC15" i="146" s="1"/>
  <c r="BC16" i="146" s="1"/>
  <c r="BF12" i="146"/>
  <c r="AJ2" i="146"/>
  <c r="AY15" i="146" s="1"/>
  <c r="AY16" i="146" s="1"/>
  <c r="K236" i="145"/>
  <c r="AF231" i="145"/>
  <c r="P231" i="145"/>
  <c r="AA230" i="145"/>
  <c r="P230" i="145"/>
  <c r="K230" i="145"/>
  <c r="AH228" i="145"/>
  <c r="AA231" i="145" s="1"/>
  <c r="AM226" i="145"/>
  <c r="AA236" i="145" s="1"/>
  <c r="AJ226" i="145"/>
  <c r="AH226" i="145"/>
  <c r="W226" i="145"/>
  <c r="T226" i="145"/>
  <c r="K231" i="145" s="1"/>
  <c r="U231" i="145" s="1"/>
  <c r="P236" i="145" s="1"/>
  <c r="R226" i="145"/>
  <c r="BA216" i="145"/>
  <c r="AZ216" i="145"/>
  <c r="AY216" i="145"/>
  <c r="AX216" i="145"/>
  <c r="AW216" i="145"/>
  <c r="AV216" i="145"/>
  <c r="AU216" i="145"/>
  <c r="AT216" i="145"/>
  <c r="AS216" i="145"/>
  <c r="AR216" i="145"/>
  <c r="AQ216" i="145"/>
  <c r="AP216" i="145"/>
  <c r="AO216" i="145"/>
  <c r="AN216" i="145"/>
  <c r="AM216" i="145"/>
  <c r="AL216" i="145"/>
  <c r="AK216" i="145"/>
  <c r="AJ216" i="145"/>
  <c r="AI216" i="145"/>
  <c r="AH216" i="145"/>
  <c r="AG216" i="145"/>
  <c r="AF216" i="145"/>
  <c r="AE216" i="145"/>
  <c r="AD216" i="145"/>
  <c r="AC216" i="145"/>
  <c r="AB216" i="145"/>
  <c r="AA216" i="145"/>
  <c r="Z216" i="145"/>
  <c r="Y216" i="145"/>
  <c r="X216" i="145"/>
  <c r="BB216" i="145" s="1"/>
  <c r="BD216" i="145" s="1"/>
  <c r="W216" i="145"/>
  <c r="H216" i="145"/>
  <c r="F216" i="145"/>
  <c r="BA214" i="145"/>
  <c r="AZ214" i="145"/>
  <c r="AY214" i="145"/>
  <c r="AX214" i="145"/>
  <c r="AW214" i="145"/>
  <c r="AV214" i="145"/>
  <c r="AU214" i="145"/>
  <c r="AT214" i="145"/>
  <c r="AS214" i="145"/>
  <c r="AR214" i="145"/>
  <c r="AQ214" i="145"/>
  <c r="AP214" i="145"/>
  <c r="AO214" i="145"/>
  <c r="AN214" i="145"/>
  <c r="AM214" i="145"/>
  <c r="AL214" i="145"/>
  <c r="AK214" i="145"/>
  <c r="AJ214" i="145"/>
  <c r="AI214" i="145"/>
  <c r="AH214" i="145"/>
  <c r="AG214" i="145"/>
  <c r="AF214" i="145"/>
  <c r="AE214" i="145"/>
  <c r="AD214" i="145"/>
  <c r="AC214" i="145"/>
  <c r="AB214" i="145"/>
  <c r="AA214" i="145"/>
  <c r="Z214" i="145"/>
  <c r="Y214" i="145"/>
  <c r="X214" i="145"/>
  <c r="BB214" i="145" s="1"/>
  <c r="BD214" i="145" s="1"/>
  <c r="W214" i="145"/>
  <c r="H214" i="145"/>
  <c r="F214" i="145"/>
  <c r="BA212" i="145"/>
  <c r="AZ212" i="145"/>
  <c r="AY212" i="145"/>
  <c r="AX212" i="145"/>
  <c r="AW212" i="145"/>
  <c r="AV212" i="145"/>
  <c r="AU212" i="145"/>
  <c r="AT212" i="145"/>
  <c r="AS212" i="145"/>
  <c r="AR212" i="145"/>
  <c r="AQ212" i="145"/>
  <c r="AP212" i="145"/>
  <c r="AO212" i="145"/>
  <c r="AN212" i="145"/>
  <c r="AM212" i="145"/>
  <c r="AL212" i="145"/>
  <c r="AK212" i="145"/>
  <c r="AJ212" i="145"/>
  <c r="AI212" i="145"/>
  <c r="AH212" i="145"/>
  <c r="AG212" i="145"/>
  <c r="AF212" i="145"/>
  <c r="AE212" i="145"/>
  <c r="AD212" i="145"/>
  <c r="AC212" i="145"/>
  <c r="AB212" i="145"/>
  <c r="AA212" i="145"/>
  <c r="Z212" i="145"/>
  <c r="Y212" i="145"/>
  <c r="X212" i="145"/>
  <c r="BB212" i="145" s="1"/>
  <c r="BD212" i="145" s="1"/>
  <c r="W212" i="145"/>
  <c r="H212" i="145"/>
  <c r="F212" i="145"/>
  <c r="BA210" i="145"/>
  <c r="AZ210" i="145"/>
  <c r="AY210" i="145"/>
  <c r="AX210" i="145"/>
  <c r="AW210" i="145"/>
  <c r="AV210" i="145"/>
  <c r="AU210" i="145"/>
  <c r="AT210" i="145"/>
  <c r="AS210" i="145"/>
  <c r="AR210" i="145"/>
  <c r="AQ210" i="145"/>
  <c r="AP210" i="145"/>
  <c r="AO210" i="145"/>
  <c r="AN210" i="145"/>
  <c r="AM210" i="145"/>
  <c r="AL210" i="145"/>
  <c r="AK210" i="145"/>
  <c r="AJ210" i="145"/>
  <c r="AI210" i="145"/>
  <c r="AH210" i="145"/>
  <c r="AG210" i="145"/>
  <c r="AF210" i="145"/>
  <c r="AE210" i="145"/>
  <c r="AD210" i="145"/>
  <c r="AC210" i="145"/>
  <c r="AB210" i="145"/>
  <c r="AA210" i="145"/>
  <c r="Z210" i="145"/>
  <c r="Y210" i="145"/>
  <c r="X210" i="145"/>
  <c r="BB210" i="145" s="1"/>
  <c r="BD210" i="145" s="1"/>
  <c r="W210" i="145"/>
  <c r="H210" i="145"/>
  <c r="F210" i="145"/>
  <c r="BA208" i="145"/>
  <c r="AZ208" i="145"/>
  <c r="AY208" i="145"/>
  <c r="AX208" i="145"/>
  <c r="AW208" i="145"/>
  <c r="AV208" i="145"/>
  <c r="AU208" i="145"/>
  <c r="AT208" i="145"/>
  <c r="AS208" i="145"/>
  <c r="AR208" i="145"/>
  <c r="AQ208" i="145"/>
  <c r="AP208" i="145"/>
  <c r="AO208" i="145"/>
  <c r="AN208" i="145"/>
  <c r="AM208" i="145"/>
  <c r="AL208" i="145"/>
  <c r="AK208" i="145"/>
  <c r="AJ208" i="145"/>
  <c r="AI208" i="145"/>
  <c r="AH208" i="145"/>
  <c r="AG208" i="145"/>
  <c r="AF208" i="145"/>
  <c r="AE208" i="145"/>
  <c r="AD208" i="145"/>
  <c r="AC208" i="145"/>
  <c r="AB208" i="145"/>
  <c r="AA208" i="145"/>
  <c r="Z208" i="145"/>
  <c r="Y208" i="145"/>
  <c r="X208" i="145"/>
  <c r="BB208" i="145" s="1"/>
  <c r="BD208" i="145" s="1"/>
  <c r="W208" i="145"/>
  <c r="H208" i="145"/>
  <c r="F208" i="145"/>
  <c r="BA206" i="145"/>
  <c r="AZ206" i="145"/>
  <c r="AY206" i="145"/>
  <c r="AX206" i="145"/>
  <c r="AW206" i="145"/>
  <c r="AV206" i="145"/>
  <c r="AU206" i="145"/>
  <c r="AT206" i="145"/>
  <c r="AS206" i="145"/>
  <c r="AR206" i="145"/>
  <c r="AQ206" i="145"/>
  <c r="AP206" i="145"/>
  <c r="AO206" i="145"/>
  <c r="AN206" i="145"/>
  <c r="AM206" i="145"/>
  <c r="AL206" i="145"/>
  <c r="AK206" i="145"/>
  <c r="AJ206" i="145"/>
  <c r="AI206" i="145"/>
  <c r="AH206" i="145"/>
  <c r="AG206" i="145"/>
  <c r="AF206" i="145"/>
  <c r="AE206" i="145"/>
  <c r="AD206" i="145"/>
  <c r="AC206" i="145"/>
  <c r="AB206" i="145"/>
  <c r="AA206" i="145"/>
  <c r="Z206" i="145"/>
  <c r="Y206" i="145"/>
  <c r="X206" i="145"/>
  <c r="BB206" i="145" s="1"/>
  <c r="BD206" i="145" s="1"/>
  <c r="W206" i="145"/>
  <c r="H206" i="145"/>
  <c r="F206" i="145"/>
  <c r="BA204" i="145"/>
  <c r="AZ204" i="145"/>
  <c r="AY204" i="145"/>
  <c r="AX204" i="145"/>
  <c r="AW204" i="145"/>
  <c r="AV204" i="145"/>
  <c r="AU204" i="145"/>
  <c r="AT204" i="145"/>
  <c r="AS204" i="145"/>
  <c r="AR204" i="145"/>
  <c r="AQ204" i="145"/>
  <c r="AP204" i="145"/>
  <c r="AO204" i="145"/>
  <c r="AN204" i="145"/>
  <c r="AM204" i="145"/>
  <c r="AL204" i="145"/>
  <c r="AK204" i="145"/>
  <c r="AJ204" i="145"/>
  <c r="AI204" i="145"/>
  <c r="AH204" i="145"/>
  <c r="AG204" i="145"/>
  <c r="AF204" i="145"/>
  <c r="AE204" i="145"/>
  <c r="AD204" i="145"/>
  <c r="AC204" i="145"/>
  <c r="AB204" i="145"/>
  <c r="AA204" i="145"/>
  <c r="Z204" i="145"/>
  <c r="Y204" i="145"/>
  <c r="X204" i="145"/>
  <c r="BB204" i="145" s="1"/>
  <c r="BD204" i="145" s="1"/>
  <c r="W204" i="145"/>
  <c r="H204" i="145"/>
  <c r="F204" i="145"/>
  <c r="BA202" i="145"/>
  <c r="AZ202" i="145"/>
  <c r="AY202" i="145"/>
  <c r="AX202" i="145"/>
  <c r="AW202" i="145"/>
  <c r="AV202" i="145"/>
  <c r="AU202" i="145"/>
  <c r="AT202" i="145"/>
  <c r="AS202" i="145"/>
  <c r="AR202" i="145"/>
  <c r="AQ202" i="145"/>
  <c r="AP202" i="145"/>
  <c r="AO202" i="145"/>
  <c r="AN202" i="145"/>
  <c r="AM202" i="145"/>
  <c r="AL202" i="145"/>
  <c r="AK202" i="145"/>
  <c r="AJ202" i="145"/>
  <c r="AI202" i="145"/>
  <c r="AH202" i="145"/>
  <c r="AG202" i="145"/>
  <c r="AF202" i="145"/>
  <c r="AE202" i="145"/>
  <c r="AD202" i="145"/>
  <c r="AC202" i="145"/>
  <c r="AB202" i="145"/>
  <c r="AA202" i="145"/>
  <c r="Z202" i="145"/>
  <c r="Y202" i="145"/>
  <c r="X202" i="145"/>
  <c r="BB202" i="145" s="1"/>
  <c r="BD202" i="145" s="1"/>
  <c r="W202" i="145"/>
  <c r="H202" i="145"/>
  <c r="F202" i="145"/>
  <c r="BA200" i="145"/>
  <c r="AZ200" i="145"/>
  <c r="AY200" i="145"/>
  <c r="AX200" i="145"/>
  <c r="AW200" i="145"/>
  <c r="AV200" i="145"/>
  <c r="AU200" i="145"/>
  <c r="AT200" i="145"/>
  <c r="AS200" i="145"/>
  <c r="AR200" i="145"/>
  <c r="AQ200" i="145"/>
  <c r="AP200" i="145"/>
  <c r="AO200" i="145"/>
  <c r="AN200" i="145"/>
  <c r="AM200" i="145"/>
  <c r="AL200" i="145"/>
  <c r="AK200" i="145"/>
  <c r="AJ200" i="145"/>
  <c r="AI200" i="145"/>
  <c r="AH200" i="145"/>
  <c r="AG200" i="145"/>
  <c r="AF200" i="145"/>
  <c r="AE200" i="145"/>
  <c r="AD200" i="145"/>
  <c r="AC200" i="145"/>
  <c r="AB200" i="145"/>
  <c r="AA200" i="145"/>
  <c r="Z200" i="145"/>
  <c r="Y200" i="145"/>
  <c r="X200" i="145"/>
  <c r="BB200" i="145" s="1"/>
  <c r="BD200" i="145" s="1"/>
  <c r="W200" i="145"/>
  <c r="H200" i="145"/>
  <c r="F200" i="145"/>
  <c r="BA198" i="145"/>
  <c r="AZ198" i="145"/>
  <c r="AY198" i="145"/>
  <c r="AX198" i="145"/>
  <c r="AW198" i="145"/>
  <c r="AV198" i="145"/>
  <c r="AU198" i="145"/>
  <c r="AT198" i="145"/>
  <c r="AS198" i="145"/>
  <c r="AR198" i="145"/>
  <c r="AQ198" i="145"/>
  <c r="AP198" i="145"/>
  <c r="AO198" i="145"/>
  <c r="AN198" i="145"/>
  <c r="AM198" i="145"/>
  <c r="AL198" i="145"/>
  <c r="AK198" i="145"/>
  <c r="AJ198" i="145"/>
  <c r="AI198" i="145"/>
  <c r="AH198" i="145"/>
  <c r="AG198" i="145"/>
  <c r="AF198" i="145"/>
  <c r="AE198" i="145"/>
  <c r="AD198" i="145"/>
  <c r="AC198" i="145"/>
  <c r="AB198" i="145"/>
  <c r="AA198" i="145"/>
  <c r="Z198" i="145"/>
  <c r="Y198" i="145"/>
  <c r="X198" i="145"/>
  <c r="BB198" i="145" s="1"/>
  <c r="BD198" i="145" s="1"/>
  <c r="W198" i="145"/>
  <c r="H198" i="145"/>
  <c r="F198" i="145"/>
  <c r="BA196" i="145"/>
  <c r="AZ196" i="145"/>
  <c r="AY196" i="145"/>
  <c r="AX196" i="145"/>
  <c r="AW196" i="145"/>
  <c r="AV196" i="145"/>
  <c r="AU196" i="145"/>
  <c r="AT196" i="145"/>
  <c r="AS196" i="145"/>
  <c r="AR196" i="145"/>
  <c r="AQ196" i="145"/>
  <c r="AP196" i="145"/>
  <c r="AO196" i="145"/>
  <c r="AN196" i="145"/>
  <c r="AM196" i="145"/>
  <c r="AL196" i="145"/>
  <c r="AK196" i="145"/>
  <c r="AJ196" i="145"/>
  <c r="AI196" i="145"/>
  <c r="AH196" i="145"/>
  <c r="AG196" i="145"/>
  <c r="AF196" i="145"/>
  <c r="AE196" i="145"/>
  <c r="AD196" i="145"/>
  <c r="AC196" i="145"/>
  <c r="AB196" i="145"/>
  <c r="AA196" i="145"/>
  <c r="Z196" i="145"/>
  <c r="Y196" i="145"/>
  <c r="X196" i="145"/>
  <c r="BB196" i="145" s="1"/>
  <c r="BD196" i="145" s="1"/>
  <c r="W196" i="145"/>
  <c r="H196" i="145"/>
  <c r="F196" i="145"/>
  <c r="BA194" i="145"/>
  <c r="AZ194" i="145"/>
  <c r="AY194" i="145"/>
  <c r="AX194" i="145"/>
  <c r="AW194" i="145"/>
  <c r="AV194" i="145"/>
  <c r="AU194" i="145"/>
  <c r="AT194" i="145"/>
  <c r="AS194" i="145"/>
  <c r="AR194" i="145"/>
  <c r="AQ194" i="145"/>
  <c r="AP194" i="145"/>
  <c r="AO194" i="145"/>
  <c r="AN194" i="145"/>
  <c r="AM194" i="145"/>
  <c r="AL194" i="145"/>
  <c r="AK194" i="145"/>
  <c r="AJ194" i="145"/>
  <c r="AI194" i="145"/>
  <c r="AH194" i="145"/>
  <c r="AG194" i="145"/>
  <c r="AF194" i="145"/>
  <c r="AE194" i="145"/>
  <c r="AD194" i="145"/>
  <c r="AC194" i="145"/>
  <c r="AB194" i="145"/>
  <c r="AA194" i="145"/>
  <c r="Z194" i="145"/>
  <c r="Y194" i="145"/>
  <c r="X194" i="145"/>
  <c r="BB194" i="145" s="1"/>
  <c r="BD194" i="145" s="1"/>
  <c r="W194" i="145"/>
  <c r="H194" i="145"/>
  <c r="F194" i="145"/>
  <c r="BA192" i="145"/>
  <c r="AZ192" i="145"/>
  <c r="AY192" i="145"/>
  <c r="AX192" i="145"/>
  <c r="AW192" i="145"/>
  <c r="AV192" i="145"/>
  <c r="AU192" i="145"/>
  <c r="AT192" i="145"/>
  <c r="AS192" i="145"/>
  <c r="AR192" i="145"/>
  <c r="AQ192" i="145"/>
  <c r="AP192" i="145"/>
  <c r="AO192" i="145"/>
  <c r="AN192" i="145"/>
  <c r="AM192" i="145"/>
  <c r="AL192" i="145"/>
  <c r="AK192" i="145"/>
  <c r="AJ192" i="145"/>
  <c r="AI192" i="145"/>
  <c r="AH192" i="145"/>
  <c r="AG192" i="145"/>
  <c r="AF192" i="145"/>
  <c r="AE192" i="145"/>
  <c r="AD192" i="145"/>
  <c r="AC192" i="145"/>
  <c r="AB192" i="145"/>
  <c r="AA192" i="145"/>
  <c r="Z192" i="145"/>
  <c r="Y192" i="145"/>
  <c r="X192" i="145"/>
  <c r="BB192" i="145" s="1"/>
  <c r="BD192" i="145" s="1"/>
  <c r="W192" i="145"/>
  <c r="H192" i="145"/>
  <c r="F192" i="145"/>
  <c r="BA190" i="145"/>
  <c r="AZ190" i="145"/>
  <c r="AY190" i="145"/>
  <c r="AX190" i="145"/>
  <c r="AW190" i="145"/>
  <c r="AV190" i="145"/>
  <c r="AU190" i="145"/>
  <c r="AT190" i="145"/>
  <c r="AS190" i="145"/>
  <c r="AR190" i="145"/>
  <c r="AQ190" i="145"/>
  <c r="AP190" i="145"/>
  <c r="AO190" i="145"/>
  <c r="AN190" i="145"/>
  <c r="AM190" i="145"/>
  <c r="AL190" i="145"/>
  <c r="AK190" i="145"/>
  <c r="AJ190" i="145"/>
  <c r="AI190" i="145"/>
  <c r="AH190" i="145"/>
  <c r="AG190" i="145"/>
  <c r="AF190" i="145"/>
  <c r="AE190" i="145"/>
  <c r="AD190" i="145"/>
  <c r="AC190" i="145"/>
  <c r="AB190" i="145"/>
  <c r="AA190" i="145"/>
  <c r="Z190" i="145"/>
  <c r="Y190" i="145"/>
  <c r="X190" i="145"/>
  <c r="BB190" i="145" s="1"/>
  <c r="BD190" i="145" s="1"/>
  <c r="W190" i="145"/>
  <c r="H190" i="145"/>
  <c r="F190" i="145"/>
  <c r="BA188" i="145"/>
  <c r="AZ188" i="145"/>
  <c r="AY188" i="145"/>
  <c r="AX188" i="145"/>
  <c r="AW188" i="145"/>
  <c r="AV188" i="145"/>
  <c r="AU188" i="145"/>
  <c r="AT188" i="145"/>
  <c r="AS188" i="145"/>
  <c r="AR188" i="145"/>
  <c r="AQ188" i="145"/>
  <c r="AP188" i="145"/>
  <c r="AO188" i="145"/>
  <c r="AN188" i="145"/>
  <c r="AM188" i="145"/>
  <c r="AL188" i="145"/>
  <c r="AK188" i="145"/>
  <c r="AJ188" i="145"/>
  <c r="AI188" i="145"/>
  <c r="AH188" i="145"/>
  <c r="AG188" i="145"/>
  <c r="AF188" i="145"/>
  <c r="AE188" i="145"/>
  <c r="AD188" i="145"/>
  <c r="AC188" i="145"/>
  <c r="AB188" i="145"/>
  <c r="AA188" i="145"/>
  <c r="Z188" i="145"/>
  <c r="Y188" i="145"/>
  <c r="X188" i="145"/>
  <c r="BB188" i="145" s="1"/>
  <c r="BD188" i="145" s="1"/>
  <c r="W188" i="145"/>
  <c r="H188" i="145"/>
  <c r="F188" i="145"/>
  <c r="BA186" i="145"/>
  <c r="AZ186" i="145"/>
  <c r="AY186" i="145"/>
  <c r="AX186" i="145"/>
  <c r="AW186" i="145"/>
  <c r="AV186" i="145"/>
  <c r="AU186" i="145"/>
  <c r="AT186" i="145"/>
  <c r="AS186" i="145"/>
  <c r="AR186" i="145"/>
  <c r="AQ186" i="145"/>
  <c r="AP186" i="145"/>
  <c r="AO186" i="145"/>
  <c r="AN186" i="145"/>
  <c r="AM186" i="145"/>
  <c r="AL186" i="145"/>
  <c r="AK186" i="145"/>
  <c r="AJ186" i="145"/>
  <c r="AI186" i="145"/>
  <c r="AH186" i="145"/>
  <c r="AG186" i="145"/>
  <c r="AF186" i="145"/>
  <c r="AE186" i="145"/>
  <c r="AD186" i="145"/>
  <c r="AC186" i="145"/>
  <c r="AB186" i="145"/>
  <c r="AA186" i="145"/>
  <c r="Z186" i="145"/>
  <c r="Y186" i="145"/>
  <c r="X186" i="145"/>
  <c r="BB186" i="145" s="1"/>
  <c r="BD186" i="145" s="1"/>
  <c r="W186" i="145"/>
  <c r="H186" i="145"/>
  <c r="F186" i="145"/>
  <c r="BA184" i="145"/>
  <c r="AZ184" i="145"/>
  <c r="AY184" i="145"/>
  <c r="AX184" i="145"/>
  <c r="AW184" i="145"/>
  <c r="AV184" i="145"/>
  <c r="AU184" i="145"/>
  <c r="AT184" i="145"/>
  <c r="AS184" i="145"/>
  <c r="AR184" i="145"/>
  <c r="AQ184" i="145"/>
  <c r="AP184" i="145"/>
  <c r="AO184" i="145"/>
  <c r="AN184" i="145"/>
  <c r="AM184" i="145"/>
  <c r="AL184" i="145"/>
  <c r="AK184" i="145"/>
  <c r="AJ184" i="145"/>
  <c r="AI184" i="145"/>
  <c r="AH184" i="145"/>
  <c r="AG184" i="145"/>
  <c r="AF184" i="145"/>
  <c r="AE184" i="145"/>
  <c r="AD184" i="145"/>
  <c r="AC184" i="145"/>
  <c r="AB184" i="145"/>
  <c r="AA184" i="145"/>
  <c r="Z184" i="145"/>
  <c r="Y184" i="145"/>
  <c r="X184" i="145"/>
  <c r="W184" i="145"/>
  <c r="BB184" i="145" s="1"/>
  <c r="BD184" i="145" s="1"/>
  <c r="H184" i="145"/>
  <c r="F184" i="145"/>
  <c r="BA182" i="145"/>
  <c r="AZ182" i="145"/>
  <c r="AY182" i="145"/>
  <c r="AX182" i="145"/>
  <c r="AW182" i="145"/>
  <c r="AV182" i="145"/>
  <c r="AU182" i="145"/>
  <c r="AT182" i="145"/>
  <c r="AS182" i="145"/>
  <c r="AR182" i="145"/>
  <c r="AQ182" i="145"/>
  <c r="AP182" i="145"/>
  <c r="AO182" i="145"/>
  <c r="AN182" i="145"/>
  <c r="AM182" i="145"/>
  <c r="AL182" i="145"/>
  <c r="AK182" i="145"/>
  <c r="AJ182" i="145"/>
  <c r="AI182" i="145"/>
  <c r="AH182" i="145"/>
  <c r="AG182" i="145"/>
  <c r="AF182" i="145"/>
  <c r="AE182" i="145"/>
  <c r="AD182" i="145"/>
  <c r="AC182" i="145"/>
  <c r="AB182" i="145"/>
  <c r="AA182" i="145"/>
  <c r="Z182" i="145"/>
  <c r="Y182" i="145"/>
  <c r="X182" i="145"/>
  <c r="W182" i="145"/>
  <c r="BB182" i="145" s="1"/>
  <c r="BD182" i="145" s="1"/>
  <c r="H182" i="145"/>
  <c r="F182" i="145"/>
  <c r="BA180" i="145"/>
  <c r="AZ180" i="145"/>
  <c r="AY180" i="145"/>
  <c r="AX180" i="145"/>
  <c r="AW180" i="145"/>
  <c r="AV180" i="145"/>
  <c r="AU180" i="145"/>
  <c r="AT180" i="145"/>
  <c r="AS180" i="145"/>
  <c r="AR180" i="145"/>
  <c r="AQ180" i="145"/>
  <c r="AP180" i="145"/>
  <c r="AO180" i="145"/>
  <c r="AN180" i="145"/>
  <c r="AM180" i="145"/>
  <c r="AL180" i="145"/>
  <c r="AK180" i="145"/>
  <c r="AJ180" i="145"/>
  <c r="AI180" i="145"/>
  <c r="AH180" i="145"/>
  <c r="AG180" i="145"/>
  <c r="AF180" i="145"/>
  <c r="AE180" i="145"/>
  <c r="AD180" i="145"/>
  <c r="AC180" i="145"/>
  <c r="AB180" i="145"/>
  <c r="AA180" i="145"/>
  <c r="Z180" i="145"/>
  <c r="Y180" i="145"/>
  <c r="X180" i="145"/>
  <c r="W180" i="145"/>
  <c r="BB180" i="145" s="1"/>
  <c r="BD180" i="145" s="1"/>
  <c r="H180" i="145"/>
  <c r="F180" i="145"/>
  <c r="BA178" i="145"/>
  <c r="AZ178" i="145"/>
  <c r="AY178" i="145"/>
  <c r="AX178" i="145"/>
  <c r="AW178" i="145"/>
  <c r="AV178" i="145"/>
  <c r="AU178" i="145"/>
  <c r="AT178" i="145"/>
  <c r="AS178" i="145"/>
  <c r="AR178" i="145"/>
  <c r="AQ178" i="145"/>
  <c r="AP178" i="145"/>
  <c r="AO178" i="145"/>
  <c r="AN178" i="145"/>
  <c r="AM178" i="145"/>
  <c r="AL178" i="145"/>
  <c r="AK178" i="145"/>
  <c r="AJ178" i="145"/>
  <c r="AI178" i="145"/>
  <c r="AH178" i="145"/>
  <c r="AG178" i="145"/>
  <c r="AF178" i="145"/>
  <c r="AE178" i="145"/>
  <c r="AD178" i="145"/>
  <c r="AC178" i="145"/>
  <c r="AB178" i="145"/>
  <c r="AA178" i="145"/>
  <c r="Z178" i="145"/>
  <c r="Y178" i="145"/>
  <c r="X178" i="145"/>
  <c r="W178" i="145"/>
  <c r="BB178" i="145" s="1"/>
  <c r="BD178" i="145" s="1"/>
  <c r="H178" i="145"/>
  <c r="F178" i="145"/>
  <c r="BA176" i="145"/>
  <c r="AZ176" i="145"/>
  <c r="AY176" i="145"/>
  <c r="AX176" i="145"/>
  <c r="AW176" i="145"/>
  <c r="AV176" i="145"/>
  <c r="AU176" i="145"/>
  <c r="AT176" i="145"/>
  <c r="AS176" i="145"/>
  <c r="AR176" i="145"/>
  <c r="AQ176" i="145"/>
  <c r="AP176" i="145"/>
  <c r="AO176" i="145"/>
  <c r="AN176" i="145"/>
  <c r="AM176" i="145"/>
  <c r="AL176" i="145"/>
  <c r="AK176" i="145"/>
  <c r="AJ176" i="145"/>
  <c r="AI176" i="145"/>
  <c r="AH176" i="145"/>
  <c r="AG176" i="145"/>
  <c r="AF176" i="145"/>
  <c r="AE176" i="145"/>
  <c r="AD176" i="145"/>
  <c r="AC176" i="145"/>
  <c r="AB176" i="145"/>
  <c r="AA176" i="145"/>
  <c r="Z176" i="145"/>
  <c r="Y176" i="145"/>
  <c r="X176" i="145"/>
  <c r="W176" i="145"/>
  <c r="BB176" i="145" s="1"/>
  <c r="BD176" i="145" s="1"/>
  <c r="H176" i="145"/>
  <c r="F176" i="145"/>
  <c r="BA174" i="145"/>
  <c r="AZ174" i="145"/>
  <c r="AY174" i="145"/>
  <c r="AX174" i="145"/>
  <c r="AW174" i="145"/>
  <c r="AV174" i="145"/>
  <c r="AU174" i="145"/>
  <c r="AT174" i="145"/>
  <c r="AS174" i="145"/>
  <c r="AR174" i="145"/>
  <c r="AQ174" i="145"/>
  <c r="AP174" i="145"/>
  <c r="AO174" i="145"/>
  <c r="AN174" i="145"/>
  <c r="AM174" i="145"/>
  <c r="AL174" i="145"/>
  <c r="AK174" i="145"/>
  <c r="AJ174" i="145"/>
  <c r="AI174" i="145"/>
  <c r="AH174" i="145"/>
  <c r="AG174" i="145"/>
  <c r="AF174" i="145"/>
  <c r="AE174" i="145"/>
  <c r="AD174" i="145"/>
  <c r="AC174" i="145"/>
  <c r="AB174" i="145"/>
  <c r="AA174" i="145"/>
  <c r="Z174" i="145"/>
  <c r="Y174" i="145"/>
  <c r="X174" i="145"/>
  <c r="W174" i="145"/>
  <c r="BB174" i="145" s="1"/>
  <c r="BD174" i="145" s="1"/>
  <c r="H174" i="145"/>
  <c r="F174" i="145"/>
  <c r="BA172" i="145"/>
  <c r="AZ172" i="145"/>
  <c r="AY172" i="145"/>
  <c r="AX172" i="145"/>
  <c r="AW172" i="145"/>
  <c r="AV172" i="145"/>
  <c r="AU172" i="145"/>
  <c r="AT172" i="145"/>
  <c r="AS172" i="145"/>
  <c r="AR172" i="145"/>
  <c r="AQ172" i="145"/>
  <c r="AP172" i="145"/>
  <c r="AO172" i="145"/>
  <c r="AN172" i="145"/>
  <c r="AM172" i="145"/>
  <c r="AL172" i="145"/>
  <c r="AK172" i="145"/>
  <c r="AJ172" i="145"/>
  <c r="AI172" i="145"/>
  <c r="AH172" i="145"/>
  <c r="AG172" i="145"/>
  <c r="AF172" i="145"/>
  <c r="AE172" i="145"/>
  <c r="AD172" i="145"/>
  <c r="AC172" i="145"/>
  <c r="AB172" i="145"/>
  <c r="AA172" i="145"/>
  <c r="Z172" i="145"/>
  <c r="Y172" i="145"/>
  <c r="X172" i="145"/>
  <c r="W172" i="145"/>
  <c r="BB172" i="145" s="1"/>
  <c r="BD172" i="145" s="1"/>
  <c r="H172" i="145"/>
  <c r="F172" i="145"/>
  <c r="BA170" i="145"/>
  <c r="AZ170" i="145"/>
  <c r="AY170" i="145"/>
  <c r="AX170" i="145"/>
  <c r="AW170" i="145"/>
  <c r="AV170" i="145"/>
  <c r="AU170" i="145"/>
  <c r="AT170" i="145"/>
  <c r="AS170" i="145"/>
  <c r="AR170" i="145"/>
  <c r="AQ170" i="145"/>
  <c r="AP170" i="145"/>
  <c r="AO170" i="145"/>
  <c r="AN170" i="145"/>
  <c r="AM170" i="145"/>
  <c r="AL170" i="145"/>
  <c r="AK170" i="145"/>
  <c r="AJ170" i="145"/>
  <c r="AI170" i="145"/>
  <c r="AH170" i="145"/>
  <c r="AG170" i="145"/>
  <c r="AF170" i="145"/>
  <c r="AE170" i="145"/>
  <c r="AD170" i="145"/>
  <c r="AC170" i="145"/>
  <c r="AB170" i="145"/>
  <c r="AA170" i="145"/>
  <c r="Z170" i="145"/>
  <c r="Y170" i="145"/>
  <c r="X170" i="145"/>
  <c r="W170" i="145"/>
  <c r="BB170" i="145" s="1"/>
  <c r="BD170" i="145" s="1"/>
  <c r="H170" i="145"/>
  <c r="F170" i="145"/>
  <c r="BA168" i="145"/>
  <c r="AZ168" i="145"/>
  <c r="AY168" i="145"/>
  <c r="AX168" i="145"/>
  <c r="AW168" i="145"/>
  <c r="AV168" i="145"/>
  <c r="AU168" i="145"/>
  <c r="AT168" i="145"/>
  <c r="AS168" i="145"/>
  <c r="AR168" i="145"/>
  <c r="AQ168" i="145"/>
  <c r="AP168" i="145"/>
  <c r="AO168" i="145"/>
  <c r="AN168" i="145"/>
  <c r="AM168" i="145"/>
  <c r="AL168" i="145"/>
  <c r="AK168" i="145"/>
  <c r="AJ168" i="145"/>
  <c r="AI168" i="145"/>
  <c r="AH168" i="145"/>
  <c r="AG168" i="145"/>
  <c r="AF168" i="145"/>
  <c r="AE168" i="145"/>
  <c r="AD168" i="145"/>
  <c r="AC168" i="145"/>
  <c r="AB168" i="145"/>
  <c r="AA168" i="145"/>
  <c r="Z168" i="145"/>
  <c r="Y168" i="145"/>
  <c r="X168" i="145"/>
  <c r="W168" i="145"/>
  <c r="BB168" i="145" s="1"/>
  <c r="BD168" i="145" s="1"/>
  <c r="H168" i="145"/>
  <c r="F168" i="145"/>
  <c r="BA166" i="145"/>
  <c r="AZ166" i="145"/>
  <c r="AY166" i="145"/>
  <c r="AX166" i="145"/>
  <c r="AW166" i="145"/>
  <c r="AV166" i="145"/>
  <c r="AU166" i="145"/>
  <c r="AT166" i="145"/>
  <c r="AS166" i="145"/>
  <c r="AR166" i="145"/>
  <c r="AQ166" i="145"/>
  <c r="AP166" i="145"/>
  <c r="AO166" i="145"/>
  <c r="AN166" i="145"/>
  <c r="AM166" i="145"/>
  <c r="AL166" i="145"/>
  <c r="AK166" i="145"/>
  <c r="AJ166" i="145"/>
  <c r="AI166" i="145"/>
  <c r="AH166" i="145"/>
  <c r="AG166" i="145"/>
  <c r="AF166" i="145"/>
  <c r="AE166" i="145"/>
  <c r="AD166" i="145"/>
  <c r="AC166" i="145"/>
  <c r="AB166" i="145"/>
  <c r="AA166" i="145"/>
  <c r="Z166" i="145"/>
  <c r="Y166" i="145"/>
  <c r="X166" i="145"/>
  <c r="W166" i="145"/>
  <c r="BB166" i="145" s="1"/>
  <c r="BD166" i="145" s="1"/>
  <c r="H166" i="145"/>
  <c r="F166" i="145"/>
  <c r="BA164" i="145"/>
  <c r="AZ164" i="145"/>
  <c r="AY164" i="145"/>
  <c r="AX164" i="145"/>
  <c r="AW164" i="145"/>
  <c r="AV164" i="145"/>
  <c r="AU164" i="145"/>
  <c r="AT164" i="145"/>
  <c r="AS164" i="145"/>
  <c r="AR164" i="145"/>
  <c r="AQ164" i="145"/>
  <c r="AP164" i="145"/>
  <c r="AO164" i="145"/>
  <c r="AN164" i="145"/>
  <c r="AM164" i="145"/>
  <c r="AL164" i="145"/>
  <c r="AK164" i="145"/>
  <c r="AJ164" i="145"/>
  <c r="AI164" i="145"/>
  <c r="AH164" i="145"/>
  <c r="AG164" i="145"/>
  <c r="AF164" i="145"/>
  <c r="AE164" i="145"/>
  <c r="AD164" i="145"/>
  <c r="AC164" i="145"/>
  <c r="AB164" i="145"/>
  <c r="AA164" i="145"/>
  <c r="Z164" i="145"/>
  <c r="Y164" i="145"/>
  <c r="X164" i="145"/>
  <c r="W164" i="145"/>
  <c r="BB164" i="145" s="1"/>
  <c r="BD164" i="145" s="1"/>
  <c r="H164" i="145"/>
  <c r="F164" i="145"/>
  <c r="BA162" i="145"/>
  <c r="AZ162" i="145"/>
  <c r="AY162" i="145"/>
  <c r="AX162" i="145"/>
  <c r="AW162" i="145"/>
  <c r="AV162" i="145"/>
  <c r="AU162" i="145"/>
  <c r="AT162" i="145"/>
  <c r="AS162" i="145"/>
  <c r="AR162" i="145"/>
  <c r="AQ162" i="145"/>
  <c r="AP162" i="145"/>
  <c r="AO162" i="145"/>
  <c r="AN162" i="145"/>
  <c r="AM162" i="145"/>
  <c r="AL162" i="145"/>
  <c r="AK162" i="145"/>
  <c r="AJ162" i="145"/>
  <c r="AI162" i="145"/>
  <c r="AH162" i="145"/>
  <c r="AG162" i="145"/>
  <c r="AF162" i="145"/>
  <c r="AE162" i="145"/>
  <c r="AD162" i="145"/>
  <c r="AC162" i="145"/>
  <c r="AB162" i="145"/>
  <c r="AA162" i="145"/>
  <c r="Z162" i="145"/>
  <c r="Y162" i="145"/>
  <c r="X162" i="145"/>
  <c r="W162" i="145"/>
  <c r="BB162" i="145" s="1"/>
  <c r="BD162" i="145" s="1"/>
  <c r="H162" i="145"/>
  <c r="F162" i="145"/>
  <c r="BA160" i="145"/>
  <c r="AZ160" i="145"/>
  <c r="AY160" i="145"/>
  <c r="AX160" i="145"/>
  <c r="AW160" i="145"/>
  <c r="AV160" i="145"/>
  <c r="AU160" i="145"/>
  <c r="AT160" i="145"/>
  <c r="AS160" i="145"/>
  <c r="AR160" i="145"/>
  <c r="AQ160" i="145"/>
  <c r="AP160" i="145"/>
  <c r="AO160" i="145"/>
  <c r="AN160" i="145"/>
  <c r="AM160" i="145"/>
  <c r="AL160" i="145"/>
  <c r="AK160" i="145"/>
  <c r="AJ160" i="145"/>
  <c r="AI160" i="145"/>
  <c r="AH160" i="145"/>
  <c r="AG160" i="145"/>
  <c r="AF160" i="145"/>
  <c r="AE160" i="145"/>
  <c r="AD160" i="145"/>
  <c r="AC160" i="145"/>
  <c r="AB160" i="145"/>
  <c r="AA160" i="145"/>
  <c r="Z160" i="145"/>
  <c r="Y160" i="145"/>
  <c r="X160" i="145"/>
  <c r="W160" i="145"/>
  <c r="BB160" i="145" s="1"/>
  <c r="BD160" i="145" s="1"/>
  <c r="H160" i="145"/>
  <c r="F160" i="145"/>
  <c r="BA158" i="145"/>
  <c r="AZ158" i="145"/>
  <c r="AY158" i="145"/>
  <c r="AX158" i="145"/>
  <c r="AW158" i="145"/>
  <c r="AV158" i="145"/>
  <c r="AU158" i="145"/>
  <c r="AT158" i="145"/>
  <c r="AS158" i="145"/>
  <c r="AR158" i="145"/>
  <c r="AQ158" i="145"/>
  <c r="AP158" i="145"/>
  <c r="AO158" i="145"/>
  <c r="AN158" i="145"/>
  <c r="AM158" i="145"/>
  <c r="AL158" i="145"/>
  <c r="AK158" i="145"/>
  <c r="AJ158" i="145"/>
  <c r="AI158" i="145"/>
  <c r="AH158" i="145"/>
  <c r="AG158" i="145"/>
  <c r="AF158" i="145"/>
  <c r="AE158" i="145"/>
  <c r="AD158" i="145"/>
  <c r="AC158" i="145"/>
  <c r="AB158" i="145"/>
  <c r="AA158" i="145"/>
  <c r="Z158" i="145"/>
  <c r="Y158" i="145"/>
  <c r="X158" i="145"/>
  <c r="W158" i="145"/>
  <c r="BB158" i="145" s="1"/>
  <c r="BD158" i="145" s="1"/>
  <c r="H158" i="145"/>
  <c r="F158" i="145"/>
  <c r="BA156" i="145"/>
  <c r="AZ156" i="145"/>
  <c r="AY156" i="145"/>
  <c r="AX156" i="145"/>
  <c r="AW156" i="145"/>
  <c r="AV156" i="145"/>
  <c r="AU156" i="145"/>
  <c r="AT156" i="145"/>
  <c r="AS156" i="145"/>
  <c r="AR156" i="145"/>
  <c r="AQ156" i="145"/>
  <c r="AP156" i="145"/>
  <c r="AO156" i="145"/>
  <c r="AN156" i="145"/>
  <c r="AM156" i="145"/>
  <c r="AL156" i="145"/>
  <c r="AK156" i="145"/>
  <c r="AJ156" i="145"/>
  <c r="AI156" i="145"/>
  <c r="AH156" i="145"/>
  <c r="AG156" i="145"/>
  <c r="AF156" i="145"/>
  <c r="AE156" i="145"/>
  <c r="AD156" i="145"/>
  <c r="AC156" i="145"/>
  <c r="AB156" i="145"/>
  <c r="AA156" i="145"/>
  <c r="Z156" i="145"/>
  <c r="Y156" i="145"/>
  <c r="X156" i="145"/>
  <c r="W156" i="145"/>
  <c r="BB156" i="145" s="1"/>
  <c r="BD156" i="145" s="1"/>
  <c r="H156" i="145"/>
  <c r="F156" i="145"/>
  <c r="BA154" i="145"/>
  <c r="AZ154" i="145"/>
  <c r="AY154" i="145"/>
  <c r="AX154" i="145"/>
  <c r="AW154" i="145"/>
  <c r="AV154" i="145"/>
  <c r="AU154" i="145"/>
  <c r="AT154" i="145"/>
  <c r="AS154" i="145"/>
  <c r="AR154" i="145"/>
  <c r="AQ154" i="145"/>
  <c r="AP154" i="145"/>
  <c r="AO154" i="145"/>
  <c r="AN154" i="145"/>
  <c r="AM154" i="145"/>
  <c r="AL154" i="145"/>
  <c r="AK154" i="145"/>
  <c r="AJ154" i="145"/>
  <c r="AI154" i="145"/>
  <c r="AH154" i="145"/>
  <c r="AG154" i="145"/>
  <c r="AF154" i="145"/>
  <c r="AE154" i="145"/>
  <c r="AD154" i="145"/>
  <c r="AC154" i="145"/>
  <c r="AB154" i="145"/>
  <c r="AA154" i="145"/>
  <c r="Z154" i="145"/>
  <c r="Y154" i="145"/>
  <c r="X154" i="145"/>
  <c r="W154" i="145"/>
  <c r="BB154" i="145" s="1"/>
  <c r="BD154" i="145" s="1"/>
  <c r="H154" i="145"/>
  <c r="F154" i="145"/>
  <c r="BA152" i="145"/>
  <c r="AZ152" i="145"/>
  <c r="AY152" i="145"/>
  <c r="AX152" i="145"/>
  <c r="AW152" i="145"/>
  <c r="AV152" i="145"/>
  <c r="AU152" i="145"/>
  <c r="AT152" i="145"/>
  <c r="AS152" i="145"/>
  <c r="AR152" i="145"/>
  <c r="AQ152" i="145"/>
  <c r="AP152" i="145"/>
  <c r="AO152" i="145"/>
  <c r="AN152" i="145"/>
  <c r="AM152" i="145"/>
  <c r="AL152" i="145"/>
  <c r="AK152" i="145"/>
  <c r="AJ152" i="145"/>
  <c r="AI152" i="145"/>
  <c r="AH152" i="145"/>
  <c r="AG152" i="145"/>
  <c r="AF152" i="145"/>
  <c r="AE152" i="145"/>
  <c r="AD152" i="145"/>
  <c r="AC152" i="145"/>
  <c r="AB152" i="145"/>
  <c r="AA152" i="145"/>
  <c r="Z152" i="145"/>
  <c r="Y152" i="145"/>
  <c r="X152" i="145"/>
  <c r="W152" i="145"/>
  <c r="BB152" i="145" s="1"/>
  <c r="BD152" i="145" s="1"/>
  <c r="H152" i="145"/>
  <c r="F152" i="145"/>
  <c r="BA150" i="145"/>
  <c r="AZ150" i="145"/>
  <c r="AY150" i="145"/>
  <c r="AX150" i="145"/>
  <c r="AW150" i="145"/>
  <c r="AV150" i="145"/>
  <c r="AU150" i="145"/>
  <c r="AT150" i="145"/>
  <c r="AS150" i="145"/>
  <c r="AR150" i="145"/>
  <c r="AQ150" i="145"/>
  <c r="AP150" i="145"/>
  <c r="AO150" i="145"/>
  <c r="AN150" i="145"/>
  <c r="AM150" i="145"/>
  <c r="AL150" i="145"/>
  <c r="AK150" i="145"/>
  <c r="AJ150" i="145"/>
  <c r="AI150" i="145"/>
  <c r="AH150" i="145"/>
  <c r="AG150" i="145"/>
  <c r="AF150" i="145"/>
  <c r="AE150" i="145"/>
  <c r="AD150" i="145"/>
  <c r="AC150" i="145"/>
  <c r="AB150" i="145"/>
  <c r="AA150" i="145"/>
  <c r="Z150" i="145"/>
  <c r="Y150" i="145"/>
  <c r="X150" i="145"/>
  <c r="W150" i="145"/>
  <c r="BB150" i="145" s="1"/>
  <c r="BD150" i="145" s="1"/>
  <c r="H150" i="145"/>
  <c r="F150" i="145"/>
  <c r="BA148" i="145"/>
  <c r="AZ148" i="145"/>
  <c r="AY148" i="145"/>
  <c r="AX148" i="145"/>
  <c r="AW148" i="145"/>
  <c r="AV148" i="145"/>
  <c r="AU148" i="145"/>
  <c r="AT148" i="145"/>
  <c r="AS148" i="145"/>
  <c r="AR148" i="145"/>
  <c r="AQ148" i="145"/>
  <c r="AP148" i="145"/>
  <c r="AO148" i="145"/>
  <c r="AN148" i="145"/>
  <c r="AM148" i="145"/>
  <c r="AL148" i="145"/>
  <c r="AK148" i="145"/>
  <c r="AJ148" i="145"/>
  <c r="AI148" i="145"/>
  <c r="AH148" i="145"/>
  <c r="AG148" i="145"/>
  <c r="AF148" i="145"/>
  <c r="AE148" i="145"/>
  <c r="AD148" i="145"/>
  <c r="AC148" i="145"/>
  <c r="AB148" i="145"/>
  <c r="AA148" i="145"/>
  <c r="Z148" i="145"/>
  <c r="Y148" i="145"/>
  <c r="X148" i="145"/>
  <c r="W148" i="145"/>
  <c r="BB148" i="145" s="1"/>
  <c r="BD148" i="145" s="1"/>
  <c r="H148" i="145"/>
  <c r="F148" i="145"/>
  <c r="BA146" i="145"/>
  <c r="AZ146" i="145"/>
  <c r="AY146" i="145"/>
  <c r="AX146" i="145"/>
  <c r="AW146" i="145"/>
  <c r="AV146" i="145"/>
  <c r="AU146" i="145"/>
  <c r="AT146" i="145"/>
  <c r="AS146" i="145"/>
  <c r="AR146" i="145"/>
  <c r="AQ146" i="145"/>
  <c r="AP146" i="145"/>
  <c r="AO146" i="145"/>
  <c r="AN146" i="145"/>
  <c r="AM146" i="145"/>
  <c r="AL146" i="145"/>
  <c r="AK146" i="145"/>
  <c r="AJ146" i="145"/>
  <c r="AI146" i="145"/>
  <c r="AH146" i="145"/>
  <c r="AG146" i="145"/>
  <c r="AF146" i="145"/>
  <c r="AE146" i="145"/>
  <c r="AD146" i="145"/>
  <c r="AC146" i="145"/>
  <c r="AB146" i="145"/>
  <c r="AA146" i="145"/>
  <c r="Z146" i="145"/>
  <c r="Y146" i="145"/>
  <c r="X146" i="145"/>
  <c r="W146" i="145"/>
  <c r="BB146" i="145" s="1"/>
  <c r="BD146" i="145" s="1"/>
  <c r="H146" i="145"/>
  <c r="F146" i="145"/>
  <c r="BA144" i="145"/>
  <c r="AZ144" i="145"/>
  <c r="AY144" i="145"/>
  <c r="AX144" i="145"/>
  <c r="AW144" i="145"/>
  <c r="AV144" i="145"/>
  <c r="AU144" i="145"/>
  <c r="AT144" i="145"/>
  <c r="AS144" i="145"/>
  <c r="AR144" i="145"/>
  <c r="AQ144" i="145"/>
  <c r="AP144" i="145"/>
  <c r="AO144" i="145"/>
  <c r="AN144" i="145"/>
  <c r="AM144" i="145"/>
  <c r="AL144" i="145"/>
  <c r="AK144" i="145"/>
  <c r="AJ144" i="145"/>
  <c r="AI144" i="145"/>
  <c r="AH144" i="145"/>
  <c r="AG144" i="145"/>
  <c r="AF144" i="145"/>
  <c r="AE144" i="145"/>
  <c r="AD144" i="145"/>
  <c r="AC144" i="145"/>
  <c r="AB144" i="145"/>
  <c r="AA144" i="145"/>
  <c r="Z144" i="145"/>
  <c r="Y144" i="145"/>
  <c r="X144" i="145"/>
  <c r="W144" i="145"/>
  <c r="BB144" i="145" s="1"/>
  <c r="BD144" i="145" s="1"/>
  <c r="H144" i="145"/>
  <c r="F144" i="145"/>
  <c r="BA142" i="145"/>
  <c r="AZ142" i="145"/>
  <c r="AY142" i="145"/>
  <c r="AX142" i="145"/>
  <c r="AW142" i="145"/>
  <c r="AV142" i="145"/>
  <c r="AU142" i="145"/>
  <c r="AT142" i="145"/>
  <c r="AS142" i="145"/>
  <c r="AR142" i="145"/>
  <c r="AQ142" i="145"/>
  <c r="AP142" i="145"/>
  <c r="AO142" i="145"/>
  <c r="AN142" i="145"/>
  <c r="AM142" i="145"/>
  <c r="AL142" i="145"/>
  <c r="AK142" i="145"/>
  <c r="AJ142" i="145"/>
  <c r="AI142" i="145"/>
  <c r="AH142" i="145"/>
  <c r="AG142" i="145"/>
  <c r="AF142" i="145"/>
  <c r="AE142" i="145"/>
  <c r="AD142" i="145"/>
  <c r="AC142" i="145"/>
  <c r="AB142" i="145"/>
  <c r="AA142" i="145"/>
  <c r="Z142" i="145"/>
  <c r="Y142" i="145"/>
  <c r="X142" i="145"/>
  <c r="W142" i="145"/>
  <c r="BB142" i="145" s="1"/>
  <c r="BD142" i="145" s="1"/>
  <c r="H142" i="145"/>
  <c r="F142" i="145"/>
  <c r="BA140" i="145"/>
  <c r="AZ140" i="145"/>
  <c r="AY140" i="145"/>
  <c r="AX140" i="145"/>
  <c r="AW140" i="145"/>
  <c r="AV140" i="145"/>
  <c r="AU140" i="145"/>
  <c r="AT140" i="145"/>
  <c r="AS140" i="145"/>
  <c r="AR140" i="145"/>
  <c r="AQ140" i="145"/>
  <c r="AP140" i="145"/>
  <c r="AO140" i="145"/>
  <c r="AN140" i="145"/>
  <c r="AM140" i="145"/>
  <c r="AL140" i="145"/>
  <c r="AK140" i="145"/>
  <c r="AJ140" i="145"/>
  <c r="AI140" i="145"/>
  <c r="AH140" i="145"/>
  <c r="AG140" i="145"/>
  <c r="AF140" i="145"/>
  <c r="AE140" i="145"/>
  <c r="AD140" i="145"/>
  <c r="AC140" i="145"/>
  <c r="AB140" i="145"/>
  <c r="AA140" i="145"/>
  <c r="Z140" i="145"/>
  <c r="Y140" i="145"/>
  <c r="X140" i="145"/>
  <c r="W140" i="145"/>
  <c r="BB140" i="145" s="1"/>
  <c r="BD140" i="145" s="1"/>
  <c r="H140" i="145"/>
  <c r="F140" i="145"/>
  <c r="BA138" i="145"/>
  <c r="AZ138" i="145"/>
  <c r="AY138" i="145"/>
  <c r="AX138" i="145"/>
  <c r="AW138" i="145"/>
  <c r="AV138" i="145"/>
  <c r="AU138" i="145"/>
  <c r="AT138" i="145"/>
  <c r="AS138" i="145"/>
  <c r="AR138" i="145"/>
  <c r="AQ138" i="145"/>
  <c r="AP138" i="145"/>
  <c r="AO138" i="145"/>
  <c r="AN138" i="145"/>
  <c r="AM138" i="145"/>
  <c r="AL138" i="145"/>
  <c r="AK138" i="145"/>
  <c r="AJ138" i="145"/>
  <c r="AI138" i="145"/>
  <c r="AH138" i="145"/>
  <c r="AG138" i="145"/>
  <c r="AF138" i="145"/>
  <c r="AE138" i="145"/>
  <c r="AD138" i="145"/>
  <c r="AC138" i="145"/>
  <c r="AB138" i="145"/>
  <c r="AA138" i="145"/>
  <c r="Z138" i="145"/>
  <c r="Y138" i="145"/>
  <c r="X138" i="145"/>
  <c r="W138" i="145"/>
  <c r="BB138" i="145" s="1"/>
  <c r="BD138" i="145" s="1"/>
  <c r="H138" i="145"/>
  <c r="F138" i="145"/>
  <c r="BA136" i="145"/>
  <c r="AZ136" i="145"/>
  <c r="AY136" i="145"/>
  <c r="AX136" i="145"/>
  <c r="AW136" i="145"/>
  <c r="AV136" i="145"/>
  <c r="AU136" i="145"/>
  <c r="AT136" i="145"/>
  <c r="AS136" i="145"/>
  <c r="AR136" i="145"/>
  <c r="AQ136" i="145"/>
  <c r="AP136" i="145"/>
  <c r="AO136" i="145"/>
  <c r="AN136" i="145"/>
  <c r="AM136" i="145"/>
  <c r="AL136" i="145"/>
  <c r="AK136" i="145"/>
  <c r="AJ136" i="145"/>
  <c r="AI136" i="145"/>
  <c r="AH136" i="145"/>
  <c r="AG136" i="145"/>
  <c r="AF136" i="145"/>
  <c r="AE136" i="145"/>
  <c r="AD136" i="145"/>
  <c r="AC136" i="145"/>
  <c r="AB136" i="145"/>
  <c r="AA136" i="145"/>
  <c r="Z136" i="145"/>
  <c r="Y136" i="145"/>
  <c r="X136" i="145"/>
  <c r="W136" i="145"/>
  <c r="BB136" i="145" s="1"/>
  <c r="BD136" i="145" s="1"/>
  <c r="H136" i="145"/>
  <c r="F136" i="145"/>
  <c r="BA134" i="145"/>
  <c r="AZ134" i="145"/>
  <c r="AY134" i="145"/>
  <c r="AX134" i="145"/>
  <c r="AW134" i="145"/>
  <c r="AV134" i="145"/>
  <c r="AU134" i="145"/>
  <c r="AT134" i="145"/>
  <c r="AS134" i="145"/>
  <c r="AR134" i="145"/>
  <c r="AQ134" i="145"/>
  <c r="AP134" i="145"/>
  <c r="AO134" i="145"/>
  <c r="AN134" i="145"/>
  <c r="AM134" i="145"/>
  <c r="AL134" i="145"/>
  <c r="AK134" i="145"/>
  <c r="AJ134" i="145"/>
  <c r="AI134" i="145"/>
  <c r="AH134" i="145"/>
  <c r="AG134" i="145"/>
  <c r="AF134" i="145"/>
  <c r="AE134" i="145"/>
  <c r="AD134" i="145"/>
  <c r="AC134" i="145"/>
  <c r="AB134" i="145"/>
  <c r="AA134" i="145"/>
  <c r="Z134" i="145"/>
  <c r="Y134" i="145"/>
  <c r="X134" i="145"/>
  <c r="W134" i="145"/>
  <c r="BB134" i="145" s="1"/>
  <c r="BD134" i="145" s="1"/>
  <c r="H134" i="145"/>
  <c r="F134" i="145"/>
  <c r="BA132" i="145"/>
  <c r="AZ132" i="145"/>
  <c r="AY132" i="145"/>
  <c r="AX132" i="145"/>
  <c r="AW132" i="145"/>
  <c r="AV132" i="145"/>
  <c r="AU132" i="145"/>
  <c r="AT132" i="145"/>
  <c r="AS132" i="145"/>
  <c r="AR132" i="145"/>
  <c r="AQ132" i="145"/>
  <c r="AP132" i="145"/>
  <c r="AO132" i="145"/>
  <c r="AN132" i="145"/>
  <c r="AM132" i="145"/>
  <c r="AL132" i="145"/>
  <c r="AK132" i="145"/>
  <c r="AJ132" i="145"/>
  <c r="AI132" i="145"/>
  <c r="AH132" i="145"/>
  <c r="AG132" i="145"/>
  <c r="AF132" i="145"/>
  <c r="AE132" i="145"/>
  <c r="AD132" i="145"/>
  <c r="AC132" i="145"/>
  <c r="AB132" i="145"/>
  <c r="AA132" i="145"/>
  <c r="Z132" i="145"/>
  <c r="Y132" i="145"/>
  <c r="X132" i="145"/>
  <c r="W132" i="145"/>
  <c r="BB132" i="145" s="1"/>
  <c r="BD132" i="145" s="1"/>
  <c r="H132" i="145"/>
  <c r="F132" i="145"/>
  <c r="BA130" i="145"/>
  <c r="AZ130" i="145"/>
  <c r="AY130" i="145"/>
  <c r="AX130" i="145"/>
  <c r="AW130" i="145"/>
  <c r="AV130" i="145"/>
  <c r="AU130" i="145"/>
  <c r="AT130" i="145"/>
  <c r="AS130" i="145"/>
  <c r="AR130" i="145"/>
  <c r="AQ130" i="145"/>
  <c r="AP130" i="145"/>
  <c r="AO130" i="145"/>
  <c r="AN130" i="145"/>
  <c r="AM130" i="145"/>
  <c r="AL130" i="145"/>
  <c r="AK130" i="145"/>
  <c r="AJ130" i="145"/>
  <c r="AI130" i="145"/>
  <c r="AH130" i="145"/>
  <c r="AG130" i="145"/>
  <c r="AF130" i="145"/>
  <c r="AE130" i="145"/>
  <c r="AD130" i="145"/>
  <c r="AC130" i="145"/>
  <c r="AB130" i="145"/>
  <c r="AA130" i="145"/>
  <c r="Z130" i="145"/>
  <c r="Y130" i="145"/>
  <c r="X130" i="145"/>
  <c r="W130" i="145"/>
  <c r="BB130" i="145" s="1"/>
  <c r="BD130" i="145" s="1"/>
  <c r="H130" i="145"/>
  <c r="F130" i="145"/>
  <c r="BA128" i="145"/>
  <c r="AZ128" i="145"/>
  <c r="AY128" i="145"/>
  <c r="AX128" i="145"/>
  <c r="AW128" i="145"/>
  <c r="AV128" i="145"/>
  <c r="AU128" i="145"/>
  <c r="AT128" i="145"/>
  <c r="AS128" i="145"/>
  <c r="AR128" i="145"/>
  <c r="AQ128" i="145"/>
  <c r="AP128" i="145"/>
  <c r="AO128" i="145"/>
  <c r="AN128" i="145"/>
  <c r="AM128" i="145"/>
  <c r="AL128" i="145"/>
  <c r="AK128" i="145"/>
  <c r="AJ128" i="145"/>
  <c r="AI128" i="145"/>
  <c r="AH128" i="145"/>
  <c r="AG128" i="145"/>
  <c r="AF128" i="145"/>
  <c r="AE128" i="145"/>
  <c r="AD128" i="145"/>
  <c r="AC128" i="145"/>
  <c r="AB128" i="145"/>
  <c r="AA128" i="145"/>
  <c r="Z128" i="145"/>
  <c r="Y128" i="145"/>
  <c r="X128" i="145"/>
  <c r="W128" i="145"/>
  <c r="BB128" i="145" s="1"/>
  <c r="BD128" i="145" s="1"/>
  <c r="H128" i="145"/>
  <c r="F128" i="145"/>
  <c r="BA126" i="145"/>
  <c r="AZ126" i="145"/>
  <c r="AY126" i="145"/>
  <c r="AX126" i="145"/>
  <c r="AW126" i="145"/>
  <c r="AV126" i="145"/>
  <c r="AU126" i="145"/>
  <c r="AT126" i="145"/>
  <c r="AS126" i="145"/>
  <c r="AR126" i="145"/>
  <c r="AQ126" i="145"/>
  <c r="AP126" i="145"/>
  <c r="AO126" i="145"/>
  <c r="AN126" i="145"/>
  <c r="AM126" i="145"/>
  <c r="AL126" i="145"/>
  <c r="AK126" i="145"/>
  <c r="AJ126" i="145"/>
  <c r="AI126" i="145"/>
  <c r="AH126" i="145"/>
  <c r="AG126" i="145"/>
  <c r="AF126" i="145"/>
  <c r="AE126" i="145"/>
  <c r="AD126" i="145"/>
  <c r="AC126" i="145"/>
  <c r="AB126" i="145"/>
  <c r="AA126" i="145"/>
  <c r="Z126" i="145"/>
  <c r="Y126" i="145"/>
  <c r="X126" i="145"/>
  <c r="W126" i="145"/>
  <c r="BB126" i="145" s="1"/>
  <c r="BD126" i="145" s="1"/>
  <c r="H126" i="145"/>
  <c r="F126" i="145"/>
  <c r="BA124" i="145"/>
  <c r="AZ124" i="145"/>
  <c r="AY124" i="145"/>
  <c r="AX124" i="145"/>
  <c r="AW124" i="145"/>
  <c r="AV124" i="145"/>
  <c r="AU124" i="145"/>
  <c r="AT124" i="145"/>
  <c r="AS124" i="145"/>
  <c r="AR124" i="145"/>
  <c r="AQ124" i="145"/>
  <c r="AP124" i="145"/>
  <c r="AO124" i="145"/>
  <c r="AN124" i="145"/>
  <c r="AM124" i="145"/>
  <c r="AL124" i="145"/>
  <c r="AK124" i="145"/>
  <c r="AJ124" i="145"/>
  <c r="AI124" i="145"/>
  <c r="AH124" i="145"/>
  <c r="AG124" i="145"/>
  <c r="AF124" i="145"/>
  <c r="AE124" i="145"/>
  <c r="AD124" i="145"/>
  <c r="AC124" i="145"/>
  <c r="AB124" i="145"/>
  <c r="AA124" i="145"/>
  <c r="Z124" i="145"/>
  <c r="Y124" i="145"/>
  <c r="X124" i="145"/>
  <c r="W124" i="145"/>
  <c r="BB124" i="145" s="1"/>
  <c r="BD124" i="145" s="1"/>
  <c r="H124" i="145"/>
  <c r="F124" i="145"/>
  <c r="BA122" i="145"/>
  <c r="AZ122" i="145"/>
  <c r="AY122" i="145"/>
  <c r="AX122" i="145"/>
  <c r="AW122" i="145"/>
  <c r="AV122" i="145"/>
  <c r="AU122" i="145"/>
  <c r="AT122" i="145"/>
  <c r="AS122" i="145"/>
  <c r="AR122" i="145"/>
  <c r="AQ122" i="145"/>
  <c r="AP122" i="145"/>
  <c r="AO122" i="145"/>
  <c r="AN122" i="145"/>
  <c r="AM122" i="145"/>
  <c r="AL122" i="145"/>
  <c r="AK122" i="145"/>
  <c r="AJ122" i="145"/>
  <c r="AI122" i="145"/>
  <c r="AH122" i="145"/>
  <c r="AG122" i="145"/>
  <c r="AF122" i="145"/>
  <c r="AE122" i="145"/>
  <c r="AD122" i="145"/>
  <c r="AC122" i="145"/>
  <c r="AB122" i="145"/>
  <c r="AA122" i="145"/>
  <c r="Z122" i="145"/>
  <c r="Y122" i="145"/>
  <c r="X122" i="145"/>
  <c r="W122" i="145"/>
  <c r="BB122" i="145" s="1"/>
  <c r="BD122" i="145" s="1"/>
  <c r="H122" i="145"/>
  <c r="F122" i="145"/>
  <c r="BA120" i="145"/>
  <c r="AZ120" i="145"/>
  <c r="AY120" i="145"/>
  <c r="AX120" i="145"/>
  <c r="AW120" i="145"/>
  <c r="AV120" i="145"/>
  <c r="AU120" i="145"/>
  <c r="AT120" i="145"/>
  <c r="AS120" i="145"/>
  <c r="AR120" i="145"/>
  <c r="AQ120" i="145"/>
  <c r="AP120" i="145"/>
  <c r="AO120" i="145"/>
  <c r="AN120" i="145"/>
  <c r="AM120" i="145"/>
  <c r="AL120" i="145"/>
  <c r="AK120" i="145"/>
  <c r="AJ120" i="145"/>
  <c r="AI120" i="145"/>
  <c r="AH120" i="145"/>
  <c r="AG120" i="145"/>
  <c r="AF120" i="145"/>
  <c r="AE120" i="145"/>
  <c r="AD120" i="145"/>
  <c r="AC120" i="145"/>
  <c r="AB120" i="145"/>
  <c r="AA120" i="145"/>
  <c r="Z120" i="145"/>
  <c r="Y120" i="145"/>
  <c r="X120" i="145"/>
  <c r="W120" i="145"/>
  <c r="BB120" i="145" s="1"/>
  <c r="BD120" i="145" s="1"/>
  <c r="H120" i="145"/>
  <c r="F120" i="145"/>
  <c r="BA118" i="145"/>
  <c r="AZ118" i="145"/>
  <c r="AY118" i="145"/>
  <c r="AX118" i="145"/>
  <c r="AW118" i="145"/>
  <c r="AV118" i="145"/>
  <c r="AU118" i="145"/>
  <c r="AT118" i="145"/>
  <c r="AS118" i="145"/>
  <c r="AR118" i="145"/>
  <c r="AQ118" i="145"/>
  <c r="AP118" i="145"/>
  <c r="AO118" i="145"/>
  <c r="AN118" i="145"/>
  <c r="AM118" i="145"/>
  <c r="AL118" i="145"/>
  <c r="AK118" i="145"/>
  <c r="AJ118" i="145"/>
  <c r="AI118" i="145"/>
  <c r="AH118" i="145"/>
  <c r="AG118" i="145"/>
  <c r="AF118" i="145"/>
  <c r="AE118" i="145"/>
  <c r="AD118" i="145"/>
  <c r="AC118" i="145"/>
  <c r="AB118" i="145"/>
  <c r="AA118" i="145"/>
  <c r="Z118" i="145"/>
  <c r="Y118" i="145"/>
  <c r="X118" i="145"/>
  <c r="W118" i="145"/>
  <c r="BB118" i="145" s="1"/>
  <c r="BD118" i="145" s="1"/>
  <c r="H118" i="145"/>
  <c r="F118" i="145"/>
  <c r="BA116" i="145"/>
  <c r="AZ116" i="145"/>
  <c r="AY116" i="145"/>
  <c r="AX116" i="145"/>
  <c r="AW116" i="145"/>
  <c r="AV116" i="145"/>
  <c r="AU116" i="145"/>
  <c r="AT116" i="145"/>
  <c r="AS116" i="145"/>
  <c r="AR116" i="145"/>
  <c r="AQ116" i="145"/>
  <c r="AP116" i="145"/>
  <c r="AO116" i="145"/>
  <c r="AN116" i="145"/>
  <c r="AM116" i="145"/>
  <c r="AL116" i="145"/>
  <c r="AK116" i="145"/>
  <c r="AJ116" i="145"/>
  <c r="AI116" i="145"/>
  <c r="AH116" i="145"/>
  <c r="AG116" i="145"/>
  <c r="AF116" i="145"/>
  <c r="AE116" i="145"/>
  <c r="AD116" i="145"/>
  <c r="AC116" i="145"/>
  <c r="AB116" i="145"/>
  <c r="AA116" i="145"/>
  <c r="Z116" i="145"/>
  <c r="Y116" i="145"/>
  <c r="X116" i="145"/>
  <c r="W116" i="145"/>
  <c r="BB116" i="145" s="1"/>
  <c r="BD116" i="145" s="1"/>
  <c r="H116" i="145"/>
  <c r="F116" i="145"/>
  <c r="BA114" i="145"/>
  <c r="AZ114" i="145"/>
  <c r="AY114" i="145"/>
  <c r="AX114" i="145"/>
  <c r="AW114" i="145"/>
  <c r="AV114" i="145"/>
  <c r="AU114" i="145"/>
  <c r="AT114" i="145"/>
  <c r="AS114" i="145"/>
  <c r="AR114" i="145"/>
  <c r="AQ114" i="145"/>
  <c r="AP114" i="145"/>
  <c r="AO114" i="145"/>
  <c r="AN114" i="145"/>
  <c r="AM114" i="145"/>
  <c r="AL114" i="145"/>
  <c r="AK114" i="145"/>
  <c r="AJ114" i="145"/>
  <c r="AI114" i="145"/>
  <c r="AH114" i="145"/>
  <c r="AG114" i="145"/>
  <c r="AF114" i="145"/>
  <c r="AE114" i="145"/>
  <c r="AD114" i="145"/>
  <c r="AC114" i="145"/>
  <c r="AB114" i="145"/>
  <c r="AA114" i="145"/>
  <c r="Z114" i="145"/>
  <c r="Y114" i="145"/>
  <c r="X114" i="145"/>
  <c r="W114" i="145"/>
  <c r="BB114" i="145" s="1"/>
  <c r="BD114" i="145" s="1"/>
  <c r="H114" i="145"/>
  <c r="F114" i="145"/>
  <c r="BA112" i="145"/>
  <c r="AZ112" i="145"/>
  <c r="AY112" i="145"/>
  <c r="AX112" i="145"/>
  <c r="AW112" i="145"/>
  <c r="AV112" i="145"/>
  <c r="AU112" i="145"/>
  <c r="AT112" i="145"/>
  <c r="AS112" i="145"/>
  <c r="AR112" i="145"/>
  <c r="AQ112" i="145"/>
  <c r="AP112" i="145"/>
  <c r="AO112" i="145"/>
  <c r="AN112" i="145"/>
  <c r="AM112" i="145"/>
  <c r="AL112" i="145"/>
  <c r="AK112" i="145"/>
  <c r="AJ112" i="145"/>
  <c r="AI112" i="145"/>
  <c r="AH112" i="145"/>
  <c r="AG112" i="145"/>
  <c r="AF112" i="145"/>
  <c r="AE112" i="145"/>
  <c r="AD112" i="145"/>
  <c r="AC112" i="145"/>
  <c r="AB112" i="145"/>
  <c r="AA112" i="145"/>
  <c r="Z112" i="145"/>
  <c r="Y112" i="145"/>
  <c r="X112" i="145"/>
  <c r="W112" i="145"/>
  <c r="BB112" i="145" s="1"/>
  <c r="BD112" i="145" s="1"/>
  <c r="H112" i="145"/>
  <c r="F112" i="145"/>
  <c r="BA110" i="145"/>
  <c r="AZ110" i="145"/>
  <c r="AY110" i="145"/>
  <c r="AX110" i="145"/>
  <c r="AW110" i="145"/>
  <c r="AV110" i="145"/>
  <c r="AU110" i="145"/>
  <c r="AT110" i="145"/>
  <c r="AS110" i="145"/>
  <c r="AR110" i="145"/>
  <c r="AQ110" i="145"/>
  <c r="AP110" i="145"/>
  <c r="AO110" i="145"/>
  <c r="AN110" i="145"/>
  <c r="AM110" i="145"/>
  <c r="AL110" i="145"/>
  <c r="AK110" i="145"/>
  <c r="AJ110" i="145"/>
  <c r="AI110" i="145"/>
  <c r="AH110" i="145"/>
  <c r="AG110" i="145"/>
  <c r="AF110" i="145"/>
  <c r="AE110" i="145"/>
  <c r="AD110" i="145"/>
  <c r="AC110" i="145"/>
  <c r="AB110" i="145"/>
  <c r="AA110" i="145"/>
  <c r="Z110" i="145"/>
  <c r="Y110" i="145"/>
  <c r="X110" i="145"/>
  <c r="W110" i="145"/>
  <c r="BB110" i="145" s="1"/>
  <c r="BD110" i="145" s="1"/>
  <c r="H110" i="145"/>
  <c r="F110" i="145"/>
  <c r="BA108" i="145"/>
  <c r="AZ108" i="145"/>
  <c r="AY108" i="145"/>
  <c r="AX108" i="145"/>
  <c r="AW108" i="145"/>
  <c r="AV108" i="145"/>
  <c r="AU108" i="145"/>
  <c r="AT108" i="145"/>
  <c r="AS108" i="145"/>
  <c r="AR108" i="145"/>
  <c r="AQ108" i="145"/>
  <c r="AP108" i="145"/>
  <c r="AO108" i="145"/>
  <c r="AN108" i="145"/>
  <c r="AM108" i="145"/>
  <c r="AL108" i="145"/>
  <c r="AK108" i="145"/>
  <c r="AJ108" i="145"/>
  <c r="AI108" i="145"/>
  <c r="AH108" i="145"/>
  <c r="AG108" i="145"/>
  <c r="AF108" i="145"/>
  <c r="AE108" i="145"/>
  <c r="AD108" i="145"/>
  <c r="AC108" i="145"/>
  <c r="AB108" i="145"/>
  <c r="AA108" i="145"/>
  <c r="Z108" i="145"/>
  <c r="Y108" i="145"/>
  <c r="X108" i="145"/>
  <c r="W108" i="145"/>
  <c r="BB108" i="145" s="1"/>
  <c r="BD108" i="145" s="1"/>
  <c r="H108" i="145"/>
  <c r="F108" i="145"/>
  <c r="BA106" i="145"/>
  <c r="AZ106" i="145"/>
  <c r="AY106" i="145"/>
  <c r="AX106" i="145"/>
  <c r="AW106" i="145"/>
  <c r="AV106" i="145"/>
  <c r="AU106" i="145"/>
  <c r="AT106" i="145"/>
  <c r="AS106" i="145"/>
  <c r="AR106" i="145"/>
  <c r="AQ106" i="145"/>
  <c r="AP106" i="145"/>
  <c r="AO106" i="145"/>
  <c r="AN106" i="145"/>
  <c r="AM106" i="145"/>
  <c r="AL106" i="145"/>
  <c r="AK106" i="145"/>
  <c r="AJ106" i="145"/>
  <c r="AI106" i="145"/>
  <c r="AH106" i="145"/>
  <c r="AG106" i="145"/>
  <c r="AF106" i="145"/>
  <c r="AE106" i="145"/>
  <c r="AD106" i="145"/>
  <c r="AC106" i="145"/>
  <c r="AB106" i="145"/>
  <c r="AA106" i="145"/>
  <c r="Z106" i="145"/>
  <c r="Y106" i="145"/>
  <c r="X106" i="145"/>
  <c r="W106" i="145"/>
  <c r="BB106" i="145" s="1"/>
  <c r="BD106" i="145" s="1"/>
  <c r="H106" i="145"/>
  <c r="F106" i="145"/>
  <c r="BA104" i="145"/>
  <c r="AZ104" i="145"/>
  <c r="AY104" i="145"/>
  <c r="AX104" i="145"/>
  <c r="AW104" i="145"/>
  <c r="AV104" i="145"/>
  <c r="AU104" i="145"/>
  <c r="AT104" i="145"/>
  <c r="AS104" i="145"/>
  <c r="AR104" i="145"/>
  <c r="AQ104" i="145"/>
  <c r="AP104" i="145"/>
  <c r="AO104" i="145"/>
  <c r="AN104" i="145"/>
  <c r="AM104" i="145"/>
  <c r="AL104" i="145"/>
  <c r="AK104" i="145"/>
  <c r="AJ104" i="145"/>
  <c r="AI104" i="145"/>
  <c r="AH104" i="145"/>
  <c r="AG104" i="145"/>
  <c r="AF104" i="145"/>
  <c r="AE104" i="145"/>
  <c r="AD104" i="145"/>
  <c r="AC104" i="145"/>
  <c r="AB104" i="145"/>
  <c r="AA104" i="145"/>
  <c r="Z104" i="145"/>
  <c r="Y104" i="145"/>
  <c r="X104" i="145"/>
  <c r="W104" i="145"/>
  <c r="BB104" i="145" s="1"/>
  <c r="BD104" i="145" s="1"/>
  <c r="H104" i="145"/>
  <c r="F104" i="145"/>
  <c r="BA102" i="145"/>
  <c r="AZ102" i="145"/>
  <c r="AY102" i="145"/>
  <c r="AX102" i="145"/>
  <c r="AW102" i="145"/>
  <c r="AV102" i="145"/>
  <c r="AU102" i="145"/>
  <c r="AT102" i="145"/>
  <c r="AS102" i="145"/>
  <c r="AR102" i="145"/>
  <c r="AQ102" i="145"/>
  <c r="AP102" i="145"/>
  <c r="AO102" i="145"/>
  <c r="AN102" i="145"/>
  <c r="AM102" i="145"/>
  <c r="AL102" i="145"/>
  <c r="AK102" i="145"/>
  <c r="AJ102" i="145"/>
  <c r="AI102" i="145"/>
  <c r="AH102" i="145"/>
  <c r="AG102" i="145"/>
  <c r="AF102" i="145"/>
  <c r="AE102" i="145"/>
  <c r="AD102" i="145"/>
  <c r="AC102" i="145"/>
  <c r="AB102" i="145"/>
  <c r="AA102" i="145"/>
  <c r="Z102" i="145"/>
  <c r="Y102" i="145"/>
  <c r="X102" i="145"/>
  <c r="W102" i="145"/>
  <c r="BB102" i="145" s="1"/>
  <c r="BD102" i="145" s="1"/>
  <c r="H102" i="145"/>
  <c r="F102" i="145"/>
  <c r="BA100" i="145"/>
  <c r="AZ100" i="145"/>
  <c r="AY100" i="145"/>
  <c r="AX100" i="145"/>
  <c r="AW100" i="145"/>
  <c r="AV100" i="145"/>
  <c r="AU100" i="145"/>
  <c r="AT100" i="145"/>
  <c r="AS100" i="145"/>
  <c r="AR100" i="145"/>
  <c r="AQ100" i="145"/>
  <c r="AP100" i="145"/>
  <c r="AO100" i="145"/>
  <c r="AN100" i="145"/>
  <c r="AM100" i="145"/>
  <c r="AL100" i="145"/>
  <c r="AK100" i="145"/>
  <c r="AJ100" i="145"/>
  <c r="AI100" i="145"/>
  <c r="AH100" i="145"/>
  <c r="AG100" i="145"/>
  <c r="AF100" i="145"/>
  <c r="AE100" i="145"/>
  <c r="AD100" i="145"/>
  <c r="AC100" i="145"/>
  <c r="AB100" i="145"/>
  <c r="AA100" i="145"/>
  <c r="Z100" i="145"/>
  <c r="Y100" i="145"/>
  <c r="X100" i="145"/>
  <c r="W100" i="145"/>
  <c r="BB100" i="145" s="1"/>
  <c r="BD100" i="145" s="1"/>
  <c r="H100" i="145"/>
  <c r="F100" i="145"/>
  <c r="BA98" i="145"/>
  <c r="AZ98" i="145"/>
  <c r="AY98" i="145"/>
  <c r="AX98" i="145"/>
  <c r="AW98" i="145"/>
  <c r="AV98" i="145"/>
  <c r="AU98" i="145"/>
  <c r="AT98" i="145"/>
  <c r="AS98" i="145"/>
  <c r="AR98" i="145"/>
  <c r="AQ98" i="145"/>
  <c r="AP98" i="145"/>
  <c r="AO98" i="145"/>
  <c r="AN98" i="145"/>
  <c r="AM98" i="145"/>
  <c r="AL98" i="145"/>
  <c r="AK98" i="145"/>
  <c r="AJ98" i="145"/>
  <c r="AI98" i="145"/>
  <c r="AH98" i="145"/>
  <c r="AG98" i="145"/>
  <c r="AF98" i="145"/>
  <c r="AE98" i="145"/>
  <c r="AD98" i="145"/>
  <c r="AC98" i="145"/>
  <c r="AB98" i="145"/>
  <c r="AA98" i="145"/>
  <c r="Z98" i="145"/>
  <c r="Y98" i="145"/>
  <c r="X98" i="145"/>
  <c r="W98" i="145"/>
  <c r="BB98" i="145" s="1"/>
  <c r="BD98" i="145" s="1"/>
  <c r="H98" i="145"/>
  <c r="F98" i="145"/>
  <c r="BA96" i="145"/>
  <c r="AZ96" i="145"/>
  <c r="AY96" i="145"/>
  <c r="AX96" i="145"/>
  <c r="AW96" i="145"/>
  <c r="AV96" i="145"/>
  <c r="AU96" i="145"/>
  <c r="AT96" i="145"/>
  <c r="AS96" i="145"/>
  <c r="AR96" i="145"/>
  <c r="AQ96" i="145"/>
  <c r="AP96" i="145"/>
  <c r="AO96" i="145"/>
  <c r="AN96" i="145"/>
  <c r="AM96" i="145"/>
  <c r="AL96" i="145"/>
  <c r="AK96" i="145"/>
  <c r="AJ96" i="145"/>
  <c r="AI96" i="145"/>
  <c r="AH96" i="145"/>
  <c r="AG96" i="145"/>
  <c r="AF96" i="145"/>
  <c r="AE96" i="145"/>
  <c r="AD96" i="145"/>
  <c r="AC96" i="145"/>
  <c r="AB96" i="145"/>
  <c r="AA96" i="145"/>
  <c r="Z96" i="145"/>
  <c r="Y96" i="145"/>
  <c r="X96" i="145"/>
  <c r="W96" i="145"/>
  <c r="BB96" i="145" s="1"/>
  <c r="BD96" i="145" s="1"/>
  <c r="H96" i="145"/>
  <c r="F96" i="145"/>
  <c r="BA94" i="145"/>
  <c r="AZ94" i="145"/>
  <c r="AY94" i="145"/>
  <c r="AX94" i="145"/>
  <c r="AW94" i="145"/>
  <c r="AV94" i="145"/>
  <c r="AU94" i="145"/>
  <c r="AT94" i="145"/>
  <c r="AS94" i="145"/>
  <c r="AR94" i="145"/>
  <c r="AQ94" i="145"/>
  <c r="AP94" i="145"/>
  <c r="AO94" i="145"/>
  <c r="AN94" i="145"/>
  <c r="AM94" i="145"/>
  <c r="AL94" i="145"/>
  <c r="AK94" i="145"/>
  <c r="AJ94" i="145"/>
  <c r="AI94" i="145"/>
  <c r="AH94" i="145"/>
  <c r="AG94" i="145"/>
  <c r="AF94" i="145"/>
  <c r="AE94" i="145"/>
  <c r="AD94" i="145"/>
  <c r="AC94" i="145"/>
  <c r="AB94" i="145"/>
  <c r="AA94" i="145"/>
  <c r="Z94" i="145"/>
  <c r="Y94" i="145"/>
  <c r="X94" i="145"/>
  <c r="W94" i="145"/>
  <c r="BB94" i="145" s="1"/>
  <c r="BD94" i="145" s="1"/>
  <c r="H94" i="145"/>
  <c r="F94" i="145"/>
  <c r="BA92" i="145"/>
  <c r="AZ92" i="145"/>
  <c r="AY92" i="145"/>
  <c r="AX92" i="145"/>
  <c r="AW92" i="145"/>
  <c r="AV92" i="145"/>
  <c r="AU92" i="145"/>
  <c r="AT92" i="145"/>
  <c r="AS92" i="145"/>
  <c r="AR92" i="145"/>
  <c r="AQ92" i="145"/>
  <c r="AP92" i="145"/>
  <c r="AO92" i="145"/>
  <c r="AN92" i="145"/>
  <c r="AM92" i="145"/>
  <c r="AL92" i="145"/>
  <c r="AK92" i="145"/>
  <c r="AJ92" i="145"/>
  <c r="AI92" i="145"/>
  <c r="AH92" i="145"/>
  <c r="AG92" i="145"/>
  <c r="AF92" i="145"/>
  <c r="AE92" i="145"/>
  <c r="AD92" i="145"/>
  <c r="AC92" i="145"/>
  <c r="AB92" i="145"/>
  <c r="AA92" i="145"/>
  <c r="Z92" i="145"/>
  <c r="Y92" i="145"/>
  <c r="X92" i="145"/>
  <c r="W92" i="145"/>
  <c r="BB92" i="145" s="1"/>
  <c r="BD92" i="145" s="1"/>
  <c r="H92" i="145"/>
  <c r="F92" i="145"/>
  <c r="BA90" i="145"/>
  <c r="AZ90" i="145"/>
  <c r="AY90" i="145"/>
  <c r="AX90" i="145"/>
  <c r="AW90" i="145"/>
  <c r="AV90" i="145"/>
  <c r="AU90" i="145"/>
  <c r="AT90" i="145"/>
  <c r="AS90" i="145"/>
  <c r="AR90" i="145"/>
  <c r="AQ90" i="145"/>
  <c r="AP90" i="145"/>
  <c r="AO90" i="145"/>
  <c r="AN90" i="145"/>
  <c r="AM90" i="145"/>
  <c r="AL90" i="145"/>
  <c r="AK90" i="145"/>
  <c r="AJ90" i="145"/>
  <c r="AI90" i="145"/>
  <c r="AH90" i="145"/>
  <c r="AG90" i="145"/>
  <c r="AF90" i="145"/>
  <c r="AE90" i="145"/>
  <c r="AD90" i="145"/>
  <c r="AC90" i="145"/>
  <c r="AB90" i="145"/>
  <c r="AA90" i="145"/>
  <c r="Z90" i="145"/>
  <c r="Y90" i="145"/>
  <c r="X90" i="145"/>
  <c r="W90" i="145"/>
  <c r="BB90" i="145" s="1"/>
  <c r="BD90" i="145" s="1"/>
  <c r="H90" i="145"/>
  <c r="F90" i="145"/>
  <c r="BA88" i="145"/>
  <c r="AZ88" i="145"/>
  <c r="AY88" i="145"/>
  <c r="AX88" i="145"/>
  <c r="AW88" i="145"/>
  <c r="AV88" i="145"/>
  <c r="AU88" i="145"/>
  <c r="AT88" i="145"/>
  <c r="AS88" i="145"/>
  <c r="AR88" i="145"/>
  <c r="AQ88" i="145"/>
  <c r="AP88" i="145"/>
  <c r="AO88" i="145"/>
  <c r="AN88" i="145"/>
  <c r="AM88" i="145"/>
  <c r="AL88" i="145"/>
  <c r="AK88" i="145"/>
  <c r="AJ88" i="145"/>
  <c r="AI88" i="145"/>
  <c r="AH88" i="145"/>
  <c r="AG88" i="145"/>
  <c r="AF88" i="145"/>
  <c r="AE88" i="145"/>
  <c r="AD88" i="145"/>
  <c r="AC88" i="145"/>
  <c r="AB88" i="145"/>
  <c r="AA88" i="145"/>
  <c r="Z88" i="145"/>
  <c r="Y88" i="145"/>
  <c r="X88" i="145"/>
  <c r="W88" i="145"/>
  <c r="BB88" i="145" s="1"/>
  <c r="BD88" i="145" s="1"/>
  <c r="H88" i="145"/>
  <c r="F88" i="145"/>
  <c r="BA86" i="145"/>
  <c r="AZ86" i="145"/>
  <c r="AY86" i="145"/>
  <c r="AX86" i="145"/>
  <c r="AW86" i="145"/>
  <c r="AV86" i="145"/>
  <c r="AU86" i="145"/>
  <c r="AT86" i="145"/>
  <c r="AS86" i="145"/>
  <c r="AR86" i="145"/>
  <c r="AQ86" i="145"/>
  <c r="AP86" i="145"/>
  <c r="AO86" i="145"/>
  <c r="AN86" i="145"/>
  <c r="AM86" i="145"/>
  <c r="AL86" i="145"/>
  <c r="AK86" i="145"/>
  <c r="AJ86" i="145"/>
  <c r="AI86" i="145"/>
  <c r="AH86" i="145"/>
  <c r="AG86" i="145"/>
  <c r="AF86" i="145"/>
  <c r="AE86" i="145"/>
  <c r="AD86" i="145"/>
  <c r="AC86" i="145"/>
  <c r="AB86" i="145"/>
  <c r="AA86" i="145"/>
  <c r="Z86" i="145"/>
  <c r="Y86" i="145"/>
  <c r="X86" i="145"/>
  <c r="W86" i="145"/>
  <c r="BB86" i="145" s="1"/>
  <c r="BD86" i="145" s="1"/>
  <c r="H86" i="145"/>
  <c r="F86" i="145"/>
  <c r="BA84" i="145"/>
  <c r="AZ84" i="145"/>
  <c r="AY84" i="145"/>
  <c r="AX84" i="145"/>
  <c r="AW84" i="145"/>
  <c r="AV84" i="145"/>
  <c r="AU84" i="145"/>
  <c r="AT84" i="145"/>
  <c r="AS84" i="145"/>
  <c r="AR84" i="145"/>
  <c r="AQ84" i="145"/>
  <c r="AP84" i="145"/>
  <c r="AO84" i="145"/>
  <c r="AN84" i="145"/>
  <c r="AM84" i="145"/>
  <c r="AL84" i="145"/>
  <c r="AK84" i="145"/>
  <c r="AJ84" i="145"/>
  <c r="AI84" i="145"/>
  <c r="AH84" i="145"/>
  <c r="AG84" i="145"/>
  <c r="AF84" i="145"/>
  <c r="AE84" i="145"/>
  <c r="AD84" i="145"/>
  <c r="AC84" i="145"/>
  <c r="AB84" i="145"/>
  <c r="AA84" i="145"/>
  <c r="Z84" i="145"/>
  <c r="Y84" i="145"/>
  <c r="X84" i="145"/>
  <c r="W84" i="145"/>
  <c r="BB84" i="145" s="1"/>
  <c r="BD84" i="145" s="1"/>
  <c r="H84" i="145"/>
  <c r="F84" i="145"/>
  <c r="BA82" i="145"/>
  <c r="AZ82" i="145"/>
  <c r="AY82" i="145"/>
  <c r="AX82" i="145"/>
  <c r="AW82" i="145"/>
  <c r="AV82" i="145"/>
  <c r="AU82" i="145"/>
  <c r="AT82" i="145"/>
  <c r="AS82" i="145"/>
  <c r="AR82" i="145"/>
  <c r="AQ82" i="145"/>
  <c r="AP82" i="145"/>
  <c r="AO82" i="145"/>
  <c r="AN82" i="145"/>
  <c r="AM82" i="145"/>
  <c r="AL82" i="145"/>
  <c r="AK82" i="145"/>
  <c r="AJ82" i="145"/>
  <c r="AI82" i="145"/>
  <c r="AH82" i="145"/>
  <c r="AG82" i="145"/>
  <c r="AF82" i="145"/>
  <c r="AE82" i="145"/>
  <c r="AD82" i="145"/>
  <c r="AC82" i="145"/>
  <c r="AB82" i="145"/>
  <c r="AA82" i="145"/>
  <c r="Z82" i="145"/>
  <c r="Y82" i="145"/>
  <c r="X82" i="145"/>
  <c r="W82" i="145"/>
  <c r="BB82" i="145" s="1"/>
  <c r="BD82" i="145" s="1"/>
  <c r="H82" i="145"/>
  <c r="F82" i="145"/>
  <c r="BA80" i="145"/>
  <c r="AZ80" i="145"/>
  <c r="AY80" i="145"/>
  <c r="AX80" i="145"/>
  <c r="AW80" i="145"/>
  <c r="AV80" i="145"/>
  <c r="AU80" i="145"/>
  <c r="AT80" i="145"/>
  <c r="AS80" i="145"/>
  <c r="AR80" i="145"/>
  <c r="AQ80" i="145"/>
  <c r="AP80" i="145"/>
  <c r="AO80" i="145"/>
  <c r="AN80" i="145"/>
  <c r="AM80" i="145"/>
  <c r="AL80" i="145"/>
  <c r="AK80" i="145"/>
  <c r="AJ80" i="145"/>
  <c r="AI80" i="145"/>
  <c r="AH80" i="145"/>
  <c r="AG80" i="145"/>
  <c r="AF80" i="145"/>
  <c r="AE80" i="145"/>
  <c r="AD80" i="145"/>
  <c r="AC80" i="145"/>
  <c r="AB80" i="145"/>
  <c r="AA80" i="145"/>
  <c r="Z80" i="145"/>
  <c r="Y80" i="145"/>
  <c r="X80" i="145"/>
  <c r="W80" i="145"/>
  <c r="BB80" i="145" s="1"/>
  <c r="BD80" i="145" s="1"/>
  <c r="H80" i="145"/>
  <c r="F80" i="145"/>
  <c r="BA78" i="145"/>
  <c r="AZ78" i="145"/>
  <c r="AY78" i="145"/>
  <c r="AX78" i="145"/>
  <c r="AW78" i="145"/>
  <c r="AV78" i="145"/>
  <c r="AU78" i="145"/>
  <c r="AT78" i="145"/>
  <c r="AS78" i="145"/>
  <c r="AR78" i="145"/>
  <c r="AQ78" i="145"/>
  <c r="AP78" i="145"/>
  <c r="AO78" i="145"/>
  <c r="AN78" i="145"/>
  <c r="AM78" i="145"/>
  <c r="AL78" i="145"/>
  <c r="AK78" i="145"/>
  <c r="AJ78" i="145"/>
  <c r="AI78" i="145"/>
  <c r="AH78" i="145"/>
  <c r="AG78" i="145"/>
  <c r="AF78" i="145"/>
  <c r="AE78" i="145"/>
  <c r="AD78" i="145"/>
  <c r="AC78" i="145"/>
  <c r="AB78" i="145"/>
  <c r="AA78" i="145"/>
  <c r="Z78" i="145"/>
  <c r="Y78" i="145"/>
  <c r="X78" i="145"/>
  <c r="W78" i="145"/>
  <c r="BB78" i="145" s="1"/>
  <c r="BD78" i="145" s="1"/>
  <c r="H78" i="145"/>
  <c r="F78" i="145"/>
  <c r="BA76" i="145"/>
  <c r="AZ76" i="145"/>
  <c r="AY76" i="145"/>
  <c r="AX76" i="145"/>
  <c r="AW76" i="145"/>
  <c r="AV76" i="145"/>
  <c r="AU76" i="145"/>
  <c r="AT76" i="145"/>
  <c r="AS76" i="145"/>
  <c r="AR76" i="145"/>
  <c r="AQ76" i="145"/>
  <c r="AP76" i="145"/>
  <c r="AO76" i="145"/>
  <c r="AN76" i="145"/>
  <c r="AM76" i="145"/>
  <c r="AL76" i="145"/>
  <c r="AK76" i="145"/>
  <c r="AJ76" i="145"/>
  <c r="AI76" i="145"/>
  <c r="AH76" i="145"/>
  <c r="AG76" i="145"/>
  <c r="AF76" i="145"/>
  <c r="AE76" i="145"/>
  <c r="AD76" i="145"/>
  <c r="AC76" i="145"/>
  <c r="AB76" i="145"/>
  <c r="AA76" i="145"/>
  <c r="Z76" i="145"/>
  <c r="Y76" i="145"/>
  <c r="X76" i="145"/>
  <c r="W76" i="145"/>
  <c r="BB76" i="145" s="1"/>
  <c r="BD76" i="145" s="1"/>
  <c r="H76" i="145"/>
  <c r="F76" i="145"/>
  <c r="BA74" i="145"/>
  <c r="AZ74" i="145"/>
  <c r="AY74" i="145"/>
  <c r="AX74" i="145"/>
  <c r="AW74" i="145"/>
  <c r="AV74" i="145"/>
  <c r="AU74" i="145"/>
  <c r="AT74" i="145"/>
  <c r="AS74" i="145"/>
  <c r="AR74" i="145"/>
  <c r="AQ74" i="145"/>
  <c r="AP74" i="145"/>
  <c r="AO74" i="145"/>
  <c r="AN74" i="145"/>
  <c r="AM74" i="145"/>
  <c r="AL74" i="145"/>
  <c r="AK74" i="145"/>
  <c r="AJ74" i="145"/>
  <c r="AI74" i="145"/>
  <c r="AH74" i="145"/>
  <c r="AG74" i="145"/>
  <c r="AF74" i="145"/>
  <c r="AE74" i="145"/>
  <c r="AD74" i="145"/>
  <c r="AC74" i="145"/>
  <c r="AB74" i="145"/>
  <c r="AA74" i="145"/>
  <c r="Z74" i="145"/>
  <c r="Y74" i="145"/>
  <c r="X74" i="145"/>
  <c r="W74" i="145"/>
  <c r="BB74" i="145" s="1"/>
  <c r="BD74" i="145" s="1"/>
  <c r="H74" i="145"/>
  <c r="F74" i="145"/>
  <c r="BA72" i="145"/>
  <c r="AZ72" i="145"/>
  <c r="AY72" i="145"/>
  <c r="AX72" i="145"/>
  <c r="AW72" i="145"/>
  <c r="AV72" i="145"/>
  <c r="AU72" i="145"/>
  <c r="AT72" i="145"/>
  <c r="AS72" i="145"/>
  <c r="AR72" i="145"/>
  <c r="AQ72" i="145"/>
  <c r="AP72" i="145"/>
  <c r="AO72" i="145"/>
  <c r="AN72" i="145"/>
  <c r="AM72" i="145"/>
  <c r="AL72" i="145"/>
  <c r="AK72" i="145"/>
  <c r="AJ72" i="145"/>
  <c r="AI72" i="145"/>
  <c r="AH72" i="145"/>
  <c r="AG72" i="145"/>
  <c r="AF72" i="145"/>
  <c r="AE72" i="145"/>
  <c r="AD72" i="145"/>
  <c r="AC72" i="145"/>
  <c r="AB72" i="145"/>
  <c r="AA72" i="145"/>
  <c r="Z72" i="145"/>
  <c r="Y72" i="145"/>
  <c r="X72" i="145"/>
  <c r="W72" i="145"/>
  <c r="H72" i="145"/>
  <c r="F72" i="145"/>
  <c r="BA70" i="145"/>
  <c r="AZ70" i="145"/>
  <c r="AY70" i="145"/>
  <c r="AX70" i="145"/>
  <c r="AW70" i="145"/>
  <c r="AV70" i="145"/>
  <c r="AU70" i="145"/>
  <c r="AT70" i="145"/>
  <c r="AS70" i="145"/>
  <c r="AR70" i="145"/>
  <c r="AQ70" i="145"/>
  <c r="AP70" i="145"/>
  <c r="AO70" i="145"/>
  <c r="AN70" i="145"/>
  <c r="AM70" i="145"/>
  <c r="AL70" i="145"/>
  <c r="AK70" i="145"/>
  <c r="AJ70" i="145"/>
  <c r="AI70" i="145"/>
  <c r="AH70" i="145"/>
  <c r="AG70" i="145"/>
  <c r="AF70" i="145"/>
  <c r="AE70" i="145"/>
  <c r="AD70" i="145"/>
  <c r="AC70" i="145"/>
  <c r="AB70" i="145"/>
  <c r="AA70" i="145"/>
  <c r="Z70" i="145"/>
  <c r="Y70" i="145"/>
  <c r="X70" i="145"/>
  <c r="W70" i="145"/>
  <c r="BB70" i="145" s="1"/>
  <c r="BD70" i="145" s="1"/>
  <c r="H70" i="145"/>
  <c r="F70" i="145"/>
  <c r="BA68" i="145"/>
  <c r="AZ68" i="145"/>
  <c r="AY68" i="145"/>
  <c r="AX68" i="145"/>
  <c r="AW68" i="145"/>
  <c r="AV68" i="145"/>
  <c r="AU68" i="145"/>
  <c r="AT68" i="145"/>
  <c r="AS68" i="145"/>
  <c r="AR68" i="145"/>
  <c r="AQ68" i="145"/>
  <c r="AP68" i="145"/>
  <c r="AO68" i="145"/>
  <c r="AN68" i="145"/>
  <c r="AM68" i="145"/>
  <c r="AL68" i="145"/>
  <c r="AK68" i="145"/>
  <c r="AJ68" i="145"/>
  <c r="AI68" i="145"/>
  <c r="AH68" i="145"/>
  <c r="AG68" i="145"/>
  <c r="AF68" i="145"/>
  <c r="AE68" i="145"/>
  <c r="AD68" i="145"/>
  <c r="AC68" i="145"/>
  <c r="AB68" i="145"/>
  <c r="AA68" i="145"/>
  <c r="Z68" i="145"/>
  <c r="Y68" i="145"/>
  <c r="X68" i="145"/>
  <c r="W68" i="145"/>
  <c r="BB68" i="145" s="1"/>
  <c r="BD68" i="145" s="1"/>
  <c r="H68" i="145"/>
  <c r="F68" i="145"/>
  <c r="BA66" i="145"/>
  <c r="AZ66" i="145"/>
  <c r="AY66" i="145"/>
  <c r="AX66" i="145"/>
  <c r="AW66" i="145"/>
  <c r="AV66" i="145"/>
  <c r="AU66" i="145"/>
  <c r="AT66" i="145"/>
  <c r="AS66" i="145"/>
  <c r="AR66" i="145"/>
  <c r="AQ66" i="145"/>
  <c r="AP66" i="145"/>
  <c r="AO66" i="145"/>
  <c r="AN66" i="145"/>
  <c r="AM66" i="145"/>
  <c r="AL66" i="145"/>
  <c r="AK66" i="145"/>
  <c r="AJ66" i="145"/>
  <c r="AI66" i="145"/>
  <c r="AH66" i="145"/>
  <c r="AG66" i="145"/>
  <c r="AF66" i="145"/>
  <c r="AE66" i="145"/>
  <c r="AD66" i="145"/>
  <c r="AC66" i="145"/>
  <c r="AB66" i="145"/>
  <c r="AA66" i="145"/>
  <c r="Z66" i="145"/>
  <c r="Y66" i="145"/>
  <c r="X66" i="145"/>
  <c r="W66" i="145"/>
  <c r="BB66" i="145" s="1"/>
  <c r="BD66" i="145" s="1"/>
  <c r="H66" i="145"/>
  <c r="F66" i="145"/>
  <c r="BA64" i="145"/>
  <c r="AZ64" i="145"/>
  <c r="AY64" i="145"/>
  <c r="AX64" i="145"/>
  <c r="AW64" i="145"/>
  <c r="AV64" i="145"/>
  <c r="AU64" i="145"/>
  <c r="AT64" i="145"/>
  <c r="AS64" i="145"/>
  <c r="AR64" i="145"/>
  <c r="AQ64" i="145"/>
  <c r="AP64" i="145"/>
  <c r="AO64" i="145"/>
  <c r="AN64" i="145"/>
  <c r="AM64" i="145"/>
  <c r="AL64" i="145"/>
  <c r="AK64" i="145"/>
  <c r="AJ64" i="145"/>
  <c r="AI64" i="145"/>
  <c r="AH64" i="145"/>
  <c r="AG64" i="145"/>
  <c r="AF64" i="145"/>
  <c r="AE64" i="145"/>
  <c r="AD64" i="145"/>
  <c r="AC64" i="145"/>
  <c r="AB64" i="145"/>
  <c r="AA64" i="145"/>
  <c r="Z64" i="145"/>
  <c r="Y64" i="145"/>
  <c r="X64" i="145"/>
  <c r="W64" i="145"/>
  <c r="BB64" i="145" s="1"/>
  <c r="BD64" i="145" s="1"/>
  <c r="H64" i="145"/>
  <c r="F64" i="145"/>
  <c r="BA62" i="145"/>
  <c r="AZ62" i="145"/>
  <c r="AY62" i="145"/>
  <c r="AX62" i="145"/>
  <c r="AW62" i="145"/>
  <c r="AV62" i="145"/>
  <c r="AU62" i="145"/>
  <c r="AT62" i="145"/>
  <c r="AS62" i="145"/>
  <c r="AR62" i="145"/>
  <c r="AQ62" i="145"/>
  <c r="AP62" i="145"/>
  <c r="AO62" i="145"/>
  <c r="AN62" i="145"/>
  <c r="AM62" i="145"/>
  <c r="AL62" i="145"/>
  <c r="AK62" i="145"/>
  <c r="AJ62" i="145"/>
  <c r="AI62" i="145"/>
  <c r="AH62" i="145"/>
  <c r="AG62" i="145"/>
  <c r="AF62" i="145"/>
  <c r="AE62" i="145"/>
  <c r="AD62" i="145"/>
  <c r="AC62" i="145"/>
  <c r="AB62" i="145"/>
  <c r="AA62" i="145"/>
  <c r="Z62" i="145"/>
  <c r="Y62" i="145"/>
  <c r="X62" i="145"/>
  <c r="W62" i="145"/>
  <c r="BB62" i="145" s="1"/>
  <c r="BD62" i="145" s="1"/>
  <c r="H62" i="145"/>
  <c r="F62" i="145"/>
  <c r="BA60" i="145"/>
  <c r="AZ60" i="145"/>
  <c r="AY60" i="145"/>
  <c r="AX60" i="145"/>
  <c r="AW60" i="145"/>
  <c r="AV60" i="145"/>
  <c r="AU60" i="145"/>
  <c r="AT60" i="145"/>
  <c r="AS60" i="145"/>
  <c r="AR60" i="145"/>
  <c r="AQ60" i="145"/>
  <c r="AP60" i="145"/>
  <c r="AO60" i="145"/>
  <c r="AN60" i="145"/>
  <c r="AM60" i="145"/>
  <c r="AL60" i="145"/>
  <c r="AK60" i="145"/>
  <c r="AJ60" i="145"/>
  <c r="AI60" i="145"/>
  <c r="AH60" i="145"/>
  <c r="AG60" i="145"/>
  <c r="AF60" i="145"/>
  <c r="AE60" i="145"/>
  <c r="AD60" i="145"/>
  <c r="AC60" i="145"/>
  <c r="AB60" i="145"/>
  <c r="AA60" i="145"/>
  <c r="Z60" i="145"/>
  <c r="Y60" i="145"/>
  <c r="X60" i="145"/>
  <c r="W60" i="145"/>
  <c r="BB60" i="145" s="1"/>
  <c r="BD60" i="145" s="1"/>
  <c r="H60" i="145"/>
  <c r="F60" i="145"/>
  <c r="BA58" i="145"/>
  <c r="AZ58" i="145"/>
  <c r="AY58" i="145"/>
  <c r="AX58" i="145"/>
  <c r="AW58" i="145"/>
  <c r="AV58" i="145"/>
  <c r="AU58" i="145"/>
  <c r="AT58" i="145"/>
  <c r="AS58" i="145"/>
  <c r="AR58" i="145"/>
  <c r="AQ58" i="145"/>
  <c r="AP58" i="145"/>
  <c r="AO58" i="145"/>
  <c r="AN58" i="145"/>
  <c r="AM58" i="145"/>
  <c r="AL58" i="145"/>
  <c r="AK58" i="145"/>
  <c r="AJ58" i="145"/>
  <c r="AI58" i="145"/>
  <c r="AH58" i="145"/>
  <c r="AG58" i="145"/>
  <c r="AF58" i="145"/>
  <c r="AE58" i="145"/>
  <c r="AD58" i="145"/>
  <c r="AC58" i="145"/>
  <c r="AB58" i="145"/>
  <c r="AA58" i="145"/>
  <c r="Z58" i="145"/>
  <c r="Y58" i="145"/>
  <c r="X58" i="145"/>
  <c r="W58" i="145"/>
  <c r="BB58" i="145" s="1"/>
  <c r="BD58" i="145" s="1"/>
  <c r="H58" i="145"/>
  <c r="F58" i="145"/>
  <c r="BA56" i="145"/>
  <c r="AZ56" i="145"/>
  <c r="AY56" i="145"/>
  <c r="AX56" i="145"/>
  <c r="AW56" i="145"/>
  <c r="AV56" i="145"/>
  <c r="AU56" i="145"/>
  <c r="AT56" i="145"/>
  <c r="AS56" i="145"/>
  <c r="AR56" i="145"/>
  <c r="AQ56" i="145"/>
  <c r="AP56" i="145"/>
  <c r="AO56" i="145"/>
  <c r="AN56" i="145"/>
  <c r="AM56" i="145"/>
  <c r="AL56" i="145"/>
  <c r="AK56" i="145"/>
  <c r="AJ56" i="145"/>
  <c r="AI56" i="145"/>
  <c r="AH56" i="145"/>
  <c r="AG56" i="145"/>
  <c r="AF56" i="145"/>
  <c r="AE56" i="145"/>
  <c r="AD56" i="145"/>
  <c r="AC56" i="145"/>
  <c r="AB56" i="145"/>
  <c r="AA56" i="145"/>
  <c r="Z56" i="145"/>
  <c r="Y56" i="145"/>
  <c r="X56" i="145"/>
  <c r="W56" i="145"/>
  <c r="BB56" i="145" s="1"/>
  <c r="BD56" i="145" s="1"/>
  <c r="H56" i="145"/>
  <c r="F56" i="145"/>
  <c r="BA54" i="145"/>
  <c r="AZ54" i="145"/>
  <c r="AY54" i="145"/>
  <c r="AX54" i="145"/>
  <c r="AW54" i="145"/>
  <c r="AV54" i="145"/>
  <c r="AU54" i="145"/>
  <c r="AT54" i="145"/>
  <c r="AS54" i="145"/>
  <c r="AR54" i="145"/>
  <c r="AQ54" i="145"/>
  <c r="AP54" i="145"/>
  <c r="AO54" i="145"/>
  <c r="AN54" i="145"/>
  <c r="AM54" i="145"/>
  <c r="AL54" i="145"/>
  <c r="AK54" i="145"/>
  <c r="AJ54" i="145"/>
  <c r="AI54" i="145"/>
  <c r="AH54" i="145"/>
  <c r="AG54" i="145"/>
  <c r="AF54" i="145"/>
  <c r="AE54" i="145"/>
  <c r="AD54" i="145"/>
  <c r="AC54" i="145"/>
  <c r="AB54" i="145"/>
  <c r="AA54" i="145"/>
  <c r="Z54" i="145"/>
  <c r="Y54" i="145"/>
  <c r="X54" i="145"/>
  <c r="W54" i="145"/>
  <c r="BB54" i="145" s="1"/>
  <c r="BD54" i="145" s="1"/>
  <c r="H54" i="145"/>
  <c r="F54" i="145"/>
  <c r="BA52" i="145"/>
  <c r="AZ52" i="145"/>
  <c r="AY52" i="145"/>
  <c r="AX52" i="145"/>
  <c r="AW52" i="145"/>
  <c r="AV52" i="145"/>
  <c r="AU52" i="145"/>
  <c r="AT52" i="145"/>
  <c r="AS52" i="145"/>
  <c r="AR52" i="145"/>
  <c r="AQ52" i="145"/>
  <c r="AP52" i="145"/>
  <c r="AO52" i="145"/>
  <c r="AN52" i="145"/>
  <c r="AM52" i="145"/>
  <c r="AL52" i="145"/>
  <c r="AK52" i="145"/>
  <c r="AJ52" i="145"/>
  <c r="AI52" i="145"/>
  <c r="AH52" i="145"/>
  <c r="AG52" i="145"/>
  <c r="AF52" i="145"/>
  <c r="AE52" i="145"/>
  <c r="AD52" i="145"/>
  <c r="AC52" i="145"/>
  <c r="AB52" i="145"/>
  <c r="AA52" i="145"/>
  <c r="Z52" i="145"/>
  <c r="Y52" i="145"/>
  <c r="X52" i="145"/>
  <c r="W52" i="145"/>
  <c r="BB52" i="145" s="1"/>
  <c r="BD52" i="145" s="1"/>
  <c r="H52" i="145"/>
  <c r="F52" i="145"/>
  <c r="BA50" i="145"/>
  <c r="AZ50" i="145"/>
  <c r="AY50" i="145"/>
  <c r="AX50" i="145"/>
  <c r="AW50" i="145"/>
  <c r="AV50" i="145"/>
  <c r="AU50" i="145"/>
  <c r="AT50" i="145"/>
  <c r="AS50" i="145"/>
  <c r="AR50" i="145"/>
  <c r="AQ50" i="145"/>
  <c r="AP50" i="145"/>
  <c r="AO50" i="145"/>
  <c r="AN50" i="145"/>
  <c r="AM50" i="145"/>
  <c r="AL50" i="145"/>
  <c r="AK50" i="145"/>
  <c r="AJ50" i="145"/>
  <c r="AI50" i="145"/>
  <c r="AH50" i="145"/>
  <c r="AG50" i="145"/>
  <c r="AF50" i="145"/>
  <c r="AE50" i="145"/>
  <c r="AD50" i="145"/>
  <c r="AC50" i="145"/>
  <c r="AB50" i="145"/>
  <c r="AA50" i="145"/>
  <c r="Z50" i="145"/>
  <c r="Y50" i="145"/>
  <c r="X50" i="145"/>
  <c r="W50" i="145"/>
  <c r="BB50" i="145" s="1"/>
  <c r="BD50" i="145" s="1"/>
  <c r="H50" i="145"/>
  <c r="F50" i="145"/>
  <c r="BA48" i="145"/>
  <c r="AZ48" i="145"/>
  <c r="AY48" i="145"/>
  <c r="AX48" i="145"/>
  <c r="AW48" i="145"/>
  <c r="AV48" i="145"/>
  <c r="AU48" i="145"/>
  <c r="AT48" i="145"/>
  <c r="AS48" i="145"/>
  <c r="AR48" i="145"/>
  <c r="AQ48" i="145"/>
  <c r="AP48" i="145"/>
  <c r="AO48" i="145"/>
  <c r="AN48" i="145"/>
  <c r="AM48" i="145"/>
  <c r="AL48" i="145"/>
  <c r="AK48" i="145"/>
  <c r="AJ48" i="145"/>
  <c r="AI48" i="145"/>
  <c r="AH48" i="145"/>
  <c r="AG48" i="145"/>
  <c r="AF48" i="145"/>
  <c r="AE48" i="145"/>
  <c r="AD48" i="145"/>
  <c r="AC48" i="145"/>
  <c r="AB48" i="145"/>
  <c r="AA48" i="145"/>
  <c r="Z48" i="145"/>
  <c r="Y48" i="145"/>
  <c r="X48" i="145"/>
  <c r="W48" i="145"/>
  <c r="BB48" i="145" s="1"/>
  <c r="BD48" i="145" s="1"/>
  <c r="H48" i="145"/>
  <c r="F48" i="145"/>
  <c r="BA46" i="145"/>
  <c r="AZ46" i="145"/>
  <c r="AY46" i="145"/>
  <c r="AX46" i="145"/>
  <c r="AW46" i="145"/>
  <c r="AV46" i="145"/>
  <c r="AU46" i="145"/>
  <c r="AT46" i="145"/>
  <c r="AS46" i="145"/>
  <c r="AR46" i="145"/>
  <c r="AQ46" i="145"/>
  <c r="AP46" i="145"/>
  <c r="AO46" i="145"/>
  <c r="AN46" i="145"/>
  <c r="AM46" i="145"/>
  <c r="AL46" i="145"/>
  <c r="AK46" i="145"/>
  <c r="AJ46" i="145"/>
  <c r="AI46" i="145"/>
  <c r="AH46" i="145"/>
  <c r="AG46" i="145"/>
  <c r="AF46" i="145"/>
  <c r="AE46" i="145"/>
  <c r="AD46" i="145"/>
  <c r="AC46" i="145"/>
  <c r="AB46" i="145"/>
  <c r="AA46" i="145"/>
  <c r="Z46" i="145"/>
  <c r="Y46" i="145"/>
  <c r="X46" i="145"/>
  <c r="W46" i="145"/>
  <c r="BB46" i="145" s="1"/>
  <c r="BD46" i="145" s="1"/>
  <c r="H46" i="145"/>
  <c r="F46" i="145"/>
  <c r="BA44" i="145"/>
  <c r="AZ44" i="145"/>
  <c r="AY44" i="145"/>
  <c r="AX44" i="145"/>
  <c r="AW44" i="145"/>
  <c r="AV44" i="145"/>
  <c r="AU44" i="145"/>
  <c r="AT44" i="145"/>
  <c r="AS44" i="145"/>
  <c r="AR44" i="145"/>
  <c r="AQ44" i="145"/>
  <c r="AP44" i="145"/>
  <c r="AO44" i="145"/>
  <c r="AN44" i="145"/>
  <c r="AM44" i="145"/>
  <c r="AL44" i="145"/>
  <c r="AK44" i="145"/>
  <c r="AJ44" i="145"/>
  <c r="AI44" i="145"/>
  <c r="AH44" i="145"/>
  <c r="AG44" i="145"/>
  <c r="AF44" i="145"/>
  <c r="AE44" i="145"/>
  <c r="AD44" i="145"/>
  <c r="AC44" i="145"/>
  <c r="AB44" i="145"/>
  <c r="AA44" i="145"/>
  <c r="Z44" i="145"/>
  <c r="Y44" i="145"/>
  <c r="X44" i="145"/>
  <c r="W44" i="145"/>
  <c r="BB44" i="145" s="1"/>
  <c r="BD44" i="145" s="1"/>
  <c r="H44" i="145"/>
  <c r="F44" i="145"/>
  <c r="BA42" i="145"/>
  <c r="AZ42" i="145"/>
  <c r="AY42" i="145"/>
  <c r="AX42" i="145"/>
  <c r="AW42" i="145"/>
  <c r="AV42" i="145"/>
  <c r="AU42" i="145"/>
  <c r="AT42" i="145"/>
  <c r="AS42" i="145"/>
  <c r="AR42" i="145"/>
  <c r="AQ42" i="145"/>
  <c r="AP42" i="145"/>
  <c r="AO42" i="145"/>
  <c r="AN42" i="145"/>
  <c r="AM42" i="145"/>
  <c r="AL42" i="145"/>
  <c r="AK42" i="145"/>
  <c r="AJ42" i="145"/>
  <c r="AI42" i="145"/>
  <c r="AH42" i="145"/>
  <c r="AG42" i="145"/>
  <c r="AF42" i="145"/>
  <c r="AE42" i="145"/>
  <c r="AD42" i="145"/>
  <c r="AC42" i="145"/>
  <c r="AB42" i="145"/>
  <c r="AA42" i="145"/>
  <c r="Z42" i="145"/>
  <c r="Y42" i="145"/>
  <c r="X42" i="145"/>
  <c r="W42" i="145"/>
  <c r="BB42" i="145" s="1"/>
  <c r="BD42" i="145" s="1"/>
  <c r="H42" i="145"/>
  <c r="F42" i="145"/>
  <c r="BA40" i="145"/>
  <c r="AZ40" i="145"/>
  <c r="AY40" i="145"/>
  <c r="AX40" i="145"/>
  <c r="AW40" i="145"/>
  <c r="AV40" i="145"/>
  <c r="AU40" i="145"/>
  <c r="AT40" i="145"/>
  <c r="AS40" i="145"/>
  <c r="AR40" i="145"/>
  <c r="AQ40" i="145"/>
  <c r="AP40" i="145"/>
  <c r="AO40" i="145"/>
  <c r="AN40" i="145"/>
  <c r="AM40" i="145"/>
  <c r="AL40" i="145"/>
  <c r="AK40" i="145"/>
  <c r="AJ40" i="145"/>
  <c r="AI40" i="145"/>
  <c r="AH40" i="145"/>
  <c r="AG40" i="145"/>
  <c r="AF40" i="145"/>
  <c r="AE40" i="145"/>
  <c r="AD40" i="145"/>
  <c r="AC40" i="145"/>
  <c r="AB40" i="145"/>
  <c r="AA40" i="145"/>
  <c r="Z40" i="145"/>
  <c r="Y40" i="145"/>
  <c r="X40" i="145"/>
  <c r="W40" i="145"/>
  <c r="BB40" i="145" s="1"/>
  <c r="BD40" i="145" s="1"/>
  <c r="H40" i="145"/>
  <c r="F40" i="145"/>
  <c r="BA38" i="145"/>
  <c r="AZ38" i="145"/>
  <c r="AY38" i="145"/>
  <c r="AX38" i="145"/>
  <c r="AW38" i="145"/>
  <c r="AV38" i="145"/>
  <c r="AU38" i="145"/>
  <c r="AT38" i="145"/>
  <c r="AS38" i="145"/>
  <c r="AR38" i="145"/>
  <c r="AQ38" i="145"/>
  <c r="AP38" i="145"/>
  <c r="AO38" i="145"/>
  <c r="AN38" i="145"/>
  <c r="AM38" i="145"/>
  <c r="AL38" i="145"/>
  <c r="AK38" i="145"/>
  <c r="AJ38" i="145"/>
  <c r="AI38" i="145"/>
  <c r="AH38" i="145"/>
  <c r="AG38" i="145"/>
  <c r="AF38" i="145"/>
  <c r="AE38" i="145"/>
  <c r="AD38" i="145"/>
  <c r="AC38" i="145"/>
  <c r="AB38" i="145"/>
  <c r="AA38" i="145"/>
  <c r="Z38" i="145"/>
  <c r="Y38" i="145"/>
  <c r="X38" i="145"/>
  <c r="W38" i="145"/>
  <c r="BB38" i="145" s="1"/>
  <c r="BD38" i="145" s="1"/>
  <c r="H38" i="145"/>
  <c r="F38" i="145"/>
  <c r="BA36" i="145"/>
  <c r="AZ36" i="145"/>
  <c r="AY36" i="145"/>
  <c r="AX36" i="145"/>
  <c r="AW36" i="145"/>
  <c r="AV36" i="145"/>
  <c r="AU36" i="145"/>
  <c r="AT36" i="145"/>
  <c r="AS36" i="145"/>
  <c r="AR36" i="145"/>
  <c r="AQ36" i="145"/>
  <c r="AP36" i="145"/>
  <c r="AO36" i="145"/>
  <c r="AN36" i="145"/>
  <c r="AM36" i="145"/>
  <c r="AL36" i="145"/>
  <c r="AK36" i="145"/>
  <c r="AJ36" i="145"/>
  <c r="AI36" i="145"/>
  <c r="AH36" i="145"/>
  <c r="AG36" i="145"/>
  <c r="AF36" i="145"/>
  <c r="AE36" i="145"/>
  <c r="AD36" i="145"/>
  <c r="AC36" i="145"/>
  <c r="AB36" i="145"/>
  <c r="AA36" i="145"/>
  <c r="Z36" i="145"/>
  <c r="Y36" i="145"/>
  <c r="X36" i="145"/>
  <c r="W36" i="145"/>
  <c r="BB36" i="145" s="1"/>
  <c r="BD36" i="145" s="1"/>
  <c r="H36" i="145"/>
  <c r="F36" i="145"/>
  <c r="BA34" i="145"/>
  <c r="AZ34" i="145"/>
  <c r="AY34" i="145"/>
  <c r="AX34" i="145"/>
  <c r="AW34" i="145"/>
  <c r="AV34" i="145"/>
  <c r="AU34" i="145"/>
  <c r="AT34" i="145"/>
  <c r="AS34" i="145"/>
  <c r="AR34" i="145"/>
  <c r="AQ34" i="145"/>
  <c r="AP34" i="145"/>
  <c r="AO34" i="145"/>
  <c r="AN34" i="145"/>
  <c r="AM34" i="145"/>
  <c r="AL34" i="145"/>
  <c r="AK34" i="145"/>
  <c r="AJ34" i="145"/>
  <c r="AI34" i="145"/>
  <c r="AH34" i="145"/>
  <c r="AG34" i="145"/>
  <c r="AF34" i="145"/>
  <c r="AE34" i="145"/>
  <c r="AD34" i="145"/>
  <c r="AC34" i="145"/>
  <c r="AB34" i="145"/>
  <c r="AA34" i="145"/>
  <c r="Z34" i="145"/>
  <c r="Y34" i="145"/>
  <c r="X34" i="145"/>
  <c r="W34" i="145"/>
  <c r="BB34" i="145" s="1"/>
  <c r="BD34" i="145" s="1"/>
  <c r="H34" i="145"/>
  <c r="F34" i="145"/>
  <c r="BA32" i="145"/>
  <c r="AZ32" i="145"/>
  <c r="AY32" i="145"/>
  <c r="AX32" i="145"/>
  <c r="AW32" i="145"/>
  <c r="AV32" i="145"/>
  <c r="AU32" i="145"/>
  <c r="AT32" i="145"/>
  <c r="AS32" i="145"/>
  <c r="AR32" i="145"/>
  <c r="AQ32" i="145"/>
  <c r="AP32" i="145"/>
  <c r="AO32" i="145"/>
  <c r="AN32" i="145"/>
  <c r="AM32" i="145"/>
  <c r="AL32" i="145"/>
  <c r="AK32" i="145"/>
  <c r="AJ32" i="145"/>
  <c r="AI32" i="145"/>
  <c r="AH32" i="145"/>
  <c r="AG32" i="145"/>
  <c r="AF32" i="145"/>
  <c r="AE32" i="145"/>
  <c r="AD32" i="145"/>
  <c r="AC32" i="145"/>
  <c r="AB32" i="145"/>
  <c r="AA32" i="145"/>
  <c r="Z32" i="145"/>
  <c r="Y32" i="145"/>
  <c r="X32" i="145"/>
  <c r="W32" i="145"/>
  <c r="BB32" i="145" s="1"/>
  <c r="BD32" i="145" s="1"/>
  <c r="H32" i="145"/>
  <c r="F32" i="145"/>
  <c r="BA30" i="145"/>
  <c r="AZ30" i="145"/>
  <c r="AY30" i="145"/>
  <c r="AX30" i="145"/>
  <c r="AW30" i="145"/>
  <c r="AV30" i="145"/>
  <c r="AU30" i="145"/>
  <c r="AT30" i="145"/>
  <c r="AS30" i="145"/>
  <c r="AR30" i="145"/>
  <c r="AQ30" i="145"/>
  <c r="AP30" i="145"/>
  <c r="AO30" i="145"/>
  <c r="AN30" i="145"/>
  <c r="AM30" i="145"/>
  <c r="AL30" i="145"/>
  <c r="AK30" i="145"/>
  <c r="AJ30" i="145"/>
  <c r="AI30" i="145"/>
  <c r="AH30" i="145"/>
  <c r="AG30" i="145"/>
  <c r="AF30" i="145"/>
  <c r="AE30" i="145"/>
  <c r="AD30" i="145"/>
  <c r="AC30" i="145"/>
  <c r="AB30" i="145"/>
  <c r="AA30" i="145"/>
  <c r="Z30" i="145"/>
  <c r="Y30" i="145"/>
  <c r="X30" i="145"/>
  <c r="W30" i="145"/>
  <c r="BB30" i="145" s="1"/>
  <c r="BD30" i="145" s="1"/>
  <c r="H30" i="145"/>
  <c r="F30" i="145"/>
  <c r="BA28" i="145"/>
  <c r="AZ28" i="145"/>
  <c r="AY28" i="145"/>
  <c r="AX28" i="145"/>
  <c r="AW28" i="145"/>
  <c r="AV28" i="145"/>
  <c r="AU28" i="145"/>
  <c r="AT28" i="145"/>
  <c r="AS28" i="145"/>
  <c r="AR28" i="145"/>
  <c r="AQ28" i="145"/>
  <c r="AP28" i="145"/>
  <c r="AO28" i="145"/>
  <c r="AN28" i="145"/>
  <c r="AM28" i="145"/>
  <c r="AL28" i="145"/>
  <c r="AK28" i="145"/>
  <c r="AJ28" i="145"/>
  <c r="AI28" i="145"/>
  <c r="AH28" i="145"/>
  <c r="AG28" i="145"/>
  <c r="AF28" i="145"/>
  <c r="AE28" i="145"/>
  <c r="AD28" i="145"/>
  <c r="AC28" i="145"/>
  <c r="AB28" i="145"/>
  <c r="AA28" i="145"/>
  <c r="Z28" i="145"/>
  <c r="Y28" i="145"/>
  <c r="X28" i="145"/>
  <c r="W28" i="145"/>
  <c r="BB28" i="145" s="1"/>
  <c r="BD28" i="145" s="1"/>
  <c r="H28" i="145"/>
  <c r="F28" i="145"/>
  <c r="BA26" i="145"/>
  <c r="AZ26" i="145"/>
  <c r="AY26" i="145"/>
  <c r="AX26" i="145"/>
  <c r="AW26" i="145"/>
  <c r="AV26" i="145"/>
  <c r="AU26" i="145"/>
  <c r="AT26" i="145"/>
  <c r="AS26" i="145"/>
  <c r="AR26" i="145"/>
  <c r="AQ26" i="145"/>
  <c r="AP26" i="145"/>
  <c r="AO26" i="145"/>
  <c r="AN26" i="145"/>
  <c r="AM26" i="145"/>
  <c r="AL26" i="145"/>
  <c r="AK26" i="145"/>
  <c r="AJ26" i="145"/>
  <c r="AI26" i="145"/>
  <c r="AH26" i="145"/>
  <c r="AG26" i="145"/>
  <c r="AF26" i="145"/>
  <c r="AE26" i="145"/>
  <c r="AD26" i="145"/>
  <c r="AC26" i="145"/>
  <c r="AB26" i="145"/>
  <c r="AA26" i="145"/>
  <c r="Z26" i="145"/>
  <c r="Y26" i="145"/>
  <c r="X26" i="145"/>
  <c r="W26" i="145"/>
  <c r="BB26" i="145" s="1"/>
  <c r="BD26" i="145" s="1"/>
  <c r="H26" i="145"/>
  <c r="F26" i="145"/>
  <c r="BA24" i="145"/>
  <c r="AZ24" i="145"/>
  <c r="AY24" i="145"/>
  <c r="AX24" i="145"/>
  <c r="AW24" i="145"/>
  <c r="AV24" i="145"/>
  <c r="AU24" i="145"/>
  <c r="AT24" i="145"/>
  <c r="AS24" i="145"/>
  <c r="AR24" i="145"/>
  <c r="AQ24" i="145"/>
  <c r="AP24" i="145"/>
  <c r="AO24" i="145"/>
  <c r="AN24" i="145"/>
  <c r="AM24" i="145"/>
  <c r="AL24" i="145"/>
  <c r="AK24" i="145"/>
  <c r="AJ24" i="145"/>
  <c r="AI24" i="145"/>
  <c r="AH24" i="145"/>
  <c r="AG24" i="145"/>
  <c r="AF24" i="145"/>
  <c r="AE24" i="145"/>
  <c r="AD24" i="145"/>
  <c r="AC24" i="145"/>
  <c r="AB24" i="145"/>
  <c r="AA24" i="145"/>
  <c r="Z24" i="145"/>
  <c r="Y24" i="145"/>
  <c r="X24" i="145"/>
  <c r="W24" i="145"/>
  <c r="BB24" i="145" s="1"/>
  <c r="BD24" i="145" s="1"/>
  <c r="H24" i="145"/>
  <c r="F24" i="145"/>
  <c r="BA22" i="145"/>
  <c r="AZ22" i="145"/>
  <c r="AY22" i="145"/>
  <c r="AX22" i="145"/>
  <c r="AW22" i="145"/>
  <c r="AV22" i="145"/>
  <c r="AU22" i="145"/>
  <c r="AT22" i="145"/>
  <c r="AS22" i="145"/>
  <c r="AR22" i="145"/>
  <c r="AQ22" i="145"/>
  <c r="AP22" i="145"/>
  <c r="AO22" i="145"/>
  <c r="AN22" i="145"/>
  <c r="AM22" i="145"/>
  <c r="AL22" i="145"/>
  <c r="AK22" i="145"/>
  <c r="AJ22" i="145"/>
  <c r="AI22" i="145"/>
  <c r="AH22" i="145"/>
  <c r="AG22" i="145"/>
  <c r="AF22" i="145"/>
  <c r="AE22" i="145"/>
  <c r="AD22" i="145"/>
  <c r="AC22" i="145"/>
  <c r="AB22" i="145"/>
  <c r="AA22" i="145"/>
  <c r="Z22" i="145"/>
  <c r="Y22" i="145"/>
  <c r="X22" i="145"/>
  <c r="W22" i="145"/>
  <c r="BB22" i="145" s="1"/>
  <c r="BD22" i="145" s="1"/>
  <c r="H22" i="145"/>
  <c r="F22" i="145"/>
  <c r="BA20" i="145"/>
  <c r="AZ20" i="145"/>
  <c r="AY20" i="145"/>
  <c r="AX20" i="145"/>
  <c r="AW20" i="145"/>
  <c r="AV20" i="145"/>
  <c r="AU20" i="145"/>
  <c r="AT20" i="145"/>
  <c r="AS20" i="145"/>
  <c r="AR20" i="145"/>
  <c r="AQ20" i="145"/>
  <c r="AP20" i="145"/>
  <c r="AO20" i="145"/>
  <c r="AN20" i="145"/>
  <c r="AM20" i="145"/>
  <c r="AL20" i="145"/>
  <c r="AK20" i="145"/>
  <c r="AJ20" i="145"/>
  <c r="AI20" i="145"/>
  <c r="AH20" i="145"/>
  <c r="AG20" i="145"/>
  <c r="AF20" i="145"/>
  <c r="AE20" i="145"/>
  <c r="AD20" i="145"/>
  <c r="AC20" i="145"/>
  <c r="AB20" i="145"/>
  <c r="AA20" i="145"/>
  <c r="Z20" i="145"/>
  <c r="Y20" i="145"/>
  <c r="X20" i="145"/>
  <c r="W20" i="145"/>
  <c r="BB20" i="145" s="1"/>
  <c r="BD20" i="145" s="1"/>
  <c r="H20" i="145"/>
  <c r="F20" i="145"/>
  <c r="BA18" i="145"/>
  <c r="AZ18" i="145"/>
  <c r="AY18" i="145"/>
  <c r="AX18" i="145"/>
  <c r="AW18" i="145"/>
  <c r="AV18" i="145"/>
  <c r="AU18" i="145"/>
  <c r="AT18" i="145"/>
  <c r="AS18" i="145"/>
  <c r="AR18" i="145"/>
  <c r="AQ18" i="145"/>
  <c r="AP18" i="145"/>
  <c r="AO18" i="145"/>
  <c r="AN18" i="145"/>
  <c r="AM18" i="145"/>
  <c r="AL18" i="145"/>
  <c r="AK18" i="145"/>
  <c r="AJ18" i="145"/>
  <c r="AI18" i="145"/>
  <c r="AH18" i="145"/>
  <c r="AG18" i="145"/>
  <c r="AF18" i="145"/>
  <c r="AE18" i="145"/>
  <c r="AD18" i="145"/>
  <c r="AC18" i="145"/>
  <c r="AB18" i="145"/>
  <c r="AA18" i="145"/>
  <c r="Z18" i="145"/>
  <c r="Y18" i="145"/>
  <c r="X18" i="145"/>
  <c r="W18" i="145"/>
  <c r="BB18" i="145" s="1"/>
  <c r="BD18" i="145" s="1"/>
  <c r="H18" i="145"/>
  <c r="F18" i="145"/>
  <c r="B17" i="145"/>
  <c r="B19" i="145" s="1"/>
  <c r="B21" i="145" s="1"/>
  <c r="B23" i="145" s="1"/>
  <c r="B25" i="145" s="1"/>
  <c r="B27" i="145" s="1"/>
  <c r="B29" i="145" s="1"/>
  <c r="B31" i="145" s="1"/>
  <c r="B33" i="145" s="1"/>
  <c r="B35" i="145" s="1"/>
  <c r="B37" i="145" s="1"/>
  <c r="B39" i="145" s="1"/>
  <c r="B41" i="145" s="1"/>
  <c r="B43" i="145" s="1"/>
  <c r="B45" i="145" s="1"/>
  <c r="B47" i="145" s="1"/>
  <c r="B49" i="145" s="1"/>
  <c r="B51" i="145" s="1"/>
  <c r="B53" i="145" s="1"/>
  <c r="B55" i="145" s="1"/>
  <c r="B57" i="145" s="1"/>
  <c r="B59" i="145" s="1"/>
  <c r="B61" i="145" s="1"/>
  <c r="B63" i="145" s="1"/>
  <c r="B65" i="145" s="1"/>
  <c r="B67" i="145" s="1"/>
  <c r="B69" i="145" s="1"/>
  <c r="B71" i="145" s="1"/>
  <c r="B73" i="145" s="1"/>
  <c r="B75" i="145" s="1"/>
  <c r="B77" i="145" s="1"/>
  <c r="B79" i="145" s="1"/>
  <c r="B81" i="145" s="1"/>
  <c r="B83" i="145" s="1"/>
  <c r="B85" i="145" s="1"/>
  <c r="B87" i="145" s="1"/>
  <c r="B89" i="145" s="1"/>
  <c r="B91" i="145" s="1"/>
  <c r="B93" i="145" s="1"/>
  <c r="B95" i="145" s="1"/>
  <c r="B97" i="145" s="1"/>
  <c r="B99" i="145" s="1"/>
  <c r="B101" i="145" s="1"/>
  <c r="B103" i="145" s="1"/>
  <c r="B105" i="145" s="1"/>
  <c r="B107" i="145" s="1"/>
  <c r="B109" i="145" s="1"/>
  <c r="B111" i="145" s="1"/>
  <c r="B113" i="145" s="1"/>
  <c r="B115" i="145" s="1"/>
  <c r="B117" i="145" s="1"/>
  <c r="B119" i="145" s="1"/>
  <c r="B121" i="145" s="1"/>
  <c r="B123" i="145" s="1"/>
  <c r="B125" i="145" s="1"/>
  <c r="B127" i="145" s="1"/>
  <c r="B129" i="145" s="1"/>
  <c r="B131" i="145" s="1"/>
  <c r="B133" i="145" s="1"/>
  <c r="B135" i="145" s="1"/>
  <c r="B137" i="145" s="1"/>
  <c r="B139" i="145" s="1"/>
  <c r="B141" i="145" s="1"/>
  <c r="B143" i="145" s="1"/>
  <c r="B145" i="145" s="1"/>
  <c r="B147" i="145" s="1"/>
  <c r="B149" i="145" s="1"/>
  <c r="B151" i="145" s="1"/>
  <c r="B153" i="145" s="1"/>
  <c r="B155" i="145" s="1"/>
  <c r="B157" i="145" s="1"/>
  <c r="B159" i="145" s="1"/>
  <c r="B161" i="145" s="1"/>
  <c r="B163" i="145" s="1"/>
  <c r="B165" i="145" s="1"/>
  <c r="B167" i="145" s="1"/>
  <c r="B169" i="145" s="1"/>
  <c r="B171" i="145" s="1"/>
  <c r="B173" i="145" s="1"/>
  <c r="B175" i="145" s="1"/>
  <c r="B177" i="145" s="1"/>
  <c r="B179" i="145" s="1"/>
  <c r="B181" i="145" s="1"/>
  <c r="B183" i="145" s="1"/>
  <c r="B185" i="145" s="1"/>
  <c r="B187" i="145" s="1"/>
  <c r="B189" i="145" s="1"/>
  <c r="B191" i="145" s="1"/>
  <c r="B193" i="145" s="1"/>
  <c r="B195" i="145" s="1"/>
  <c r="B197" i="145" s="1"/>
  <c r="B199" i="145" s="1"/>
  <c r="B201" i="145" s="1"/>
  <c r="B203" i="145" s="1"/>
  <c r="B205" i="145" s="1"/>
  <c r="B207" i="145" s="1"/>
  <c r="B209" i="145" s="1"/>
  <c r="B211" i="145" s="1"/>
  <c r="B213" i="145" s="1"/>
  <c r="B215" i="145" s="1"/>
  <c r="BA14" i="145"/>
  <c r="BA15" i="145" s="1"/>
  <c r="BA16" i="145" s="1"/>
  <c r="AZ14" i="145"/>
  <c r="AZ15" i="145" s="1"/>
  <c r="AZ16" i="145" s="1"/>
  <c r="AY14" i="145"/>
  <c r="AY15" i="145" s="1"/>
  <c r="AY16" i="145" s="1"/>
  <c r="BB12" i="145"/>
  <c r="AF2" i="145"/>
  <c r="AW15" i="145" s="1"/>
  <c r="AW16" i="145" s="1"/>
  <c r="Y231" i="146" l="1"/>
  <c r="T236" i="146" s="1"/>
  <c r="Y236" i="146" s="1"/>
  <c r="AU222" i="146" s="1"/>
  <c r="AE15" i="146"/>
  <c r="AE16" i="146" s="1"/>
  <c r="AM15" i="146"/>
  <c r="AM16" i="146" s="1"/>
  <c r="AU15" i="146"/>
  <c r="AU16" i="146" s="1"/>
  <c r="AA15" i="146"/>
  <c r="AA16" i="146" s="1"/>
  <c r="AI15" i="146"/>
  <c r="AI16" i="146" s="1"/>
  <c r="AQ15" i="146"/>
  <c r="AQ16" i="146" s="1"/>
  <c r="AK231" i="145"/>
  <c r="AF236" i="145" s="1"/>
  <c r="AK236" i="145" s="1"/>
  <c r="AV222" i="145" s="1"/>
  <c r="X15" i="145"/>
  <c r="X16" i="145" s="1"/>
  <c r="AB15" i="145"/>
  <c r="AB16" i="145" s="1"/>
  <c r="AF15" i="145"/>
  <c r="AF16" i="145" s="1"/>
  <c r="AJ15" i="145"/>
  <c r="AJ16" i="145" s="1"/>
  <c r="AN15" i="145"/>
  <c r="AN16" i="145" s="1"/>
  <c r="AR15" i="145"/>
  <c r="AR16" i="145" s="1"/>
  <c r="AV15" i="145"/>
  <c r="AV16" i="145" s="1"/>
  <c r="BE8" i="145"/>
  <c r="Z15" i="145"/>
  <c r="Z16" i="145" s="1"/>
  <c r="AD15" i="145"/>
  <c r="AD16" i="145" s="1"/>
  <c r="AH15" i="145"/>
  <c r="AH16" i="145" s="1"/>
  <c r="AL15" i="145"/>
  <c r="AL16" i="145" s="1"/>
  <c r="AP15" i="145"/>
  <c r="AP16" i="145" s="1"/>
  <c r="AT15" i="145"/>
  <c r="AT16" i="145" s="1"/>
  <c r="AX15" i="145"/>
  <c r="AX16" i="145" s="1"/>
  <c r="AC225" i="145"/>
  <c r="M225" i="145"/>
  <c r="AC224" i="145"/>
  <c r="M224" i="145"/>
  <c r="AC223" i="145"/>
  <c r="M223" i="145"/>
  <c r="AE222" i="145"/>
  <c r="O222" i="145"/>
  <c r="AE225" i="145"/>
  <c r="AE224" i="145"/>
  <c r="AE223" i="145"/>
  <c r="AC222" i="145"/>
  <c r="AC226" i="145" s="1"/>
  <c r="BB72" i="145"/>
  <c r="BD72" i="145" s="1"/>
  <c r="O224" i="145"/>
  <c r="U236" i="145"/>
  <c r="AQ222" i="145" s="1"/>
  <c r="M222" i="145"/>
  <c r="O223" i="145"/>
  <c r="O225" i="145"/>
  <c r="W15" i="145"/>
  <c r="W16" i="145" s="1"/>
  <c r="Y15" i="145"/>
  <c r="Y16" i="145" s="1"/>
  <c r="AA15" i="145"/>
  <c r="AA16" i="145" s="1"/>
  <c r="AC15" i="145"/>
  <c r="AC16" i="145" s="1"/>
  <c r="AE15" i="145"/>
  <c r="AE16" i="145" s="1"/>
  <c r="AG15" i="145"/>
  <c r="AG16" i="145" s="1"/>
  <c r="AI15" i="145"/>
  <c r="AI16" i="145" s="1"/>
  <c r="AK15" i="145"/>
  <c r="AK16" i="145" s="1"/>
  <c r="AM15" i="145"/>
  <c r="AM16" i="145" s="1"/>
  <c r="AO15" i="145"/>
  <c r="AO16" i="145" s="1"/>
  <c r="AQ15" i="145"/>
  <c r="AQ16" i="145" s="1"/>
  <c r="AS15" i="145"/>
  <c r="AS16" i="145" s="1"/>
  <c r="AU15" i="145"/>
  <c r="AU16" i="145" s="1"/>
  <c r="BB15" i="146"/>
  <c r="BB16" i="146" s="1"/>
  <c r="AZ15" i="146"/>
  <c r="AZ16" i="146" s="1"/>
  <c r="AX15" i="146"/>
  <c r="AX16" i="146" s="1"/>
  <c r="AV15" i="146"/>
  <c r="AV16" i="146" s="1"/>
  <c r="AT15" i="146"/>
  <c r="AT16" i="146" s="1"/>
  <c r="AR15" i="146"/>
  <c r="AR16" i="146" s="1"/>
  <c r="AP15" i="146"/>
  <c r="AP16" i="146" s="1"/>
  <c r="AN15" i="146"/>
  <c r="AN16" i="146" s="1"/>
  <c r="AL15" i="146"/>
  <c r="AL16" i="146" s="1"/>
  <c r="AJ15" i="146"/>
  <c r="AJ16" i="146" s="1"/>
  <c r="AH15" i="146"/>
  <c r="AH16" i="146" s="1"/>
  <c r="AF15" i="146"/>
  <c r="AF16" i="146" s="1"/>
  <c r="AD15" i="146"/>
  <c r="AD16" i="146" s="1"/>
  <c r="AB15" i="146"/>
  <c r="AB16" i="146" s="1"/>
  <c r="BI8" i="146"/>
  <c r="AC15" i="146"/>
  <c r="AC16" i="146" s="1"/>
  <c r="AG15" i="146"/>
  <c r="AG16" i="146" s="1"/>
  <c r="AK15" i="146"/>
  <c r="AK16" i="146" s="1"/>
  <c r="AO15" i="146"/>
  <c r="AO16" i="146" s="1"/>
  <c r="AS15" i="146"/>
  <c r="AS16" i="146" s="1"/>
  <c r="AW15" i="146"/>
  <c r="AW16" i="146" s="1"/>
  <c r="BA15" i="146"/>
  <c r="BA16" i="146" s="1"/>
  <c r="AF230" i="145"/>
  <c r="AG225" i="146"/>
  <c r="Q225" i="146"/>
  <c r="AG224" i="146"/>
  <c r="Q224" i="146"/>
  <c r="AG223" i="146"/>
  <c r="AG226" i="146" s="1"/>
  <c r="Q223" i="146"/>
  <c r="AI222" i="146"/>
  <c r="S222" i="146"/>
  <c r="AI225" i="146"/>
  <c r="S225" i="146"/>
  <c r="AI224" i="146"/>
  <c r="Q222" i="146"/>
  <c r="Q226" i="146" s="1"/>
  <c r="S223" i="146"/>
  <c r="S224" i="146"/>
  <c r="AO236" i="146"/>
  <c r="AZ222" i="146" s="1"/>
  <c r="AJ230" i="146"/>
  <c r="BE222" i="146" l="1"/>
  <c r="S226" i="146"/>
  <c r="M226" i="145"/>
  <c r="O226" i="145"/>
  <c r="AI226" i="146"/>
  <c r="BA222" i="145"/>
  <c r="AE226" i="145"/>
</calcChain>
</file>

<file path=xl/sharedStrings.xml><?xml version="1.0" encoding="utf-8"?>
<sst xmlns="http://schemas.openxmlformats.org/spreadsheetml/2006/main" count="2365" uniqueCount="865">
  <si>
    <t>居宅療養管理指導</t>
    <rPh sb="6" eb="8">
      <t>シドウ</t>
    </rPh>
    <phoneticPr fontId="13"/>
  </si>
  <si>
    <t>備考</t>
    <phoneticPr fontId="13"/>
  </si>
  <si>
    <t>申請するサービス種類</t>
  </si>
  <si>
    <t>時間</t>
    <rPh sb="0" eb="2">
      <t>ジカン</t>
    </rPh>
    <phoneticPr fontId="13"/>
  </si>
  <si>
    <t>ＴＥＬ：</t>
    <phoneticPr fontId="13"/>
  </si>
  <si>
    <t>ＦＡＸ：</t>
    <phoneticPr fontId="13"/>
  </si>
  <si>
    <t>メールアドレス：</t>
    <phoneticPr fontId="13"/>
  </si>
  <si>
    <t>＊</t>
    <phoneticPr fontId="13"/>
  </si>
  <si>
    <t>「いいえ」と答えた項目については、それぞれ所定の手続きを行ってください。</t>
    <rPh sb="6" eb="7">
      <t>コタ</t>
    </rPh>
    <rPh sb="9" eb="11">
      <t>コウモク</t>
    </rPh>
    <rPh sb="21" eb="23">
      <t>ショテイ</t>
    </rPh>
    <rPh sb="24" eb="26">
      <t>テツヅ</t>
    </rPh>
    <rPh sb="28" eb="29">
      <t>オコナ</t>
    </rPh>
    <phoneticPr fontId="13"/>
  </si>
  <si>
    <t>１</t>
    <phoneticPr fontId="13"/>
  </si>
  <si>
    <t>※</t>
    <phoneticPr fontId="13"/>
  </si>
  <si>
    <t>就業規則を作成してますか。</t>
    <rPh sb="0" eb="2">
      <t>シュウギョウ</t>
    </rPh>
    <rPh sb="2" eb="4">
      <t>キソク</t>
    </rPh>
    <rPh sb="5" eb="7">
      <t>サクセイ</t>
    </rPh>
    <phoneticPr fontId="13"/>
  </si>
  <si>
    <t>所管の労働基準監督署に届出していますか。</t>
    <rPh sb="0" eb="2">
      <t>ショカン</t>
    </rPh>
    <rPh sb="3" eb="5">
      <t>ロウドウ</t>
    </rPh>
    <rPh sb="5" eb="7">
      <t>キジュン</t>
    </rPh>
    <rPh sb="7" eb="10">
      <t>カントクショ</t>
    </rPh>
    <rPh sb="11" eb="13">
      <t>トドケデ</t>
    </rPh>
    <phoneticPr fontId="13"/>
  </si>
  <si>
    <t>消防・建築関係について（老人デイサービスセンター・老人短期入所施設）</t>
    <rPh sb="0" eb="2">
      <t>ショウボウ</t>
    </rPh>
    <rPh sb="3" eb="5">
      <t>ケンチク</t>
    </rPh>
    <rPh sb="5" eb="7">
      <t>カンケイ</t>
    </rPh>
    <rPh sb="12" eb="14">
      <t>ロウジン</t>
    </rPh>
    <rPh sb="25" eb="27">
      <t>ロウジン</t>
    </rPh>
    <rPh sb="27" eb="29">
      <t>タンキ</t>
    </rPh>
    <rPh sb="29" eb="31">
      <t>ニュウショ</t>
    </rPh>
    <rPh sb="31" eb="33">
      <t>シセツ</t>
    </rPh>
    <phoneticPr fontId="13"/>
  </si>
  <si>
    <t>①</t>
    <phoneticPr fontId="13"/>
  </si>
  <si>
    <t>所管の消防署に「防火対象物使用開始届」等の必要な届出はしていますか。</t>
    <rPh sb="0" eb="2">
      <t>ショカン</t>
    </rPh>
    <rPh sb="3" eb="5">
      <t>ショウボウ</t>
    </rPh>
    <rPh sb="5" eb="6">
      <t>ショ</t>
    </rPh>
    <rPh sb="8" eb="10">
      <t>ボウカ</t>
    </rPh>
    <rPh sb="10" eb="13">
      <t>タイショウブツ</t>
    </rPh>
    <rPh sb="13" eb="15">
      <t>シヨウ</t>
    </rPh>
    <rPh sb="15" eb="17">
      <t>カイシ</t>
    </rPh>
    <rPh sb="17" eb="18">
      <t>トド</t>
    </rPh>
    <rPh sb="19" eb="20">
      <t>トウ</t>
    </rPh>
    <rPh sb="21" eb="23">
      <t>ヒツヨウ</t>
    </rPh>
    <rPh sb="24" eb="26">
      <t>トドケデ</t>
    </rPh>
    <phoneticPr fontId="13"/>
  </si>
  <si>
    <t>②</t>
    <phoneticPr fontId="13"/>
  </si>
  <si>
    <t>①で「いいえ」の場合は、今後の届出予定日を記入。</t>
    <rPh sb="8" eb="10">
      <t>バアイ</t>
    </rPh>
    <rPh sb="12" eb="14">
      <t>コンゴ</t>
    </rPh>
    <rPh sb="15" eb="17">
      <t>トドケデ</t>
    </rPh>
    <rPh sb="17" eb="20">
      <t>ヨテイビ</t>
    </rPh>
    <rPh sb="21" eb="23">
      <t>キニュウ</t>
    </rPh>
    <phoneticPr fontId="13"/>
  </si>
  <si>
    <t>〔</t>
    <phoneticPr fontId="13"/>
  </si>
  <si>
    <t>〕</t>
    <phoneticPr fontId="13"/>
  </si>
  <si>
    <t>③</t>
    <phoneticPr fontId="13"/>
  </si>
  <si>
    <t>□　はい　　　□　いいえ</t>
    <phoneticPr fontId="13"/>
  </si>
  <si>
    <t>４</t>
    <phoneticPr fontId="13"/>
  </si>
  <si>
    <t>食事の提供に関して　（老人デイサービスセンター・老人短期入所施設）</t>
    <rPh sb="0" eb="2">
      <t>ショクジ</t>
    </rPh>
    <rPh sb="3" eb="5">
      <t>テイキョウ</t>
    </rPh>
    <rPh sb="6" eb="7">
      <t>カン</t>
    </rPh>
    <rPh sb="11" eb="13">
      <t>ロウジン</t>
    </rPh>
    <phoneticPr fontId="13"/>
  </si>
  <si>
    <t>住所</t>
    <rPh sb="0" eb="2">
      <t>ジュウショ</t>
    </rPh>
    <phoneticPr fontId="13"/>
  </si>
  <si>
    <t>印</t>
    <rPh sb="0" eb="1">
      <t>イン</t>
    </rPh>
    <phoneticPr fontId="13"/>
  </si>
  <si>
    <t>記</t>
    <rPh sb="0" eb="1">
      <t>キ</t>
    </rPh>
    <phoneticPr fontId="13"/>
  </si>
  <si>
    <t>１．業務の都合により、始業・終業時間を繰り上げまたは繰り下げする場合がある。</t>
    <rPh sb="2" eb="4">
      <t>ギョウム</t>
    </rPh>
    <rPh sb="5" eb="7">
      <t>ツゴウ</t>
    </rPh>
    <rPh sb="11" eb="13">
      <t>シギョウ</t>
    </rPh>
    <rPh sb="14" eb="16">
      <t>シュウギョウ</t>
    </rPh>
    <rPh sb="16" eb="18">
      <t>ジカン</t>
    </rPh>
    <rPh sb="19" eb="20">
      <t>ク</t>
    </rPh>
    <rPh sb="21" eb="22">
      <t>ア</t>
    </rPh>
    <rPh sb="26" eb="27">
      <t>ク</t>
    </rPh>
    <rPh sb="28" eb="29">
      <t>サ</t>
    </rPh>
    <rPh sb="32" eb="34">
      <t>バアイ</t>
    </rPh>
    <phoneticPr fontId="13"/>
  </si>
  <si>
    <t>２．業務の都合により、所定時間を越えて労働を命じることがある。</t>
    <rPh sb="2" eb="4">
      <t>ギョウム</t>
    </rPh>
    <rPh sb="5" eb="7">
      <t>ツゴウ</t>
    </rPh>
    <rPh sb="11" eb="13">
      <t>ショテイ</t>
    </rPh>
    <rPh sb="13" eb="15">
      <t>ジカン</t>
    </rPh>
    <rPh sb="16" eb="17">
      <t>コ</t>
    </rPh>
    <rPh sb="19" eb="21">
      <t>ロウドウ</t>
    </rPh>
    <rPh sb="22" eb="23">
      <t>メイ</t>
    </rPh>
    <phoneticPr fontId="13"/>
  </si>
  <si>
    <t>３．業務の都合により、休日に労働を命じることがある。</t>
    <rPh sb="2" eb="4">
      <t>ギョウム</t>
    </rPh>
    <rPh sb="5" eb="7">
      <t>ツゴウ</t>
    </rPh>
    <rPh sb="11" eb="13">
      <t>キュウジツ</t>
    </rPh>
    <rPh sb="14" eb="16">
      <t>ロウドウ</t>
    </rPh>
    <rPh sb="17" eb="18">
      <t>メイ</t>
    </rPh>
    <phoneticPr fontId="13"/>
  </si>
  <si>
    <t>月</t>
    <rPh sb="0" eb="1">
      <t>ゲツ</t>
    </rPh>
    <phoneticPr fontId="13"/>
  </si>
  <si>
    <t>土</t>
    <rPh sb="0" eb="1">
      <t>ド</t>
    </rPh>
    <phoneticPr fontId="13"/>
  </si>
  <si>
    <t>事業所名</t>
    <rPh sb="0" eb="3">
      <t>ジギョウショ</t>
    </rPh>
    <rPh sb="3" eb="4">
      <t>メイ</t>
    </rPh>
    <phoneticPr fontId="13"/>
  </si>
  <si>
    <t>老人居宅生活支援事業開始届</t>
    <rPh sb="0" eb="2">
      <t>ロウジン</t>
    </rPh>
    <rPh sb="2" eb="4">
      <t>キョタク</t>
    </rPh>
    <rPh sb="4" eb="6">
      <t>セイカツ</t>
    </rPh>
    <rPh sb="6" eb="8">
      <t>シエン</t>
    </rPh>
    <rPh sb="8" eb="10">
      <t>ジギョウ</t>
    </rPh>
    <rPh sb="10" eb="12">
      <t>カイシ</t>
    </rPh>
    <rPh sb="12" eb="13">
      <t>トドケ</t>
    </rPh>
    <phoneticPr fontId="13"/>
  </si>
  <si>
    <t>老人福祉法上の届出チェックリスト</t>
    <rPh sb="0" eb="2">
      <t>ロウジン</t>
    </rPh>
    <rPh sb="2" eb="4">
      <t>フクシ</t>
    </rPh>
    <rPh sb="4" eb="5">
      <t>ホウ</t>
    </rPh>
    <rPh sb="5" eb="6">
      <t>ジョウ</t>
    </rPh>
    <rPh sb="7" eb="9">
      <t>トドケデ</t>
    </rPh>
    <phoneticPr fontId="13"/>
  </si>
  <si>
    <t>年　　月　　日</t>
    <rPh sb="0" eb="1">
      <t>ネン</t>
    </rPh>
    <rPh sb="3" eb="4">
      <t>ツキ</t>
    </rPh>
    <rPh sb="6" eb="7">
      <t>ニチ</t>
    </rPh>
    <phoneticPr fontId="13"/>
  </si>
  <si>
    <t xml:space="preserve"> 東京都知事　　　殿</t>
    <rPh sb="1" eb="4">
      <t>トウキョウト</t>
    </rPh>
    <rPh sb="4" eb="6">
      <t>チジ</t>
    </rPh>
    <rPh sb="9" eb="10">
      <t>ドノ</t>
    </rPh>
    <phoneticPr fontId="13"/>
  </si>
  <si>
    <t>　　　　区市町村又は</t>
    <rPh sb="4" eb="8">
      <t>クシチョウソン</t>
    </rPh>
    <rPh sb="8" eb="9">
      <t>マタ</t>
    </rPh>
    <phoneticPr fontId="13"/>
  </si>
  <si>
    <t>　　　　法人等の名称</t>
    <rPh sb="4" eb="7">
      <t>ホウジンナド</t>
    </rPh>
    <rPh sb="8" eb="10">
      <t>メイショウ</t>
    </rPh>
    <phoneticPr fontId="13"/>
  </si>
  <si>
    <t>　　　　代表者氏名</t>
    <rPh sb="4" eb="7">
      <t>ダイヒョウシャ</t>
    </rPh>
    <rPh sb="7" eb="9">
      <t>シメイ</t>
    </rPh>
    <phoneticPr fontId="13"/>
  </si>
  <si>
    <t>　事業の種類及び内容</t>
    <rPh sb="1" eb="3">
      <t>ジギョウ</t>
    </rPh>
    <rPh sb="4" eb="6">
      <t>シュルイ</t>
    </rPh>
    <rPh sb="6" eb="7">
      <t>オヨ</t>
    </rPh>
    <rPh sb="8" eb="10">
      <t>ナイヨウ</t>
    </rPh>
    <phoneticPr fontId="13"/>
  </si>
  <si>
    <t>２</t>
    <phoneticPr fontId="13"/>
  </si>
  <si>
    <t>　経営者の氏名及び住所（法人等であるときは、その名称及び主たる事務所の所在地）</t>
    <rPh sb="1" eb="4">
      <t>ケイエイシャ</t>
    </rPh>
    <rPh sb="5" eb="7">
      <t>シメイ</t>
    </rPh>
    <rPh sb="7" eb="8">
      <t>オヨ</t>
    </rPh>
    <rPh sb="9" eb="11">
      <t>ジュウショ</t>
    </rPh>
    <rPh sb="12" eb="14">
      <t>ホウジン</t>
    </rPh>
    <rPh sb="14" eb="15">
      <t>ナド</t>
    </rPh>
    <rPh sb="24" eb="26">
      <t>メイショウ</t>
    </rPh>
    <rPh sb="26" eb="27">
      <t>オヨ</t>
    </rPh>
    <rPh sb="28" eb="29">
      <t>シュ</t>
    </rPh>
    <rPh sb="31" eb="33">
      <t>ジム</t>
    </rPh>
    <rPh sb="33" eb="34">
      <t>ショ</t>
    </rPh>
    <rPh sb="35" eb="38">
      <t>ショザイチ</t>
    </rPh>
    <phoneticPr fontId="13"/>
  </si>
  <si>
    <t>３</t>
    <phoneticPr fontId="13"/>
  </si>
  <si>
    <t>　職員の定数及び職務の内容</t>
    <rPh sb="1" eb="3">
      <t>ショクイン</t>
    </rPh>
    <rPh sb="4" eb="6">
      <t>テイスウ</t>
    </rPh>
    <rPh sb="6" eb="7">
      <t>オヨ</t>
    </rPh>
    <rPh sb="8" eb="10">
      <t>ショクム</t>
    </rPh>
    <rPh sb="11" eb="13">
      <t>ナイヨウ</t>
    </rPh>
    <phoneticPr fontId="13"/>
  </si>
  <si>
    <t>５</t>
    <phoneticPr fontId="13"/>
  </si>
  <si>
    <t>６</t>
    <phoneticPr fontId="13"/>
  </si>
  <si>
    <t>　事業を行おうとする区域（区市町村からの委託事業にあっては、当該区市町村の名称を含む。）</t>
    <rPh sb="1" eb="3">
      <t>ジギョウ</t>
    </rPh>
    <rPh sb="4" eb="5">
      <t>オコナ</t>
    </rPh>
    <rPh sb="10" eb="12">
      <t>クイキ</t>
    </rPh>
    <rPh sb="13" eb="17">
      <t>クシチョウソン</t>
    </rPh>
    <rPh sb="20" eb="22">
      <t>イタク</t>
    </rPh>
    <rPh sb="22" eb="24">
      <t>ジギョウ</t>
    </rPh>
    <rPh sb="30" eb="32">
      <t>トウガイ</t>
    </rPh>
    <rPh sb="32" eb="36">
      <t>クシチョウソン</t>
    </rPh>
    <rPh sb="37" eb="39">
      <t>メイショウ</t>
    </rPh>
    <rPh sb="40" eb="41">
      <t>フク</t>
    </rPh>
    <phoneticPr fontId="13"/>
  </si>
  <si>
    <t>７</t>
    <phoneticPr fontId="13"/>
  </si>
  <si>
    <t>事業の用に供する施設、サービスの拠点又は住居の名称</t>
    <rPh sb="0" eb="2">
      <t>ジギョウ</t>
    </rPh>
    <rPh sb="3" eb="4">
      <t>ヨウ</t>
    </rPh>
    <rPh sb="5" eb="6">
      <t>トモ</t>
    </rPh>
    <rPh sb="8" eb="10">
      <t>シセツ</t>
    </rPh>
    <rPh sb="16" eb="18">
      <t>キョテン</t>
    </rPh>
    <rPh sb="18" eb="19">
      <t>マタ</t>
    </rPh>
    <rPh sb="20" eb="22">
      <t>ジュウキョ</t>
    </rPh>
    <rPh sb="23" eb="25">
      <t>メイショウ</t>
    </rPh>
    <phoneticPr fontId="13"/>
  </si>
  <si>
    <t>所在地</t>
    <rPh sb="0" eb="3">
      <t>ショザイチ</t>
    </rPh>
    <phoneticPr fontId="13"/>
  </si>
  <si>
    <t>入所定員、登録定員又は入居定員（老人デイサービス事業に係るものを除く。）</t>
    <rPh sb="0" eb="2">
      <t>ニュウショ</t>
    </rPh>
    <rPh sb="2" eb="4">
      <t>テイイン</t>
    </rPh>
    <rPh sb="5" eb="7">
      <t>トウロク</t>
    </rPh>
    <rPh sb="7" eb="9">
      <t>テイイン</t>
    </rPh>
    <rPh sb="9" eb="10">
      <t>マタ</t>
    </rPh>
    <rPh sb="11" eb="13">
      <t>ニュウキョ</t>
    </rPh>
    <rPh sb="13" eb="15">
      <t>テイイン</t>
    </rPh>
    <rPh sb="16" eb="18">
      <t>ロウジン</t>
    </rPh>
    <rPh sb="24" eb="26">
      <t>ジギョウ</t>
    </rPh>
    <rPh sb="27" eb="28">
      <t>カカワ</t>
    </rPh>
    <rPh sb="32" eb="33">
      <t>ノゾ</t>
    </rPh>
    <phoneticPr fontId="13"/>
  </si>
  <si>
    <t>８</t>
    <phoneticPr fontId="13"/>
  </si>
  <si>
    <t>　事業開始の予定年月日</t>
    <rPh sb="1" eb="3">
      <t>ジギョウ</t>
    </rPh>
    <rPh sb="3" eb="5">
      <t>カイシ</t>
    </rPh>
    <rPh sb="6" eb="8">
      <t>ヨテイ</t>
    </rPh>
    <rPh sb="8" eb="11">
      <t>ネンガッピ</t>
    </rPh>
    <phoneticPr fontId="13"/>
  </si>
  <si>
    <t>９</t>
    <phoneticPr fontId="13"/>
  </si>
  <si>
    <t>　添付書類</t>
    <rPh sb="1" eb="3">
      <t>テンプ</t>
    </rPh>
    <rPh sb="3" eb="5">
      <t>ショルイ</t>
    </rPh>
    <phoneticPr fontId="13"/>
  </si>
  <si>
    <t>　</t>
    <phoneticPr fontId="13"/>
  </si>
  <si>
    <t>申請者
確認欄</t>
    <rPh sb="0" eb="3">
      <t>シンセイシャ</t>
    </rPh>
    <rPh sb="4" eb="6">
      <t>カクニン</t>
    </rPh>
    <rPh sb="6" eb="7">
      <t>ラン</t>
    </rPh>
    <phoneticPr fontId="13"/>
  </si>
  <si>
    <t>○</t>
    <phoneticPr fontId="13"/>
  </si>
  <si>
    <t>特別養護老人ホームの認可証の写し＜特別養護老人ホームが実施する場合＞</t>
    <rPh sb="0" eb="2">
      <t>トクベツ</t>
    </rPh>
    <rPh sb="2" eb="4">
      <t>ヨウゴ</t>
    </rPh>
    <rPh sb="4" eb="6">
      <t>ロウジン</t>
    </rPh>
    <rPh sb="10" eb="12">
      <t>ニンテイ</t>
    </rPh>
    <rPh sb="12" eb="13">
      <t>ショウ</t>
    </rPh>
    <rPh sb="14" eb="15">
      <t>ウツ</t>
    </rPh>
    <rPh sb="17" eb="19">
      <t>トクベツ</t>
    </rPh>
    <rPh sb="19" eb="21">
      <t>ヨウゴ</t>
    </rPh>
    <rPh sb="21" eb="23">
      <t>ロウジン</t>
    </rPh>
    <rPh sb="27" eb="29">
      <t>ジッシ</t>
    </rPh>
    <rPh sb="31" eb="33">
      <t>バアイ</t>
    </rPh>
    <phoneticPr fontId="13"/>
  </si>
  <si>
    <t>運営規程（料金表含む）</t>
    <rPh sb="5" eb="7">
      <t>リョウキン</t>
    </rPh>
    <rPh sb="7" eb="8">
      <t>ヒョウ</t>
    </rPh>
    <rPh sb="8" eb="9">
      <t>フク</t>
    </rPh>
    <phoneticPr fontId="13"/>
  </si>
  <si>
    <t>提出いただいた申請書類に記載された内容等について問い合わせをする際の担当者名と連絡先を記入してください。</t>
    <rPh sb="0" eb="2">
      <t>テイシュツ</t>
    </rPh>
    <rPh sb="7" eb="9">
      <t>シンセイ</t>
    </rPh>
    <rPh sb="9" eb="11">
      <t>ジョルイ</t>
    </rPh>
    <rPh sb="12" eb="14">
      <t>キサイ</t>
    </rPh>
    <rPh sb="17" eb="19">
      <t>ナイヨウ</t>
    </rPh>
    <rPh sb="19" eb="20">
      <t>トウ</t>
    </rPh>
    <rPh sb="24" eb="27">
      <t>トイア</t>
    </rPh>
    <rPh sb="32" eb="33">
      <t>サイ</t>
    </rPh>
    <rPh sb="34" eb="37">
      <t>タントウシャ</t>
    </rPh>
    <rPh sb="37" eb="38">
      <t>メイ</t>
    </rPh>
    <rPh sb="39" eb="41">
      <t>レンラク</t>
    </rPh>
    <rPh sb="41" eb="42">
      <t>サキ</t>
    </rPh>
    <rPh sb="43" eb="45">
      <t>キニュウ</t>
    </rPh>
    <phoneticPr fontId="13"/>
  </si>
  <si>
    <t>訪問介護</t>
    <rPh sb="0" eb="2">
      <t>ホウモン</t>
    </rPh>
    <rPh sb="2" eb="4">
      <t>カイゴ</t>
    </rPh>
    <phoneticPr fontId="13"/>
  </si>
  <si>
    <t>老人デイサービスセンター等設置届</t>
    <rPh sb="0" eb="2">
      <t>ロウジン</t>
    </rPh>
    <rPh sb="12" eb="13">
      <t>ナド</t>
    </rPh>
    <rPh sb="13" eb="15">
      <t>セッチ</t>
    </rPh>
    <rPh sb="15" eb="16">
      <t>トドケ</t>
    </rPh>
    <phoneticPr fontId="13"/>
  </si>
  <si>
    <t>東京都知事　　　殿</t>
    <rPh sb="0" eb="3">
      <t>トウキョウト</t>
    </rPh>
    <rPh sb="3" eb="5">
      <t>チジ</t>
    </rPh>
    <rPh sb="8" eb="9">
      <t>ドノ</t>
    </rPh>
    <phoneticPr fontId="13"/>
  </si>
  <si>
    <t>区市町村又は</t>
    <rPh sb="0" eb="4">
      <t>クシチョウソン</t>
    </rPh>
    <rPh sb="4" eb="5">
      <t>マタ</t>
    </rPh>
    <phoneticPr fontId="13"/>
  </si>
  <si>
    <t>法人等の名称</t>
    <rPh sb="0" eb="3">
      <t>ホウジンナド</t>
    </rPh>
    <rPh sb="4" eb="6">
      <t>メイショウ</t>
    </rPh>
    <phoneticPr fontId="13"/>
  </si>
  <si>
    <t>事務所の所在地</t>
    <rPh sb="0" eb="2">
      <t>ジム</t>
    </rPh>
    <rPh sb="2" eb="3">
      <t>ショ</t>
    </rPh>
    <rPh sb="4" eb="7">
      <t>ショザイチ</t>
    </rPh>
    <phoneticPr fontId="13"/>
  </si>
  <si>
    <t>代表者氏名</t>
    <rPh sb="0" eb="3">
      <t>ダイヒョウシャ</t>
    </rPh>
    <rPh sb="3" eb="5">
      <t>シメイ</t>
    </rPh>
    <phoneticPr fontId="13"/>
  </si>
  <si>
    <t>老人デイサービスセンター</t>
    <rPh sb="0" eb="2">
      <t>ロウジン</t>
    </rPh>
    <phoneticPr fontId="13"/>
  </si>
  <si>
    <t>下記のとおり</t>
    <rPh sb="0" eb="2">
      <t>カキ</t>
    </rPh>
    <phoneticPr fontId="13"/>
  </si>
  <si>
    <t>老人短期入所施設</t>
    <rPh sb="0" eb="2">
      <t>ロウジン</t>
    </rPh>
    <rPh sb="2" eb="4">
      <t>タンキ</t>
    </rPh>
    <rPh sb="4" eb="6">
      <t>ニュウショ</t>
    </rPh>
    <rPh sb="6" eb="8">
      <t>シセツ</t>
    </rPh>
    <phoneticPr fontId="13"/>
  </si>
  <si>
    <t>を設置するので、老人福祉法</t>
    <rPh sb="1" eb="3">
      <t>セッチ</t>
    </rPh>
    <rPh sb="8" eb="10">
      <t>ロウジン</t>
    </rPh>
    <rPh sb="10" eb="12">
      <t>フクシ</t>
    </rPh>
    <rPh sb="12" eb="13">
      <t>ホウ</t>
    </rPh>
    <phoneticPr fontId="13"/>
  </si>
  <si>
    <t>老人介護支援センター</t>
    <rPh sb="0" eb="2">
      <t>ロウジン</t>
    </rPh>
    <rPh sb="2" eb="4">
      <t>カイゴ</t>
    </rPh>
    <rPh sb="4" eb="6">
      <t>シエン</t>
    </rPh>
    <phoneticPr fontId="13"/>
  </si>
  <si>
    <t>　施設の名称、種類及び所在地</t>
    <rPh sb="1" eb="3">
      <t>シセツ</t>
    </rPh>
    <rPh sb="4" eb="6">
      <t>メイショウ</t>
    </rPh>
    <rPh sb="7" eb="9">
      <t>シュルイ</t>
    </rPh>
    <rPh sb="9" eb="10">
      <t>オヨ</t>
    </rPh>
    <rPh sb="11" eb="14">
      <t>ショザイチ</t>
    </rPh>
    <phoneticPr fontId="13"/>
  </si>
  <si>
    <t>　建物の規模及び構造並びに設備の概要</t>
    <rPh sb="1" eb="3">
      <t>タテモノ</t>
    </rPh>
    <rPh sb="4" eb="6">
      <t>キボ</t>
    </rPh>
    <rPh sb="6" eb="7">
      <t>オヨ</t>
    </rPh>
    <rPh sb="8" eb="10">
      <t>コウゾウ</t>
    </rPh>
    <rPh sb="10" eb="11">
      <t>ナラ</t>
    </rPh>
    <rPh sb="13" eb="15">
      <t>セツビ</t>
    </rPh>
    <rPh sb="16" eb="18">
      <t>ガイヨウ</t>
    </rPh>
    <phoneticPr fontId="13"/>
  </si>
  <si>
    <t>　入所定員（老人短期入所施設に係るものに限る。）</t>
    <rPh sb="1" eb="3">
      <t>ニュウショ</t>
    </rPh>
    <rPh sb="3" eb="5">
      <t>テイイン</t>
    </rPh>
    <rPh sb="6" eb="8">
      <t>ロウジン</t>
    </rPh>
    <rPh sb="8" eb="10">
      <t>タンキ</t>
    </rPh>
    <rPh sb="10" eb="12">
      <t>ニュウショ</t>
    </rPh>
    <rPh sb="12" eb="14">
      <t>シセツ</t>
    </rPh>
    <rPh sb="15" eb="16">
      <t>カカワ</t>
    </rPh>
    <rPh sb="20" eb="21">
      <t>カギ</t>
    </rPh>
    <phoneticPr fontId="13"/>
  </si>
  <si>
    <t>届出者（法人名）</t>
    <rPh sb="0" eb="2">
      <t>トドケデ</t>
    </rPh>
    <rPh sb="2" eb="3">
      <t>シャ</t>
    </rPh>
    <rPh sb="4" eb="6">
      <t>ホウジン</t>
    </rPh>
    <rPh sb="6" eb="7">
      <t>メイ</t>
    </rPh>
    <phoneticPr fontId="13"/>
  </si>
  <si>
    <t>□</t>
    <phoneticPr fontId="13"/>
  </si>
  <si>
    <t>（事業所名</t>
    <rPh sb="1" eb="3">
      <t>ジギョウ</t>
    </rPh>
    <rPh sb="3" eb="4">
      <t>ショ</t>
    </rPh>
    <rPh sb="4" eb="5">
      <t>メイ</t>
    </rPh>
    <phoneticPr fontId="13"/>
  </si>
  <si>
    <t>）</t>
    <phoneticPr fontId="13"/>
  </si>
  <si>
    <t>（施設名</t>
    <rPh sb="1" eb="3">
      <t>シセツ</t>
    </rPh>
    <rPh sb="3" eb="4">
      <t>メイ</t>
    </rPh>
    <phoneticPr fontId="13"/>
  </si>
  <si>
    <t>担当者連絡先</t>
    <rPh sb="0" eb="3">
      <t>タントウシャ</t>
    </rPh>
    <rPh sb="3" eb="6">
      <t>レンラクサキ</t>
    </rPh>
    <phoneticPr fontId="13"/>
  </si>
  <si>
    <t>（担当者　　　　　　　）</t>
    <rPh sb="1" eb="4">
      <t>タントウシャ</t>
    </rPh>
    <phoneticPr fontId="13"/>
  </si>
  <si>
    <t>あてはまる箇所にチェック（Ｖまたは■）をお願いします。</t>
    <rPh sb="5" eb="7">
      <t>カショ</t>
    </rPh>
    <rPh sb="21" eb="22">
      <t>ネガ</t>
    </rPh>
    <phoneticPr fontId="13"/>
  </si>
  <si>
    <t>届出に必要な添付書類はすべて揃っていますか。</t>
    <rPh sb="0" eb="2">
      <t>トドケデ</t>
    </rPh>
    <rPh sb="3" eb="5">
      <t>ヒツヨウ</t>
    </rPh>
    <rPh sb="6" eb="8">
      <t>テンプ</t>
    </rPh>
    <rPh sb="8" eb="10">
      <t>ショルイ</t>
    </rPh>
    <rPh sb="14" eb="15">
      <t>ソロ</t>
    </rPh>
    <phoneticPr fontId="13"/>
  </si>
  <si>
    <t>就業規則について</t>
    <rPh sb="0" eb="2">
      <t>シュウギョウ</t>
    </rPh>
    <rPh sb="2" eb="4">
      <t>キソク</t>
    </rPh>
    <phoneticPr fontId="13"/>
  </si>
  <si>
    <t>（</t>
    <phoneticPr fontId="13"/>
  </si>
  <si>
    <t>届出義務は常時１０人以上の労働者を雇用する場合）</t>
    <rPh sb="0" eb="2">
      <t>トドケデ</t>
    </rPh>
    <rPh sb="2" eb="4">
      <t>ギム</t>
    </rPh>
    <rPh sb="5" eb="7">
      <t>ジョウジ</t>
    </rPh>
    <rPh sb="9" eb="10">
      <t>ニン</t>
    </rPh>
    <rPh sb="10" eb="12">
      <t>イジョウ</t>
    </rPh>
    <rPh sb="13" eb="16">
      <t>ロウドウシャ</t>
    </rPh>
    <rPh sb="17" eb="19">
      <t>コヨウ</t>
    </rPh>
    <rPh sb="21" eb="23">
      <t>バアイ</t>
    </rPh>
    <phoneticPr fontId="13"/>
  </si>
  <si>
    <t>施設内で調理をしていますか。</t>
    <rPh sb="0" eb="2">
      <t>シセツ</t>
    </rPh>
    <rPh sb="2" eb="3">
      <t>ナイ</t>
    </rPh>
    <rPh sb="4" eb="6">
      <t>チョウリ</t>
    </rPh>
    <phoneticPr fontId="13"/>
  </si>
  <si>
    <t>保健所への集団給食の届出をしているか、または営業許可を受けていますか。</t>
    <rPh sb="0" eb="3">
      <t>ホケンジョ</t>
    </rPh>
    <rPh sb="5" eb="7">
      <t>シュウダン</t>
    </rPh>
    <rPh sb="7" eb="9">
      <t>キュウショク</t>
    </rPh>
    <rPh sb="10" eb="12">
      <t>トドケデ</t>
    </rPh>
    <rPh sb="22" eb="24">
      <t>エイギョウ</t>
    </rPh>
    <rPh sb="24" eb="26">
      <t>キョカ</t>
    </rPh>
    <rPh sb="27" eb="28">
      <t>ウ</t>
    </rPh>
    <phoneticPr fontId="13"/>
  </si>
  <si>
    <t>②で「いいえ」の場合は、その理由。</t>
    <rPh sb="8" eb="10">
      <t>バアイ</t>
    </rPh>
    <rPh sb="14" eb="16">
      <t>リユウ</t>
    </rPh>
    <phoneticPr fontId="13"/>
  </si>
  <si>
    <t>例：○○保健所では××のため不要　等）</t>
    <rPh sb="0" eb="1">
      <t>レイ</t>
    </rPh>
    <rPh sb="4" eb="7">
      <t>ホケンジョ</t>
    </rPh>
    <rPh sb="14" eb="16">
      <t>フヨウ</t>
    </rPh>
    <rPh sb="17" eb="18">
      <t>ナド</t>
    </rPh>
    <phoneticPr fontId="13"/>
  </si>
  <si>
    <t>医務室について　　　（老人短期入所施設のみ）</t>
    <rPh sb="0" eb="3">
      <t>イムシツ</t>
    </rPh>
    <rPh sb="11" eb="13">
      <t>ロウジン</t>
    </rPh>
    <rPh sb="13" eb="15">
      <t>タンキ</t>
    </rPh>
    <rPh sb="15" eb="17">
      <t>ニュウショ</t>
    </rPh>
    <rPh sb="17" eb="19">
      <t>シセツ</t>
    </rPh>
    <phoneticPr fontId="13"/>
  </si>
  <si>
    <t>施設内に医務室を設けていますか。</t>
    <rPh sb="0" eb="2">
      <t>シセツ</t>
    </rPh>
    <rPh sb="2" eb="3">
      <t>ナイ</t>
    </rPh>
    <rPh sb="4" eb="7">
      <t>イムシツ</t>
    </rPh>
    <rPh sb="8" eb="9">
      <t>モウ</t>
    </rPh>
    <phoneticPr fontId="13"/>
  </si>
  <si>
    <t>保健所の許可は受けていますか。</t>
    <rPh sb="0" eb="3">
      <t>ホケンジョ</t>
    </rPh>
    <rPh sb="4" eb="6">
      <t>キョカ</t>
    </rPh>
    <rPh sb="7" eb="8">
      <t>ウ</t>
    </rPh>
    <phoneticPr fontId="13"/>
  </si>
  <si>
    <t>常勤職員の勤務時間に関する調べ</t>
    <rPh sb="0" eb="2">
      <t>ジョウキン</t>
    </rPh>
    <rPh sb="2" eb="4">
      <t>ショクイン</t>
    </rPh>
    <rPh sb="5" eb="7">
      <t>キンム</t>
    </rPh>
    <rPh sb="7" eb="9">
      <t>ジカン</t>
    </rPh>
    <rPh sb="10" eb="11">
      <t>カン</t>
    </rPh>
    <rPh sb="13" eb="14">
      <t>シラ</t>
    </rPh>
    <phoneticPr fontId="13"/>
  </si>
  <si>
    <t>（＊就業規則がある場合は、就業規則を提出してください）</t>
    <rPh sb="2" eb="4">
      <t>シュウギョウ</t>
    </rPh>
    <rPh sb="4" eb="6">
      <t>キソク</t>
    </rPh>
    <rPh sb="9" eb="11">
      <t>バアイ</t>
    </rPh>
    <rPh sb="13" eb="15">
      <t>シュウギョウ</t>
    </rPh>
    <rPh sb="15" eb="17">
      <t>キソク</t>
    </rPh>
    <rPh sb="18" eb="20">
      <t>テイシュツ</t>
    </rPh>
    <phoneticPr fontId="13"/>
  </si>
  <si>
    <t>1日あたりの労働時間－①</t>
    <rPh sb="1" eb="2">
      <t>ニチ</t>
    </rPh>
    <rPh sb="6" eb="8">
      <t>ロウドウ</t>
    </rPh>
    <rPh sb="8" eb="10">
      <t>ジカン</t>
    </rPh>
    <phoneticPr fontId="13"/>
  </si>
  <si>
    <t>勤務日－①</t>
    <rPh sb="0" eb="3">
      <t>キンムビ</t>
    </rPh>
    <phoneticPr fontId="13"/>
  </si>
  <si>
    <t>～</t>
    <phoneticPr fontId="13"/>
  </si>
  <si>
    <t>金</t>
    <rPh sb="0" eb="1">
      <t>キン</t>
    </rPh>
    <phoneticPr fontId="13"/>
  </si>
  <si>
    <t>曜日</t>
    <rPh sb="0" eb="2">
      <t>ヨウビ</t>
    </rPh>
    <phoneticPr fontId="13"/>
  </si>
  <si>
    <t>始業時間－①</t>
    <rPh sb="0" eb="2">
      <t>シギョウ</t>
    </rPh>
    <rPh sb="2" eb="4">
      <t>ジカン</t>
    </rPh>
    <phoneticPr fontId="13"/>
  </si>
  <si>
    <t>時</t>
    <rPh sb="0" eb="1">
      <t>ジ</t>
    </rPh>
    <phoneticPr fontId="13"/>
  </si>
  <si>
    <t>分</t>
    <rPh sb="0" eb="1">
      <t>フン</t>
    </rPh>
    <phoneticPr fontId="13"/>
  </si>
  <si>
    <t>終業時間－①</t>
    <rPh sb="0" eb="2">
      <t>シュウギョウ</t>
    </rPh>
    <rPh sb="2" eb="4">
      <t>ジカン</t>
    </rPh>
    <phoneticPr fontId="13"/>
  </si>
  <si>
    <t>休憩時間</t>
    <rPh sb="0" eb="2">
      <t>キュウケイ</t>
    </rPh>
    <rPh sb="2" eb="4">
      <t>ジカン</t>
    </rPh>
    <phoneticPr fontId="13"/>
  </si>
  <si>
    <t>計</t>
    <rPh sb="0" eb="1">
      <t>ケイ</t>
    </rPh>
    <phoneticPr fontId="13"/>
  </si>
  <si>
    <t>時間（Ａ）</t>
    <rPh sb="0" eb="2">
      <t>ジカン</t>
    </rPh>
    <phoneticPr fontId="13"/>
  </si>
  <si>
    <t>日勤務（Ｂ）</t>
    <rPh sb="0" eb="1">
      <t>ニチ</t>
    </rPh>
    <rPh sb="1" eb="3">
      <t>キンム</t>
    </rPh>
    <phoneticPr fontId="13"/>
  </si>
  <si>
    <t>1日あたりの労働時間－②</t>
    <rPh sb="1" eb="2">
      <t>ニチ</t>
    </rPh>
    <rPh sb="6" eb="8">
      <t>ロウドウ</t>
    </rPh>
    <rPh sb="8" eb="10">
      <t>ジカン</t>
    </rPh>
    <phoneticPr fontId="13"/>
  </si>
  <si>
    <t>勤務日</t>
    <rPh sb="0" eb="3">
      <t>キンムビ</t>
    </rPh>
    <phoneticPr fontId="13"/>
  </si>
  <si>
    <t>始業時間</t>
    <rPh sb="0" eb="2">
      <t>シギョウ</t>
    </rPh>
    <rPh sb="2" eb="4">
      <t>ジカン</t>
    </rPh>
    <phoneticPr fontId="13"/>
  </si>
  <si>
    <t>終業時間</t>
    <rPh sb="0" eb="2">
      <t>シュウギョウ</t>
    </rPh>
    <rPh sb="2" eb="4">
      <t>ジカン</t>
    </rPh>
    <phoneticPr fontId="13"/>
  </si>
  <si>
    <t>時間（Ｃ）</t>
    <rPh sb="0" eb="2">
      <t>ジカン</t>
    </rPh>
    <phoneticPr fontId="13"/>
  </si>
  <si>
    <t>日勤務（Ｄ）</t>
    <rPh sb="0" eb="1">
      <t>ニチ</t>
    </rPh>
    <rPh sb="1" eb="3">
      <t>キンム</t>
    </rPh>
    <phoneticPr fontId="13"/>
  </si>
  <si>
    <t>休日</t>
    <rPh sb="0" eb="2">
      <t>キュウジツ</t>
    </rPh>
    <phoneticPr fontId="13"/>
  </si>
  <si>
    <t>土曜日</t>
    <rPh sb="0" eb="3">
      <t>ドヨウビ</t>
    </rPh>
    <phoneticPr fontId="13"/>
  </si>
  <si>
    <t>日曜日</t>
    <rPh sb="0" eb="2">
      <t>ニチヨウ</t>
    </rPh>
    <rPh sb="2" eb="3">
      <t>ビ</t>
    </rPh>
    <phoneticPr fontId="13"/>
  </si>
  <si>
    <t>（　　　　　）曜日</t>
    <rPh sb="7" eb="9">
      <t>ヨウビ</t>
    </rPh>
    <phoneticPr fontId="13"/>
  </si>
  <si>
    <t>祝日</t>
    <rPh sb="0" eb="2">
      <t>シュクジツ</t>
    </rPh>
    <phoneticPr fontId="13"/>
  </si>
  <si>
    <t>会社の指定する日</t>
    <rPh sb="0" eb="2">
      <t>カイシャ</t>
    </rPh>
    <rPh sb="3" eb="5">
      <t>シテイ</t>
    </rPh>
    <rPh sb="7" eb="8">
      <t>ヒ</t>
    </rPh>
    <phoneticPr fontId="13"/>
  </si>
  <si>
    <t>週あたりの労働時間</t>
    <rPh sb="0" eb="1">
      <t>シュウ</t>
    </rPh>
    <rPh sb="5" eb="7">
      <t>ロウドウ</t>
    </rPh>
    <rPh sb="7" eb="9">
      <t>ジカン</t>
    </rPh>
    <phoneticPr fontId="13"/>
  </si>
  <si>
    <t>（（Ａ）×（Ｂ））＋（（Ｃ）×（Ｄ））＝</t>
    <phoneticPr fontId="13"/>
  </si>
  <si>
    <t>＜備考＞</t>
    <rPh sb="1" eb="3">
      <t>ビコウ</t>
    </rPh>
    <phoneticPr fontId="13"/>
  </si>
  <si>
    <t>上記１から３の労働を命ずる場合は、本人と事前に協議する。</t>
    <rPh sb="0" eb="2">
      <t>ジョウキ</t>
    </rPh>
    <rPh sb="7" eb="9">
      <t>ロウドウ</t>
    </rPh>
    <rPh sb="10" eb="11">
      <t>メイ</t>
    </rPh>
    <rPh sb="13" eb="15">
      <t>バアイ</t>
    </rPh>
    <rPh sb="17" eb="19">
      <t>ホンニン</t>
    </rPh>
    <rPh sb="20" eb="22">
      <t>ジゼン</t>
    </rPh>
    <rPh sb="23" eb="25">
      <t>キョウギ</t>
    </rPh>
    <phoneticPr fontId="13"/>
  </si>
  <si>
    <t>申請書</t>
  </si>
  <si>
    <t>所在地</t>
  </si>
  <si>
    <t>フリガナ</t>
  </si>
  <si>
    <t>名称</t>
  </si>
  <si>
    <t>）</t>
  </si>
  <si>
    <t>ＦＡＸ番号</t>
  </si>
  <si>
    <t>住所</t>
  </si>
  <si>
    <t>人</t>
  </si>
  <si>
    <t>医師</t>
  </si>
  <si>
    <t>生活相談員</t>
  </si>
  <si>
    <t>看護職員</t>
  </si>
  <si>
    <t>介護職員</t>
  </si>
  <si>
    <t>専従</t>
  </si>
  <si>
    <t>非常勤（人）</t>
  </si>
  <si>
    <t>栄養士</t>
  </si>
  <si>
    <t>機能訓練指導員</t>
  </si>
  <si>
    <t>１室あたりの最大定員</t>
  </si>
  <si>
    <t>片廊下の幅</t>
  </si>
  <si>
    <t>ｍ</t>
  </si>
  <si>
    <t>中廊下の幅</t>
  </si>
  <si>
    <t>食堂と機能訓練室の合計面積</t>
  </si>
  <si>
    <t>主な診療科名</t>
  </si>
  <si>
    <t>従業者の職種・員数</t>
  </si>
  <si>
    <t>（この書類も提出してください。）</t>
    <rPh sb="1" eb="5">
      <t>コノショルイ</t>
    </rPh>
    <rPh sb="6" eb="8">
      <t>テイシュツ</t>
    </rPh>
    <phoneticPr fontId="13"/>
  </si>
  <si>
    <t>申請する事業所の名称</t>
    <rPh sb="0" eb="2">
      <t>シンセイ</t>
    </rPh>
    <phoneticPr fontId="13"/>
  </si>
  <si>
    <t>単独型</t>
    <rPh sb="0" eb="2">
      <t>タンドク</t>
    </rPh>
    <rPh sb="2" eb="3">
      <t>ガタ</t>
    </rPh>
    <phoneticPr fontId="13"/>
  </si>
  <si>
    <t>特養空床</t>
    <rPh sb="0" eb="2">
      <t>トクヨウ</t>
    </rPh>
    <rPh sb="2" eb="3">
      <t>クウ</t>
    </rPh>
    <rPh sb="3" eb="4">
      <t>ユカ</t>
    </rPh>
    <phoneticPr fontId="13"/>
  </si>
  <si>
    <t>特養併設</t>
    <rPh sb="0" eb="2">
      <t>トクヨウ</t>
    </rPh>
    <rPh sb="2" eb="4">
      <t>ヘイセツ</t>
    </rPh>
    <phoneticPr fontId="13"/>
  </si>
  <si>
    <t>他施設に併設</t>
    <rPh sb="0" eb="1">
      <t>タ</t>
    </rPh>
    <rPh sb="1" eb="3">
      <t>シセツ</t>
    </rPh>
    <rPh sb="4" eb="6">
      <t>ヘイセツ</t>
    </rPh>
    <phoneticPr fontId="13"/>
  </si>
  <si>
    <t>申　請　書　及　び　添　付　書　類</t>
    <rPh sb="0" eb="5">
      <t>シンセイショ</t>
    </rPh>
    <rPh sb="6" eb="7">
      <t>オヨ</t>
    </rPh>
    <rPh sb="10" eb="13">
      <t>テンプ</t>
    </rPh>
    <rPh sb="14" eb="17">
      <t>ショルイ</t>
    </rPh>
    <phoneticPr fontId="13"/>
  </si>
  <si>
    <t>従業者の勤務体制及び勤務形態一覧表（参考様式１）</t>
    <rPh sb="18" eb="20">
      <t>サンコウ</t>
    </rPh>
    <rPh sb="20" eb="22">
      <t>ヨウシキ</t>
    </rPh>
    <phoneticPr fontId="13"/>
  </si>
  <si>
    <t>外観及び内部の様子がわかる写真</t>
    <rPh sb="0" eb="2">
      <t>ガイカン</t>
    </rPh>
    <rPh sb="2" eb="3">
      <t>オヨ</t>
    </rPh>
    <rPh sb="4" eb="6">
      <t>ナイブ</t>
    </rPh>
    <rPh sb="7" eb="9">
      <t>ヨウス</t>
    </rPh>
    <rPh sb="13" eb="15">
      <t>シャシン</t>
    </rPh>
    <phoneticPr fontId="13"/>
  </si>
  <si>
    <t>協力医療機関との契約の内容</t>
    <rPh sb="0" eb="2">
      <t>キョウリョク</t>
    </rPh>
    <rPh sb="2" eb="4">
      <t>イリョウ</t>
    </rPh>
    <rPh sb="4" eb="6">
      <t>キカン</t>
    </rPh>
    <rPh sb="8" eb="10">
      <t>ケイヤク</t>
    </rPh>
    <rPh sb="11" eb="13">
      <t>ナイヨウ</t>
    </rPh>
    <phoneticPr fontId="13"/>
  </si>
  <si>
    <t>担　当　者　連　絡　先</t>
    <rPh sb="0" eb="5">
      <t>タントウシャ</t>
    </rPh>
    <rPh sb="6" eb="9">
      <t>レンラク</t>
    </rPh>
    <rPh sb="10" eb="11">
      <t>サキ</t>
    </rPh>
    <phoneticPr fontId="13"/>
  </si>
  <si>
    <t>担当者名</t>
    <rPh sb="0" eb="3">
      <t>タントウシャ</t>
    </rPh>
    <rPh sb="3" eb="4">
      <t>メイ</t>
    </rPh>
    <phoneticPr fontId="13"/>
  </si>
  <si>
    <t>連絡先</t>
    <rPh sb="0" eb="2">
      <t>レンラク</t>
    </rPh>
    <rPh sb="2" eb="3">
      <t>サキ</t>
    </rPh>
    <phoneticPr fontId="13"/>
  </si>
  <si>
    <t>（電話）</t>
    <rPh sb="1" eb="3">
      <t>デンワ</t>
    </rPh>
    <phoneticPr fontId="13"/>
  </si>
  <si>
    <t>（ＦＡＸ）</t>
    <phoneticPr fontId="13"/>
  </si>
  <si>
    <t>年</t>
  </si>
  <si>
    <t>月</t>
  </si>
  <si>
    <t>日</t>
  </si>
  <si>
    <t>申請者</t>
  </si>
  <si>
    <t>関係書類を添えて申請します。</t>
  </si>
  <si>
    <t>電話番号</t>
  </si>
  <si>
    <t>同一所在地において行う事業等の種類</t>
  </si>
  <si>
    <t>訪問介護</t>
  </si>
  <si>
    <t>訪問入浴介護</t>
  </si>
  <si>
    <t>訪問看護</t>
  </si>
  <si>
    <t>通所介護</t>
  </si>
  <si>
    <t>短期入所生活介護</t>
  </si>
  <si>
    <t>短期入所療養介護</t>
  </si>
  <si>
    <t>福祉用具貸与</t>
  </si>
  <si>
    <t>都</t>
    <rPh sb="0" eb="1">
      <t>ト</t>
    </rPh>
    <phoneticPr fontId="13"/>
  </si>
  <si>
    <t>氏　名</t>
    <rPh sb="0" eb="3">
      <t>シメイ</t>
    </rPh>
    <phoneticPr fontId="13"/>
  </si>
  <si>
    <t>医療機関コード等</t>
    <rPh sb="7" eb="8">
      <t>トウ</t>
    </rPh>
    <phoneticPr fontId="13"/>
  </si>
  <si>
    <t>指定居宅サービス事業所</t>
    <rPh sb="10" eb="11">
      <t>ショ</t>
    </rPh>
    <phoneticPr fontId="13"/>
  </si>
  <si>
    <t>　  介護保険法に規定する事業所（施設）に係る指定（許可）を受けたいので、下記のとおり、</t>
    <rPh sb="15" eb="16">
      <t>ショ</t>
    </rPh>
    <phoneticPr fontId="13"/>
  </si>
  <si>
    <t>特定施設入居者生活介護</t>
    <rPh sb="5" eb="6">
      <t>キョ</t>
    </rPh>
    <phoneticPr fontId="13"/>
  </si>
  <si>
    <t>特定福祉用具販売</t>
    <rPh sb="0" eb="2">
      <t>トクテイ</t>
    </rPh>
    <rPh sb="6" eb="8">
      <t>ハンバイ</t>
    </rPh>
    <phoneticPr fontId="13"/>
  </si>
  <si>
    <t>介護予防短期入所生活介護</t>
    <rPh sb="0" eb="2">
      <t>カイゴ</t>
    </rPh>
    <rPh sb="2" eb="4">
      <t>ヨボウ</t>
    </rPh>
    <rPh sb="4" eb="6">
      <t>タンキ</t>
    </rPh>
    <rPh sb="6" eb="8">
      <t>ニュウショ</t>
    </rPh>
    <rPh sb="8" eb="10">
      <t>セイカツ</t>
    </rPh>
    <rPh sb="10" eb="12">
      <t>カイゴ</t>
    </rPh>
    <phoneticPr fontId="13"/>
  </si>
  <si>
    <t>年</t>
    <rPh sb="0" eb="1">
      <t>ネン</t>
    </rPh>
    <phoneticPr fontId="13"/>
  </si>
  <si>
    <t>備考：通所介護、短期入所生活介護については、それぞれ下記により届け出ていただきます。
（１）特養など他の目的を有する施設の設備を利用して行う場合は、「事業」の開始届
（２）専用施設において行う場合は「施設」の設置届</t>
    <rPh sb="0" eb="2">
      <t>ビコウ</t>
    </rPh>
    <rPh sb="3" eb="7">
      <t>ツウショカイゴ</t>
    </rPh>
    <rPh sb="8" eb="10">
      <t>タンキ</t>
    </rPh>
    <rPh sb="10" eb="12">
      <t>ニュウショ</t>
    </rPh>
    <rPh sb="12" eb="14">
      <t>セイカツ</t>
    </rPh>
    <rPh sb="14" eb="16">
      <t>カイゴ</t>
    </rPh>
    <rPh sb="26" eb="28">
      <t>カキ</t>
    </rPh>
    <rPh sb="31" eb="32">
      <t>トド</t>
    </rPh>
    <rPh sb="33" eb="34">
      <t>デ</t>
    </rPh>
    <rPh sb="46" eb="48">
      <t>トクヨウ</t>
    </rPh>
    <rPh sb="50" eb="51">
      <t>タ</t>
    </rPh>
    <rPh sb="52" eb="54">
      <t>モクテキ</t>
    </rPh>
    <rPh sb="55" eb="56">
      <t>ユウ</t>
    </rPh>
    <rPh sb="58" eb="60">
      <t>シセツ</t>
    </rPh>
    <rPh sb="61" eb="63">
      <t>セツビ</t>
    </rPh>
    <rPh sb="64" eb="66">
      <t>リヨウ</t>
    </rPh>
    <rPh sb="68" eb="69">
      <t>オコナ</t>
    </rPh>
    <rPh sb="70" eb="72">
      <t>バアイ</t>
    </rPh>
    <rPh sb="75" eb="77">
      <t>ジギョウ</t>
    </rPh>
    <rPh sb="79" eb="81">
      <t>カイシ</t>
    </rPh>
    <rPh sb="81" eb="82">
      <t>トドケ</t>
    </rPh>
    <rPh sb="86" eb="88">
      <t>センヨウ</t>
    </rPh>
    <rPh sb="88" eb="90">
      <t>シセツ</t>
    </rPh>
    <rPh sb="94" eb="95">
      <t>オコナ</t>
    </rPh>
    <rPh sb="96" eb="98">
      <t>バアイ</t>
    </rPh>
    <rPh sb="100" eb="102">
      <t>シセツ</t>
    </rPh>
    <rPh sb="104" eb="106">
      <t>セッチ</t>
    </rPh>
    <rPh sb="106" eb="107">
      <t>トドケ</t>
    </rPh>
    <phoneticPr fontId="13"/>
  </si>
  <si>
    <t>備考</t>
    <rPh sb="0" eb="2">
      <t>ビコウ</t>
    </rPh>
    <phoneticPr fontId="13"/>
  </si>
  <si>
    <t>　備考　１　「申請者確認欄」の該当欄に「〇」を付し、添付書類等に漏れがないよう確認してください。</t>
    <rPh sb="1" eb="3">
      <t>ビコウ</t>
    </rPh>
    <rPh sb="7" eb="10">
      <t>シンセイシャ</t>
    </rPh>
    <rPh sb="10" eb="13">
      <t>カクニンラン</t>
    </rPh>
    <rPh sb="15" eb="17">
      <t>ガイトウ</t>
    </rPh>
    <rPh sb="17" eb="18">
      <t>ラン</t>
    </rPh>
    <rPh sb="23" eb="24">
      <t>フ</t>
    </rPh>
    <rPh sb="26" eb="28">
      <t>テンプ</t>
    </rPh>
    <rPh sb="28" eb="31">
      <t>ショルイトウ</t>
    </rPh>
    <rPh sb="32" eb="33">
      <t>モ</t>
    </rPh>
    <rPh sb="39" eb="41">
      <t>カクニン</t>
    </rPh>
    <phoneticPr fontId="13"/>
  </si>
  <si>
    <t>利用定員</t>
    <rPh sb="0" eb="2">
      <t>リヨウ</t>
    </rPh>
    <rPh sb="2" eb="4">
      <t>テイイン</t>
    </rPh>
    <phoneticPr fontId="13"/>
  </si>
  <si>
    <t>別添のとおり</t>
    <phoneticPr fontId="13"/>
  </si>
  <si>
    <t>電話番号</t>
    <phoneticPr fontId="13"/>
  </si>
  <si>
    <t>フリガナ</t>
    <phoneticPr fontId="13"/>
  </si>
  <si>
    <t>（参考様式３）</t>
    <phoneticPr fontId="13"/>
  </si>
  <si>
    <t>訪問リハビリテーション</t>
    <phoneticPr fontId="13"/>
  </si>
  <si>
    <t>通所リハビリテーション</t>
    <phoneticPr fontId="13"/>
  </si>
  <si>
    <t>介護医療院</t>
    <rPh sb="0" eb="2">
      <t>カイゴ</t>
    </rPh>
    <rPh sb="2" eb="4">
      <t>イリョウ</t>
    </rPh>
    <rPh sb="4" eb="5">
      <t>イン</t>
    </rPh>
    <phoneticPr fontId="13"/>
  </si>
  <si>
    <t xml:space="preserve"> </t>
    <phoneticPr fontId="13"/>
  </si>
  <si>
    <t>事業所名</t>
    <rPh sb="0" eb="2">
      <t>ジギョウ</t>
    </rPh>
    <rPh sb="2" eb="3">
      <t>ショ</t>
    </rPh>
    <rPh sb="3" eb="4">
      <t>メイ</t>
    </rPh>
    <phoneticPr fontId="46"/>
  </si>
  <si>
    <r>
      <t>１　建築基準法令　</t>
    </r>
    <r>
      <rPr>
        <sz val="12"/>
        <color theme="1"/>
        <rFont val="ＭＳ Ｐゴシック"/>
        <family val="3"/>
        <charset val="128"/>
        <scheme val="minor"/>
      </rPr>
      <t>【※１建築基準法を所管する部署に確認してください。】</t>
    </r>
    <rPh sb="2" eb="4">
      <t>ケンチク</t>
    </rPh>
    <rPh sb="4" eb="6">
      <t>キジュン</t>
    </rPh>
    <rPh sb="6" eb="8">
      <t>ホウレイ</t>
    </rPh>
    <rPh sb="12" eb="14">
      <t>ケンチク</t>
    </rPh>
    <rPh sb="14" eb="17">
      <t>キジュンホウ</t>
    </rPh>
    <rPh sb="18" eb="20">
      <t>ショカン</t>
    </rPh>
    <rPh sb="22" eb="24">
      <t>ブショ</t>
    </rPh>
    <rPh sb="25" eb="27">
      <t>カクニン</t>
    </rPh>
    <phoneticPr fontId="46"/>
  </si>
  <si>
    <t>年</t>
    <rPh sb="0" eb="1">
      <t>ネン</t>
    </rPh>
    <phoneticPr fontId="46"/>
  </si>
  <si>
    <t>日</t>
    <rPh sb="0" eb="1">
      <t>ニチ</t>
    </rPh>
    <phoneticPr fontId="46"/>
  </si>
  <si>
    <t>チェック欄</t>
    <rPh sb="4" eb="5">
      <t>ラン</t>
    </rPh>
    <phoneticPr fontId="46"/>
  </si>
  <si>
    <t>（</t>
    <phoneticPr fontId="46"/>
  </si>
  <si>
    <t>）</t>
    <phoneticPr fontId="46"/>
  </si>
  <si>
    <t>■</t>
    <phoneticPr fontId="13"/>
  </si>
  <si>
    <t>（日本産業規格Ａ列４番）</t>
    <rPh sb="1" eb="3">
      <t>ニホン</t>
    </rPh>
    <rPh sb="3" eb="5">
      <t>サンギョウ</t>
    </rPh>
    <rPh sb="5" eb="7">
      <t>キカク</t>
    </rPh>
    <rPh sb="8" eb="9">
      <t>レツ</t>
    </rPh>
    <rPh sb="10" eb="11">
      <t>バン</t>
    </rPh>
    <phoneticPr fontId="13"/>
  </si>
  <si>
    <t>名称</t>
    <rPh sb="0" eb="2">
      <t>メイショウ</t>
    </rPh>
    <phoneticPr fontId="13"/>
  </si>
  <si>
    <t>別記第１号様式（第２条関係）</t>
    <rPh sb="2" eb="3">
      <t>ダイ</t>
    </rPh>
    <rPh sb="4" eb="5">
      <t>ゴウ</t>
    </rPh>
    <rPh sb="5" eb="7">
      <t>ヨウシキ</t>
    </rPh>
    <rPh sb="8" eb="9">
      <t>ダイ</t>
    </rPh>
    <rPh sb="10" eb="11">
      <t>ジョウ</t>
    </rPh>
    <rPh sb="11" eb="13">
      <t>カンケイ</t>
    </rPh>
    <phoneticPr fontId="13"/>
  </si>
  <si>
    <t>　　　印</t>
    <rPh sb="3" eb="4">
      <t>イン</t>
    </rPh>
    <phoneticPr fontId="13"/>
  </si>
  <si>
    <t xml:space="preserve"> 下記のとおり老人居宅生活支援事業を開始するので、老人福祉法第14
条及び老人福祉法施行規則第１条の９の規定により届け出ます。</t>
    <rPh sb="1" eb="3">
      <t>カキ</t>
    </rPh>
    <rPh sb="7" eb="9">
      <t>ロウジン</t>
    </rPh>
    <rPh sb="9" eb="11">
      <t>キョタク</t>
    </rPh>
    <rPh sb="11" eb="13">
      <t>セイカツ</t>
    </rPh>
    <rPh sb="13" eb="15">
      <t>シエン</t>
    </rPh>
    <rPh sb="15" eb="17">
      <t>ジギョウ</t>
    </rPh>
    <rPh sb="18" eb="20">
      <t>カイシ</t>
    </rPh>
    <rPh sb="25" eb="27">
      <t>ロウジン</t>
    </rPh>
    <rPh sb="27" eb="29">
      <t>フクシ</t>
    </rPh>
    <rPh sb="29" eb="30">
      <t>ホウ</t>
    </rPh>
    <rPh sb="30" eb="31">
      <t>ダイ</t>
    </rPh>
    <rPh sb="34" eb="35">
      <t>ジョウ</t>
    </rPh>
    <rPh sb="35" eb="36">
      <t>オヨ</t>
    </rPh>
    <rPh sb="37" eb="39">
      <t>ロウジン</t>
    </rPh>
    <rPh sb="39" eb="41">
      <t>フクシ</t>
    </rPh>
    <rPh sb="41" eb="42">
      <t>ホウ</t>
    </rPh>
    <rPh sb="42" eb="44">
      <t>セコウ</t>
    </rPh>
    <rPh sb="44" eb="46">
      <t>キソク</t>
    </rPh>
    <rPh sb="46" eb="47">
      <t>ダイ</t>
    </rPh>
    <rPh sb="48" eb="49">
      <t>ジョウ</t>
    </rPh>
    <rPh sb="52" eb="54">
      <t>キテイ</t>
    </rPh>
    <rPh sb="57" eb="58">
      <t>トド</t>
    </rPh>
    <rPh sb="59" eb="60">
      <t>デ</t>
    </rPh>
    <phoneticPr fontId="13"/>
  </si>
  <si>
    <t>　登記事項証明書又は条例</t>
    <rPh sb="1" eb="3">
      <t>トウキ</t>
    </rPh>
    <rPh sb="3" eb="5">
      <t>ジコウ</t>
    </rPh>
    <rPh sb="5" eb="8">
      <t>ショウメイショ</t>
    </rPh>
    <rPh sb="8" eb="9">
      <t>マタ</t>
    </rPh>
    <rPh sb="10" eb="12">
      <t>ジョウレイ</t>
    </rPh>
    <phoneticPr fontId="13"/>
  </si>
  <si>
    <t>　主な職員の氏名</t>
    <rPh sb="1" eb="2">
      <t>オモ</t>
    </rPh>
    <rPh sb="3" eb="5">
      <t>ショクイン</t>
    </rPh>
    <rPh sb="6" eb="8">
      <t>シメイ</t>
    </rPh>
    <phoneticPr fontId="13"/>
  </si>
  <si>
    <t>　老人デイサービス事業、老人短期入所事業、小規模多機能型居宅介護事業、認知症対応型老人共同生活援助事業又は複合型サービス福祉事業にあっては、次に掲げる事項</t>
    <rPh sb="1" eb="3">
      <t>ロウジン</t>
    </rPh>
    <rPh sb="9" eb="11">
      <t>ジギョウ</t>
    </rPh>
    <rPh sb="12" eb="14">
      <t>ロウジン</t>
    </rPh>
    <rPh sb="14" eb="16">
      <t>タンキ</t>
    </rPh>
    <rPh sb="16" eb="18">
      <t>ニュウショ</t>
    </rPh>
    <rPh sb="18" eb="20">
      <t>ジギョウ</t>
    </rPh>
    <rPh sb="21" eb="24">
      <t>ショウキボ</t>
    </rPh>
    <rPh sb="24" eb="28">
      <t>タキノウガタ</t>
    </rPh>
    <rPh sb="28" eb="30">
      <t>キョタク</t>
    </rPh>
    <rPh sb="30" eb="32">
      <t>カイゴ</t>
    </rPh>
    <rPh sb="32" eb="34">
      <t>ジギョウ</t>
    </rPh>
    <rPh sb="35" eb="38">
      <t>ニンチショウ</t>
    </rPh>
    <rPh sb="38" eb="41">
      <t>タイオウガタ</t>
    </rPh>
    <rPh sb="41" eb="43">
      <t>ロウジン</t>
    </rPh>
    <rPh sb="43" eb="45">
      <t>キョウドウ</t>
    </rPh>
    <rPh sb="45" eb="47">
      <t>セイカツ</t>
    </rPh>
    <rPh sb="47" eb="49">
      <t>エンジョ</t>
    </rPh>
    <rPh sb="49" eb="51">
      <t>ジギョウ</t>
    </rPh>
    <rPh sb="51" eb="52">
      <t>マタ</t>
    </rPh>
    <rPh sb="53" eb="56">
      <t>フクゴウガタ</t>
    </rPh>
    <rPh sb="60" eb="62">
      <t>フクシ</t>
    </rPh>
    <rPh sb="62" eb="64">
      <t>ジギョウ</t>
    </rPh>
    <rPh sb="70" eb="71">
      <t>ツギ</t>
    </rPh>
    <rPh sb="72" eb="73">
      <t>カカ</t>
    </rPh>
    <rPh sb="75" eb="77">
      <t>ジコウ</t>
    </rPh>
    <phoneticPr fontId="13"/>
  </si>
  <si>
    <t>⑴</t>
    <phoneticPr fontId="13"/>
  </si>
  <si>
    <t>⑵</t>
    <phoneticPr fontId="13"/>
  </si>
  <si>
    <t>種類（小規模多機能型居宅介護事業、認知症対応型老人共同生
　活援助事業及び複合型サービス福祉事業に係るものを除く。）</t>
    <rPh sb="0" eb="2">
      <t>シュルイ</t>
    </rPh>
    <rPh sb="3" eb="6">
      <t>ショウキボ</t>
    </rPh>
    <rPh sb="6" eb="10">
      <t>タキノウガタ</t>
    </rPh>
    <rPh sb="10" eb="12">
      <t>キョタク</t>
    </rPh>
    <rPh sb="12" eb="14">
      <t>カイゴ</t>
    </rPh>
    <rPh sb="14" eb="16">
      <t>ジギョウ</t>
    </rPh>
    <rPh sb="17" eb="20">
      <t>ニンチショウ</t>
    </rPh>
    <rPh sb="20" eb="23">
      <t>タイオウガタ</t>
    </rPh>
    <rPh sb="23" eb="25">
      <t>ロウジン</t>
    </rPh>
    <rPh sb="25" eb="27">
      <t>キョウドウ</t>
    </rPh>
    <rPh sb="27" eb="28">
      <t>セイ</t>
    </rPh>
    <rPh sb="30" eb="31">
      <t>カツ</t>
    </rPh>
    <rPh sb="31" eb="33">
      <t>エンジョ</t>
    </rPh>
    <rPh sb="33" eb="35">
      <t>ジギョウ</t>
    </rPh>
    <rPh sb="35" eb="36">
      <t>オヨ</t>
    </rPh>
    <rPh sb="37" eb="40">
      <t>フクゴウガタ</t>
    </rPh>
    <rPh sb="44" eb="46">
      <t>フクシ</t>
    </rPh>
    <rPh sb="46" eb="48">
      <t>ジギョウ</t>
    </rPh>
    <rPh sb="49" eb="50">
      <t>カカ</t>
    </rPh>
    <rPh sb="54" eb="55">
      <t>ノゾ</t>
    </rPh>
    <phoneticPr fontId="13"/>
  </si>
  <si>
    <t>⑶</t>
    <phoneticPr fontId="13"/>
  </si>
  <si>
    <t>⑷</t>
    <phoneticPr fontId="13"/>
  </si>
  <si>
    <t>知事が指示するもの</t>
  </si>
  <si>
    <t>第15条第２項及び老人福祉法施行規則第１条の14の規定により届け出ます。</t>
    <rPh sb="0" eb="1">
      <t>ダイ</t>
    </rPh>
    <rPh sb="3" eb="4">
      <t>ジョウ</t>
    </rPh>
    <rPh sb="4" eb="5">
      <t>ダイ</t>
    </rPh>
    <rPh sb="6" eb="7">
      <t>コウ</t>
    </rPh>
    <rPh sb="7" eb="8">
      <t>オヨ</t>
    </rPh>
    <rPh sb="9" eb="11">
      <t>ロウジン</t>
    </rPh>
    <rPh sb="11" eb="13">
      <t>フクシ</t>
    </rPh>
    <rPh sb="13" eb="14">
      <t>ホウ</t>
    </rPh>
    <rPh sb="14" eb="16">
      <t>セコウ</t>
    </rPh>
    <rPh sb="16" eb="18">
      <t>キソク</t>
    </rPh>
    <rPh sb="18" eb="19">
      <t>ダイ</t>
    </rPh>
    <rPh sb="20" eb="21">
      <t>ジョウ</t>
    </rPh>
    <rPh sb="25" eb="27">
      <t>キテイ</t>
    </rPh>
    <rPh sb="30" eb="31">
      <t>トド</t>
    </rPh>
    <rPh sb="32" eb="33">
      <t>デ</t>
    </rPh>
    <phoneticPr fontId="13"/>
  </si>
  <si>
    <t>　施設の長の氏名</t>
    <rPh sb="1" eb="3">
      <t>シセツ</t>
    </rPh>
    <rPh sb="4" eb="5">
      <t>オサ</t>
    </rPh>
    <rPh sb="6" eb="8">
      <t>シメイ</t>
    </rPh>
    <phoneticPr fontId="13"/>
  </si>
  <si>
    <t>　登記事項証明書（法人等の場合に限る。）</t>
    <phoneticPr fontId="13"/>
  </si>
  <si>
    <t>（日本産業規格Ａ列４番）</t>
    <rPh sb="3" eb="5">
      <t>サンギョウ</t>
    </rPh>
    <rPh sb="5" eb="7">
      <t>キカク</t>
    </rPh>
    <rPh sb="8" eb="9">
      <t>レツ</t>
    </rPh>
    <rPh sb="10" eb="11">
      <t>バン</t>
    </rPh>
    <phoneticPr fontId="13"/>
  </si>
  <si>
    <t>別記</t>
    <rPh sb="0" eb="2">
      <t>ベッキ</t>
    </rPh>
    <phoneticPr fontId="13"/>
  </si>
  <si>
    <t>第１号様式（第２条関係）</t>
    <rPh sb="0" eb="1">
      <t>ダイ</t>
    </rPh>
    <rPh sb="2" eb="3">
      <t>ゴウ</t>
    </rPh>
    <rPh sb="3" eb="5">
      <t>ヨウシキ</t>
    </rPh>
    <rPh sb="6" eb="7">
      <t>ダイ</t>
    </rPh>
    <rPh sb="8" eb="9">
      <t>ジョウ</t>
    </rPh>
    <rPh sb="9" eb="11">
      <t>カンケイ</t>
    </rPh>
    <phoneticPr fontId="13"/>
  </si>
  <si>
    <t>（記載例）</t>
    <rPh sb="1" eb="3">
      <t>キサイ</t>
    </rPh>
    <rPh sb="3" eb="4">
      <t>レイ</t>
    </rPh>
    <phoneticPr fontId="13"/>
  </si>
  <si>
    <t>令和○○年　○月　○日</t>
    <rPh sb="0" eb="1">
      <t>レイ</t>
    </rPh>
    <rPh sb="1" eb="2">
      <t>ワ</t>
    </rPh>
    <rPh sb="4" eb="5">
      <t>トシ</t>
    </rPh>
    <rPh sb="5" eb="6">
      <t>ヘイネン</t>
    </rPh>
    <rPh sb="7" eb="8">
      <t>ツキ</t>
    </rPh>
    <rPh sb="10" eb="11">
      <t>ニチ</t>
    </rPh>
    <phoneticPr fontId="13"/>
  </si>
  <si>
    <t>社会福祉法人　○○会</t>
    <rPh sb="0" eb="2">
      <t>シャカイ</t>
    </rPh>
    <rPh sb="2" eb="4">
      <t>フクシ</t>
    </rPh>
    <rPh sb="4" eb="6">
      <t>ホウジン</t>
    </rPh>
    <rPh sb="9" eb="10">
      <t>カイ</t>
    </rPh>
    <phoneticPr fontId="13"/>
  </si>
  <si>
    <t>理事長　×× ××　印</t>
    <rPh sb="0" eb="3">
      <t>リジチョウ</t>
    </rPh>
    <rPh sb="10" eb="11">
      <t>イン</t>
    </rPh>
    <phoneticPr fontId="13"/>
  </si>
  <si>
    <t xml:space="preserve"> 下記のとおり老人居宅生活支援事業を開始するので、老人福祉法第１４条及び老人福祉法施行規則第１条の９の規定により届け出ます。</t>
    <rPh sb="1" eb="3">
      <t>カキ</t>
    </rPh>
    <rPh sb="7" eb="9">
      <t>ロウジン</t>
    </rPh>
    <rPh sb="9" eb="11">
      <t>キョタク</t>
    </rPh>
    <rPh sb="11" eb="13">
      <t>セイカツ</t>
    </rPh>
    <rPh sb="13" eb="15">
      <t>シエン</t>
    </rPh>
    <rPh sb="15" eb="17">
      <t>ジギョウ</t>
    </rPh>
    <rPh sb="18" eb="20">
      <t>カイシ</t>
    </rPh>
    <rPh sb="25" eb="27">
      <t>ロウジン</t>
    </rPh>
    <rPh sb="27" eb="29">
      <t>フクシ</t>
    </rPh>
    <rPh sb="29" eb="30">
      <t>ホウ</t>
    </rPh>
    <rPh sb="30" eb="31">
      <t>ダイ</t>
    </rPh>
    <rPh sb="33" eb="34">
      <t>ジョウ</t>
    </rPh>
    <rPh sb="34" eb="35">
      <t>オヨ</t>
    </rPh>
    <rPh sb="36" eb="38">
      <t>ロウジン</t>
    </rPh>
    <rPh sb="38" eb="40">
      <t>フクシ</t>
    </rPh>
    <rPh sb="40" eb="41">
      <t>ホウ</t>
    </rPh>
    <rPh sb="41" eb="43">
      <t>セコウ</t>
    </rPh>
    <rPh sb="43" eb="45">
      <t>キソク</t>
    </rPh>
    <rPh sb="45" eb="46">
      <t>ダイ</t>
    </rPh>
    <rPh sb="47" eb="48">
      <t>ジョウ</t>
    </rPh>
    <rPh sb="51" eb="53">
      <t>キテイ</t>
    </rPh>
    <rPh sb="56" eb="57">
      <t>トド</t>
    </rPh>
    <rPh sb="58" eb="59">
      <t>デ</t>
    </rPh>
    <phoneticPr fontId="13"/>
  </si>
  <si>
    <r>
      <t>　経営者の氏名及び住所（法人等であるときは、その名称及び主たる事務所の所在地）　</t>
    </r>
    <r>
      <rPr>
        <b/>
        <sz val="12"/>
        <rFont val="ＭＳ 明朝"/>
        <family val="1"/>
        <charset val="128"/>
      </rPr>
      <t>社会福祉法人　○○会　東京都○○区○○町１－１－１</t>
    </r>
    <rPh sb="1" eb="4">
      <t>ケイエイシャ</t>
    </rPh>
    <rPh sb="5" eb="7">
      <t>シメイ</t>
    </rPh>
    <rPh sb="7" eb="8">
      <t>オヨ</t>
    </rPh>
    <rPh sb="9" eb="11">
      <t>ジュウショ</t>
    </rPh>
    <rPh sb="12" eb="14">
      <t>ホウジン</t>
    </rPh>
    <rPh sb="14" eb="15">
      <t>ナド</t>
    </rPh>
    <rPh sb="24" eb="26">
      <t>メイショウ</t>
    </rPh>
    <rPh sb="26" eb="27">
      <t>オヨ</t>
    </rPh>
    <rPh sb="28" eb="29">
      <t>シュ</t>
    </rPh>
    <rPh sb="31" eb="33">
      <t>ジム</t>
    </rPh>
    <rPh sb="33" eb="34">
      <t>ショ</t>
    </rPh>
    <rPh sb="35" eb="38">
      <t>ショザイチ</t>
    </rPh>
    <rPh sb="40" eb="42">
      <t>シャカイ</t>
    </rPh>
    <rPh sb="42" eb="44">
      <t>フクシ</t>
    </rPh>
    <rPh sb="44" eb="46">
      <t>ホウジン</t>
    </rPh>
    <rPh sb="49" eb="50">
      <t>カイ</t>
    </rPh>
    <rPh sb="51" eb="54">
      <t>トウキョウト</t>
    </rPh>
    <rPh sb="56" eb="57">
      <t>ク</t>
    </rPh>
    <rPh sb="59" eb="60">
      <t>マチ</t>
    </rPh>
    <phoneticPr fontId="13"/>
  </si>
  <si>
    <r>
      <t>　登記事項証明書又は条例　</t>
    </r>
    <r>
      <rPr>
        <b/>
        <sz val="12"/>
        <rFont val="ＭＳ 明朝"/>
        <family val="1"/>
        <charset val="128"/>
      </rPr>
      <t>（＊）</t>
    </r>
    <r>
      <rPr>
        <sz val="12"/>
        <rFont val="ＭＳ 明朝"/>
        <family val="1"/>
        <charset val="128"/>
      </rPr>
      <t>　</t>
    </r>
    <rPh sb="1" eb="3">
      <t>トウキ</t>
    </rPh>
    <rPh sb="3" eb="5">
      <t>ジコウ</t>
    </rPh>
    <rPh sb="5" eb="8">
      <t>ショウメイショ</t>
    </rPh>
    <rPh sb="8" eb="9">
      <t>マタ</t>
    </rPh>
    <rPh sb="10" eb="12">
      <t>ジョウレイ</t>
    </rPh>
    <phoneticPr fontId="13"/>
  </si>
  <si>
    <r>
      <t>　職員の定数及び職務の内容　</t>
    </r>
    <r>
      <rPr>
        <b/>
        <sz val="12"/>
        <rFont val="ＭＳ 明朝"/>
        <family val="1"/>
        <charset val="128"/>
      </rPr>
      <t>（＊）</t>
    </r>
    <rPh sb="1" eb="3">
      <t>ショクイン</t>
    </rPh>
    <rPh sb="4" eb="6">
      <t>テイスウ</t>
    </rPh>
    <rPh sb="6" eb="7">
      <t>オヨ</t>
    </rPh>
    <rPh sb="8" eb="10">
      <t>ショクム</t>
    </rPh>
    <rPh sb="11" eb="13">
      <t>ナイヨウ</t>
    </rPh>
    <phoneticPr fontId="13"/>
  </si>
  <si>
    <r>
      <t>　主な職員の氏名　</t>
    </r>
    <r>
      <rPr>
        <b/>
        <sz val="12"/>
        <rFont val="ＭＳ 明朝"/>
        <family val="1"/>
        <charset val="128"/>
      </rPr>
      <t>（＊）</t>
    </r>
    <rPh sb="1" eb="2">
      <t>オモ</t>
    </rPh>
    <rPh sb="3" eb="5">
      <t>ショクイン</t>
    </rPh>
    <rPh sb="6" eb="8">
      <t>シメイ</t>
    </rPh>
    <phoneticPr fontId="13"/>
  </si>
  <si>
    <r>
      <t>　事業を行おうとする区域（区市町村からの委託事業にあっては、当該区市町村の名称を含む。）　</t>
    </r>
    <r>
      <rPr>
        <b/>
        <sz val="12"/>
        <rFont val="ＭＳ 明朝"/>
        <family val="1"/>
        <charset val="128"/>
      </rPr>
      <t>○○区、△△区、××市</t>
    </r>
    <rPh sb="1" eb="3">
      <t>ジギョウ</t>
    </rPh>
    <rPh sb="4" eb="5">
      <t>オコナ</t>
    </rPh>
    <rPh sb="10" eb="12">
      <t>クイキ</t>
    </rPh>
    <rPh sb="13" eb="17">
      <t>クシチョウソン</t>
    </rPh>
    <rPh sb="20" eb="22">
      <t>イタク</t>
    </rPh>
    <rPh sb="22" eb="24">
      <t>ジギョウ</t>
    </rPh>
    <rPh sb="30" eb="32">
      <t>トウガイ</t>
    </rPh>
    <rPh sb="32" eb="36">
      <t>クシチョウソン</t>
    </rPh>
    <rPh sb="37" eb="39">
      <t>メイショウ</t>
    </rPh>
    <rPh sb="40" eb="41">
      <t>フク</t>
    </rPh>
    <rPh sb="47" eb="48">
      <t>ク</t>
    </rPh>
    <rPh sb="51" eb="52">
      <t>ク</t>
    </rPh>
    <rPh sb="55" eb="56">
      <t>シ</t>
    </rPh>
    <phoneticPr fontId="13"/>
  </si>
  <si>
    <t>　行おうとする老人デイサービス事業、老人短期入所事業、小規模多機能型居宅介護事業又は認知症対応型老人共同生活援助事業</t>
    <rPh sb="1" eb="2">
      <t>オコナ</t>
    </rPh>
    <rPh sb="7" eb="9">
      <t>ロウジン</t>
    </rPh>
    <rPh sb="15" eb="17">
      <t>ジギョウ</t>
    </rPh>
    <rPh sb="18" eb="20">
      <t>ロウジン</t>
    </rPh>
    <rPh sb="20" eb="22">
      <t>タンキ</t>
    </rPh>
    <rPh sb="22" eb="24">
      <t>ニュウショ</t>
    </rPh>
    <rPh sb="24" eb="26">
      <t>ジギョウ</t>
    </rPh>
    <rPh sb="27" eb="30">
      <t>ショウキボ</t>
    </rPh>
    <rPh sb="30" eb="31">
      <t>タ</t>
    </rPh>
    <rPh sb="31" eb="32">
      <t>キ</t>
    </rPh>
    <rPh sb="32" eb="33">
      <t>ノウ</t>
    </rPh>
    <rPh sb="33" eb="34">
      <t>ガタ</t>
    </rPh>
    <rPh sb="34" eb="36">
      <t>キョタク</t>
    </rPh>
    <rPh sb="36" eb="38">
      <t>カイゴ</t>
    </rPh>
    <rPh sb="38" eb="40">
      <t>ジギョウ</t>
    </rPh>
    <rPh sb="40" eb="41">
      <t>マタ</t>
    </rPh>
    <rPh sb="42" eb="44">
      <t>ニンチ</t>
    </rPh>
    <rPh sb="44" eb="45">
      <t>ショウ</t>
    </rPh>
    <rPh sb="45" eb="48">
      <t>タイオウガタ</t>
    </rPh>
    <rPh sb="48" eb="50">
      <t>ロウジン</t>
    </rPh>
    <rPh sb="50" eb="52">
      <t>キョウドウ</t>
    </rPh>
    <rPh sb="52" eb="54">
      <t>セイカツ</t>
    </rPh>
    <rPh sb="54" eb="56">
      <t>エンジョ</t>
    </rPh>
    <rPh sb="56" eb="58">
      <t>ジギョウ</t>
    </rPh>
    <phoneticPr fontId="13"/>
  </si>
  <si>
    <t>(1)</t>
    <phoneticPr fontId="13"/>
  </si>
  <si>
    <t>(2)</t>
  </si>
  <si>
    <t>種類（小規模多機能型居宅介護事業及び認知症対応型老人共同生活援助事業に係るものを除く。）</t>
    <rPh sb="0" eb="2">
      <t>シュルイ</t>
    </rPh>
    <rPh sb="3" eb="6">
      <t>ショウキボ</t>
    </rPh>
    <rPh sb="6" eb="10">
      <t>タキノウガタ</t>
    </rPh>
    <rPh sb="10" eb="12">
      <t>キョタク</t>
    </rPh>
    <rPh sb="12" eb="14">
      <t>カイゴ</t>
    </rPh>
    <rPh sb="14" eb="16">
      <t>ジギョウ</t>
    </rPh>
    <rPh sb="16" eb="17">
      <t>オヨ</t>
    </rPh>
    <rPh sb="18" eb="20">
      <t>ニンチ</t>
    </rPh>
    <rPh sb="20" eb="21">
      <t>ショウ</t>
    </rPh>
    <rPh sb="21" eb="24">
      <t>タイオウガタ</t>
    </rPh>
    <rPh sb="24" eb="26">
      <t>ロウジン</t>
    </rPh>
    <rPh sb="26" eb="28">
      <t>キョウドウ</t>
    </rPh>
    <rPh sb="28" eb="30">
      <t>セイカツ</t>
    </rPh>
    <rPh sb="30" eb="32">
      <t>エンジョ</t>
    </rPh>
    <rPh sb="32" eb="34">
      <t>ジギョウ</t>
    </rPh>
    <rPh sb="35" eb="36">
      <t>カカワ</t>
    </rPh>
    <rPh sb="40" eb="41">
      <t>ノゾ</t>
    </rPh>
    <phoneticPr fontId="13"/>
  </si>
  <si>
    <t>(3)</t>
  </si>
  <si>
    <t>(4)</t>
  </si>
  <si>
    <r>
      <t>　事業開始の予定年月日　</t>
    </r>
    <r>
      <rPr>
        <b/>
        <sz val="12"/>
        <rFont val="ＭＳ 明朝"/>
        <family val="1"/>
        <charset val="128"/>
      </rPr>
      <t>令和○○年○月○日</t>
    </r>
    <rPh sb="1" eb="3">
      <t>ジギョウ</t>
    </rPh>
    <rPh sb="3" eb="5">
      <t>カイシ</t>
    </rPh>
    <rPh sb="6" eb="8">
      <t>ヨテイ</t>
    </rPh>
    <rPh sb="8" eb="11">
      <t>ネンガッピ</t>
    </rPh>
    <rPh sb="12" eb="13">
      <t>レイ</t>
    </rPh>
    <rPh sb="13" eb="14">
      <t>ワ</t>
    </rPh>
    <rPh sb="16" eb="17">
      <t>ネン</t>
    </rPh>
    <rPh sb="18" eb="19">
      <t>ガツ</t>
    </rPh>
    <rPh sb="20" eb="21">
      <t>ニチ</t>
    </rPh>
    <phoneticPr fontId="13"/>
  </si>
  <si>
    <r>
      <t>　添付書類　</t>
    </r>
    <r>
      <rPr>
        <b/>
        <sz val="12"/>
        <rFont val="ＭＳ 明朝"/>
        <family val="1"/>
        <charset val="128"/>
      </rPr>
      <t>（＊）</t>
    </r>
    <rPh sb="1" eb="3">
      <t>テンプ</t>
    </rPh>
    <rPh sb="3" eb="5">
      <t>ショルイ</t>
    </rPh>
    <phoneticPr fontId="13"/>
  </si>
  <si>
    <r>
      <t>知事が指示するもの　</t>
    </r>
    <r>
      <rPr>
        <b/>
        <sz val="12"/>
        <rFont val="ＭＳ 明朝"/>
        <family val="1"/>
        <charset val="128"/>
      </rPr>
      <t>（＊）</t>
    </r>
    <rPh sb="0" eb="2">
      <t>チジ</t>
    </rPh>
    <rPh sb="3" eb="5">
      <t>シジ</t>
    </rPh>
    <phoneticPr fontId="13"/>
  </si>
  <si>
    <r>
      <t>令和○○</t>
    </r>
    <r>
      <rPr>
        <sz val="12"/>
        <rFont val="ＭＳ 明朝"/>
        <family val="1"/>
        <charset val="128"/>
      </rPr>
      <t>年</t>
    </r>
    <r>
      <rPr>
        <b/>
        <sz val="12"/>
        <rFont val="ＭＳ 明朝"/>
        <family val="1"/>
        <charset val="128"/>
      </rPr>
      <t>○</t>
    </r>
    <r>
      <rPr>
        <sz val="12"/>
        <rFont val="ＭＳ 明朝"/>
        <family val="1"/>
        <charset val="128"/>
      </rPr>
      <t>月</t>
    </r>
    <r>
      <rPr>
        <b/>
        <sz val="12"/>
        <rFont val="ＭＳ 明朝"/>
        <family val="1"/>
        <charset val="128"/>
      </rPr>
      <t>○</t>
    </r>
    <r>
      <rPr>
        <sz val="12"/>
        <rFont val="ＭＳ 明朝"/>
        <family val="1"/>
        <charset val="128"/>
      </rPr>
      <t>日</t>
    </r>
    <rPh sb="0" eb="1">
      <t>レイ</t>
    </rPh>
    <rPh sb="1" eb="2">
      <t>ワ</t>
    </rPh>
    <rPh sb="4" eb="5">
      <t>ネン</t>
    </rPh>
    <rPh sb="6" eb="7">
      <t>ツキ</t>
    </rPh>
    <rPh sb="8" eb="9">
      <t>ニチ</t>
    </rPh>
    <phoneticPr fontId="13"/>
  </si>
  <si>
    <t>　社会福祉法人○○会</t>
    <rPh sb="1" eb="3">
      <t>シャカイ</t>
    </rPh>
    <rPh sb="3" eb="5">
      <t>フクシ</t>
    </rPh>
    <rPh sb="5" eb="7">
      <t>ホウジン</t>
    </rPh>
    <rPh sb="9" eb="10">
      <t>カイ</t>
    </rPh>
    <phoneticPr fontId="13"/>
  </si>
  <si>
    <t>　理事長○○区××町1-1-1</t>
    <rPh sb="1" eb="4">
      <t>リジチョウ</t>
    </rPh>
    <rPh sb="6" eb="7">
      <t>ク</t>
    </rPh>
    <rPh sb="9" eb="10">
      <t>マチ</t>
    </rPh>
    <phoneticPr fontId="13"/>
  </si>
  <si>
    <t>　理事長　××　××　印</t>
    <rPh sb="1" eb="4">
      <t>リジチョウ</t>
    </rPh>
    <rPh sb="11" eb="12">
      <t>イン</t>
    </rPh>
    <phoneticPr fontId="13"/>
  </si>
  <si>
    <t>所在地　東京都○○区○○町1-1-1</t>
    <rPh sb="0" eb="3">
      <t>ショザイチ</t>
    </rPh>
    <rPh sb="4" eb="7">
      <t>トウキョウト</t>
    </rPh>
    <rPh sb="9" eb="10">
      <t>ク</t>
    </rPh>
    <rPh sb="12" eb="13">
      <t>マチ</t>
    </rPh>
    <phoneticPr fontId="13"/>
  </si>
  <si>
    <t>地上5階建　鉄筋コンクリート造りの1階部分　○○㎡（別添平面図のとおり）</t>
    <rPh sb="0" eb="2">
      <t>チジョウ</t>
    </rPh>
    <rPh sb="3" eb="5">
      <t>カイダテ</t>
    </rPh>
    <rPh sb="6" eb="8">
      <t>テッキン</t>
    </rPh>
    <rPh sb="14" eb="15">
      <t>ヅク</t>
    </rPh>
    <rPh sb="18" eb="19">
      <t>カイ</t>
    </rPh>
    <rPh sb="19" eb="21">
      <t>ブブン</t>
    </rPh>
    <rPh sb="26" eb="28">
      <t>ベッテン</t>
    </rPh>
    <rPh sb="28" eb="31">
      <t>ヘイメンズ</t>
    </rPh>
    <phoneticPr fontId="13"/>
  </si>
  <si>
    <t>（＊）</t>
    <phoneticPr fontId="13"/>
  </si>
  <si>
    <r>
      <t>　事業を行おうとする区域（区市町村からの委託事業にあっては、当該区市町村の名称を含む。）　　　　</t>
    </r>
    <r>
      <rPr>
        <b/>
        <sz val="12"/>
        <rFont val="ＭＳ 明朝"/>
        <family val="1"/>
        <charset val="128"/>
      </rPr>
      <t>○○区、△△区、××市</t>
    </r>
    <rPh sb="1" eb="3">
      <t>ジギョウ</t>
    </rPh>
    <rPh sb="4" eb="5">
      <t>オコナ</t>
    </rPh>
    <rPh sb="10" eb="12">
      <t>クイキ</t>
    </rPh>
    <rPh sb="13" eb="17">
      <t>クシチョウソン</t>
    </rPh>
    <rPh sb="20" eb="22">
      <t>イタク</t>
    </rPh>
    <rPh sb="22" eb="24">
      <t>ジギョウ</t>
    </rPh>
    <rPh sb="30" eb="32">
      <t>トウガイ</t>
    </rPh>
    <rPh sb="32" eb="36">
      <t>クシチョウソン</t>
    </rPh>
    <rPh sb="37" eb="39">
      <t>メイショウ</t>
    </rPh>
    <rPh sb="40" eb="41">
      <t>フク</t>
    </rPh>
    <phoneticPr fontId="13"/>
  </si>
  <si>
    <t>令和○○年○月○日</t>
    <phoneticPr fontId="13"/>
  </si>
  <si>
    <t>　事業の種類及び内容　　老人短期入所施設（短期入所生活介護）</t>
    <rPh sb="1" eb="3">
      <t>ジギョウ</t>
    </rPh>
    <rPh sb="4" eb="6">
      <t>シュルイ</t>
    </rPh>
    <rPh sb="6" eb="7">
      <t>オヨ</t>
    </rPh>
    <rPh sb="8" eb="10">
      <t>ナイヨウ</t>
    </rPh>
    <rPh sb="21" eb="23">
      <t>タンキ</t>
    </rPh>
    <rPh sb="23" eb="25">
      <t>ニュウショ</t>
    </rPh>
    <rPh sb="25" eb="27">
      <t>セイカツ</t>
    </rPh>
    <rPh sb="27" eb="29">
      <t>カイゴ</t>
    </rPh>
    <phoneticPr fontId="13"/>
  </si>
  <si>
    <t>名称　　○○会ショートステイ</t>
    <rPh sb="0" eb="2">
      <t>メイショウ</t>
    </rPh>
    <rPh sb="6" eb="7">
      <t>カイ</t>
    </rPh>
    <phoneticPr fontId="13"/>
  </si>
  <si>
    <t>種類　　老人短期入所施設（短期入所生活介護）</t>
    <rPh sb="0" eb="2">
      <t>シュルイ</t>
    </rPh>
    <rPh sb="4" eb="6">
      <t>ロウジン</t>
    </rPh>
    <rPh sb="6" eb="8">
      <t>タンキ</t>
    </rPh>
    <rPh sb="8" eb="10">
      <t>ニュウショ</t>
    </rPh>
    <rPh sb="10" eb="12">
      <t>シセツ</t>
    </rPh>
    <rPh sb="13" eb="15">
      <t>タンキ</t>
    </rPh>
    <rPh sb="15" eb="17">
      <t>ニュウショ</t>
    </rPh>
    <rPh sb="17" eb="19">
      <t>セイカツ</t>
    </rPh>
    <rPh sb="19" eb="21">
      <t>カイゴ</t>
    </rPh>
    <phoneticPr fontId="13"/>
  </si>
  <si>
    <t>第４号様式（第３条関係）</t>
    <rPh sb="0" eb="1">
      <t>ダイ</t>
    </rPh>
    <rPh sb="2" eb="3">
      <t>ゴウ</t>
    </rPh>
    <rPh sb="3" eb="5">
      <t>ヨウシキ</t>
    </rPh>
    <rPh sb="6" eb="7">
      <t>ダイ</t>
    </rPh>
    <rPh sb="8" eb="9">
      <t>ジョウ</t>
    </rPh>
    <rPh sb="9" eb="11">
      <t>カンケイ</t>
    </rPh>
    <phoneticPr fontId="13"/>
  </si>
  <si>
    <t>※２　消防署一覧（https://www.tfd.metro.tokyo.lg.jp/tfd/index.html）</t>
    <phoneticPr fontId="46"/>
  </si>
  <si>
    <t>当該施設は、消防法・建築基準法等関係法令に適合したものとなっていますか。</t>
    <rPh sb="0" eb="2">
      <t>トウガイ</t>
    </rPh>
    <rPh sb="2" eb="4">
      <t>シセツ</t>
    </rPh>
    <rPh sb="6" eb="9">
      <t>ショウボウホウ</t>
    </rPh>
    <rPh sb="10" eb="12">
      <t>ケンチク</t>
    </rPh>
    <rPh sb="12" eb="14">
      <t>キジュン</t>
    </rPh>
    <rPh sb="14" eb="15">
      <t>ホウ</t>
    </rPh>
    <rPh sb="15" eb="16">
      <t>トウ</t>
    </rPh>
    <rPh sb="16" eb="18">
      <t>カンケイ</t>
    </rPh>
    <rPh sb="18" eb="20">
      <t>ホウレイ</t>
    </rPh>
    <rPh sb="21" eb="23">
      <t>テキゴウ</t>
    </rPh>
    <phoneticPr fontId="13"/>
  </si>
  <si>
    <t>老人デイサービスセンター等は、消防法・建築基準法等により、構造等の制約がある場合があるため、事前に確認をお願いします。</t>
    <rPh sb="0" eb="2">
      <t>ロウジン</t>
    </rPh>
    <rPh sb="12" eb="13">
      <t>トウ</t>
    </rPh>
    <rPh sb="15" eb="18">
      <t>ショウボウホウ</t>
    </rPh>
    <rPh sb="19" eb="21">
      <t>ケンチク</t>
    </rPh>
    <rPh sb="21" eb="23">
      <t>キジュン</t>
    </rPh>
    <rPh sb="23" eb="24">
      <t>ホウ</t>
    </rPh>
    <rPh sb="24" eb="25">
      <t>トウ</t>
    </rPh>
    <rPh sb="29" eb="32">
      <t>コウゾウトウ</t>
    </rPh>
    <rPh sb="33" eb="35">
      <t>セイヤク</t>
    </rPh>
    <rPh sb="38" eb="40">
      <t>バアイ</t>
    </rPh>
    <rPh sb="46" eb="48">
      <t>ジゼン</t>
    </rPh>
    <rPh sb="49" eb="51">
      <t>カクニン</t>
    </rPh>
    <rPh sb="53" eb="54">
      <t>ネガ</t>
    </rPh>
    <phoneticPr fontId="13"/>
  </si>
  <si>
    <t>事業所の平面図（参考様式２）</t>
    <rPh sb="8" eb="10">
      <t>サンコウ</t>
    </rPh>
    <rPh sb="10" eb="12">
      <t>ヨウシキ</t>
    </rPh>
    <phoneticPr fontId="13"/>
  </si>
  <si>
    <t>指定介護予防サービス事業所</t>
    <rPh sb="0" eb="2">
      <t>シテイ</t>
    </rPh>
    <rPh sb="2" eb="4">
      <t>カイゴ</t>
    </rPh>
    <rPh sb="4" eb="6">
      <t>ヨボウ</t>
    </rPh>
    <rPh sb="10" eb="13">
      <t>ジギョウショ</t>
    </rPh>
    <phoneticPr fontId="13"/>
  </si>
  <si>
    <t>介護保険施設</t>
    <rPh sb="0" eb="2">
      <t>カイゴ</t>
    </rPh>
    <rPh sb="2" eb="4">
      <t>ホケン</t>
    </rPh>
    <rPh sb="4" eb="6">
      <t>シセツ</t>
    </rPh>
    <phoneticPr fontId="13"/>
  </si>
  <si>
    <t>（代表者の職名・氏名）</t>
    <rPh sb="1" eb="4">
      <t>ダイヒョウシャ</t>
    </rPh>
    <rPh sb="5" eb="7">
      <t>ショクメイ</t>
    </rPh>
    <rPh sb="8" eb="10">
      <t>シメイ</t>
    </rPh>
    <phoneticPr fontId="13"/>
  </si>
  <si>
    <t>申　請　者</t>
    <rPh sb="0" eb="1">
      <t>サル</t>
    </rPh>
    <rPh sb="2" eb="3">
      <t>ショウ</t>
    </rPh>
    <rPh sb="4" eb="5">
      <t>モノ</t>
    </rPh>
    <phoneticPr fontId="15"/>
  </si>
  <si>
    <t>名称</t>
    <rPh sb="0" eb="1">
      <t>ナ</t>
    </rPh>
    <rPh sb="1" eb="2">
      <t>ショウ</t>
    </rPh>
    <phoneticPr fontId="13"/>
  </si>
  <si>
    <t>主たる事務所の
所在地</t>
    <rPh sb="8" eb="11">
      <t>ショザイチ</t>
    </rPh>
    <phoneticPr fontId="13"/>
  </si>
  <si>
    <t>（郵便番号</t>
    <phoneticPr fontId="13"/>
  </si>
  <si>
    <t>-</t>
    <phoneticPr fontId="13"/>
  </si>
  <si>
    <t>連絡先</t>
    <rPh sb="0" eb="3">
      <t>レンラクサキ</t>
    </rPh>
    <phoneticPr fontId="13"/>
  </si>
  <si>
    <t>Email</t>
    <phoneticPr fontId="13"/>
  </si>
  <si>
    <t>職名</t>
    <rPh sb="0" eb="2">
      <t>ショクメイ</t>
    </rPh>
    <phoneticPr fontId="13"/>
  </si>
  <si>
    <t>生年
月日</t>
    <rPh sb="0" eb="2">
      <t>セイネン</t>
    </rPh>
    <rPh sb="3" eb="5">
      <t>ガッピ</t>
    </rPh>
    <phoneticPr fontId="13"/>
  </si>
  <si>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13"/>
  </si>
  <si>
    <t>指定（許可）申請をする事業等の開始予定年月日</t>
    <rPh sb="15" eb="17">
      <t>カイシ</t>
    </rPh>
    <rPh sb="17" eb="19">
      <t>ヨテイ</t>
    </rPh>
    <rPh sb="19" eb="22">
      <t>ネンガッピ</t>
    </rPh>
    <phoneticPr fontId="13"/>
  </si>
  <si>
    <t>様　式</t>
    <rPh sb="0" eb="3">
      <t>ヨウシキ</t>
    </rPh>
    <phoneticPr fontId="13"/>
  </si>
  <si>
    <t>指定居宅サービス</t>
    <rPh sb="0" eb="2">
      <t>シテイ</t>
    </rPh>
    <rPh sb="2" eb="4">
      <t>キョタク</t>
    </rPh>
    <phoneticPr fontId="13"/>
  </si>
  <si>
    <t>施設</t>
    <rPh sb="0" eb="2">
      <t>シセツ</t>
    </rPh>
    <phoneticPr fontId="46"/>
  </si>
  <si>
    <t>介護老人福祉施設</t>
    <rPh sb="0" eb="2">
      <t>カイゴ</t>
    </rPh>
    <rPh sb="2" eb="4">
      <t>ロウジン</t>
    </rPh>
    <rPh sb="4" eb="6">
      <t>フクシ</t>
    </rPh>
    <rPh sb="6" eb="8">
      <t>シセツ</t>
    </rPh>
    <phoneticPr fontId="13"/>
  </si>
  <si>
    <t>介護老人保健施設</t>
    <rPh sb="0" eb="2">
      <t>カイゴ</t>
    </rPh>
    <rPh sb="2" eb="4">
      <t>ロウジン</t>
    </rPh>
    <rPh sb="4" eb="6">
      <t>ホケン</t>
    </rPh>
    <phoneticPr fontId="13"/>
  </si>
  <si>
    <t>指定介護予防サービス</t>
    <rPh sb="0" eb="2">
      <t>シテイ</t>
    </rPh>
    <rPh sb="2" eb="4">
      <t>カイゴ</t>
    </rPh>
    <rPh sb="4" eb="6">
      <t>ヨボウ</t>
    </rPh>
    <phoneticPr fontId="13"/>
  </si>
  <si>
    <t>介護予防訪問入浴介護</t>
    <rPh sb="0" eb="2">
      <t>カイゴ</t>
    </rPh>
    <rPh sb="2" eb="4">
      <t>ヨボウ</t>
    </rPh>
    <rPh sb="4" eb="6">
      <t>ホウモン</t>
    </rPh>
    <rPh sb="6" eb="8">
      <t>ニュウヨク</t>
    </rPh>
    <rPh sb="8" eb="10">
      <t>カイゴ</t>
    </rPh>
    <phoneticPr fontId="13"/>
  </si>
  <si>
    <t>介護予防訪問看護</t>
    <rPh sb="0" eb="2">
      <t>カイゴ</t>
    </rPh>
    <rPh sb="2" eb="4">
      <t>ヨボウ</t>
    </rPh>
    <rPh sb="4" eb="6">
      <t>ホウモン</t>
    </rPh>
    <rPh sb="6" eb="8">
      <t>カンゴ</t>
    </rPh>
    <phoneticPr fontId="13"/>
  </si>
  <si>
    <t>介護予防訪問リハビリテーション</t>
    <rPh sb="0" eb="2">
      <t>カイゴ</t>
    </rPh>
    <rPh sb="2" eb="4">
      <t>ヨボウ</t>
    </rPh>
    <rPh sb="4" eb="6">
      <t>ホウモン</t>
    </rPh>
    <phoneticPr fontId="13"/>
  </si>
  <si>
    <t>介護予防居宅療養管理指導</t>
    <rPh sb="0" eb="2">
      <t>カイゴ</t>
    </rPh>
    <rPh sb="2" eb="4">
      <t>ヨボウ</t>
    </rPh>
    <rPh sb="4" eb="6">
      <t>キョタク</t>
    </rPh>
    <rPh sb="6" eb="8">
      <t>リョウヨウ</t>
    </rPh>
    <rPh sb="8" eb="10">
      <t>カンリ</t>
    </rPh>
    <rPh sb="10" eb="12">
      <t>シドウ</t>
    </rPh>
    <phoneticPr fontId="13"/>
  </si>
  <si>
    <t>介護予防通所リハビリテーション</t>
    <rPh sb="0" eb="2">
      <t>カイゴ</t>
    </rPh>
    <rPh sb="2" eb="4">
      <t>ヨボウ</t>
    </rPh>
    <rPh sb="4" eb="6">
      <t>ツウショ</t>
    </rPh>
    <phoneticPr fontId="13"/>
  </si>
  <si>
    <t>介護予防短期入所療養介護</t>
    <rPh sb="0" eb="2">
      <t>カイゴ</t>
    </rPh>
    <rPh sb="2" eb="4">
      <t>ヨボウ</t>
    </rPh>
    <rPh sb="4" eb="6">
      <t>タンキ</t>
    </rPh>
    <rPh sb="6" eb="8">
      <t>ニュウショ</t>
    </rPh>
    <rPh sb="8" eb="10">
      <t>リョウヨウ</t>
    </rPh>
    <rPh sb="10" eb="12">
      <t>カイゴ</t>
    </rPh>
    <phoneticPr fontId="13"/>
  </si>
  <si>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3"/>
  </si>
  <si>
    <t>介護予防福祉用具貸与</t>
    <rPh sb="0" eb="2">
      <t>カイゴ</t>
    </rPh>
    <rPh sb="2" eb="4">
      <t>ヨボウ</t>
    </rPh>
    <rPh sb="4" eb="7">
      <t>フクシヨウ</t>
    </rPh>
    <rPh sb="7" eb="8">
      <t>グ</t>
    </rPh>
    <rPh sb="8" eb="10">
      <t>タイヨ</t>
    </rPh>
    <phoneticPr fontId="13"/>
  </si>
  <si>
    <t>特定介護予防福祉用具販売</t>
    <rPh sb="0" eb="2">
      <t>トクテイ</t>
    </rPh>
    <rPh sb="2" eb="4">
      <t>カイゴ</t>
    </rPh>
    <rPh sb="4" eb="6">
      <t>ヨボウ</t>
    </rPh>
    <rPh sb="6" eb="8">
      <t>フクシ</t>
    </rPh>
    <rPh sb="8" eb="10">
      <t>ヨウグ</t>
    </rPh>
    <rPh sb="10" eb="12">
      <t>ハンバイ</t>
    </rPh>
    <phoneticPr fontId="13"/>
  </si>
  <si>
    <t>介護保険事業所番号</t>
    <rPh sb="6" eb="7">
      <t>ショ</t>
    </rPh>
    <phoneticPr fontId="13"/>
  </si>
  <si>
    <t>（既に指定又は許可を受けている場合）</t>
    <rPh sb="1" eb="2">
      <t>スデ</t>
    </rPh>
    <phoneticPr fontId="13"/>
  </si>
  <si>
    <t>（保険医療機関として指定を受けている場合）</t>
    <rPh sb="1" eb="3">
      <t>ホケン</t>
    </rPh>
    <rPh sb="3" eb="5">
      <t>イリョウ</t>
    </rPh>
    <rPh sb="5" eb="7">
      <t>キカン</t>
    </rPh>
    <rPh sb="10" eb="12">
      <t>シテイ</t>
    </rPh>
    <phoneticPr fontId="13"/>
  </si>
  <si>
    <t>（日本産業規格A列４番）</t>
    <rPh sb="1" eb="3">
      <t>ニホン</t>
    </rPh>
    <rPh sb="3" eb="5">
      <t>サンギョウ</t>
    </rPh>
    <rPh sb="5" eb="7">
      <t>キカク</t>
    </rPh>
    <rPh sb="8" eb="9">
      <t>レツ</t>
    </rPh>
    <rPh sb="10" eb="11">
      <t>バン</t>
    </rPh>
    <phoneticPr fontId="46"/>
  </si>
  <si>
    <t>事 業 所</t>
  </si>
  <si>
    <t>名　　称</t>
    <rPh sb="0" eb="1">
      <t>メイ</t>
    </rPh>
    <rPh sb="3" eb="4">
      <t>ショウ</t>
    </rPh>
    <phoneticPr fontId="13"/>
  </si>
  <si>
    <t>管 理 者</t>
  </si>
  <si>
    <t>氏    名</t>
    <phoneticPr fontId="13"/>
  </si>
  <si>
    <t>生年月日</t>
    <phoneticPr fontId="13"/>
  </si>
  <si>
    <t>協力医療機関</t>
    <rPh sb="0" eb="2">
      <t>キョウリョク</t>
    </rPh>
    <rPh sb="2" eb="4">
      <t>イリョウ</t>
    </rPh>
    <rPh sb="4" eb="6">
      <t>キカン</t>
    </rPh>
    <phoneticPr fontId="13"/>
  </si>
  <si>
    <t>主な診療科名</t>
    <rPh sb="0" eb="1">
      <t>オモ</t>
    </rPh>
    <rPh sb="2" eb="5">
      <t>シンリョウカ</t>
    </rPh>
    <rPh sb="5" eb="6">
      <t>メイ</t>
    </rPh>
    <phoneticPr fontId="13"/>
  </si>
  <si>
    <t>○人員に関する基準の確認に必要な事項</t>
    <phoneticPr fontId="13"/>
  </si>
  <si>
    <t>従業者の職種・員数</t>
    <phoneticPr fontId="13"/>
  </si>
  <si>
    <t>医師</t>
    <rPh sb="0" eb="2">
      <t>イシ</t>
    </rPh>
    <phoneticPr fontId="13"/>
  </si>
  <si>
    <t>生活相談員</t>
    <rPh sb="0" eb="2">
      <t>セイカツ</t>
    </rPh>
    <rPh sb="2" eb="5">
      <t>ソウダンイン</t>
    </rPh>
    <phoneticPr fontId="13"/>
  </si>
  <si>
    <t>看護職員</t>
    <rPh sb="0" eb="2">
      <t>カンゴ</t>
    </rPh>
    <rPh sb="2" eb="4">
      <t>ショクイン</t>
    </rPh>
    <phoneticPr fontId="13"/>
  </si>
  <si>
    <t>介護職員</t>
    <rPh sb="0" eb="2">
      <t>カイゴ</t>
    </rPh>
    <rPh sb="2" eb="4">
      <t>ショクイン</t>
    </rPh>
    <phoneticPr fontId="13"/>
  </si>
  <si>
    <t>専従</t>
    <rPh sb="0" eb="2">
      <t>センジュウ</t>
    </rPh>
    <phoneticPr fontId="13"/>
  </si>
  <si>
    <t>兼務</t>
    <rPh sb="0" eb="2">
      <t>ケンム</t>
    </rPh>
    <phoneticPr fontId="13"/>
  </si>
  <si>
    <t>常　勤（人）</t>
    <phoneticPr fontId="13"/>
  </si>
  <si>
    <t>非常勤（人）</t>
    <phoneticPr fontId="13"/>
  </si>
  <si>
    <t>常勤換算後の人数（人）</t>
    <rPh sb="0" eb="2">
      <t>ジョウキン</t>
    </rPh>
    <rPh sb="2" eb="4">
      <t>カンサン</t>
    </rPh>
    <rPh sb="4" eb="5">
      <t>ゴ</t>
    </rPh>
    <rPh sb="6" eb="8">
      <t>ニンズウ</t>
    </rPh>
    <rPh sb="9" eb="10">
      <t>ニン</t>
    </rPh>
    <phoneticPr fontId="13"/>
  </si>
  <si>
    <t>栄養士</t>
    <rPh sb="0" eb="3">
      <t>エイヨウシ</t>
    </rPh>
    <phoneticPr fontId="13"/>
  </si>
  <si>
    <t>機能訓練指導員</t>
    <rPh sb="0" eb="2">
      <t>キノウ</t>
    </rPh>
    <rPh sb="2" eb="4">
      <t>クンレン</t>
    </rPh>
    <rPh sb="4" eb="7">
      <t>シドウイン</t>
    </rPh>
    <phoneticPr fontId="13"/>
  </si>
  <si>
    <t>栄養士を配置していない場合の措置</t>
    <rPh sb="0" eb="3">
      <t>エイヨウシ</t>
    </rPh>
    <rPh sb="4" eb="6">
      <t>ハイチ</t>
    </rPh>
    <rPh sb="11" eb="13">
      <t>バアイ</t>
    </rPh>
    <rPh sb="14" eb="16">
      <t>ソチ</t>
    </rPh>
    <phoneticPr fontId="13"/>
  </si>
  <si>
    <t>○設備に関する基準の確認に必要な事項</t>
    <phoneticPr fontId="13"/>
  </si>
  <si>
    <t>居室</t>
    <rPh sb="0" eb="2">
      <t>キョシツ</t>
    </rPh>
    <phoneticPr fontId="13"/>
  </si>
  <si>
    <t>1室あたりの最大定員</t>
    <rPh sb="1" eb="2">
      <t>シツ</t>
    </rPh>
    <rPh sb="6" eb="8">
      <t>サイダイ</t>
    </rPh>
    <rPh sb="8" eb="10">
      <t>テイイン</t>
    </rPh>
    <phoneticPr fontId="13"/>
  </si>
  <si>
    <t>人</t>
    <rPh sb="0" eb="1">
      <t>ニン</t>
    </rPh>
    <phoneticPr fontId="13"/>
  </si>
  <si>
    <t>利用者1人あたりの最小床面積</t>
    <rPh sb="0" eb="3">
      <t>リヨウシャ</t>
    </rPh>
    <rPh sb="4" eb="5">
      <t>ニン</t>
    </rPh>
    <rPh sb="9" eb="11">
      <t>サイショウ</t>
    </rPh>
    <rPh sb="11" eb="14">
      <t>ユカメンセキ</t>
    </rPh>
    <phoneticPr fontId="13"/>
  </si>
  <si>
    <t>㎡</t>
    <phoneticPr fontId="13"/>
  </si>
  <si>
    <t>食堂と機能訓練室の合計面積</t>
    <rPh sb="0" eb="2">
      <t>ショクドウ</t>
    </rPh>
    <rPh sb="3" eb="5">
      <t>キノウ</t>
    </rPh>
    <rPh sb="5" eb="7">
      <t>クンレン</t>
    </rPh>
    <rPh sb="7" eb="8">
      <t>シツ</t>
    </rPh>
    <rPh sb="9" eb="11">
      <t>ゴウケイ</t>
    </rPh>
    <rPh sb="11" eb="13">
      <t>メンセキ</t>
    </rPh>
    <phoneticPr fontId="13"/>
  </si>
  <si>
    <t>廊下</t>
    <rPh sb="0" eb="2">
      <t>ロウカ</t>
    </rPh>
    <phoneticPr fontId="13"/>
  </si>
  <si>
    <t>片廊下の幅</t>
    <rPh sb="0" eb="3">
      <t>カタロウカ</t>
    </rPh>
    <rPh sb="4" eb="5">
      <t>ハバ</t>
    </rPh>
    <phoneticPr fontId="13"/>
  </si>
  <si>
    <t>m</t>
    <phoneticPr fontId="13"/>
  </si>
  <si>
    <t>中廊下の幅</t>
    <rPh sb="0" eb="1">
      <t>ナカ</t>
    </rPh>
    <rPh sb="1" eb="3">
      <t>ロウカ</t>
    </rPh>
    <rPh sb="4" eb="5">
      <t>ハバ</t>
    </rPh>
    <phoneticPr fontId="13"/>
  </si>
  <si>
    <t>建物の構造</t>
    <rPh sb="0" eb="2">
      <t>タテモノ</t>
    </rPh>
    <rPh sb="3" eb="5">
      <t>コウゾウ</t>
    </rPh>
    <phoneticPr fontId="13"/>
  </si>
  <si>
    <t>添付書類</t>
    <rPh sb="0" eb="2">
      <t>テンプ</t>
    </rPh>
    <rPh sb="2" eb="4">
      <t>ショルイ</t>
    </rPh>
    <phoneticPr fontId="13"/>
  </si>
  <si>
    <t>別添のとおり</t>
    <rPh sb="0" eb="2">
      <t>ベッテン</t>
    </rPh>
    <phoneticPr fontId="13"/>
  </si>
  <si>
    <t>（推定数を記入）</t>
    <rPh sb="1" eb="4">
      <t>スイテイスウ</t>
    </rPh>
    <rPh sb="5" eb="7">
      <t>キニュウ</t>
    </rPh>
    <phoneticPr fontId="13"/>
  </si>
  <si>
    <t>※兼務</t>
    <rPh sb="1" eb="3">
      <t>ケンム</t>
    </rPh>
    <phoneticPr fontId="13"/>
  </si>
  <si>
    <t>短期入所生活介護及び
本体施設従事人数</t>
    <phoneticPr fontId="13"/>
  </si>
  <si>
    <t>特別養護老人ホームの入所定員</t>
    <rPh sb="0" eb="2">
      <t>トクベツ</t>
    </rPh>
    <rPh sb="2" eb="4">
      <t>ヨウゴ</t>
    </rPh>
    <rPh sb="4" eb="6">
      <t>ロウジン</t>
    </rPh>
    <rPh sb="10" eb="12">
      <t>ニュウショ</t>
    </rPh>
    <rPh sb="12" eb="14">
      <t>テイイン</t>
    </rPh>
    <phoneticPr fontId="13"/>
  </si>
  <si>
    <t>短期入所利用定員</t>
    <rPh sb="0" eb="2">
      <t>タンキ</t>
    </rPh>
    <rPh sb="2" eb="4">
      <t>ニュウショ</t>
    </rPh>
    <rPh sb="4" eb="6">
      <t>リヨウ</t>
    </rPh>
    <rPh sb="6" eb="8">
      <t>テイイン</t>
    </rPh>
    <phoneticPr fontId="13"/>
  </si>
  <si>
    <t>事　業　所</t>
    <phoneticPr fontId="13"/>
  </si>
  <si>
    <t>名    称</t>
  </si>
  <si>
    <t>（郵便番号　　　　　　</t>
    <phoneticPr fontId="13"/>
  </si>
  <si>
    <t>－</t>
    <phoneticPr fontId="13"/>
  </si>
  <si>
    <t>連絡先</t>
  </si>
  <si>
    <t>FAX 番号</t>
  </si>
  <si>
    <t>管　理　者</t>
    <phoneticPr fontId="13"/>
  </si>
  <si>
    <t xml:space="preserve">（郵便番号        </t>
    <phoneticPr fontId="13"/>
  </si>
  <si>
    <t>生年月日</t>
  </si>
  <si>
    <t>本体施設の種別</t>
    <rPh sb="0" eb="2">
      <t>ホンタイ</t>
    </rPh>
    <rPh sb="2" eb="4">
      <t>シセツ</t>
    </rPh>
    <rPh sb="5" eb="7">
      <t>シュベツ</t>
    </rPh>
    <phoneticPr fontId="13"/>
  </si>
  <si>
    <t>協力医療
機関</t>
    <phoneticPr fontId="13"/>
  </si>
  <si>
    <t>○人員に関する基準の確認に必要な事項</t>
    <rPh sb="1" eb="3">
      <t>ジンイン</t>
    </rPh>
    <rPh sb="4" eb="5">
      <t>カン</t>
    </rPh>
    <rPh sb="7" eb="9">
      <t>キジュン</t>
    </rPh>
    <rPh sb="10" eb="12">
      <t>カクニン</t>
    </rPh>
    <rPh sb="13" eb="15">
      <t>ヒツヨウ</t>
    </rPh>
    <rPh sb="16" eb="18">
      <t>ジコウ</t>
    </rPh>
    <phoneticPr fontId="13"/>
  </si>
  <si>
    <t>兼務</t>
    <phoneticPr fontId="13"/>
  </si>
  <si>
    <t>本体施設の施設等従事人数</t>
    <rPh sb="0" eb="2">
      <t>ホンタイ</t>
    </rPh>
    <rPh sb="2" eb="4">
      <t>シセツ</t>
    </rPh>
    <rPh sb="5" eb="7">
      <t>シセツ</t>
    </rPh>
    <rPh sb="7" eb="8">
      <t>トウ</t>
    </rPh>
    <rPh sb="8" eb="10">
      <t>ジュウジ</t>
    </rPh>
    <rPh sb="10" eb="12">
      <t>ニンズウ</t>
    </rPh>
    <phoneticPr fontId="13"/>
  </si>
  <si>
    <t>常   勤（人）</t>
    <phoneticPr fontId="13"/>
  </si>
  <si>
    <t>短期入所生活介護従事人数</t>
    <rPh sb="0" eb="2">
      <t>タンキ</t>
    </rPh>
    <rPh sb="2" eb="4">
      <t>ニュウショ</t>
    </rPh>
    <rPh sb="4" eb="6">
      <t>セイカツ</t>
    </rPh>
    <rPh sb="6" eb="8">
      <t>カイゴ</t>
    </rPh>
    <rPh sb="8" eb="10">
      <t>ジュウジ</t>
    </rPh>
    <rPh sb="10" eb="12">
      <t>ニンズウ</t>
    </rPh>
    <phoneticPr fontId="13"/>
  </si>
  <si>
    <t>常勤換算後の人数（人）</t>
    <phoneticPr fontId="13"/>
  </si>
  <si>
    <t>○設備に関する基準の確認に必要な事項</t>
    <rPh sb="1" eb="18">
      <t>セ</t>
    </rPh>
    <phoneticPr fontId="13"/>
  </si>
  <si>
    <t>居室</t>
  </si>
  <si>
    <t>利用者１人あたりの最小床面積</t>
  </si>
  <si>
    <t>廊
下</t>
  </si>
  <si>
    <t>本体施設の入所・入院定員</t>
    <rPh sb="0" eb="2">
      <t>ホンタイ</t>
    </rPh>
    <rPh sb="2" eb="4">
      <t>シセツ</t>
    </rPh>
    <rPh sb="5" eb="7">
      <t>ニュウショ</t>
    </rPh>
    <rPh sb="8" eb="10">
      <t>ニュウイン</t>
    </rPh>
    <rPh sb="10" eb="12">
      <t>テイイン</t>
    </rPh>
    <phoneticPr fontId="13"/>
  </si>
  <si>
    <t>人</t>
    <phoneticPr fontId="13"/>
  </si>
  <si>
    <t>添付書類</t>
  </si>
  <si>
    <t>指定（許可）申請書</t>
    <phoneticPr fontId="13"/>
  </si>
  <si>
    <t>（参考様式２）</t>
    <rPh sb="1" eb="3">
      <t>サンコウ</t>
    </rPh>
    <rPh sb="3" eb="5">
      <t>ヨウシキ</t>
    </rPh>
    <phoneticPr fontId="13"/>
  </si>
  <si>
    <t>平面図</t>
    <rPh sb="0" eb="3">
      <t>ヘイメンズ</t>
    </rPh>
    <phoneticPr fontId="13"/>
  </si>
  <si>
    <t>事業所・施設の名称</t>
    <rPh sb="0" eb="3">
      <t>ジギョウショ</t>
    </rPh>
    <rPh sb="4" eb="6">
      <t>シセツ</t>
    </rPh>
    <rPh sb="7" eb="9">
      <t>メイショウ</t>
    </rPh>
    <phoneticPr fontId="13"/>
  </si>
  <si>
    <t>備考　1</t>
    <rPh sb="0" eb="2">
      <t>ビコウ</t>
    </rPh>
    <phoneticPr fontId="13"/>
  </si>
  <si>
    <t>　必ずしも本様式によらず、各室の用途及び面積の分かるものであれば、既存の平面図等をもって提出書類として差し支えありません。</t>
    <rPh sb="1" eb="2">
      <t>カナラ</t>
    </rPh>
    <rPh sb="5" eb="6">
      <t>ホン</t>
    </rPh>
    <rPh sb="6" eb="8">
      <t>ヨウシキ</t>
    </rPh>
    <rPh sb="13" eb="15">
      <t>カクシツ</t>
    </rPh>
    <rPh sb="16" eb="18">
      <t>ヨウト</t>
    </rPh>
    <rPh sb="18" eb="19">
      <t>オヨ</t>
    </rPh>
    <rPh sb="20" eb="22">
      <t>メンセキ</t>
    </rPh>
    <rPh sb="23" eb="24">
      <t>ワ</t>
    </rPh>
    <rPh sb="33" eb="35">
      <t>キゾン</t>
    </rPh>
    <rPh sb="36" eb="39">
      <t>ヘイメンズ</t>
    </rPh>
    <rPh sb="39" eb="40">
      <t>トウ</t>
    </rPh>
    <rPh sb="44" eb="46">
      <t>テイシュツ</t>
    </rPh>
    <rPh sb="46" eb="48">
      <t>ショルイ</t>
    </rPh>
    <rPh sb="51" eb="52">
      <t>サ</t>
    </rPh>
    <rPh sb="53" eb="54">
      <t>ツカ</t>
    </rPh>
    <phoneticPr fontId="13"/>
  </si>
  <si>
    <t>　各室の用途及び面積を記載してください。</t>
    <phoneticPr fontId="13"/>
  </si>
  <si>
    <t>　当該事業の専用部分と他との共用部分を色分けする等使用関係を分かり易く表示してください。</t>
    <rPh sb="1" eb="3">
      <t>トウガイ</t>
    </rPh>
    <rPh sb="3" eb="5">
      <t>ジギョウ</t>
    </rPh>
    <rPh sb="6" eb="8">
      <t>センヨウ</t>
    </rPh>
    <rPh sb="8" eb="10">
      <t>ブブン</t>
    </rPh>
    <rPh sb="11" eb="12">
      <t>タ</t>
    </rPh>
    <rPh sb="14" eb="16">
      <t>キョウヨウ</t>
    </rPh>
    <rPh sb="16" eb="18">
      <t>ブブン</t>
    </rPh>
    <rPh sb="19" eb="21">
      <t>イロワ</t>
    </rPh>
    <rPh sb="24" eb="25">
      <t>トウ</t>
    </rPh>
    <rPh sb="25" eb="27">
      <t>シヨウ</t>
    </rPh>
    <rPh sb="27" eb="29">
      <t>カンケイ</t>
    </rPh>
    <rPh sb="30" eb="31">
      <t>ワ</t>
    </rPh>
    <rPh sb="33" eb="34">
      <t>ヤス</t>
    </rPh>
    <rPh sb="35" eb="37">
      <t>ヒョウジ</t>
    </rPh>
    <phoneticPr fontId="13"/>
  </si>
  <si>
    <t>＜事業所の写真＞</t>
    <rPh sb="1" eb="4">
      <t>ジギョウショ</t>
    </rPh>
    <rPh sb="5" eb="7">
      <t>シャシン</t>
    </rPh>
    <phoneticPr fontId="13"/>
  </si>
  <si>
    <t>　　　貼付する写真の例：</t>
    <rPh sb="3" eb="5">
      <t>チョウフ</t>
    </rPh>
    <rPh sb="7" eb="9">
      <t>シャシン</t>
    </rPh>
    <rPh sb="10" eb="11">
      <t>レイ</t>
    </rPh>
    <phoneticPr fontId="13"/>
  </si>
  <si>
    <t>事業所又は施設の名称</t>
    <rPh sb="0" eb="2">
      <t>ジギョウ</t>
    </rPh>
    <rPh sb="2" eb="3">
      <t>ショ</t>
    </rPh>
    <rPh sb="3" eb="4">
      <t>マタ</t>
    </rPh>
    <rPh sb="5" eb="7">
      <t>シセツ</t>
    </rPh>
    <rPh sb="8" eb="10">
      <t>メイショウ</t>
    </rPh>
    <phoneticPr fontId="13"/>
  </si>
  <si>
    <t>プライバシーが確保が必要な部屋（静養室、相談室等）は「外側」（相談室の扉が閉じているところなど）と「室内」の両方の写真を添付してください。</t>
    <phoneticPr fontId="13"/>
  </si>
  <si>
    <t>①（写真名）</t>
    <rPh sb="2" eb="4">
      <t>シャシン</t>
    </rPh>
    <rPh sb="4" eb="5">
      <t>メイ</t>
    </rPh>
    <phoneticPr fontId="13"/>
  </si>
  <si>
    <t>②（写真名）</t>
    <rPh sb="2" eb="4">
      <t>シャシン</t>
    </rPh>
    <rPh sb="4" eb="5">
      <t>メイ</t>
    </rPh>
    <phoneticPr fontId="13"/>
  </si>
  <si>
    <t>③（写真名）</t>
    <rPh sb="2" eb="4">
      <t>シャシン</t>
    </rPh>
    <rPh sb="4" eb="5">
      <t>メイ</t>
    </rPh>
    <phoneticPr fontId="13"/>
  </si>
  <si>
    <t>④（写真名）</t>
    <rPh sb="2" eb="4">
      <t>シャシン</t>
    </rPh>
    <rPh sb="4" eb="5">
      <t>メイ</t>
    </rPh>
    <phoneticPr fontId="13"/>
  </si>
  <si>
    <t>利用者からの苦情を処理するために講ずる措置の概要</t>
  </si>
  <si>
    <t>事業所又は施設名</t>
  </si>
  <si>
    <t>措  置  の  概  要</t>
  </si>
  <si>
    <t>１  利用者からの相談又は苦情等に対応する常設の窓口（連絡先）、担当者の設置</t>
    <phoneticPr fontId="13"/>
  </si>
  <si>
    <t>２  円滑かつ迅速に苦情処理を行うための処理体制・手順</t>
    <phoneticPr fontId="13"/>
  </si>
  <si>
    <t>３  苦情があったサービス事業者に対する対応方針等（居宅介護支援事業者の場合記入）</t>
    <phoneticPr fontId="13"/>
  </si>
  <si>
    <t>４  その他参考事項</t>
    <phoneticPr fontId="13"/>
  </si>
  <si>
    <t>備考  上の事項は例示であり、これにかかわらず苦情処理に係る対応方針を具体的に記してください。</t>
  </si>
  <si>
    <t>（参考様式４）</t>
    <rPh sb="1" eb="3">
      <t>サンコウ</t>
    </rPh>
    <rPh sb="3" eb="5">
      <t>ヨウシキ</t>
    </rPh>
    <phoneticPr fontId="13"/>
  </si>
  <si>
    <t>誓　約　書</t>
    <phoneticPr fontId="13"/>
  </si>
  <si>
    <t>日</t>
    <rPh sb="0" eb="1">
      <t>ニチ</t>
    </rPh>
    <phoneticPr fontId="13"/>
  </si>
  <si>
    <t>東京都</t>
    <rPh sb="0" eb="2">
      <t>トウキョウ</t>
    </rPh>
    <rPh sb="2" eb="3">
      <t>ト</t>
    </rPh>
    <phoneticPr fontId="13"/>
  </si>
  <si>
    <t>知事    殿</t>
    <phoneticPr fontId="13"/>
  </si>
  <si>
    <t xml:space="preserve">申請者    </t>
    <phoneticPr fontId="13"/>
  </si>
  <si>
    <t>（名称）</t>
    <rPh sb="1" eb="3">
      <t>メイショウ</t>
    </rPh>
    <phoneticPr fontId="13"/>
  </si>
  <si>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13"/>
  </si>
  <si>
    <t>別紙①：　居宅サービス事業所向け</t>
    <rPh sb="0" eb="2">
      <t>ベッシ</t>
    </rPh>
    <rPh sb="14" eb="15">
      <t>ム</t>
    </rPh>
    <phoneticPr fontId="13"/>
  </si>
  <si>
    <t>別紙②：　介護老人福祉施設向け</t>
    <rPh sb="0" eb="2">
      <t>ベッシ</t>
    </rPh>
    <rPh sb="13" eb="14">
      <t>ム</t>
    </rPh>
    <phoneticPr fontId="13"/>
  </si>
  <si>
    <t>別紙③：　介護老人保健施設向け</t>
    <rPh sb="0" eb="2">
      <t>ベッシ</t>
    </rPh>
    <rPh sb="13" eb="14">
      <t>ム</t>
    </rPh>
    <phoneticPr fontId="13"/>
  </si>
  <si>
    <t>別紙④：　介護医療院向け</t>
    <rPh sb="0" eb="2">
      <t>ベッシ</t>
    </rPh>
    <rPh sb="10" eb="11">
      <t>ム</t>
    </rPh>
    <phoneticPr fontId="13"/>
  </si>
  <si>
    <t>別紙⑤：　介護予防サービス事業所向け</t>
    <rPh sb="0" eb="2">
      <t>ベッシ</t>
    </rPh>
    <rPh sb="16" eb="17">
      <t>ム</t>
    </rPh>
    <phoneticPr fontId="13"/>
  </si>
  <si>
    <t>（該当に○）</t>
    <rPh sb="1" eb="3">
      <t>ガイトウ</t>
    </rPh>
    <phoneticPr fontId="13"/>
  </si>
  <si>
    <t>（別紙①：居宅サービス事業所向け）</t>
    <rPh sb="1" eb="3">
      <t>ベッシ</t>
    </rPh>
    <rPh sb="14" eb="15">
      <t>ム</t>
    </rPh>
    <phoneticPr fontId="74"/>
  </si>
  <si>
    <t>介護保険法第７０条第２項</t>
    <rPh sb="0" eb="2">
      <t>カイゴ</t>
    </rPh>
    <rPh sb="2" eb="4">
      <t>ホケン</t>
    </rPh>
    <rPh sb="4" eb="5">
      <t>ホウ</t>
    </rPh>
    <rPh sb="5" eb="6">
      <t>ダイ</t>
    </rPh>
    <rPh sb="8" eb="9">
      <t>ジョウ</t>
    </rPh>
    <rPh sb="9" eb="10">
      <t>ダイ</t>
    </rPh>
    <rPh sb="11" eb="12">
      <t>コウ</t>
    </rPh>
    <phoneticPr fontId="74"/>
  </si>
  <si>
    <t>一</t>
    <rPh sb="0" eb="1">
      <t>イチ</t>
    </rPh>
    <phoneticPr fontId="13"/>
  </si>
  <si>
    <t>申請者が都道府県の条例で定める者でないとき。</t>
    <phoneticPr fontId="13"/>
  </si>
  <si>
    <t>二</t>
    <rPh sb="0" eb="1">
      <t>ニ</t>
    </rPh>
    <phoneticPr fontId="13"/>
  </si>
  <si>
    <t>当該申請に係る事業所の従業者の知識及び技能並びに人員が、第七十四条第一項の都道府県の条例で定める基準及び同項の都道府県の条例で定める員数を満たしていないとき。</t>
    <phoneticPr fontId="13"/>
  </si>
  <si>
    <t>三</t>
    <rPh sb="0" eb="1">
      <t>サン</t>
    </rPh>
    <phoneticPr fontId="13"/>
  </si>
  <si>
    <t>申請者が、第七十四条第二項に規定する指定居宅サービスの事業の設備及び運営に関する基準に従って適正な居宅サービス事業の運営をすることができないと認められるとき。</t>
    <phoneticPr fontId="13"/>
  </si>
  <si>
    <t>四</t>
    <rPh sb="0" eb="1">
      <t>ヨン</t>
    </rPh>
    <phoneticPr fontId="13"/>
  </si>
  <si>
    <t>申請者が、禁錮以上の刑に処せられ、その執行を終わり、又は執行を受けることがなくなるまでの者であるとき。</t>
    <phoneticPr fontId="13"/>
  </si>
  <si>
    <t>五</t>
    <rPh sb="0" eb="1">
      <t>ゴ</t>
    </rPh>
    <phoneticPr fontId="13"/>
  </si>
  <si>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13"/>
  </si>
  <si>
    <t>五の二</t>
    <rPh sb="0" eb="1">
      <t>ゴ</t>
    </rPh>
    <rPh sb="2" eb="3">
      <t>ニ</t>
    </rPh>
    <phoneticPr fontId="13"/>
  </si>
  <si>
    <t>申請者が、労働に関する法律の規定であって政令で定めるものにより罰金の刑に処せられ、その執行を終わり、又は執行を受けることがなくなるまでの者であるとき。</t>
    <phoneticPr fontId="13"/>
  </si>
  <si>
    <t>五の三</t>
    <rPh sb="0" eb="1">
      <t>ゴ</t>
    </rPh>
    <rPh sb="2" eb="3">
      <t>サン</t>
    </rPh>
    <phoneticPr fontId="13"/>
  </si>
  <si>
    <t>申請者が、社会保険各法又は労働保険の保険料の徴収等に関する法律（昭和四十四年法律第八十四号）の定めるところにより納付義務を負う保険料、負担金又は掛金（地方税法の規定による国民健康保険税を含む。以下この号、第七十八条の二第四項第五号の三、第七十九条第二項第四号の三、第九十四条第三項第五号の三、第百七条第三項第七号、第百十五条の二第二項第五号の三、第百十五条の十二第二項第五号の三、第百十五条の二十二第二項第四号の三及び第二百三条第二項において「保険料等」という。）について、当該申請をした日の前日までに、これらの法律の規定に基づく滞納処分を受け、かつ、当該処分を受けた日から正当な理由なく三月以上の期間にわたり、当該処分を受けた日以降に納期限の到来した保険料等の全て（当該処分を受けた者が、当該処分に係る保険料等の納付義務を負うことを定める法律によって納付義務を負う保険料等に限る。第七十八条の二第四項第五号の三、第七十九条第二項第四号の三、第九十四条第三項第五号の三、第百七条第三項第七号、第百十五条の二第二項第五号の三、第百十五条の十二第二項第五号の三及び第百十五条の二十二第二項第四号の三において同じ。）を引き続き滞納している者であるとき。</t>
    <phoneticPr fontId="13"/>
  </si>
  <si>
    <t>六</t>
    <rPh sb="0" eb="1">
      <t>ロク</t>
    </rPh>
    <phoneticPr fontId="13"/>
  </si>
  <si>
    <t>申請者（特定施設入居者生活介護に係る指定の申請者を除く。）が、第七十七条第一項又は第百十五条の三十五第六項の規定により指定（特定施設入居者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業務を執行する社員、取締役、執行役又はこれらに準ずる者をいい、相談役、顧問その他いかなる名称を有する者であるかを問わず、法人に対し業務を執行する社員、取締役、執行役又はこれらに準ずる者と同等以上の支配力を有するものと認められる者を含む。第五節及び第二百三条第二項において同じ。）又はその事業所を管理する者その他の政令で定める使用人（以下「役員等」という。）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居宅サービス事業者の指定の取消しのうち当該指定の取消しの処分の理由となった事実及び当該事実の発生を防止するための当該指定居宅サービス事業者による業務管理体制の整備についての取組の状況その他の当該事実に関して当該指定居宅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13"/>
  </si>
  <si>
    <t>六の二</t>
    <rPh sb="0" eb="1">
      <t>ロク</t>
    </rPh>
    <rPh sb="2" eb="3">
      <t>ニ</t>
    </rPh>
    <phoneticPr fontId="13"/>
  </si>
  <si>
    <t>申請者（特定施設入居者生活介護に係る指定の申請者に限る。）が、第七十七条第一項又は第百十五条の三十五第六項の規定により指定（特定施設入居者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居宅サービス事業者の指定の取消しのうち当該指定の取消しの処分の理由となった事実及び当該事実の発生を防止するための当該指定居宅サービス事業者による業務管理体制の整備についての取組の状況その他の当該事実に関して当該指定居宅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13"/>
  </si>
  <si>
    <t>六の三</t>
    <rPh sb="0" eb="1">
      <t>ロク</t>
    </rPh>
    <rPh sb="2" eb="3">
      <t>サン</t>
    </rPh>
    <phoneticPr fontId="13"/>
  </si>
  <si>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以下この章において同じ。）が、第七十七条第一項又は第百十五条の三十五第六項の規定により指定を取り消され、その取消しの日から起算して五年を経過していないとき。ただし、当該指定の取消しが、指定居宅サービス事業者の指定の取消しのうち当該指定の取消しの処分の理由となった事実及び当該事実の発生を防止するための当該指定居宅サービス事業者による業務管理体制の整備についての取組の状況その他の当該事実に関して当該指定居宅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13"/>
  </si>
  <si>
    <t>七</t>
    <rPh sb="0" eb="1">
      <t>ナナ</t>
    </rPh>
    <phoneticPr fontId="13"/>
  </si>
  <si>
    <t>申請者が、第七十七条第一項又は第百十五条の三十五第六項の規定による指定の取消しの処分に係る行政手続法第十五条の規定による通知があった日から当該処分をする日又は処分をしないことを決定する日までの間に第七十五条第二項の規定による事業の廃止の届出をした者（当該事業の廃止について相当の理由がある者を除く。）で、当該届出の日から起算して五年を経過しないものであるとき。</t>
    <phoneticPr fontId="13"/>
  </si>
  <si>
    <t>七の二</t>
    <rPh sb="0" eb="1">
      <t>ナナ</t>
    </rPh>
    <rPh sb="2" eb="3">
      <t>ニ</t>
    </rPh>
    <phoneticPr fontId="13"/>
  </si>
  <si>
    <t>申請者が、第七十六条第一項の規定による検査が行われた日から聴聞決定予定日（当該検査の結果に基づき第七十七条第一項の規定による指定の取消しの処分に係る聴聞を行うか否かの決定をすることが見込まれる日として厚生労働省令で定めるところにより都道府県知事が当該申請者に当該検査が行われた日から十日以内に特定の日を通知した場合における当該特定の日をいう。）までの間に第七十五条第二項の規定による事業の廃止の届出をした者（当該事業の廃止について相当の理由がある者を除く。）で、当該届出の日から起算して五年を経過しないものであるとき。</t>
    <phoneticPr fontId="13"/>
  </si>
  <si>
    <t>八</t>
    <rPh sb="0" eb="1">
      <t>ハチ</t>
    </rPh>
    <phoneticPr fontId="13"/>
  </si>
  <si>
    <t>第七号に規定する期間内に第七十五条第二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五年を経過しないものであるとき。</t>
    <phoneticPr fontId="13"/>
  </si>
  <si>
    <t>九</t>
    <rPh sb="0" eb="1">
      <t>キュウ</t>
    </rPh>
    <phoneticPr fontId="13"/>
  </si>
  <si>
    <t>申請者が、指定の申請前五年以内に居宅サービス等に関し不正又は著しく不当な行為をした者であるとき。</t>
    <phoneticPr fontId="13"/>
  </si>
  <si>
    <t>十</t>
    <rPh sb="0" eb="1">
      <t>ジュウ</t>
    </rPh>
    <phoneticPr fontId="13"/>
  </si>
  <si>
    <t>申請者（特定施設入居者生活介護に係る指定の申請者を除く。）が、法人で、その役員等のうちに第四号から第六号まで又は第七号から前号までのいずれかに該当する者のあるものであるとき。</t>
    <phoneticPr fontId="13"/>
  </si>
  <si>
    <t>十の二</t>
    <rPh sb="0" eb="1">
      <t>ジュウ</t>
    </rPh>
    <rPh sb="2" eb="3">
      <t>ニ</t>
    </rPh>
    <phoneticPr fontId="13"/>
  </si>
  <si>
    <t>申請者（特定施設入居者生活介護に係る指定の申請者に限る。）が、法人で、その役員等のうちに第四号から第五号の三まで、第六号の二又は第七号から第九号までのいずれかに該当する者のあるものであるとき。</t>
    <phoneticPr fontId="13"/>
  </si>
  <si>
    <t>十一</t>
    <rPh sb="0" eb="2">
      <t>ジュウイチ</t>
    </rPh>
    <phoneticPr fontId="13"/>
  </si>
  <si>
    <t>申請者（特定施設入居者生活介護に係る指定の申請者を除く。）が、法人でない事業所で、その管理者が第四号から第六号まで又は第七号から第九号までのいずれかに該当する者であるとき。</t>
    <phoneticPr fontId="13"/>
  </si>
  <si>
    <t>十二</t>
    <rPh sb="0" eb="1">
      <t>ジュウ</t>
    </rPh>
    <rPh sb="1" eb="2">
      <t>ニ</t>
    </rPh>
    <phoneticPr fontId="13"/>
  </si>
  <si>
    <t>申請者（特定施設入居者生活介護に係る指定の申請者に限る。）が、法人でない事業所で、その管理者が第四号から第五号の三まで、第六号の二又は第七号から第九号までのいずれかに該当する者であるとき。</t>
    <phoneticPr fontId="13"/>
  </si>
  <si>
    <t>（別紙⑤：介護予防サービス事業所向け）</t>
    <rPh sb="1" eb="3">
      <t>ベッシ</t>
    </rPh>
    <rPh sb="16" eb="17">
      <t>ム</t>
    </rPh>
    <phoneticPr fontId="74"/>
  </si>
  <si>
    <t>介護保険法第１１５条の２第２項</t>
    <rPh sb="0" eb="2">
      <t>カイゴ</t>
    </rPh>
    <rPh sb="2" eb="5">
      <t>ホケンホウ</t>
    </rPh>
    <rPh sb="5" eb="6">
      <t>ダイ</t>
    </rPh>
    <rPh sb="9" eb="10">
      <t>ジョウ</t>
    </rPh>
    <rPh sb="12" eb="13">
      <t>ダイ</t>
    </rPh>
    <rPh sb="14" eb="15">
      <t>コウ</t>
    </rPh>
    <phoneticPr fontId="74"/>
  </si>
  <si>
    <t>当該申請に係る事業所の従業者の知識及び技能並びに人員が、第百十五条の四第一項の都道府県の条例で定める基準及び同項の都道府県の条例で定める員数を満たしていないとき。</t>
    <phoneticPr fontId="13"/>
  </si>
  <si>
    <t>申請者が、第百十五条の四第二項に規定する指定介護予防サービスに係る介護予防のための効果的な支援の方法に関する基準又は指定介護予防サービスの事業の設備及び運営に関する基準に従って適正な介護予防サービス事業の運営をすることができないと認められるとき。</t>
    <phoneticPr fontId="13"/>
  </si>
  <si>
    <t>申請者が、保険料等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を引き続き滞納している者であるとき。</t>
    <phoneticPr fontId="13"/>
  </si>
  <si>
    <t>申請者（介護予防特定施設入居者生活介護に係る指定の申請者を除く。）が、第百十五条の九第一項又は第百十五条の三十五第六項の規定により指定（介護予防特定施設入居者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介護予防サービス事業者の指定の取消しのうち当該指定の取消しの処分の理由となった事実及び当該事実の発生を防止するための当該指定介護予防サービス事業者による業務管理体制の整備についての取組の状況その他の当該事実に関して当該指定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13"/>
  </si>
  <si>
    <t>申請者（介護予防特定施設入居者生活介護に係る指定の申請者に限る。）が、第百十五条の九第一項又は第百十五条の三十五第六項の規定により指定（介護予防特定施設入居者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介護予防サービス事業者の指定の取消しのうち当該指定の取消しの処分の理由となった事実及び当該事実の発生を防止するための当該指定介護予防サービス事業者による業務管理体制の整備についての取組の状況その他の当該事実に関して当該指定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13"/>
  </si>
  <si>
    <t>申請者と密接な関係を有する者が、第百十五条の九第一項又は第百十五条の三十五第六項の規定により指定を取り消され、その取消しの日から起算して五年を経過していないとき。ただし、当該指定の取消しが、指定介護予防サービス事業者の指定の取消しのうち当該指定の取消しの処分の理由となった事実及び当該事実の発生を防止するための当該指定介護予防サービス事業者による業務管理体制の整備についての取組の状況その他の当該事実に関して当該指定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13"/>
  </si>
  <si>
    <t>申請者が、第百十五条の九第一項又は第百十五条の三十五第六項の規定による指定の取消しの処分に係る行政手続法第十五条の規定による通知があった日から当該処分をする日又は処分をしないことを決定する日までの間に第百十五条の五第二項の規定による事業の廃止の届出をした者（当該事業の廃止について相当の理由がある者を除く。）で、当該届出の日から起算して五年を経過しないものであるとき。</t>
    <phoneticPr fontId="13"/>
  </si>
  <si>
    <t>申請者が、第百十五条の七第一項の規定による検査が行われた日から聴聞決定予定日（当該検査の結果に基づき第百十五条の九第一項の規定による指定の取消しの処分に係る聴聞を行うか否かの決定をすることが見込まれる日として厚生労働省令で定めるところにより都道府県知事が当該申請者に当該検査が行われた日から十日以内に特定の日を通知した場合における当該特定の日をいう。）までの間に第百十五条の五第二項の規定による事業の廃止の届出をした者（当該事業の廃止について相当の理由がある者を除く。）で、当該届出の日から起算して五年を経過しないものであるとき。</t>
    <phoneticPr fontId="13"/>
  </si>
  <si>
    <t>第七号に規定する期間内に第百十五条の五第二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五年を経過しないものであるとき。</t>
    <phoneticPr fontId="13"/>
  </si>
  <si>
    <t>申請者（介護予防特定施設入居者生活介護に係る指定の申請者を除く。）が、法人で、その役員等のうちに第四号から第六号まで又は第七号から前号までのいずれかに該当する者のあるものであるとき。</t>
    <phoneticPr fontId="13"/>
  </si>
  <si>
    <t>申請者（介護予防特定施設入居者生活介護に係る指定の申請者に限る。）が、法人で、その役員等のうちに第四号から第五号の三まで、第六号の二又は第七号から第九号までのいずれかに該当する者のあるものであるとき。</t>
    <phoneticPr fontId="13"/>
  </si>
  <si>
    <t>申請者（介護予防特定施設入居者生活介護に係る指定の申請者を除く。）が、法人でない事業所で、その管理者が第四号から第六号まで又は第七号から第九号までのいずれかに該当する者であるとき。</t>
    <phoneticPr fontId="13"/>
  </si>
  <si>
    <t>十二</t>
    <rPh sb="0" eb="2">
      <t>ジュウニ</t>
    </rPh>
    <phoneticPr fontId="13"/>
  </si>
  <si>
    <t>申請者（介護予防特定施設入居者生活介護に係る指定の申請者に限る。）が、法人でない事業所で、その管理者が第四号から第五号の三まで、第六号の二又は第七号から第九号までのいずれかに該当する者であるとき。</t>
    <phoneticPr fontId="13"/>
  </si>
  <si>
    <t>汚物処理室、事務室・事務スペース、鍵付書庫</t>
    <phoneticPr fontId="13"/>
  </si>
  <si>
    <t>建物外観、入口、居室、共同生活室、食堂、機能訓練室、浴室、脱衣室（外側・室内）、トイレ（外側・室内）、洗面設備</t>
    <rPh sb="8" eb="10">
      <t>キョシツ</t>
    </rPh>
    <rPh sb="11" eb="13">
      <t>キョウドウ</t>
    </rPh>
    <rPh sb="13" eb="15">
      <t>セイカツ</t>
    </rPh>
    <rPh sb="15" eb="16">
      <t>シツ</t>
    </rPh>
    <rPh sb="26" eb="28">
      <t>ヨクシツ</t>
    </rPh>
    <rPh sb="44" eb="46">
      <t>ソトガワ</t>
    </rPh>
    <rPh sb="47" eb="49">
      <t>シツナイ</t>
    </rPh>
    <rPh sb="51" eb="53">
      <t>センメン</t>
    </rPh>
    <rPh sb="53" eb="55">
      <t>セツビ</t>
    </rPh>
    <phoneticPr fontId="13"/>
  </si>
  <si>
    <t>医務室、静養室（外側・室内）、面談室（外側・室内）、介護職員室、看護職員室、調理室、洗濯室又は洗濯場、介護材料室</t>
    <phoneticPr fontId="13"/>
  </si>
  <si>
    <t>（参考様式1）</t>
    <rPh sb="1" eb="3">
      <t>サンコウ</t>
    </rPh>
    <rPh sb="3" eb="5">
      <t>ヨウシキ</t>
    </rPh>
    <phoneticPr fontId="13"/>
  </si>
  <si>
    <t>従業者の勤務の体制及び勤務形態一覧表　</t>
  </si>
  <si>
    <t>サービス種別（</t>
    <rPh sb="4" eb="6">
      <t>シュベツ</t>
    </rPh>
    <phoneticPr fontId="46"/>
  </si>
  <si>
    <t>指定介護老人福祉施設（従来型）</t>
    <rPh sb="0" eb="2">
      <t>シテイ</t>
    </rPh>
    <rPh sb="2" eb="4">
      <t>カイゴ</t>
    </rPh>
    <rPh sb="4" eb="6">
      <t>ロウジン</t>
    </rPh>
    <rPh sb="6" eb="8">
      <t>フクシ</t>
    </rPh>
    <rPh sb="8" eb="10">
      <t>シセツ</t>
    </rPh>
    <rPh sb="11" eb="13">
      <t>ジュウライ</t>
    </rPh>
    <rPh sb="13" eb="14">
      <t>ガタ</t>
    </rPh>
    <phoneticPr fontId="46"/>
  </si>
  <si>
    <t>令和</t>
    <rPh sb="0" eb="2">
      <t>レイワ</t>
    </rPh>
    <phoneticPr fontId="46"/>
  </si>
  <si>
    <t>(</t>
    <phoneticPr fontId="46"/>
  </si>
  <si>
    <t>)</t>
    <phoneticPr fontId="46"/>
  </si>
  <si>
    <t>月</t>
    <rPh sb="0" eb="1">
      <t>ゲツ</t>
    </rPh>
    <phoneticPr fontId="46"/>
  </si>
  <si>
    <t>事業所名（</t>
    <rPh sb="0" eb="3">
      <t>ジギョウショ</t>
    </rPh>
    <rPh sb="3" eb="4">
      <t>メイ</t>
    </rPh>
    <phoneticPr fontId="46"/>
  </si>
  <si>
    <t>(1)</t>
    <phoneticPr fontId="46"/>
  </si>
  <si>
    <t>(2)</t>
    <phoneticPr fontId="46"/>
  </si>
  <si>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46"/>
  </si>
  <si>
    <t>時間/週</t>
    <rPh sb="0" eb="2">
      <t>ジカン</t>
    </rPh>
    <rPh sb="3" eb="4">
      <t>シュウ</t>
    </rPh>
    <phoneticPr fontId="46"/>
  </si>
  <si>
    <t>時間/月</t>
    <rPh sb="0" eb="2">
      <t>ジカン</t>
    </rPh>
    <rPh sb="3" eb="4">
      <t>ツキ</t>
    </rPh>
    <phoneticPr fontId="46"/>
  </si>
  <si>
    <t>当月の日数</t>
    <rPh sb="0" eb="2">
      <t>トウゲツ</t>
    </rPh>
    <rPh sb="3" eb="5">
      <t>ニッスウ</t>
    </rPh>
    <phoneticPr fontId="46"/>
  </si>
  <si>
    <t>(4) 入所者数（利用者数）</t>
    <rPh sb="4" eb="7">
      <t>ニュウショシャ</t>
    </rPh>
    <rPh sb="7" eb="8">
      <t>スウ</t>
    </rPh>
    <rPh sb="9" eb="12">
      <t>リヨウシャ</t>
    </rPh>
    <rPh sb="12" eb="13">
      <t>スウ</t>
    </rPh>
    <phoneticPr fontId="46"/>
  </si>
  <si>
    <t>（前年度の平均値または推定数）</t>
    <rPh sb="1" eb="4">
      <t>ゼンネンド</t>
    </rPh>
    <rPh sb="5" eb="8">
      <t>ヘイキンチ</t>
    </rPh>
    <rPh sb="11" eb="14">
      <t>スイテイスウ</t>
    </rPh>
    <phoneticPr fontId="46"/>
  </si>
  <si>
    <t>人</t>
    <rPh sb="0" eb="1">
      <t>ニン</t>
    </rPh>
    <phoneticPr fontId="46"/>
  </si>
  <si>
    <t>No</t>
    <phoneticPr fontId="46"/>
  </si>
  <si>
    <t>(5) 
職種</t>
    <phoneticPr fontId="13"/>
  </si>
  <si>
    <t>(6)
勤務
形態</t>
    <phoneticPr fontId="13"/>
  </si>
  <si>
    <t>(7) 資格</t>
    <rPh sb="4" eb="6">
      <t>シカク</t>
    </rPh>
    <phoneticPr fontId="46"/>
  </si>
  <si>
    <t>(8) 氏　名</t>
    <phoneticPr fontId="13"/>
  </si>
  <si>
    <t>(9)</t>
    <phoneticPr fontId="46"/>
  </si>
  <si>
    <r>
      <t xml:space="preserve">(11)
</t>
    </r>
    <r>
      <rPr>
        <sz val="11"/>
        <rFont val="HGSｺﾞｼｯｸM"/>
        <family val="3"/>
        <charset val="128"/>
      </rPr>
      <t>週平均
勤務時間数</t>
    </r>
    <rPh sb="6" eb="8">
      <t>ヘイキン</t>
    </rPh>
    <rPh sb="9" eb="11">
      <t>キンム</t>
    </rPh>
    <rPh sb="11" eb="13">
      <t>ジカン</t>
    </rPh>
    <rPh sb="13" eb="14">
      <t>スウ</t>
    </rPh>
    <phoneticPr fontId="1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</si>
  <si>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13"/>
  </si>
  <si>
    <t>1週目</t>
    <rPh sb="1" eb="2">
      <t>シュウ</t>
    </rPh>
    <rPh sb="2" eb="3">
      <t>メ</t>
    </rPh>
    <phoneticPr fontId="46"/>
  </si>
  <si>
    <t>2週目</t>
    <rPh sb="1" eb="2">
      <t>シュウ</t>
    </rPh>
    <rPh sb="2" eb="3">
      <t>メ</t>
    </rPh>
    <phoneticPr fontId="46"/>
  </si>
  <si>
    <t>3週目</t>
    <rPh sb="1" eb="2">
      <t>シュウ</t>
    </rPh>
    <rPh sb="2" eb="3">
      <t>メ</t>
    </rPh>
    <phoneticPr fontId="46"/>
  </si>
  <si>
    <t>4週目</t>
    <rPh sb="1" eb="2">
      <t>シュウ</t>
    </rPh>
    <rPh sb="2" eb="3">
      <t>メ</t>
    </rPh>
    <phoneticPr fontId="46"/>
  </si>
  <si>
    <t>5週目</t>
    <rPh sb="1" eb="2">
      <t>シュウ</t>
    </rPh>
    <rPh sb="2" eb="3">
      <t>メ</t>
    </rPh>
    <phoneticPr fontId="46"/>
  </si>
  <si>
    <t>シフト記号</t>
    <rPh sb="3" eb="5">
      <t>キゴウ</t>
    </rPh>
    <phoneticPr fontId="12"/>
  </si>
  <si>
    <t>勤務時間数</t>
    <rPh sb="0" eb="2">
      <t>キンム</t>
    </rPh>
    <rPh sb="2" eb="5">
      <t>ジカンスウ</t>
    </rPh>
    <phoneticPr fontId="46"/>
  </si>
  <si>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46"/>
  </si>
  <si>
    <t>①看護職員</t>
    <rPh sb="1" eb="3">
      <t>カンゴ</t>
    </rPh>
    <rPh sb="3" eb="5">
      <t>ショクイン</t>
    </rPh>
    <phoneticPr fontId="46"/>
  </si>
  <si>
    <t>②介護職員</t>
    <rPh sb="1" eb="3">
      <t>カイゴ</t>
    </rPh>
    <rPh sb="3" eb="5">
      <t>ショクイン</t>
    </rPh>
    <phoneticPr fontId="46"/>
  </si>
  <si>
    <t>③看護職員と介護職員の合計</t>
    <rPh sb="1" eb="3">
      <t>カンゴ</t>
    </rPh>
    <rPh sb="3" eb="5">
      <t>ショクイン</t>
    </rPh>
    <rPh sb="6" eb="8">
      <t>カイゴ</t>
    </rPh>
    <rPh sb="8" eb="10">
      <t>ショクイン</t>
    </rPh>
    <rPh sb="11" eb="13">
      <t>ゴウケイ</t>
    </rPh>
    <phoneticPr fontId="46"/>
  </si>
  <si>
    <t>勤務形態</t>
    <rPh sb="0" eb="2">
      <t>キンム</t>
    </rPh>
    <rPh sb="2" eb="4">
      <t>ケイタイ</t>
    </rPh>
    <phoneticPr fontId="46"/>
  </si>
  <si>
    <t>勤務時間数合計</t>
    <rPh sb="0" eb="2">
      <t>キンム</t>
    </rPh>
    <rPh sb="2" eb="5">
      <t>ジカンスウ</t>
    </rPh>
    <rPh sb="5" eb="7">
      <t>ゴウケイ</t>
    </rPh>
    <phoneticPr fontId="46"/>
  </si>
  <si>
    <t>常勤換算の対象時間数</t>
    <rPh sb="0" eb="2">
      <t>ジョウキン</t>
    </rPh>
    <rPh sb="2" eb="4">
      <t>カンサン</t>
    </rPh>
    <rPh sb="5" eb="7">
      <t>タイショウ</t>
    </rPh>
    <rPh sb="7" eb="9">
      <t>ジカン</t>
    </rPh>
    <rPh sb="9" eb="10">
      <t>スウ</t>
    </rPh>
    <phoneticPr fontId="46"/>
  </si>
  <si>
    <t>常勤換算方法対象外の</t>
    <rPh sb="0" eb="2">
      <t>ジョウキン</t>
    </rPh>
    <rPh sb="2" eb="4">
      <t>カンサン</t>
    </rPh>
    <rPh sb="4" eb="6">
      <t>ホウホウ</t>
    </rPh>
    <rPh sb="6" eb="9">
      <t>タイショウガイ</t>
    </rPh>
    <phoneticPr fontId="46"/>
  </si>
  <si>
    <t>当月合計</t>
    <rPh sb="0" eb="2">
      <t>トウゲツ</t>
    </rPh>
    <rPh sb="2" eb="4">
      <t>ゴウケイ</t>
    </rPh>
    <phoneticPr fontId="46"/>
  </si>
  <si>
    <t>週平均</t>
    <rPh sb="0" eb="3">
      <t>シュウヘイキン</t>
    </rPh>
    <phoneticPr fontId="46"/>
  </si>
  <si>
    <t>常勤の従業者の人数</t>
    <rPh sb="0" eb="2">
      <t>ジョウキン</t>
    </rPh>
    <rPh sb="3" eb="6">
      <t>ジュウギョウシャ</t>
    </rPh>
    <rPh sb="7" eb="9">
      <t>ニンズウ</t>
    </rPh>
    <phoneticPr fontId="46"/>
  </si>
  <si>
    <t>看護職員</t>
    <rPh sb="0" eb="2">
      <t>カンゴ</t>
    </rPh>
    <rPh sb="2" eb="4">
      <t>ショクイン</t>
    </rPh>
    <phoneticPr fontId="46"/>
  </si>
  <si>
    <t>介護職員</t>
    <rPh sb="0" eb="2">
      <t>カイゴ</t>
    </rPh>
    <rPh sb="2" eb="4">
      <t>ショクイン</t>
    </rPh>
    <phoneticPr fontId="46"/>
  </si>
  <si>
    <t>合計</t>
    <rPh sb="0" eb="2">
      <t>ゴウケイ</t>
    </rPh>
    <phoneticPr fontId="46"/>
  </si>
  <si>
    <t>A</t>
    <phoneticPr fontId="46"/>
  </si>
  <si>
    <t>＋</t>
    <phoneticPr fontId="46"/>
  </si>
  <si>
    <t>＝</t>
    <phoneticPr fontId="46"/>
  </si>
  <si>
    <t>B</t>
    <phoneticPr fontId="46"/>
  </si>
  <si>
    <t>C</t>
    <phoneticPr fontId="46"/>
  </si>
  <si>
    <t>-</t>
    <phoneticPr fontId="46"/>
  </si>
  <si>
    <t>D</t>
    <phoneticPr fontId="46"/>
  </si>
  <si>
    <t>（勤務形態の記号）</t>
    <rPh sb="1" eb="3">
      <t>キンム</t>
    </rPh>
    <rPh sb="3" eb="5">
      <t>ケイタイ</t>
    </rPh>
    <rPh sb="6" eb="8">
      <t>キゴウ</t>
    </rPh>
    <phoneticPr fontId="46"/>
  </si>
  <si>
    <t>記号</t>
    <rPh sb="0" eb="2">
      <t>キゴウ</t>
    </rPh>
    <phoneticPr fontId="46"/>
  </si>
  <si>
    <t>区分</t>
    <rPh sb="0" eb="2">
      <t>クブン</t>
    </rPh>
    <phoneticPr fontId="46"/>
  </si>
  <si>
    <t>常勤で専従</t>
    <rPh sb="0" eb="2">
      <t>ジョウキン</t>
    </rPh>
    <rPh sb="3" eb="5">
      <t>センジュウ</t>
    </rPh>
    <phoneticPr fontId="46"/>
  </si>
  <si>
    <t>■ 常勤換算方法による人数</t>
    <rPh sb="2" eb="4">
      <t>ジョウキン</t>
    </rPh>
    <rPh sb="4" eb="6">
      <t>カンサン</t>
    </rPh>
    <rPh sb="6" eb="8">
      <t>ホウホウ</t>
    </rPh>
    <rPh sb="11" eb="13">
      <t>ニンズウ</t>
    </rPh>
    <phoneticPr fontId="46"/>
  </si>
  <si>
    <t>基準：</t>
    <rPh sb="0" eb="2">
      <t>キジュン</t>
    </rPh>
    <phoneticPr fontId="46"/>
  </si>
  <si>
    <t>週</t>
  </si>
  <si>
    <t>常勤で兼務</t>
    <rPh sb="0" eb="2">
      <t>ジョウキン</t>
    </rPh>
    <rPh sb="3" eb="5">
      <t>ケンム</t>
    </rPh>
    <phoneticPr fontId="46"/>
  </si>
  <si>
    <t>常勤換算の</t>
    <rPh sb="0" eb="2">
      <t>ジョウキン</t>
    </rPh>
    <rPh sb="2" eb="4">
      <t>カンサン</t>
    </rPh>
    <phoneticPr fontId="46"/>
  </si>
  <si>
    <t>常勤の従業者が</t>
    <rPh sb="0" eb="2">
      <t>ジョウキン</t>
    </rPh>
    <rPh sb="3" eb="6">
      <t>ジュウギョウシャ</t>
    </rPh>
    <phoneticPr fontId="46"/>
  </si>
  <si>
    <t>非常勤で専従</t>
    <rPh sb="0" eb="3">
      <t>ヒジョウキン</t>
    </rPh>
    <rPh sb="4" eb="6">
      <t>センジュウ</t>
    </rPh>
    <phoneticPr fontId="46"/>
  </si>
  <si>
    <t>常勤換算後の人数</t>
    <rPh sb="0" eb="2">
      <t>ジョウキン</t>
    </rPh>
    <rPh sb="2" eb="4">
      <t>カンサン</t>
    </rPh>
    <rPh sb="4" eb="5">
      <t>ゴ</t>
    </rPh>
    <rPh sb="6" eb="8">
      <t>ニンズウ</t>
    </rPh>
    <phoneticPr fontId="46"/>
  </si>
  <si>
    <t>非常勤で兼務</t>
    <rPh sb="0" eb="3">
      <t>ヒジョウキン</t>
    </rPh>
    <rPh sb="4" eb="6">
      <t>ケンム</t>
    </rPh>
    <phoneticPr fontId="46"/>
  </si>
  <si>
    <t>÷</t>
    <phoneticPr fontId="46"/>
  </si>
  <si>
    <t>（小数点第2位以下切り捨て）</t>
    <rPh sb="1" eb="4">
      <t>ショウスウテン</t>
    </rPh>
    <rPh sb="4" eb="5">
      <t>ダイ</t>
    </rPh>
    <rPh sb="6" eb="7">
      <t>イ</t>
    </rPh>
    <rPh sb="7" eb="9">
      <t>イカ</t>
    </rPh>
    <rPh sb="9" eb="10">
      <t>キ</t>
    </rPh>
    <rPh sb="11" eb="12">
      <t>ス</t>
    </rPh>
    <phoneticPr fontId="46"/>
  </si>
  <si>
    <t>■ 看護職員の常勤換算方法による人数</t>
    <rPh sb="2" eb="4">
      <t>カンゴ</t>
    </rPh>
    <rPh sb="4" eb="6">
      <t>ショクイン</t>
    </rPh>
    <rPh sb="7" eb="9">
      <t>ジョウキン</t>
    </rPh>
    <rPh sb="9" eb="11">
      <t>カンサン</t>
    </rPh>
    <rPh sb="11" eb="13">
      <t>ホウホウ</t>
    </rPh>
    <rPh sb="16" eb="18">
      <t>ニンズウ</t>
    </rPh>
    <phoneticPr fontId="46"/>
  </si>
  <si>
    <t>■ 介護職員の常勤換算方法による人数</t>
    <rPh sb="2" eb="4">
      <t>カイゴ</t>
    </rPh>
    <rPh sb="4" eb="6">
      <t>ショクイン</t>
    </rPh>
    <rPh sb="7" eb="9">
      <t>ジョウキン</t>
    </rPh>
    <rPh sb="9" eb="11">
      <t>カンサン</t>
    </rPh>
    <rPh sb="11" eb="13">
      <t>ホウホウ</t>
    </rPh>
    <rPh sb="16" eb="18">
      <t>ニンズウ</t>
    </rPh>
    <phoneticPr fontId="46"/>
  </si>
  <si>
    <t>常勤の従業者の人数</t>
  </si>
  <si>
    <t>常勤換算方法による人数</t>
    <rPh sb="0" eb="2">
      <t>ジョウキン</t>
    </rPh>
    <rPh sb="2" eb="4">
      <t>カンサン</t>
    </rPh>
    <rPh sb="4" eb="6">
      <t>ホウホウ</t>
    </rPh>
    <rPh sb="9" eb="11">
      <t>ニンズウ</t>
    </rPh>
    <phoneticPr fontId="46"/>
  </si>
  <si>
    <t>指定介護老人福祉施設（ユニット型）</t>
    <rPh sb="0" eb="2">
      <t>シテイ</t>
    </rPh>
    <rPh sb="2" eb="4">
      <t>カイゴ</t>
    </rPh>
    <rPh sb="4" eb="6">
      <t>ロウジン</t>
    </rPh>
    <rPh sb="6" eb="8">
      <t>フクシ</t>
    </rPh>
    <rPh sb="8" eb="10">
      <t>シセツ</t>
    </rPh>
    <rPh sb="15" eb="16">
      <t>ガタ</t>
    </rPh>
    <phoneticPr fontId="46"/>
  </si>
  <si>
    <t>(5)
ユニットリーダー</t>
    <phoneticPr fontId="46"/>
  </si>
  <si>
    <t>(6)
ユニット名</t>
    <rPh sb="8" eb="9">
      <t>メイ</t>
    </rPh>
    <phoneticPr fontId="46"/>
  </si>
  <si>
    <t>(7) 
職種</t>
    <phoneticPr fontId="13"/>
  </si>
  <si>
    <t>(8)
勤務
形態</t>
    <phoneticPr fontId="13"/>
  </si>
  <si>
    <t>(9) 資格</t>
    <rPh sb="4" eb="6">
      <t>シカク</t>
    </rPh>
    <phoneticPr fontId="46"/>
  </si>
  <si>
    <t>(10) 氏　名</t>
    <phoneticPr fontId="13"/>
  </si>
  <si>
    <t>(11)</t>
    <phoneticPr fontId="46"/>
  </si>
  <si>
    <r>
      <t xml:space="preserve">(13)
</t>
    </r>
    <r>
      <rPr>
        <sz val="11"/>
        <rFont val="HGSｺﾞｼｯｸM"/>
        <family val="3"/>
        <charset val="128"/>
      </rPr>
      <t>週平均
勤務時間数</t>
    </r>
    <rPh sb="6" eb="8">
      <t>ヘイキン</t>
    </rPh>
    <rPh sb="9" eb="11">
      <t>キンム</t>
    </rPh>
    <rPh sb="11" eb="13">
      <t>ジカン</t>
    </rPh>
    <rPh sb="13" eb="14">
      <t>スウ</t>
    </rPh>
    <phoneticPr fontId="1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</si>
  <si>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1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</si>
  <si>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46"/>
  </si>
  <si>
    <t>≪要 提出≫</t>
    <rPh sb="1" eb="2">
      <t>ヨウ</t>
    </rPh>
    <rPh sb="3" eb="5">
      <t>テイシュツ</t>
    </rPh>
    <phoneticPr fontId="46"/>
  </si>
  <si>
    <t>■シフト記号表（勤務時間帯）</t>
    <rPh sb="4" eb="6">
      <t>キゴウ</t>
    </rPh>
    <rPh sb="6" eb="7">
      <t>ヒョウ</t>
    </rPh>
    <rPh sb="8" eb="10">
      <t>キンム</t>
    </rPh>
    <rPh sb="10" eb="13">
      <t>ジカンタイ</t>
    </rPh>
    <phoneticPr fontId="46"/>
  </si>
  <si>
    <t>※24時間表記</t>
    <rPh sb="3" eb="5">
      <t>ジカン</t>
    </rPh>
    <rPh sb="5" eb="7">
      <t>ヒョウキ</t>
    </rPh>
    <phoneticPr fontId="46"/>
  </si>
  <si>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46"/>
  </si>
  <si>
    <t>勤務時間</t>
    <rPh sb="0" eb="2">
      <t>キンム</t>
    </rPh>
    <rPh sb="2" eb="4">
      <t>ジカン</t>
    </rPh>
    <phoneticPr fontId="46"/>
  </si>
  <si>
    <t>自由記載欄</t>
    <rPh sb="0" eb="2">
      <t>ジユウ</t>
    </rPh>
    <rPh sb="2" eb="4">
      <t>キサイ</t>
    </rPh>
    <rPh sb="4" eb="5">
      <t>ラン</t>
    </rPh>
    <phoneticPr fontId="46"/>
  </si>
  <si>
    <t>始業時刻</t>
    <rPh sb="0" eb="2">
      <t>シギョウ</t>
    </rPh>
    <rPh sb="2" eb="4">
      <t>ジコク</t>
    </rPh>
    <phoneticPr fontId="46"/>
  </si>
  <si>
    <t>終業時刻</t>
    <rPh sb="0" eb="2">
      <t>シュウギョウ</t>
    </rPh>
    <rPh sb="2" eb="4">
      <t>ジコク</t>
    </rPh>
    <phoneticPr fontId="46"/>
  </si>
  <si>
    <t>うち、休憩時間</t>
    <rPh sb="3" eb="5">
      <t>キュウケイ</t>
    </rPh>
    <rPh sb="5" eb="7">
      <t>ジカン</t>
    </rPh>
    <phoneticPr fontId="46"/>
  </si>
  <si>
    <t>a</t>
    <phoneticPr fontId="46"/>
  </si>
  <si>
    <t>：</t>
    <phoneticPr fontId="46"/>
  </si>
  <si>
    <t>～</t>
    <phoneticPr fontId="46"/>
  </si>
  <si>
    <t>b</t>
    <phoneticPr fontId="46"/>
  </si>
  <si>
    <t>c</t>
    <phoneticPr fontId="46"/>
  </si>
  <si>
    <t>d</t>
    <phoneticPr fontId="46"/>
  </si>
  <si>
    <t>e</t>
    <phoneticPr fontId="46"/>
  </si>
  <si>
    <t>f</t>
    <phoneticPr fontId="46"/>
  </si>
  <si>
    <t>g</t>
    <phoneticPr fontId="46"/>
  </si>
  <si>
    <t>h</t>
    <phoneticPr fontId="46"/>
  </si>
  <si>
    <t>（夜勤）16:00～翌9:00勤務</t>
    <rPh sb="1" eb="3">
      <t>ヤキン</t>
    </rPh>
    <rPh sb="10" eb="11">
      <t>ヨク</t>
    </rPh>
    <rPh sb="15" eb="17">
      <t>キンム</t>
    </rPh>
    <phoneticPr fontId="46"/>
  </si>
  <si>
    <t>i</t>
    <phoneticPr fontId="46"/>
  </si>
  <si>
    <t>（夜勤）16:00～翌9:00勤務</t>
    <phoneticPr fontId="46"/>
  </si>
  <si>
    <t>j</t>
    <phoneticPr fontId="46"/>
  </si>
  <si>
    <t>k</t>
    <phoneticPr fontId="46"/>
  </si>
  <si>
    <t>l</t>
    <phoneticPr fontId="46"/>
  </si>
  <si>
    <t>m</t>
    <phoneticPr fontId="46"/>
  </si>
  <si>
    <t>n</t>
    <phoneticPr fontId="46"/>
  </si>
  <si>
    <t>o</t>
    <phoneticPr fontId="46"/>
  </si>
  <si>
    <t>p</t>
    <phoneticPr fontId="46"/>
  </si>
  <si>
    <t>q</t>
    <phoneticPr fontId="46"/>
  </si>
  <si>
    <t>r</t>
    <phoneticPr fontId="46"/>
  </si>
  <si>
    <t>s</t>
    <phoneticPr fontId="46"/>
  </si>
  <si>
    <t>t</t>
    <phoneticPr fontId="46"/>
  </si>
  <si>
    <t>u</t>
    <phoneticPr fontId="46"/>
  </si>
  <si>
    <t>v</t>
    <phoneticPr fontId="46"/>
  </si>
  <si>
    <t>w</t>
    <phoneticPr fontId="46"/>
  </si>
  <si>
    <t>x</t>
    <phoneticPr fontId="46"/>
  </si>
  <si>
    <t>y</t>
    <phoneticPr fontId="46"/>
  </si>
  <si>
    <t>z</t>
    <phoneticPr fontId="46"/>
  </si>
  <si>
    <t>aa</t>
    <phoneticPr fontId="46"/>
  </si>
  <si>
    <t>ab</t>
    <phoneticPr fontId="46"/>
  </si>
  <si>
    <t>ac</t>
    <phoneticPr fontId="46"/>
  </si>
  <si>
    <t>ad</t>
    <phoneticPr fontId="46"/>
  </si>
  <si>
    <t>ae</t>
    <phoneticPr fontId="46"/>
  </si>
  <si>
    <t>af</t>
    <phoneticPr fontId="46"/>
  </si>
  <si>
    <t>ag</t>
    <phoneticPr fontId="46"/>
  </si>
  <si>
    <t>1日に2回勤務する場合</t>
    <rPh sb="1" eb="2">
      <t>ニチ</t>
    </rPh>
    <rPh sb="4" eb="5">
      <t>カイ</t>
    </rPh>
    <rPh sb="5" eb="7">
      <t>キンム</t>
    </rPh>
    <rPh sb="9" eb="11">
      <t>バアイ</t>
    </rPh>
    <phoneticPr fontId="46"/>
  </si>
  <si>
    <t>ah</t>
    <phoneticPr fontId="46"/>
  </si>
  <si>
    <t>1日に2回勤務する場合</t>
    <phoneticPr fontId="46"/>
  </si>
  <si>
    <t>ai</t>
    <phoneticPr fontId="46"/>
  </si>
  <si>
    <t>・職種ごとの勤務時間を「○：○○～○：○○」と表記することが困難な場合は、No18～33を活用し、勤務時間数のみを入力してください。</t>
    <rPh sb="45" eb="47">
      <t>カツヨウ</t>
    </rPh>
    <phoneticPr fontId="46"/>
  </si>
  <si>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46"/>
  </si>
  <si>
    <t>・シフト記号が足りない場合は、適宜、行を追加してください。</t>
    <rPh sb="4" eb="6">
      <t>キゴウ</t>
    </rPh>
    <rPh sb="7" eb="8">
      <t>タ</t>
    </rPh>
    <rPh sb="11" eb="13">
      <t>バアイ</t>
    </rPh>
    <rPh sb="15" eb="17">
      <t>テキギ</t>
    </rPh>
    <rPh sb="18" eb="19">
      <t>ギョウ</t>
    </rPh>
    <rPh sb="20" eb="22">
      <t>ツイカ</t>
    </rPh>
    <phoneticPr fontId="46"/>
  </si>
  <si>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6"/>
  </si>
  <si>
    <t>≪提出不要≫</t>
    <rPh sb="1" eb="3">
      <t>テイシュツ</t>
    </rPh>
    <rPh sb="3" eb="5">
      <t>フヨウ</t>
    </rPh>
    <phoneticPr fontId="46"/>
  </si>
  <si>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13"/>
  </si>
  <si>
    <t>・・・直接入力する必要がある箇所です。</t>
    <rPh sb="3" eb="5">
      <t>チョクセツ</t>
    </rPh>
    <rPh sb="5" eb="7">
      <t>ニュウリョク</t>
    </rPh>
    <rPh sb="9" eb="11">
      <t>ヒツヨウ</t>
    </rPh>
    <rPh sb="14" eb="16">
      <t>カショ</t>
    </rPh>
    <phoneticPr fontId="46"/>
  </si>
  <si>
    <t>下記の記入方法に従って、入力してください。</t>
    <phoneticPr fontId="46"/>
  </si>
  <si>
    <t>・・・プルダウンから選択して入力する必要がある箇所です。</t>
    <rPh sb="10" eb="12">
      <t>センタク</t>
    </rPh>
    <rPh sb="14" eb="16">
      <t>ニュウリョク</t>
    </rPh>
    <rPh sb="18" eb="20">
      <t>ヒツヨウ</t>
    </rPh>
    <rPh sb="23" eb="25">
      <t>カショ</t>
    </rPh>
    <phoneticPr fontId="46"/>
  </si>
  <si>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6"/>
  </si>
  <si>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6"/>
  </si>
  <si>
    <t>　(1) 「４週」・「暦月」のいずれかを選択してください。</t>
    <rPh sb="7" eb="8">
      <t>シュウ</t>
    </rPh>
    <rPh sb="11" eb="12">
      <t>レキ</t>
    </rPh>
    <rPh sb="12" eb="13">
      <t>ツキ</t>
    </rPh>
    <rPh sb="20" eb="22">
      <t>センタク</t>
    </rPh>
    <phoneticPr fontId="46"/>
  </si>
  <si>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6"/>
  </si>
  <si>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6"/>
  </si>
  <si>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46"/>
  </si>
  <si>
    <t>　　  小数点第2位以下を切り上げ）とします。新規又は再開の場合は、推定数を入力してください。</t>
    <phoneticPr fontId="46"/>
  </si>
  <si>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6"/>
  </si>
  <si>
    <t xml:space="preserve"> 　　 記入の順序は、職種ごとにまとめてください。</t>
    <rPh sb="4" eb="6">
      <t>キニュウ</t>
    </rPh>
    <rPh sb="7" eb="9">
      <t>ジュンジョ</t>
    </rPh>
    <rPh sb="11" eb="13">
      <t>ショクシュ</t>
    </rPh>
    <phoneticPr fontId="46"/>
  </si>
  <si>
    <t>職種名</t>
    <rPh sb="0" eb="2">
      <t>ショクシュ</t>
    </rPh>
    <rPh sb="2" eb="3">
      <t>メイ</t>
    </rPh>
    <phoneticPr fontId="46"/>
  </si>
  <si>
    <t>管理者</t>
    <rPh sb="0" eb="3">
      <t>カンリシャ</t>
    </rPh>
    <phoneticPr fontId="46"/>
  </si>
  <si>
    <t>医師</t>
    <rPh sb="0" eb="2">
      <t>イシ</t>
    </rPh>
    <phoneticPr fontId="46"/>
  </si>
  <si>
    <t>生活相談員</t>
    <rPh sb="0" eb="2">
      <t>セイカツ</t>
    </rPh>
    <rPh sb="2" eb="5">
      <t>ソウダンイン</t>
    </rPh>
    <phoneticPr fontId="46"/>
  </si>
  <si>
    <t>栄養士</t>
    <rPh sb="0" eb="3">
      <t>エイヨウシ</t>
    </rPh>
    <phoneticPr fontId="46"/>
  </si>
  <si>
    <t>機能訓練指導員</t>
    <rPh sb="0" eb="2">
      <t>キノウ</t>
    </rPh>
    <rPh sb="2" eb="4">
      <t>クンレン</t>
    </rPh>
    <rPh sb="4" eb="7">
      <t>シドウイン</t>
    </rPh>
    <phoneticPr fontId="46"/>
  </si>
  <si>
    <t>介護支援専門員</t>
    <rPh sb="0" eb="2">
      <t>カイゴ</t>
    </rPh>
    <rPh sb="2" eb="4">
      <t>シエン</t>
    </rPh>
    <rPh sb="4" eb="7">
      <t>センモンイン</t>
    </rPh>
    <phoneticPr fontId="46"/>
  </si>
  <si>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13"/>
  </si>
  <si>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6"/>
  </si>
  <si>
    <t>非常勤で兼務</t>
    <rPh sb="0" eb="1">
      <t>ヒ</t>
    </rPh>
    <rPh sb="1" eb="3">
      <t>ジョウキン</t>
    </rPh>
    <rPh sb="4" eb="6">
      <t>ケンム</t>
    </rPh>
    <phoneticPr fontId="46"/>
  </si>
  <si>
    <t>（注）常勤・非常勤の区分について</t>
    <rPh sb="1" eb="2">
      <t>チュウ</t>
    </rPh>
    <rPh sb="3" eb="5">
      <t>ジョウキン</t>
    </rPh>
    <rPh sb="6" eb="9">
      <t>ヒジョウキン</t>
    </rPh>
    <rPh sb="10" eb="12">
      <t>クブン</t>
    </rPh>
    <phoneticPr fontId="46"/>
  </si>
  <si>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6"/>
  </si>
  <si>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6"/>
  </si>
  <si>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6"/>
  </si>
  <si>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46"/>
  </si>
  <si>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46"/>
  </si>
  <si>
    <t>　(8) 従業者の氏名を記入してください。</t>
    <rPh sb="5" eb="8">
      <t>ジュウギョウシャ</t>
    </rPh>
    <rPh sb="9" eb="11">
      <t>シメイ</t>
    </rPh>
    <rPh sb="12" eb="14">
      <t>キニュウ</t>
    </rPh>
    <phoneticPr fontId="46"/>
  </si>
  <si>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46"/>
  </si>
  <si>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</si>
  <si>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6"/>
  </si>
  <si>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6"/>
  </si>
  <si>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6"/>
  </si>
  <si>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6"/>
  </si>
  <si>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6"/>
  </si>
  <si>
    <t>　　　 その他、特記事項欄としてもご活用ください。</t>
    <rPh sb="6" eb="7">
      <t>タ</t>
    </rPh>
    <rPh sb="8" eb="10">
      <t>トッキ</t>
    </rPh>
    <rPh sb="10" eb="12">
      <t>ジコウ</t>
    </rPh>
    <rPh sb="12" eb="13">
      <t>ラン</t>
    </rPh>
    <rPh sb="18" eb="20">
      <t>カツヨウ</t>
    </rPh>
    <phoneticPr fontId="46"/>
  </si>
  <si>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46"/>
  </si>
  <si>
    <t>　　　　○ 常勤換算方法とは、非常勤の従業者について「事業所の従業者の勤務延時間数を当該事業所において常勤の従業者が勤務すべき時間数で除することにより、</t>
    <phoneticPr fontId="46"/>
  </si>
  <si>
    <t>　　　　　常勤の従業者の員数に換算する方法」であるため、常勤の従業者については常勤換算方法によらず、実人数で計算する。</t>
    <phoneticPr fontId="46"/>
  </si>
  <si>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46"/>
  </si>
  <si>
    <t>　　　　　手入力すること。</t>
    <phoneticPr fontId="46"/>
  </si>
  <si>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46"/>
  </si>
  <si>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46"/>
  </si>
  <si>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46"/>
  </si>
  <si>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13"/>
  </si>
  <si>
    <t>　(5) ユニットリーダーに以下の印をつけてください。</t>
    <rPh sb="14" eb="16">
      <t>イカ</t>
    </rPh>
    <rPh sb="17" eb="18">
      <t>シルシ</t>
    </rPh>
    <phoneticPr fontId="46"/>
  </si>
  <si>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46"/>
  </si>
  <si>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46"/>
  </si>
  <si>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46"/>
  </si>
  <si>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46"/>
  </si>
  <si>
    <t>　　  原則、そのユニットを並べて記載してください。</t>
    <rPh sb="4" eb="6">
      <t>ゲンソク</t>
    </rPh>
    <rPh sb="14" eb="15">
      <t>ナラ</t>
    </rPh>
    <rPh sb="17" eb="19">
      <t>キサイ</t>
    </rPh>
    <phoneticPr fontId="46"/>
  </si>
  <si>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46"/>
  </si>
  <si>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6"/>
  </si>
  <si>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46"/>
  </si>
  <si>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13"/>
  </si>
  <si>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6"/>
  </si>
  <si>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46"/>
  </si>
  <si>
    <t>　(10) 従業者の氏名を記入してください。</t>
    <rPh sb="6" eb="9">
      <t>ジュウギョウシャ</t>
    </rPh>
    <rPh sb="10" eb="12">
      <t>シメイ</t>
    </rPh>
    <rPh sb="13" eb="15">
      <t>キニュウ</t>
    </rPh>
    <phoneticPr fontId="46"/>
  </si>
  <si>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46"/>
  </si>
  <si>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6"/>
  </si>
  <si>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6"/>
  </si>
  <si>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6"/>
  </si>
  <si>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46"/>
  </si>
  <si>
    <t>１．サービス種別</t>
    <rPh sb="6" eb="8">
      <t>シュベツ</t>
    </rPh>
    <phoneticPr fontId="46"/>
  </si>
  <si>
    <t>サービス種別</t>
    <rPh sb="4" eb="6">
      <t>シュベツ</t>
    </rPh>
    <phoneticPr fontId="46"/>
  </si>
  <si>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46"/>
  </si>
  <si>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46"/>
  </si>
  <si>
    <t>短期入所生活介護（従来型）</t>
    <rPh sb="0" eb="2">
      <t>タンキ</t>
    </rPh>
    <rPh sb="2" eb="4">
      <t>ニュウショ</t>
    </rPh>
    <rPh sb="4" eb="6">
      <t>セイカツ</t>
    </rPh>
    <rPh sb="6" eb="8">
      <t>カイゴ</t>
    </rPh>
    <rPh sb="9" eb="11">
      <t>ジュウライ</t>
    </rPh>
    <rPh sb="11" eb="12">
      <t>ガタ</t>
    </rPh>
    <phoneticPr fontId="46"/>
  </si>
  <si>
    <t>短期入所生活介護（ユニット型）</t>
    <rPh sb="0" eb="2">
      <t>タンキ</t>
    </rPh>
    <rPh sb="2" eb="4">
      <t>ニュウショ</t>
    </rPh>
    <rPh sb="4" eb="6">
      <t>セイカツ</t>
    </rPh>
    <rPh sb="6" eb="8">
      <t>カイゴ</t>
    </rPh>
    <rPh sb="13" eb="14">
      <t>ガタ</t>
    </rPh>
    <phoneticPr fontId="46"/>
  </si>
  <si>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46"/>
  </si>
  <si>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46"/>
  </si>
  <si>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46"/>
  </si>
  <si>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46"/>
  </si>
  <si>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46"/>
  </si>
  <si>
    <t>ー</t>
    <phoneticPr fontId="46"/>
  </si>
  <si>
    <t>２．職種名・資格名称</t>
    <rPh sb="2" eb="4">
      <t>ショクシュ</t>
    </rPh>
    <rPh sb="4" eb="5">
      <t>メイ</t>
    </rPh>
    <rPh sb="6" eb="8">
      <t>シカク</t>
    </rPh>
    <rPh sb="8" eb="10">
      <t>メイショウ</t>
    </rPh>
    <phoneticPr fontId="46"/>
  </si>
  <si>
    <t>資格</t>
    <rPh sb="0" eb="2">
      <t>シカク</t>
    </rPh>
    <phoneticPr fontId="46"/>
  </si>
  <si>
    <t>社会福祉主事任用資格</t>
    <rPh sb="0" eb="2">
      <t>シャカイ</t>
    </rPh>
    <rPh sb="2" eb="4">
      <t>フクシ</t>
    </rPh>
    <rPh sb="4" eb="6">
      <t>シュジ</t>
    </rPh>
    <rPh sb="6" eb="8">
      <t>ニンヨウ</t>
    </rPh>
    <rPh sb="8" eb="10">
      <t>シカク</t>
    </rPh>
    <phoneticPr fontId="46"/>
  </si>
  <si>
    <t>看護師</t>
    <rPh sb="0" eb="3">
      <t>カンゴシ</t>
    </rPh>
    <phoneticPr fontId="79"/>
  </si>
  <si>
    <t>介護福祉士</t>
    <rPh sb="0" eb="2">
      <t>カイゴ</t>
    </rPh>
    <rPh sb="2" eb="5">
      <t>フクシシ</t>
    </rPh>
    <phoneticPr fontId="46"/>
  </si>
  <si>
    <t>管理栄養士</t>
    <rPh sb="0" eb="2">
      <t>カンリ</t>
    </rPh>
    <rPh sb="2" eb="5">
      <t>エイヨウシ</t>
    </rPh>
    <phoneticPr fontId="46"/>
  </si>
  <si>
    <t>理学療法士</t>
    <rPh sb="0" eb="2">
      <t>リガク</t>
    </rPh>
    <rPh sb="2" eb="5">
      <t>リョウホウシ</t>
    </rPh>
    <phoneticPr fontId="46"/>
  </si>
  <si>
    <t>社会福祉事業に2年以上従事</t>
    <rPh sb="0" eb="2">
      <t>シャカイ</t>
    </rPh>
    <rPh sb="2" eb="4">
      <t>フクシ</t>
    </rPh>
    <rPh sb="4" eb="6">
      <t>ジギョウ</t>
    </rPh>
    <rPh sb="8" eb="9">
      <t>ネン</t>
    </rPh>
    <rPh sb="9" eb="11">
      <t>イジョウ</t>
    </rPh>
    <rPh sb="11" eb="13">
      <t>ジュウジ</t>
    </rPh>
    <phoneticPr fontId="46"/>
  </si>
  <si>
    <t>社会福祉士</t>
    <rPh sb="0" eb="2">
      <t>シャカイ</t>
    </rPh>
    <rPh sb="2" eb="5">
      <t>フクシシ</t>
    </rPh>
    <phoneticPr fontId="46"/>
  </si>
  <si>
    <t>准看護師</t>
    <rPh sb="0" eb="4">
      <t>ジュンカンゴシ</t>
    </rPh>
    <phoneticPr fontId="46"/>
  </si>
  <si>
    <t>作業療法士</t>
    <rPh sb="0" eb="2">
      <t>サギョウ</t>
    </rPh>
    <rPh sb="2" eb="5">
      <t>リョウホウシ</t>
    </rPh>
    <phoneticPr fontId="46"/>
  </si>
  <si>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46"/>
  </si>
  <si>
    <t>精神保健福祉士</t>
    <rPh sb="0" eb="2">
      <t>セイシン</t>
    </rPh>
    <rPh sb="2" eb="4">
      <t>ホケン</t>
    </rPh>
    <rPh sb="4" eb="7">
      <t>フクシシ</t>
    </rPh>
    <phoneticPr fontId="46"/>
  </si>
  <si>
    <t>言語聴覚士</t>
    <rPh sb="0" eb="2">
      <t>ゲンゴ</t>
    </rPh>
    <rPh sb="2" eb="5">
      <t>チョウカクシ</t>
    </rPh>
    <phoneticPr fontId="46"/>
  </si>
  <si>
    <t>看護師</t>
    <rPh sb="0" eb="3">
      <t>カンゴシ</t>
    </rPh>
    <phoneticPr fontId="46"/>
  </si>
  <si>
    <t>柔道整復師</t>
    <rPh sb="0" eb="2">
      <t>ジュウドウ</t>
    </rPh>
    <rPh sb="2" eb="5">
      <t>セイフクシ</t>
    </rPh>
    <phoneticPr fontId="46"/>
  </si>
  <si>
    <t>あん摩マッサージ指圧師</t>
    <rPh sb="2" eb="3">
      <t>マ</t>
    </rPh>
    <rPh sb="8" eb="11">
      <t>シアツシ</t>
    </rPh>
    <phoneticPr fontId="46"/>
  </si>
  <si>
    <t>はり師</t>
    <rPh sb="2" eb="3">
      <t>シ</t>
    </rPh>
    <phoneticPr fontId="46"/>
  </si>
  <si>
    <t>きゅう師</t>
    <rPh sb="3" eb="4">
      <t>シ</t>
    </rPh>
    <phoneticPr fontId="46"/>
  </si>
  <si>
    <t>【自治体の皆様へ】</t>
    <rPh sb="1" eb="4">
      <t>ジチタイ</t>
    </rPh>
    <rPh sb="5" eb="7">
      <t>ミナサマ</t>
    </rPh>
    <phoneticPr fontId="46"/>
  </si>
  <si>
    <t>※ INDIRECT関数使用のため、以下のとおりセルに「名前の定義」をしています。</t>
    <rPh sb="10" eb="12">
      <t>カンスウ</t>
    </rPh>
    <rPh sb="12" eb="14">
      <t>シヨウ</t>
    </rPh>
    <rPh sb="18" eb="20">
      <t>イカ</t>
    </rPh>
    <rPh sb="28" eb="30">
      <t>ナマエ</t>
    </rPh>
    <rPh sb="31" eb="33">
      <t>テイギ</t>
    </rPh>
    <phoneticPr fontId="46"/>
  </si>
  <si>
    <t>　21行目・・・「職種」</t>
    <rPh sb="3" eb="5">
      <t>ギョウメ</t>
    </rPh>
    <rPh sb="9" eb="11">
      <t>ショクシュ</t>
    </rPh>
    <phoneticPr fontId="46"/>
  </si>
  <si>
    <t>　C列・・・「管理者」</t>
    <rPh sb="2" eb="3">
      <t>レツ</t>
    </rPh>
    <rPh sb="7" eb="10">
      <t>カンリシャ</t>
    </rPh>
    <phoneticPr fontId="46"/>
  </si>
  <si>
    <t>　D列・・・「医師」</t>
    <rPh sb="2" eb="3">
      <t>レツ</t>
    </rPh>
    <rPh sb="7" eb="9">
      <t>イシ</t>
    </rPh>
    <phoneticPr fontId="46"/>
  </si>
  <si>
    <t>　E列・・・「生活相談員」</t>
    <rPh sb="2" eb="3">
      <t>レツ</t>
    </rPh>
    <rPh sb="7" eb="9">
      <t>セイカツ</t>
    </rPh>
    <rPh sb="9" eb="12">
      <t>ソウダンイン</t>
    </rPh>
    <phoneticPr fontId="46"/>
  </si>
  <si>
    <t>　F列・・・「看護職員」</t>
    <rPh sb="2" eb="3">
      <t>レツ</t>
    </rPh>
    <rPh sb="7" eb="9">
      <t>カンゴ</t>
    </rPh>
    <rPh sb="9" eb="11">
      <t>ショクイン</t>
    </rPh>
    <phoneticPr fontId="46"/>
  </si>
  <si>
    <t>　G列・・・「介護職員」</t>
    <rPh sb="2" eb="3">
      <t>レツ</t>
    </rPh>
    <rPh sb="7" eb="9">
      <t>カイゴ</t>
    </rPh>
    <rPh sb="9" eb="11">
      <t>ショクイン</t>
    </rPh>
    <phoneticPr fontId="46"/>
  </si>
  <si>
    <t>　H列・・・「栄養士」</t>
    <rPh sb="2" eb="3">
      <t>レツ</t>
    </rPh>
    <rPh sb="7" eb="10">
      <t>エイヨウシ</t>
    </rPh>
    <phoneticPr fontId="46"/>
  </si>
  <si>
    <t>　I列・・・「機能訓練指導員」</t>
    <rPh sb="2" eb="3">
      <t>レツ</t>
    </rPh>
    <rPh sb="7" eb="9">
      <t>キノウ</t>
    </rPh>
    <rPh sb="9" eb="11">
      <t>クンレン</t>
    </rPh>
    <rPh sb="11" eb="14">
      <t>シドウイン</t>
    </rPh>
    <phoneticPr fontId="46"/>
  </si>
  <si>
    <t>　J列・・・「介護支援専門員」</t>
    <rPh sb="2" eb="3">
      <t>レツ</t>
    </rPh>
    <rPh sb="7" eb="9">
      <t>カイゴ</t>
    </rPh>
    <rPh sb="9" eb="11">
      <t>シエン</t>
    </rPh>
    <rPh sb="11" eb="14">
      <t>センモンイン</t>
    </rPh>
    <phoneticPr fontId="46"/>
  </si>
  <si>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6"/>
  </si>
  <si>
    <t>　行が足りない場合は、適宜追加してください。</t>
    <rPh sb="1" eb="2">
      <t>ギョウ</t>
    </rPh>
    <rPh sb="3" eb="4">
      <t>タ</t>
    </rPh>
    <rPh sb="7" eb="9">
      <t>バアイ</t>
    </rPh>
    <rPh sb="11" eb="13">
      <t>テキギ</t>
    </rPh>
    <rPh sb="13" eb="15">
      <t>ツイカ</t>
    </rPh>
    <phoneticPr fontId="46"/>
  </si>
  <si>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6"/>
  </si>
  <si>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6"/>
  </si>
  <si>
    <t>　・「数式」タブ　⇒　「名前の定義」を選択</t>
    <rPh sb="3" eb="5">
      <t>スウシキ</t>
    </rPh>
    <rPh sb="12" eb="14">
      <t>ナマエ</t>
    </rPh>
    <rPh sb="15" eb="17">
      <t>テイギ</t>
    </rPh>
    <rPh sb="19" eb="21">
      <t>センタク</t>
    </rPh>
    <phoneticPr fontId="46"/>
  </si>
  <si>
    <t>　・「名前」に職種名を入力</t>
    <rPh sb="3" eb="5">
      <t>ナマエ</t>
    </rPh>
    <rPh sb="7" eb="9">
      <t>ショクシュ</t>
    </rPh>
    <rPh sb="9" eb="10">
      <t>メイ</t>
    </rPh>
    <rPh sb="11" eb="13">
      <t>ニュウリョク</t>
    </rPh>
    <phoneticPr fontId="46"/>
  </si>
  <si>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6"/>
  </si>
  <si>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6"/>
  </si>
  <si>
    <t>短期入所生活介護・介護予防短期入所生活介護（従来型）</t>
    <rPh sb="9" eb="11">
      <t>カイゴ</t>
    </rPh>
    <rPh sb="11" eb="13">
      <t>ヨボウ</t>
    </rPh>
    <rPh sb="13" eb="15">
      <t>タンキ</t>
    </rPh>
    <rPh sb="15" eb="17">
      <t>ニュウショ</t>
    </rPh>
    <rPh sb="17" eb="19">
      <t>セイカツ</t>
    </rPh>
    <rPh sb="19" eb="21">
      <t>カイゴ</t>
    </rPh>
    <phoneticPr fontId="46"/>
  </si>
  <si>
    <t>短期入所生活介護・介護予防短期入所生活介護（ユニット型）</t>
    <rPh sb="9" eb="11">
      <t>カイゴ</t>
    </rPh>
    <rPh sb="11" eb="13">
      <t>ヨボウ</t>
    </rPh>
    <rPh sb="13" eb="15">
      <t>タンキ</t>
    </rPh>
    <rPh sb="15" eb="17">
      <t>ニュウショ</t>
    </rPh>
    <rPh sb="17" eb="19">
      <t>セイカツ</t>
    </rPh>
    <rPh sb="19" eb="21">
      <t>カイゴ</t>
    </rPh>
    <phoneticPr fontId="46"/>
  </si>
  <si>
    <t>誓約書及び誓約書別紙（参考様式４）</t>
    <rPh sb="0" eb="3">
      <t>セイヤクショ</t>
    </rPh>
    <rPh sb="3" eb="4">
      <t>オヨ</t>
    </rPh>
    <rPh sb="5" eb="8">
      <t>セイヤクショ</t>
    </rPh>
    <rPh sb="8" eb="10">
      <t>ベッシ</t>
    </rPh>
    <rPh sb="11" eb="13">
      <t>サンコウ</t>
    </rPh>
    <rPh sb="13" eb="15">
      <t>ヨウシキ</t>
    </rPh>
    <phoneticPr fontId="13"/>
  </si>
  <si>
    <t>共生型短期入所生活介護・介護予防短期入所生活介護事業所の指定申請に係る添付書類一覧</t>
    <phoneticPr fontId="13"/>
  </si>
  <si>
    <t>介護支援専門員</t>
    <rPh sb="0" eb="7">
      <t>カイゴシエンセンモンイン</t>
    </rPh>
    <phoneticPr fontId="46"/>
  </si>
  <si>
    <t xml:space="preserve">   社会保険、労働保険及び損害保険の加入手続は済んでいますか。</t>
    <rPh sb="3" eb="5">
      <t>シャカイ</t>
    </rPh>
    <rPh sb="5" eb="7">
      <t>ホケン</t>
    </rPh>
    <rPh sb="8" eb="10">
      <t>ロウドウ</t>
    </rPh>
    <rPh sb="10" eb="12">
      <t>ホケン</t>
    </rPh>
    <rPh sb="12" eb="13">
      <t>オヨ</t>
    </rPh>
    <rPh sb="14" eb="16">
      <t>ソンガイ</t>
    </rPh>
    <rPh sb="16" eb="18">
      <t>ホケン</t>
    </rPh>
    <rPh sb="19" eb="21">
      <t>カニュウ</t>
    </rPh>
    <rPh sb="21" eb="23">
      <t>テツヅキ</t>
    </rPh>
    <rPh sb="24" eb="25">
      <t>ス</t>
    </rPh>
    <phoneticPr fontId="13"/>
  </si>
  <si>
    <t>備考　１　同時に従来型とユニット型を設ける場合については、申請は別々に行なうこと。</t>
    <rPh sb="5" eb="7">
      <t>ドウジ</t>
    </rPh>
    <rPh sb="8" eb="10">
      <t>ジュウライ</t>
    </rPh>
    <rPh sb="10" eb="11">
      <t>カタ</t>
    </rPh>
    <rPh sb="16" eb="17">
      <t>カタ</t>
    </rPh>
    <rPh sb="18" eb="19">
      <t>モウ</t>
    </rPh>
    <rPh sb="21" eb="23">
      <t>バアイ</t>
    </rPh>
    <rPh sb="29" eb="31">
      <t>シンセイ</t>
    </rPh>
    <rPh sb="32" eb="34">
      <t>ベツベツ</t>
    </rPh>
    <rPh sb="35" eb="36">
      <t>オコ</t>
    </rPh>
    <phoneticPr fontId="13"/>
  </si>
  <si>
    <t>　　  ２　「申請者確認欄」の該当欄に「〇」を付し、添付書類等に漏れがないよう確認してください。</t>
    <rPh sb="7" eb="10">
      <t>シンセイシャ</t>
    </rPh>
    <rPh sb="10" eb="13">
      <t>カクニンラン</t>
    </rPh>
    <rPh sb="15" eb="17">
      <t>ガイトウ</t>
    </rPh>
    <rPh sb="17" eb="18">
      <t>ラン</t>
    </rPh>
    <rPh sb="23" eb="24">
      <t>フ</t>
    </rPh>
    <rPh sb="26" eb="28">
      <t>テンプ</t>
    </rPh>
    <rPh sb="28" eb="31">
      <t>ショルイトウ</t>
    </rPh>
    <rPh sb="32" eb="33">
      <t>モ</t>
    </rPh>
    <rPh sb="39" eb="41">
      <t>カクニン</t>
    </rPh>
    <phoneticPr fontId="13"/>
  </si>
  <si>
    <t>短期入所生活介護・介護予防短期入所生活介護事業所の指定申請に係る添付書類一覧</t>
    <rPh sb="0" eb="2">
      <t>タンキ</t>
    </rPh>
    <rPh sb="2" eb="4">
      <t>ニュウショ</t>
    </rPh>
    <rPh sb="4" eb="6">
      <t>セイカツ</t>
    </rPh>
    <rPh sb="6" eb="8">
      <t>カイゴ</t>
    </rPh>
    <rPh sb="9" eb="11">
      <t>カイゴ</t>
    </rPh>
    <rPh sb="11" eb="13">
      <t>ヨボウ</t>
    </rPh>
    <rPh sb="13" eb="15">
      <t>タンキ</t>
    </rPh>
    <rPh sb="15" eb="17">
      <t>ニュウショ</t>
    </rPh>
    <rPh sb="17" eb="19">
      <t>セイカツ</t>
    </rPh>
    <rPh sb="19" eb="21">
      <t>カイゴ</t>
    </rPh>
    <rPh sb="21" eb="24">
      <t>ジギョウショ</t>
    </rPh>
    <rPh sb="23" eb="24">
      <t>ショ</t>
    </rPh>
    <phoneticPr fontId="13"/>
  </si>
  <si>
    <t>申請者確認欄</t>
    <rPh sb="0" eb="3">
      <t>シンセイシャ</t>
    </rPh>
    <rPh sb="3" eb="5">
      <t>カクニン</t>
    </rPh>
    <rPh sb="5" eb="6">
      <t>ラン</t>
    </rPh>
    <phoneticPr fontId="13"/>
  </si>
  <si>
    <t>申請者の登記事項証明書又は条例等</t>
    <rPh sb="4" eb="8">
      <t>トウキジコウ</t>
    </rPh>
    <rPh sb="8" eb="11">
      <t>ショウメイショ</t>
    </rPh>
    <rPh sb="11" eb="12">
      <t>マタ</t>
    </rPh>
    <phoneticPr fontId="13"/>
  </si>
  <si>
    <r>
      <t>資格証の写し</t>
    </r>
    <r>
      <rPr>
        <strike/>
        <sz val="9"/>
        <color rgb="FFFF0000"/>
        <rFont val="ＭＳ Ｐゴシック"/>
        <family val="3"/>
        <charset val="128"/>
      </rPr>
      <t/>
    </r>
    <rPh sb="0" eb="2">
      <t>シカク</t>
    </rPh>
    <rPh sb="2" eb="3">
      <t>ショウメイ</t>
    </rPh>
    <rPh sb="4" eb="5">
      <t>ウツ</t>
    </rPh>
    <phoneticPr fontId="13"/>
  </si>
  <si>
    <t>利用者からの苦情を処理するために講ずる措置の概要（参考様式3）</t>
    <rPh sb="25" eb="27">
      <t>サンコウ</t>
    </rPh>
    <rPh sb="27" eb="29">
      <t>ヨウシキ</t>
    </rPh>
    <phoneticPr fontId="13"/>
  </si>
  <si>
    <t>老人居宅生活支援事業開始届又は老人デイサービスセンター等設置届</t>
    <phoneticPr fontId="13"/>
  </si>
  <si>
    <t>チェックリスト</t>
    <phoneticPr fontId="13"/>
  </si>
  <si>
    <t>申請者 確認欄</t>
  </si>
  <si>
    <t>雇用契約、就業規則に関するチェックリスト</t>
    <rPh sb="0" eb="2">
      <t>コヨウ</t>
    </rPh>
    <rPh sb="2" eb="4">
      <t>ケイヤク</t>
    </rPh>
    <rPh sb="5" eb="7">
      <t>シュウギョウ</t>
    </rPh>
    <rPh sb="7" eb="9">
      <t>キソク</t>
    </rPh>
    <rPh sb="10" eb="11">
      <t>カン</t>
    </rPh>
    <phoneticPr fontId="13"/>
  </si>
  <si>
    <t>建築物等に関するチェックリスト</t>
    <rPh sb="0" eb="3">
      <t>ケンチクブツ</t>
    </rPh>
    <rPh sb="3" eb="4">
      <t>トウ</t>
    </rPh>
    <rPh sb="5" eb="6">
      <t>カン</t>
    </rPh>
    <phoneticPr fontId="13"/>
  </si>
  <si>
    <t>老人福祉法上のチェックリスト</t>
    <rPh sb="0" eb="2">
      <t>ロウジン</t>
    </rPh>
    <rPh sb="2" eb="4">
      <t>フクシ</t>
    </rPh>
    <rPh sb="4" eb="5">
      <t>ホウ</t>
    </rPh>
    <rPh sb="5" eb="6">
      <t>ジョウ</t>
    </rPh>
    <phoneticPr fontId="13"/>
  </si>
  <si>
    <t>　新規指定前研修は、いつ受講されましたか。</t>
    <rPh sb="1" eb="3">
      <t>シンキ</t>
    </rPh>
    <rPh sb="3" eb="5">
      <t>シテイ</t>
    </rPh>
    <rPh sb="5" eb="6">
      <t>マエ</t>
    </rPh>
    <rPh sb="6" eb="8">
      <t>ケンシュウ</t>
    </rPh>
    <rPh sb="12" eb="14">
      <t>ジュコウ</t>
    </rPh>
    <phoneticPr fontId="13"/>
  </si>
  <si>
    <t xml:space="preserve">    　　年　　  　月</t>
    <rPh sb="6" eb="7">
      <t>ネン</t>
    </rPh>
    <rPh sb="12" eb="13">
      <t>ガツ</t>
    </rPh>
    <phoneticPr fontId="13"/>
  </si>
  <si>
    <t>（※申請にあたっては、受講済であることが必要です。）</t>
    <rPh sb="2" eb="4">
      <t>シンセイ</t>
    </rPh>
    <rPh sb="11" eb="13">
      <t>ジュコウ</t>
    </rPh>
    <rPh sb="13" eb="14">
      <t>スミ</t>
    </rPh>
    <rPh sb="20" eb="22">
      <t>ヒツヨウ</t>
    </rPh>
    <phoneticPr fontId="13"/>
  </si>
  <si>
    <t>　　はい　・　加入手続中又は
　　　　　　　　今後手続を行う</t>
    <rPh sb="7" eb="9">
      <t>カニュウ</t>
    </rPh>
    <rPh sb="9" eb="11">
      <t>テツヅ</t>
    </rPh>
    <rPh sb="11" eb="12">
      <t>チュウ</t>
    </rPh>
    <rPh sb="12" eb="13">
      <t>マタ</t>
    </rPh>
    <rPh sb="23" eb="25">
      <t>コンゴ</t>
    </rPh>
    <rPh sb="25" eb="27">
      <t>テツヅ</t>
    </rPh>
    <rPh sb="28" eb="29">
      <t>オコナ</t>
    </rPh>
    <phoneticPr fontId="13"/>
  </si>
  <si>
    <t>申請書類に記載された内容等について問い合わせをする際の担当者名と連絡先を記入してください。
（平日の日中に連絡が取れる番号を記載）</t>
    <rPh sb="0" eb="2">
      <t>シンセイ</t>
    </rPh>
    <rPh sb="2" eb="4">
      <t>ジョルイ</t>
    </rPh>
    <rPh sb="5" eb="7">
      <t>キサイ</t>
    </rPh>
    <rPh sb="10" eb="12">
      <t>ナイヨウ</t>
    </rPh>
    <rPh sb="12" eb="13">
      <t>トウ</t>
    </rPh>
    <rPh sb="17" eb="20">
      <t>トイア</t>
    </rPh>
    <rPh sb="25" eb="26">
      <t>サイ</t>
    </rPh>
    <rPh sb="27" eb="30">
      <t>タントウシャ</t>
    </rPh>
    <rPh sb="30" eb="31">
      <t>メイ</t>
    </rPh>
    <rPh sb="32" eb="34">
      <t>レンラク</t>
    </rPh>
    <rPh sb="34" eb="35">
      <t>サキ</t>
    </rPh>
    <rPh sb="36" eb="38">
      <t>キニュウ</t>
    </rPh>
    <rPh sb="47" eb="49">
      <t>ヘイジツ</t>
    </rPh>
    <rPh sb="50" eb="52">
      <t>ニッチュウ</t>
    </rPh>
    <rPh sb="53" eb="55">
      <t>レンラク</t>
    </rPh>
    <rPh sb="56" eb="57">
      <t>ト</t>
    </rPh>
    <rPh sb="59" eb="61">
      <t>バンゴウ</t>
    </rPh>
    <rPh sb="62" eb="64">
      <t>キサイ</t>
    </rPh>
    <phoneticPr fontId="13"/>
  </si>
  <si>
    <r>
      <t>（電話）</t>
    </r>
    <r>
      <rPr>
        <sz val="11"/>
        <rFont val="ＭＳ 明朝"/>
        <family val="1"/>
        <charset val="128"/>
      </rPr>
      <t xml:space="preserve">   </t>
    </r>
    <r>
      <rPr>
        <sz val="11"/>
        <rFont val="ＭＳ Ｐゴシック"/>
        <family val="3"/>
        <charset val="128"/>
      </rPr>
      <t>　</t>
    </r>
    <phoneticPr fontId="13"/>
  </si>
  <si>
    <r>
      <t>（ＦＡＸ）　</t>
    </r>
    <r>
      <rPr>
        <sz val="11"/>
        <rFont val="ＭＳ 明朝"/>
        <family val="1"/>
        <charset val="128"/>
      </rPr>
      <t xml:space="preserve">   </t>
    </r>
    <phoneticPr fontId="13"/>
  </si>
  <si>
    <t>メールアドレス</t>
    <phoneticPr fontId="13"/>
  </si>
  <si>
    <t>事業所名　：</t>
    <rPh sb="0" eb="3">
      <t>ジギョウショ</t>
    </rPh>
    <rPh sb="3" eb="4">
      <t>メイ</t>
    </rPh>
    <phoneticPr fontId="13"/>
  </si>
  <si>
    <t>あてはまる箇所にチェックをお願いします。</t>
    <rPh sb="5" eb="7">
      <t>カショ</t>
    </rPh>
    <rPh sb="14" eb="15">
      <t>ネガ</t>
    </rPh>
    <phoneticPr fontId="13"/>
  </si>
  <si>
    <r>
      <t>雇用する全従業者について雇用契約書</t>
    </r>
    <r>
      <rPr>
        <sz val="11"/>
        <color theme="1"/>
        <rFont val="ＭＳ 明朝"/>
        <family val="1"/>
        <charset val="128"/>
      </rPr>
      <t>を</t>
    </r>
    <r>
      <rPr>
        <sz val="11"/>
        <rFont val="ＭＳ 明朝"/>
        <family val="1"/>
        <charset val="128"/>
      </rPr>
      <t>締結</t>
    </r>
    <r>
      <rPr>
        <sz val="11"/>
        <color theme="1"/>
        <rFont val="ＭＳ 明朝"/>
        <family val="1"/>
        <charset val="128"/>
      </rPr>
      <t>し</t>
    </r>
    <r>
      <rPr>
        <sz val="11"/>
        <color theme="1"/>
        <rFont val="ＭＳ 明朝"/>
        <family val="1"/>
        <charset val="128"/>
      </rPr>
      <t>ていますか。</t>
    </r>
    <rPh sb="0" eb="2">
      <t>コヨウ</t>
    </rPh>
    <phoneticPr fontId="13"/>
  </si>
  <si>
    <t>　　はい　　　　　いいえ</t>
    <phoneticPr fontId="13"/>
  </si>
  <si>
    <t>１-②</t>
    <phoneticPr fontId="13"/>
  </si>
  <si>
    <t>上記１-①で「いいえ」を選択した場合、いつまでに雇用契約を交わす予定ですか。</t>
    <rPh sb="0" eb="2">
      <t>ジョウキ</t>
    </rPh>
    <rPh sb="12" eb="14">
      <t>センタク</t>
    </rPh>
    <rPh sb="16" eb="18">
      <t>バアイ</t>
    </rPh>
    <rPh sb="24" eb="28">
      <t>コヨウケイヤク</t>
    </rPh>
    <rPh sb="29" eb="30">
      <t>カ</t>
    </rPh>
    <rPh sb="32" eb="34">
      <t>ヨテイ</t>
    </rPh>
    <phoneticPr fontId="13"/>
  </si>
  <si>
    <t>　　　年　　月　　日まで</t>
    <rPh sb="3" eb="4">
      <t>ネン</t>
    </rPh>
    <rPh sb="6" eb="7">
      <t>ガツ</t>
    </rPh>
    <rPh sb="9" eb="10">
      <t>ヒ</t>
    </rPh>
    <phoneticPr fontId="13"/>
  </si>
  <si>
    <t>（※指定日の1か月前までに必要）</t>
    <rPh sb="2" eb="4">
      <t>シテイ</t>
    </rPh>
    <rPh sb="4" eb="5">
      <t>ヒ</t>
    </rPh>
    <rPh sb="8" eb="9">
      <t>ゲツ</t>
    </rPh>
    <rPh sb="9" eb="10">
      <t>マエ</t>
    </rPh>
    <rPh sb="13" eb="15">
      <t>ヒツヨウ</t>
    </rPh>
    <phoneticPr fontId="13"/>
  </si>
  <si>
    <t>【一部従業者について派遣・出向で配置する場合のみ】</t>
    <rPh sb="1" eb="3">
      <t>イチブ</t>
    </rPh>
    <rPh sb="3" eb="6">
      <t>ジュウギョウシャ</t>
    </rPh>
    <rPh sb="10" eb="12">
      <t>ハケン</t>
    </rPh>
    <rPh sb="13" eb="15">
      <t>シュッコウ</t>
    </rPh>
    <rPh sb="16" eb="18">
      <t>ハイチ</t>
    </rPh>
    <rPh sb="20" eb="22">
      <t>バアイ</t>
    </rPh>
    <phoneticPr fontId="13"/>
  </si>
  <si>
    <r>
      <t>派遣・出向に関する契約書等により以下の点を確認し</t>
    </r>
    <r>
      <rPr>
        <sz val="11"/>
        <rFont val="ＭＳ 明朝"/>
        <family val="1"/>
        <charset val="128"/>
      </rPr>
      <t>ていますか。</t>
    </r>
    <rPh sb="0" eb="2">
      <t>ハケン</t>
    </rPh>
    <rPh sb="3" eb="5">
      <t>シュッコウ</t>
    </rPh>
    <rPh sb="6" eb="7">
      <t>カン</t>
    </rPh>
    <rPh sb="9" eb="13">
      <t>ケイヤクショトウ</t>
    </rPh>
    <rPh sb="16" eb="18">
      <t>イカ</t>
    </rPh>
    <rPh sb="19" eb="20">
      <t>テン</t>
    </rPh>
    <rPh sb="21" eb="23">
      <t>カクニン</t>
    </rPh>
    <phoneticPr fontId="13"/>
  </si>
  <si>
    <t>①派遣・出向される職員が特定されていること</t>
    <rPh sb="1" eb="3">
      <t>ハケン</t>
    </rPh>
    <rPh sb="4" eb="6">
      <t>シュッコウ</t>
    </rPh>
    <phoneticPr fontId="13"/>
  </si>
  <si>
    <t>②事業所管理者の指揮命令下で従事すること</t>
    <phoneticPr fontId="13"/>
  </si>
  <si>
    <t>③派遣・出向期間が特定されていること</t>
    <rPh sb="1" eb="3">
      <t>ハケン</t>
    </rPh>
    <phoneticPr fontId="13"/>
  </si>
  <si>
    <t>④当該従事者に同意を得ていること</t>
    <phoneticPr fontId="13"/>
  </si>
  <si>
    <t>※『訪問看護』については、紹介予定派遣や産休・育休代替としての派遣以外は認められません。</t>
  </si>
  <si>
    <t>就業規則（従業者が10人未満で就業規則を作成していない場合は、「常勤職員の勤務時間に関する調べ」）を作成し、事業所に備えていますか。</t>
    <rPh sb="0" eb="2">
      <t>シュウギョウ</t>
    </rPh>
    <rPh sb="2" eb="4">
      <t>キソク</t>
    </rPh>
    <rPh sb="5" eb="8">
      <t>ジュウギョウシャ</t>
    </rPh>
    <rPh sb="11" eb="12">
      <t>ニン</t>
    </rPh>
    <rPh sb="12" eb="14">
      <t>ミマン</t>
    </rPh>
    <rPh sb="15" eb="19">
      <t>シュウギョウキソク</t>
    </rPh>
    <rPh sb="20" eb="22">
      <t>サクセイ</t>
    </rPh>
    <rPh sb="27" eb="29">
      <t>バアイ</t>
    </rPh>
    <rPh sb="32" eb="36">
      <t>ジョウキンショクイン</t>
    </rPh>
    <rPh sb="37" eb="41">
      <t>キンムジカン</t>
    </rPh>
    <rPh sb="42" eb="43">
      <t>カン</t>
    </rPh>
    <rPh sb="45" eb="46">
      <t>シラ</t>
    </rPh>
    <rPh sb="50" eb="52">
      <t>サクセイ</t>
    </rPh>
    <rPh sb="54" eb="57">
      <t>ジギョウショ</t>
    </rPh>
    <rPh sb="58" eb="59">
      <t>ソナ</t>
    </rPh>
    <phoneticPr fontId="13"/>
  </si>
  <si>
    <t>最新の就業規則（または「常勤職員の勤務時間に関する調べ」）で定めている常勤職員の実労働時間数を記入してください。</t>
    <rPh sb="40" eb="45">
      <t>ジツロウドウジカン</t>
    </rPh>
    <phoneticPr fontId="13"/>
  </si>
  <si>
    <t>〔　　　　　〕時間／日　</t>
    <rPh sb="10" eb="11">
      <t>ニチ</t>
    </rPh>
    <phoneticPr fontId="13"/>
  </si>
  <si>
    <r>
      <t>〔　　　　　〕時間／週</t>
    </r>
    <r>
      <rPr>
        <sz val="6"/>
        <color theme="1"/>
        <rFont val="ＭＳ 明朝"/>
        <family val="1"/>
        <charset val="128"/>
      </rPr>
      <t>＊</t>
    </r>
    <rPh sb="10" eb="11">
      <t>シュウ</t>
    </rPh>
    <phoneticPr fontId="13"/>
  </si>
  <si>
    <t>＊　変形労働制の場合は、１月当たりの時間数を記載してください。</t>
    <rPh sb="2" eb="4">
      <t>ヘンケイ</t>
    </rPh>
    <rPh sb="4" eb="6">
      <t>ロウドウ</t>
    </rPh>
    <rPh sb="6" eb="7">
      <t>セイ</t>
    </rPh>
    <rPh sb="8" eb="10">
      <t>バアイ</t>
    </rPh>
    <rPh sb="13" eb="14">
      <t>ツキ</t>
    </rPh>
    <rPh sb="14" eb="15">
      <t>ア</t>
    </rPh>
    <rPh sb="18" eb="21">
      <t>ジカンスウ</t>
    </rPh>
    <rPh sb="22" eb="24">
      <t>キサイ</t>
    </rPh>
    <phoneticPr fontId="13"/>
  </si>
  <si>
    <r>
      <t>建築物等に</t>
    </r>
    <r>
      <rPr>
        <sz val="14"/>
        <rFont val="ＭＳ Ｐゴシック"/>
        <family val="3"/>
        <charset val="128"/>
        <scheme val="minor"/>
      </rPr>
      <t>関するチェックリスト</t>
    </r>
    <rPh sb="5" eb="6">
      <t>カン</t>
    </rPh>
    <phoneticPr fontId="46"/>
  </si>
  <si>
    <t>法令に適合している状態（手続き・指導への対応を終了）であれば ☑ ⇒</t>
    <rPh sb="3" eb="5">
      <t>テキゴウ</t>
    </rPh>
    <phoneticPr fontId="46"/>
  </si>
  <si>
    <t>※１　建築確認申請受付窓口一覧（https://www.toshiseibi.metro.tokyo.lg.jp/kenchiku/kijun/index.html）</t>
    <phoneticPr fontId="46"/>
  </si>
  <si>
    <r>
      <t>２　バリアフリー条例等　</t>
    </r>
    <r>
      <rPr>
        <sz val="12"/>
        <rFont val="ＭＳ Ｐゴシック"/>
        <family val="3"/>
        <charset val="128"/>
        <scheme val="minor"/>
      </rPr>
      <t>【各種条例を所管する部署に確認してください。】</t>
    </r>
    <rPh sb="8" eb="10">
      <t>ジョウレイ</t>
    </rPh>
    <rPh sb="10" eb="11">
      <t>トウ</t>
    </rPh>
    <rPh sb="13" eb="15">
      <t>カクシュ</t>
    </rPh>
    <rPh sb="15" eb="17">
      <t>ジョウレイ</t>
    </rPh>
    <rPh sb="18" eb="20">
      <t>ショカン</t>
    </rPh>
    <rPh sb="22" eb="24">
      <t>ブショ</t>
    </rPh>
    <rPh sb="25" eb="27">
      <t>カクニン</t>
    </rPh>
    <phoneticPr fontId="46"/>
  </si>
  <si>
    <r>
      <t>３　消防法令　</t>
    </r>
    <r>
      <rPr>
        <sz val="12"/>
        <color theme="1"/>
        <rFont val="ＭＳ Ｐゴシック"/>
        <family val="3"/>
        <charset val="128"/>
        <scheme val="minor"/>
      </rPr>
      <t>【※２　消防署に確認してください。】</t>
    </r>
    <rPh sb="2" eb="4">
      <t>ショウボウ</t>
    </rPh>
    <rPh sb="4" eb="6">
      <t>ホウレイ</t>
    </rPh>
    <rPh sb="11" eb="14">
      <t>ショウボウショ</t>
    </rPh>
    <rPh sb="15" eb="17">
      <t>カクニン</t>
    </rPh>
    <phoneticPr fontId="46"/>
  </si>
  <si>
    <t>４　建物の権利関係等について</t>
    <rPh sb="2" eb="4">
      <t>タテモノ</t>
    </rPh>
    <rPh sb="5" eb="7">
      <t>ケンリ</t>
    </rPh>
    <rPh sb="7" eb="9">
      <t>カンケイ</t>
    </rPh>
    <rPh sb="9" eb="10">
      <t>トウ</t>
    </rPh>
    <phoneticPr fontId="46"/>
  </si>
  <si>
    <t>（１）　当該建物は、自己所有の建物ですか？</t>
    <rPh sb="4" eb="6">
      <t>トウガイ</t>
    </rPh>
    <rPh sb="6" eb="8">
      <t>タテモノ</t>
    </rPh>
    <rPh sb="10" eb="12">
      <t>ジコ</t>
    </rPh>
    <rPh sb="12" eb="14">
      <t>ショユウ</t>
    </rPh>
    <rPh sb="15" eb="17">
      <t>タテモノ</t>
    </rPh>
    <phoneticPr fontId="46"/>
  </si>
  <si>
    <t>はい</t>
    <phoneticPr fontId="46"/>
  </si>
  <si>
    <t>いいえ</t>
    <phoneticPr fontId="46"/>
  </si>
  <si>
    <t>（２）　上記（１）で「いいえ」を選択した場合、賃貸借契約における契約者名義は申請者（法人）ですか？</t>
    <rPh sb="4" eb="6">
      <t>ジョウキ</t>
    </rPh>
    <rPh sb="16" eb="18">
      <t>センタク</t>
    </rPh>
    <rPh sb="20" eb="22">
      <t>バアイ</t>
    </rPh>
    <rPh sb="23" eb="26">
      <t>チンタイシャク</t>
    </rPh>
    <rPh sb="26" eb="28">
      <t>ケイヤク</t>
    </rPh>
    <rPh sb="32" eb="35">
      <t>ケイヤクシャ</t>
    </rPh>
    <rPh sb="35" eb="37">
      <t>メイギ</t>
    </rPh>
    <rPh sb="38" eb="41">
      <t>シンセイシャ</t>
    </rPh>
    <rPh sb="42" eb="44">
      <t>ホウジン</t>
    </rPh>
    <phoneticPr fontId="46"/>
  </si>
  <si>
    <r>
      <t>５　【短期入所生活介護</t>
    </r>
    <r>
      <rPr>
        <sz val="9"/>
        <color theme="1"/>
        <rFont val="ＭＳ Ｐゴシック"/>
        <family val="3"/>
        <charset val="128"/>
        <scheme val="minor"/>
      </rPr>
      <t>※</t>
    </r>
    <r>
      <rPr>
        <sz val="14"/>
        <color theme="1"/>
        <rFont val="ＭＳ Ｐゴシック"/>
        <family val="3"/>
        <charset val="128"/>
        <scheme val="minor"/>
      </rPr>
      <t>のみ】 建物の構造について</t>
    </r>
    <rPh sb="3" eb="5">
      <t>タンキ</t>
    </rPh>
    <rPh sb="5" eb="7">
      <t>ニュウショ</t>
    </rPh>
    <rPh sb="7" eb="9">
      <t>セイカツ</t>
    </rPh>
    <rPh sb="9" eb="11">
      <t>カイゴ</t>
    </rPh>
    <rPh sb="16" eb="18">
      <t>タテモノ</t>
    </rPh>
    <rPh sb="19" eb="21">
      <t>コウゾウ</t>
    </rPh>
    <phoneticPr fontId="46"/>
  </si>
  <si>
    <t>　　※空床利用型・本体施設が特別養護老人ホームの場合の併設事業所型を除く</t>
    <rPh sb="34" eb="35">
      <t>ノゾ</t>
    </rPh>
    <phoneticPr fontId="13"/>
  </si>
  <si>
    <t>当該建物は、耐火建築物ですか？準耐火建築物ですか？</t>
    <rPh sb="0" eb="2">
      <t>トウガイ</t>
    </rPh>
    <rPh sb="2" eb="4">
      <t>タテモノ</t>
    </rPh>
    <rPh sb="6" eb="8">
      <t>タイカ</t>
    </rPh>
    <rPh sb="8" eb="10">
      <t>ケンチク</t>
    </rPh>
    <rPh sb="10" eb="11">
      <t>ブツ</t>
    </rPh>
    <rPh sb="15" eb="16">
      <t>ジュン</t>
    </rPh>
    <rPh sb="16" eb="18">
      <t>タイカ</t>
    </rPh>
    <rPh sb="18" eb="20">
      <t>ケンチク</t>
    </rPh>
    <rPh sb="20" eb="21">
      <t>ブツ</t>
    </rPh>
    <phoneticPr fontId="46"/>
  </si>
  <si>
    <t>耐火</t>
    <rPh sb="0" eb="2">
      <t>タイカ</t>
    </rPh>
    <phoneticPr fontId="46"/>
  </si>
  <si>
    <t>準耐火</t>
    <rPh sb="0" eb="1">
      <t>ジュン</t>
    </rPh>
    <rPh sb="1" eb="3">
      <t>タイカ</t>
    </rPh>
    <phoneticPr fontId="46"/>
  </si>
  <si>
    <t>　　　　　　　　　　　　　　　　　　　</t>
    <phoneticPr fontId="13"/>
  </si>
  <si>
    <t>準耐火建築物の場合は、「非常災害に関する具体的計画」を提出してください。</t>
    <rPh sb="0" eb="1">
      <t>ジュン</t>
    </rPh>
    <rPh sb="1" eb="3">
      <t>タイカ</t>
    </rPh>
    <rPh sb="3" eb="5">
      <t>ケンチク</t>
    </rPh>
    <rPh sb="5" eb="6">
      <t>ブツ</t>
    </rPh>
    <rPh sb="7" eb="9">
      <t>バアイ</t>
    </rPh>
    <rPh sb="27" eb="29">
      <t>テイシュツ</t>
    </rPh>
    <phoneticPr fontId="13"/>
  </si>
  <si>
    <t>障害福祉サービス等の事業者番号（任意様式）</t>
    <phoneticPr fontId="13"/>
  </si>
  <si>
    <t>チェックリスト</t>
    <phoneticPr fontId="13"/>
  </si>
  <si>
    <t>申請者
確認欄</t>
    <phoneticPr fontId="13"/>
  </si>
  <si>
    <t>老人福祉法上のチェックリスト</t>
    <phoneticPr fontId="13"/>
  </si>
  <si>
    <t>老人居宅生活支援事業開始届又は老人デイサービスセンター等設置届</t>
    <rPh sb="0" eb="2">
      <t>ロウジン</t>
    </rPh>
    <rPh sb="2" eb="4">
      <t>キョタク</t>
    </rPh>
    <rPh sb="4" eb="6">
      <t>セイカツ</t>
    </rPh>
    <rPh sb="6" eb="8">
      <t>シエン</t>
    </rPh>
    <rPh sb="8" eb="10">
      <t>ジギョウ</t>
    </rPh>
    <rPh sb="10" eb="12">
      <t>カイシ</t>
    </rPh>
    <rPh sb="12" eb="13">
      <t>トドケ</t>
    </rPh>
    <rPh sb="13" eb="14">
      <t>マタ</t>
    </rPh>
    <rPh sb="15" eb="17">
      <t>ロウジン</t>
    </rPh>
    <rPh sb="27" eb="28">
      <t>トウ</t>
    </rPh>
    <rPh sb="28" eb="30">
      <t>セッチ</t>
    </rPh>
    <rPh sb="30" eb="31">
      <t>トドケ</t>
    </rPh>
    <phoneticPr fontId="13"/>
  </si>
  <si>
    <r>
      <t>　　　 ２　処遇改善加算等計画書については、以下URLを参照してください。
　　　　　https://www.fukushi</t>
    </r>
    <r>
      <rPr>
        <sz val="10"/>
        <rFont val="ＭＳ ゴシック"/>
        <family val="3"/>
        <charset val="128"/>
      </rPr>
      <t>.metro.tokyo.lg.jp/kourei/hoken/shogu/index.html
　　　　　</t>
    </r>
    <r>
      <rPr>
        <sz val="8"/>
        <rFont val="ＭＳ ゴシック"/>
        <family val="3"/>
        <charset val="128"/>
      </rPr>
      <t>東京都福祉局 &gt; 高齢者 &gt; 介護保険 &gt; 介護職員処遇改善加算（現行加算及び特定加算）について</t>
    </r>
    <phoneticPr fontId="13"/>
  </si>
  <si>
    <t xml:space="preserve"> ◆　カラー写真はA4の用紙1枚につき4枚程度の大きさで印刷し、貼付してください（必要であれば、１箇所複数枚可）。</t>
    <rPh sb="6" eb="8">
      <t>シャシン</t>
    </rPh>
    <rPh sb="12" eb="14">
      <t>ヨウシ</t>
    </rPh>
    <rPh sb="15" eb="16">
      <t>マイ</t>
    </rPh>
    <rPh sb="20" eb="21">
      <t>マイ</t>
    </rPh>
    <rPh sb="21" eb="23">
      <t>テイド</t>
    </rPh>
    <rPh sb="24" eb="25">
      <t>オオ</t>
    </rPh>
    <rPh sb="28" eb="30">
      <t>インサツ</t>
    </rPh>
    <rPh sb="32" eb="34">
      <t>ハリツ</t>
    </rPh>
    <rPh sb="41" eb="43">
      <t>ヒツヨウ</t>
    </rPh>
    <rPh sb="49" eb="51">
      <t>カショ</t>
    </rPh>
    <rPh sb="51" eb="53">
      <t>フクスウ</t>
    </rPh>
    <rPh sb="53" eb="54">
      <t>マイ</t>
    </rPh>
    <rPh sb="54" eb="55">
      <t>カ</t>
    </rPh>
    <phoneticPr fontId="13"/>
  </si>
  <si>
    <t>　《注意事項》　・写真を貼付する際は、縮尺の変更がないよう注意してください。
                     ・必要に応じてシートを追加し、作成してください。
　　　　　　　　　  ・写真番号と写真名の記載がある場合は、word等で作成した任意様式でも構いません。</t>
    <rPh sb="2" eb="4">
      <t>チュウイ</t>
    </rPh>
    <rPh sb="4" eb="6">
      <t>ジコウ</t>
    </rPh>
    <rPh sb="9" eb="11">
      <t>シャシン</t>
    </rPh>
    <rPh sb="12" eb="14">
      <t>ハリツ</t>
    </rPh>
    <rPh sb="16" eb="17">
      <t>サイ</t>
    </rPh>
    <rPh sb="19" eb="21">
      <t>シュクシャク</t>
    </rPh>
    <rPh sb="22" eb="24">
      <t>ヘンコウ</t>
    </rPh>
    <rPh sb="29" eb="31">
      <t>チュウイ</t>
    </rPh>
    <rPh sb="61" eb="63">
      <t>ヒツヨウ</t>
    </rPh>
    <rPh sb="64" eb="65">
      <t>オウ</t>
    </rPh>
    <rPh sb="71" eb="73">
      <t>ツイカ</t>
    </rPh>
    <rPh sb="75" eb="77">
      <t>サクセイ</t>
    </rPh>
    <rPh sb="97" eb="99">
      <t>シャシン</t>
    </rPh>
    <rPh sb="99" eb="101">
      <t>バンゴウ</t>
    </rPh>
    <rPh sb="102" eb="104">
      <t>シャシン</t>
    </rPh>
    <rPh sb="104" eb="105">
      <t>メイ</t>
    </rPh>
    <rPh sb="106" eb="108">
      <t>キサイ</t>
    </rPh>
    <rPh sb="111" eb="113">
      <t>バアイ</t>
    </rPh>
    <rPh sb="119" eb="120">
      <t>トウ</t>
    </rPh>
    <rPh sb="121" eb="123">
      <t>サクセイ</t>
    </rPh>
    <rPh sb="125" eb="127">
      <t>ニンイ</t>
    </rPh>
    <rPh sb="127" eb="129">
      <t>ヨウシキ</t>
    </rPh>
    <rPh sb="131" eb="132">
      <t>カマ</t>
    </rPh>
    <phoneticPr fontId="13"/>
  </si>
  <si>
    <t>別紙様式第一号（一）</t>
    <phoneticPr fontId="13"/>
  </si>
  <si>
    <t>東京都知事　殿</t>
    <rPh sb="0" eb="2">
      <t>トウキョウ</t>
    </rPh>
    <rPh sb="2" eb="3">
      <t>ト</t>
    </rPh>
    <rPh sb="3" eb="5">
      <t>チジ</t>
    </rPh>
    <rPh sb="6" eb="7">
      <t>ドノ</t>
    </rPh>
    <phoneticPr fontId="13"/>
  </si>
  <si>
    <t>所在地</t>
    <phoneticPr fontId="13"/>
  </si>
  <si>
    <t>名称</t>
    <phoneticPr fontId="13"/>
  </si>
  <si>
    <t>代表者職名・氏名</t>
  </si>
  <si>
    <t>法人番号</t>
    <rPh sb="0" eb="2">
      <t>ホウジン</t>
    </rPh>
    <rPh sb="2" eb="4">
      <t>バンゴウ</t>
    </rPh>
    <phoneticPr fontId="13"/>
  </si>
  <si>
    <t>道</t>
    <rPh sb="0" eb="1">
      <t>ミチ</t>
    </rPh>
    <phoneticPr fontId="13"/>
  </si>
  <si>
    <t>市</t>
    <rPh sb="0" eb="1">
      <t>シ</t>
    </rPh>
    <phoneticPr fontId="13"/>
  </si>
  <si>
    <t>区</t>
    <rPh sb="0" eb="1">
      <t>ク</t>
    </rPh>
    <phoneticPr fontId="13"/>
  </si>
  <si>
    <t>府</t>
    <rPh sb="0" eb="1">
      <t>フ</t>
    </rPh>
    <phoneticPr fontId="13"/>
  </si>
  <si>
    <t>県</t>
    <rPh sb="0" eb="1">
      <t>ケン</t>
    </rPh>
    <phoneticPr fontId="13"/>
  </si>
  <si>
    <t>町</t>
    <rPh sb="0" eb="1">
      <t>マチ</t>
    </rPh>
    <phoneticPr fontId="13"/>
  </si>
  <si>
    <t>村</t>
    <rPh sb="0" eb="1">
      <t>ムラ</t>
    </rPh>
    <phoneticPr fontId="13"/>
  </si>
  <si>
    <t>（内線）</t>
    <rPh sb="1" eb="3">
      <t>ナイセン</t>
    </rPh>
    <phoneticPr fontId="13"/>
  </si>
  <si>
    <t>法人等の種類</t>
    <rPh sb="2" eb="3">
      <t>トウ</t>
    </rPh>
    <rPh sb="4" eb="6">
      <t>シュルイ</t>
    </rPh>
    <phoneticPr fontId="13"/>
  </si>
  <si>
    <t>代表者（開設者）の職名・氏名・生年月日</t>
    <rPh sb="4" eb="6">
      <t>カイセツ</t>
    </rPh>
    <rPh sb="6" eb="7">
      <t>モノ</t>
    </rPh>
    <rPh sb="10" eb="11">
      <t>メイ</t>
    </rPh>
    <rPh sb="15" eb="17">
      <t>セイネン</t>
    </rPh>
    <rPh sb="17" eb="19">
      <t>ガッピ</t>
    </rPh>
    <phoneticPr fontId="13"/>
  </si>
  <si>
    <t>代表者（開設者）
の住所</t>
    <phoneticPr fontId="13"/>
  </si>
  <si>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13"/>
  </si>
  <si>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13"/>
  </si>
  <si>
    <t>既に指定（許可）を受けている事業等（該当事業に○）</t>
    <rPh sb="5" eb="7">
      <t>キョカ</t>
    </rPh>
    <rPh sb="16" eb="17">
      <t>トウ</t>
    </rPh>
    <phoneticPr fontId="13"/>
  </si>
  <si>
    <t>共生型サービス申請時に☑</t>
    <phoneticPr fontId="13"/>
  </si>
  <si>
    <t>付表第一号（一）</t>
    <rPh sb="0" eb="2">
      <t>フヒョウ</t>
    </rPh>
    <rPh sb="2" eb="4">
      <t>ダイイチ</t>
    </rPh>
    <rPh sb="4" eb="5">
      <t>ゴウ</t>
    </rPh>
    <rPh sb="6" eb="7">
      <t>イチ</t>
    </rPh>
    <phoneticPr fontId="13"/>
  </si>
  <si>
    <t>付表第一号（二）</t>
    <rPh sb="0" eb="2">
      <t>フヒョウ</t>
    </rPh>
    <rPh sb="2" eb="4">
      <t>ダイイチ</t>
    </rPh>
    <rPh sb="4" eb="5">
      <t>ゴウ</t>
    </rPh>
    <rPh sb="6" eb="7">
      <t>ニ</t>
    </rPh>
    <phoneticPr fontId="13"/>
  </si>
  <si>
    <t>付表第一号（三）</t>
    <rPh sb="0" eb="2">
      <t>フヒョウ</t>
    </rPh>
    <rPh sb="2" eb="4">
      <t>ダイイチ</t>
    </rPh>
    <rPh sb="4" eb="5">
      <t>ゴウ</t>
    </rPh>
    <rPh sb="6" eb="7">
      <t>サン</t>
    </rPh>
    <phoneticPr fontId="13"/>
  </si>
  <si>
    <t>付表第一号（四）</t>
    <rPh sb="0" eb="2">
      <t>フヒョウ</t>
    </rPh>
    <rPh sb="2" eb="4">
      <t>ダイイチ</t>
    </rPh>
    <rPh sb="4" eb="5">
      <t>ゴウ</t>
    </rPh>
    <rPh sb="6" eb="7">
      <t>ヨン</t>
    </rPh>
    <phoneticPr fontId="13"/>
  </si>
  <si>
    <t>付表第一号（五）</t>
    <rPh sb="0" eb="2">
      <t>フヒョウ</t>
    </rPh>
    <rPh sb="2" eb="4">
      <t>ダイイチ</t>
    </rPh>
    <rPh sb="4" eb="5">
      <t>ゴウ</t>
    </rPh>
    <rPh sb="6" eb="7">
      <t>ゴ</t>
    </rPh>
    <phoneticPr fontId="13"/>
  </si>
  <si>
    <t>付表第一号（六）</t>
    <rPh sb="0" eb="2">
      <t>フヒョウ</t>
    </rPh>
    <rPh sb="2" eb="4">
      <t>ダイイチ</t>
    </rPh>
    <rPh sb="4" eb="5">
      <t>ゴウ</t>
    </rPh>
    <rPh sb="6" eb="7">
      <t>ロク</t>
    </rPh>
    <phoneticPr fontId="13"/>
  </si>
  <si>
    <t>付表第一号（七）</t>
    <rPh sb="0" eb="2">
      <t>フヒョウ</t>
    </rPh>
    <rPh sb="2" eb="4">
      <t>ダイイチ</t>
    </rPh>
    <rPh sb="4" eb="5">
      <t>ゴウ</t>
    </rPh>
    <rPh sb="6" eb="7">
      <t>ナナ</t>
    </rPh>
    <phoneticPr fontId="13"/>
  </si>
  <si>
    <t>付表第一号（八）（九）（十）</t>
    <rPh sb="0" eb="2">
      <t>フヒョウ</t>
    </rPh>
    <rPh sb="2" eb="4">
      <t>ダイイチ</t>
    </rPh>
    <rPh sb="4" eb="5">
      <t>ゴウ</t>
    </rPh>
    <rPh sb="6" eb="7">
      <t>ハチ</t>
    </rPh>
    <rPh sb="8" eb="9">
      <t>キュウ</t>
    </rPh>
    <rPh sb="12" eb="13">
      <t>ジュウ</t>
    </rPh>
    <phoneticPr fontId="13"/>
  </si>
  <si>
    <t>付表第一号（十一）</t>
    <rPh sb="0" eb="2">
      <t>フヒョウ</t>
    </rPh>
    <rPh sb="2" eb="4">
      <t>ダイイチ</t>
    </rPh>
    <rPh sb="4" eb="5">
      <t>ゴウ</t>
    </rPh>
    <rPh sb="6" eb="8">
      <t>ジュウイチ</t>
    </rPh>
    <phoneticPr fontId="13"/>
  </si>
  <si>
    <t>付表第一号（十二）</t>
    <rPh sb="0" eb="2">
      <t>フヒョウ</t>
    </rPh>
    <rPh sb="2" eb="4">
      <t>ダイイチ</t>
    </rPh>
    <rPh sb="4" eb="5">
      <t>ゴウ</t>
    </rPh>
    <rPh sb="6" eb="8">
      <t>ジュウニ</t>
    </rPh>
    <phoneticPr fontId="13"/>
  </si>
  <si>
    <t>付表第一号（十三）</t>
    <rPh sb="0" eb="2">
      <t>フヒョウ</t>
    </rPh>
    <rPh sb="2" eb="4">
      <t>ダイイチ</t>
    </rPh>
    <rPh sb="4" eb="5">
      <t>ゴウ</t>
    </rPh>
    <rPh sb="6" eb="8">
      <t>ジュウサン</t>
    </rPh>
    <phoneticPr fontId="13"/>
  </si>
  <si>
    <t>付表第一号（十四）</t>
    <rPh sb="0" eb="2">
      <t>フヒョウ</t>
    </rPh>
    <rPh sb="2" eb="4">
      <t>ダイイチ</t>
    </rPh>
    <rPh sb="4" eb="5">
      <t>ゴウ</t>
    </rPh>
    <rPh sb="6" eb="8">
      <t>ジュウヨン</t>
    </rPh>
    <phoneticPr fontId="13"/>
  </si>
  <si>
    <t>付表第一号（十五）</t>
    <rPh sb="0" eb="2">
      <t>フヒョウ</t>
    </rPh>
    <rPh sb="2" eb="4">
      <t>ダイイチ</t>
    </rPh>
    <rPh sb="4" eb="5">
      <t>ゴウ</t>
    </rPh>
    <rPh sb="6" eb="8">
      <t>ジュウゴ</t>
    </rPh>
    <phoneticPr fontId="13"/>
  </si>
  <si>
    <t>付表第一号（十六）</t>
    <rPh sb="0" eb="2">
      <t>フヒョウ</t>
    </rPh>
    <rPh sb="2" eb="4">
      <t>ダイイチ</t>
    </rPh>
    <rPh sb="4" eb="5">
      <t>ゴウ</t>
    </rPh>
    <rPh sb="6" eb="8">
      <t>ジュウロク</t>
    </rPh>
    <phoneticPr fontId="13"/>
  </si>
  <si>
    <t>付表第一号（十七）</t>
    <rPh sb="0" eb="2">
      <t>フヒョウ</t>
    </rPh>
    <rPh sb="2" eb="4">
      <t>ダイイチ</t>
    </rPh>
    <rPh sb="4" eb="5">
      <t>ゴウ</t>
    </rPh>
    <rPh sb="6" eb="8">
      <t>ジュウナナ</t>
    </rPh>
    <phoneticPr fontId="13"/>
  </si>
  <si>
    <t>付表第一号（八）（九）（十）</t>
    <rPh sb="0" eb="2">
      <t>フヒョウ</t>
    </rPh>
    <rPh sb="2" eb="4">
      <t>ダイイチ</t>
    </rPh>
    <rPh sb="4" eb="5">
      <t>ゴウ</t>
    </rPh>
    <rPh sb="6" eb="7">
      <t>ハチ</t>
    </rPh>
    <rPh sb="9" eb="10">
      <t>キュウ</t>
    </rPh>
    <rPh sb="12" eb="13">
      <t>ジュウ</t>
    </rPh>
    <phoneticPr fontId="13"/>
  </si>
  <si>
    <t>１
２
３
４
５
６</t>
    <phoneticPr fontId="13"/>
  </si>
  <si>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13"/>
  </si>
  <si>
    <t>付表第一号（八）　短期入所生活介護・介護予防短期入所生活介護事業所の指定等に係る記載事項（単独型）</t>
    <rPh sb="36" eb="37">
      <t>トウ</t>
    </rPh>
    <phoneticPr fontId="13"/>
  </si>
  <si>
    <t>法人番号</t>
    <phoneticPr fontId="13"/>
  </si>
  <si>
    <t>当該事業所で兼務する他の職種（兼務の場合のみ記入）</t>
    <phoneticPr fontId="13"/>
  </si>
  <si>
    <t>サービス提供単位１</t>
    <rPh sb="4" eb="6">
      <t>テイキョウ</t>
    </rPh>
    <rPh sb="6" eb="8">
      <t>タンイ</t>
    </rPh>
    <phoneticPr fontId="13"/>
  </si>
  <si>
    <t>介護形式（いずれか一方を選択）</t>
    <rPh sb="0" eb="2">
      <t>カイゴ</t>
    </rPh>
    <rPh sb="2" eb="4">
      <t>ケイシキ</t>
    </rPh>
    <phoneticPr fontId="13"/>
  </si>
  <si>
    <t>従来型</t>
    <phoneticPr fontId="13"/>
  </si>
  <si>
    <t>ユニット型</t>
    <rPh sb="4" eb="5">
      <t>ガタ</t>
    </rPh>
    <phoneticPr fontId="13"/>
  </si>
  <si>
    <t>サービス提供単位２</t>
    <rPh sb="4" eb="6">
      <t>テイキョウ</t>
    </rPh>
    <rPh sb="6" eb="8">
      <t>タンイ</t>
    </rPh>
    <phoneticPr fontId="13"/>
  </si>
  <si>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13"/>
  </si>
  <si>
    <t>（参考）　短期入所生活介護・介護予防短期入所生活介護事業所の指定等に係る記載事項（単独型）記入欄不足時の資料</t>
    <rPh sb="32" eb="33">
      <t>トウ</t>
    </rPh>
    <phoneticPr fontId="13"/>
  </si>
  <si>
    <t>■協力医療機関</t>
    <phoneticPr fontId="13"/>
  </si>
  <si>
    <t>付表第一号（九）　短期入所生活介護・介護予防短期入所生活介護事業所の指定等に係る記載事項
　　　　　　　　（空床利用型・本体施設が特別養護老人ホームの場合の併設事業所型）</t>
    <rPh sb="36" eb="37">
      <t>トウ</t>
    </rPh>
    <phoneticPr fontId="13"/>
  </si>
  <si>
    <t>共生型サービスの該当有無</t>
    <rPh sb="0" eb="2">
      <t>キョウセイ</t>
    </rPh>
    <rPh sb="2" eb="3">
      <t>ガタ</t>
    </rPh>
    <rPh sb="8" eb="10">
      <t>ガイトウ</t>
    </rPh>
    <rPh sb="10" eb="12">
      <t>ウム</t>
    </rPh>
    <phoneticPr fontId="13"/>
  </si>
  <si>
    <t>サービス提供単位１</t>
    <rPh sb="4" eb="6">
      <t>テイキョウ</t>
    </rPh>
    <phoneticPr fontId="13"/>
  </si>
  <si>
    <t>介護形式（いずれか一方を選択）</t>
    <phoneticPr fontId="13"/>
  </si>
  <si>
    <t>サービス提供単位２</t>
    <rPh sb="4" eb="6">
      <t>テイキョウ</t>
    </rPh>
    <phoneticPr fontId="13"/>
  </si>
  <si>
    <t>（参考）　短期入所生活介護・介護予防短期入所生活介護事業所の指定等に係る記載事項
　　　　　　　　（空床利用型・本体施設が特別養護老人ホームの場合の併設事業所型）記入欄不足時の資料</t>
    <rPh sb="32" eb="33">
      <t>トウ</t>
    </rPh>
    <phoneticPr fontId="13"/>
  </si>
  <si>
    <t>介護形式（いずれか一方を選択）</t>
    <rPh sb="0" eb="2">
      <t>カイゴ</t>
    </rPh>
    <rPh sb="2" eb="4">
      <t>ケイシキ</t>
    </rPh>
    <rPh sb="12" eb="14">
      <t>センタク</t>
    </rPh>
    <phoneticPr fontId="13"/>
  </si>
  <si>
    <t>短期入所利用者数</t>
    <phoneticPr fontId="13"/>
  </si>
  <si>
    <t xml:space="preserve">１
２
３
４
</t>
    <phoneticPr fontId="13"/>
  </si>
  <si>
    <t>短期入所生活介護・介護予防短期入所生活介護事業所の指定に係る記載事項
（本体施設が特別養護老人ホーム以外の場合の併設事業所型）（付表第一号（十））</t>
    <phoneticPr fontId="13"/>
  </si>
  <si>
    <t>短期入所生活介護・介護予防短期入所生活介護事業所の指定等に係る記載事項（付表第一号（八））</t>
    <rPh sb="0" eb="2">
      <t>タンキ</t>
    </rPh>
    <rPh sb="2" eb="4">
      <t>ニュウショ</t>
    </rPh>
    <rPh sb="4" eb="6">
      <t>セイカツ</t>
    </rPh>
    <rPh sb="6" eb="8">
      <t>カイゴ</t>
    </rPh>
    <rPh sb="9" eb="11">
      <t>カイゴ</t>
    </rPh>
    <rPh sb="11" eb="13">
      <t>ヨボウ</t>
    </rPh>
    <rPh sb="13" eb="15">
      <t>タンキ</t>
    </rPh>
    <rPh sb="15" eb="17">
      <t>ニュウショ</t>
    </rPh>
    <rPh sb="17" eb="19">
      <t>セイカツ</t>
    </rPh>
    <rPh sb="19" eb="21">
      <t>カイゴ</t>
    </rPh>
    <rPh sb="23" eb="24">
      <t>ショ</t>
    </rPh>
    <rPh sb="27" eb="28">
      <t>トウ</t>
    </rPh>
    <rPh sb="38" eb="40">
      <t>ダイイチ</t>
    </rPh>
    <rPh sb="40" eb="41">
      <t>ゴウ</t>
    </rPh>
    <rPh sb="42" eb="43">
      <t>ハチ</t>
    </rPh>
    <phoneticPr fontId="13"/>
  </si>
  <si>
    <t>短期入所生活介護・介護予防短期入所生活介護事業所の指定等に係る記載事項（付表第一号（九））</t>
    <rPh sb="0" eb="2">
      <t>タンキ</t>
    </rPh>
    <rPh sb="2" eb="4">
      <t>ニュウショ</t>
    </rPh>
    <rPh sb="4" eb="6">
      <t>セイカツ</t>
    </rPh>
    <rPh sb="6" eb="8">
      <t>カイゴ</t>
    </rPh>
    <rPh sb="9" eb="11">
      <t>カイゴ</t>
    </rPh>
    <rPh sb="11" eb="13">
      <t>ヨボウ</t>
    </rPh>
    <rPh sb="13" eb="15">
      <t>タンキ</t>
    </rPh>
    <rPh sb="15" eb="17">
      <t>ニュウショ</t>
    </rPh>
    <rPh sb="17" eb="19">
      <t>セイカツ</t>
    </rPh>
    <rPh sb="19" eb="21">
      <t>カイゴ</t>
    </rPh>
    <rPh sb="23" eb="24">
      <t>ショ</t>
    </rPh>
    <rPh sb="27" eb="28">
      <t>トウ</t>
    </rPh>
    <rPh sb="42" eb="43">
      <t>キュウ</t>
    </rPh>
    <phoneticPr fontId="13"/>
  </si>
  <si>
    <t>短期入所生活介護・介護予防短期入所生活介護事業所の指定等に係る記載事項（付表第一号（十））</t>
    <rPh sb="0" eb="2">
      <t>タンキ</t>
    </rPh>
    <rPh sb="2" eb="4">
      <t>ニュウショ</t>
    </rPh>
    <rPh sb="4" eb="6">
      <t>セイカツ</t>
    </rPh>
    <rPh sb="6" eb="8">
      <t>カイゴ</t>
    </rPh>
    <rPh sb="9" eb="11">
      <t>カイゴ</t>
    </rPh>
    <rPh sb="11" eb="13">
      <t>ヨボウ</t>
    </rPh>
    <rPh sb="13" eb="15">
      <t>タンキ</t>
    </rPh>
    <rPh sb="15" eb="17">
      <t>ニュウショ</t>
    </rPh>
    <rPh sb="17" eb="19">
      <t>セイカツ</t>
    </rPh>
    <rPh sb="19" eb="21">
      <t>カイゴ</t>
    </rPh>
    <rPh sb="23" eb="24">
      <t>ショ</t>
    </rPh>
    <rPh sb="27" eb="28">
      <t>トウ</t>
    </rPh>
    <rPh sb="42" eb="43">
      <t>ジュウ</t>
    </rPh>
    <phoneticPr fontId="13"/>
  </si>
  <si>
    <t>指定（許可）申請書（様式第一号（一））</t>
    <rPh sb="13" eb="14">
      <t>イチ</t>
    </rPh>
    <rPh sb="16" eb="17">
      <t>イチ</t>
    </rPh>
    <phoneticPr fontId="12"/>
  </si>
  <si>
    <t>介護給付費算定に係る体制等に関する届出書、体制等状況一覧表、加算様式・参考様式</t>
    <rPh sb="0" eb="2">
      <t>カイゴ</t>
    </rPh>
    <rPh sb="2" eb="4">
      <t>キュウフ</t>
    </rPh>
    <rPh sb="4" eb="5">
      <t>ヒ</t>
    </rPh>
    <rPh sb="5" eb="7">
      <t>サンテイ</t>
    </rPh>
    <rPh sb="8" eb="9">
      <t>カカ</t>
    </rPh>
    <rPh sb="10" eb="12">
      <t>タイセイ</t>
    </rPh>
    <rPh sb="12" eb="13">
      <t>トウ</t>
    </rPh>
    <rPh sb="14" eb="15">
      <t>カン</t>
    </rPh>
    <rPh sb="17" eb="19">
      <t>トドケデ</t>
    </rPh>
    <rPh sb="19" eb="20">
      <t>ショ</t>
    </rPh>
    <phoneticPr fontId="12"/>
  </si>
  <si>
    <t>介護職員等処遇改善加算の算定にあたっては、別途、処遇改善等計画書の提出（法人として新規提出）又は変更（既に提出済みの計画書に事業所を追加）が必要となります。</t>
    <rPh sb="4" eb="5">
      <t>トウ</t>
    </rPh>
    <phoneticPr fontId="12"/>
  </si>
  <si>
    <t>他の事業所、施設等の職務との兼務（兼務の場合のみ記入）</t>
    <phoneticPr fontId="13"/>
  </si>
  <si>
    <t>兼務先の名称、所在地</t>
    <rPh sb="0" eb="2">
      <t>ケンム</t>
    </rPh>
    <rPh sb="2" eb="3">
      <t>サキキンムサキメイショウ</t>
    </rPh>
    <rPh sb="7" eb="10">
      <t>ショザイチ</t>
    </rPh>
    <phoneticPr fontId="13"/>
  </si>
  <si>
    <t>兼務先のサービス種別、兼務する職種 
及び勤務時間等</t>
    <rPh sb="0" eb="2">
      <t>ケンム</t>
    </rPh>
    <rPh sb="2" eb="3">
      <t>サキ</t>
    </rPh>
    <rPh sb="8" eb="10">
      <t>シュベツ</t>
    </rPh>
    <phoneticPr fontId="13"/>
  </si>
  <si>
    <t>調理員その他の従業者</t>
    <rPh sb="0" eb="3">
      <t>チョウリイン</t>
    </rPh>
    <rPh sb="5" eb="6">
      <t>タ</t>
    </rPh>
    <rPh sb="7" eb="10">
      <t>ジュウギョウシャ</t>
    </rPh>
    <phoneticPr fontId="13"/>
  </si>
  <si>
    <t>空床利用型・併設事業所型の別</t>
    <rPh sb="0" eb="2">
      <t>クウショウ</t>
    </rPh>
    <rPh sb="2" eb="4">
      <t>リヨウ</t>
    </rPh>
    <rPh sb="4" eb="5">
      <t>ガタ</t>
    </rPh>
    <rPh sb="6" eb="8">
      <t>ヘイセツ</t>
    </rPh>
    <rPh sb="8" eb="11">
      <t>ジギョウショ</t>
    </rPh>
    <rPh sb="11" eb="12">
      <t>ガタ</t>
    </rPh>
    <rPh sb="13" eb="14">
      <t>ベツ</t>
    </rPh>
    <phoneticPr fontId="13"/>
  </si>
  <si>
    <t>短期入所利用者数（併設事業所型の場合記入）</t>
    <rPh sb="11" eb="14">
      <t>ジギョウショ</t>
    </rPh>
    <rPh sb="16" eb="18">
      <t>バアイ</t>
    </rPh>
    <rPh sb="18" eb="20">
      <t>キニュウ</t>
    </rPh>
    <phoneticPr fontId="13"/>
  </si>
  <si>
    <t>○設備に関する基準の確認に必要な事項（併設事業所型の場合記入）</t>
    <rPh sb="21" eb="24">
      <t>ジギョウショ</t>
    </rPh>
    <phoneticPr fontId="13"/>
  </si>
  <si>
    <t xml:space="preserve">１
２
３
４
５
６
</t>
    <phoneticPr fontId="13"/>
  </si>
  <si>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13"/>
  </si>
  <si>
    <t>付表第一号（十）　短期入所生活介護・介護予防短期入所生活介護事業所の指定等に係る記載事項
　　　　　　　　（本体施設が特別養護老人ホーム以外の場合の併設事業所型）</t>
    <rPh sb="36" eb="37">
      <t>トウ</t>
    </rPh>
    <phoneticPr fontId="13"/>
  </si>
  <si>
    <t>兼務先のサービス種別、兼務する職種 及び勤務時間等</t>
    <rPh sb="0" eb="2">
      <t>ケンム</t>
    </rPh>
    <rPh sb="2" eb="3">
      <t>サキ</t>
    </rPh>
    <rPh sb="8" eb="10">
      <t>シュベツ</t>
    </rPh>
    <phoneticPr fontId="13"/>
  </si>
  <si>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13"/>
  </si>
  <si>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13"/>
  </si>
  <si>
    <r>
      <t>　　　３　処遇改善加算等計画書については、以下URLを参照してください。
　　　　　https://www.fukushi.metro.tokyo.lg.jp/kourei/hoken/shogu/index.html
　　　　　</t>
    </r>
    <r>
      <rPr>
        <sz val="8"/>
        <rFont val="ＭＳ ゴシック"/>
        <family val="3"/>
        <charset val="128"/>
      </rPr>
      <t>東京都福祉局 &gt; 高齢者 &gt; 介護保険 &gt; 介護職員処遇改善加算（現行加算、特定加算及びベースアップ加算）について</t>
    </r>
    <phoneticPr fontId="13"/>
  </si>
  <si>
    <r>
      <t xml:space="preserve"> 「とうきょう福祉ナビゲーション」</t>
    </r>
    <r>
      <rPr>
        <sz val="6"/>
        <rFont val="ＭＳ Ｐゴシック"/>
        <family val="3"/>
        <charset val="128"/>
      </rPr>
      <t>※</t>
    </r>
    <r>
      <rPr>
        <sz val="11"/>
        <rFont val="ＭＳ Ｐゴシック"/>
        <family val="3"/>
        <charset val="128"/>
      </rPr>
      <t>等を利用して、近隣に同一あるいは類似した名称の事業所がないか確認しましたか。</t>
    </r>
    <rPh sb="7" eb="9">
      <t>フクシ</t>
    </rPh>
    <rPh sb="18" eb="19">
      <t>トウ</t>
    </rPh>
    <rPh sb="20" eb="22">
      <t>リヨウ</t>
    </rPh>
    <rPh sb="25" eb="27">
      <t>キンリン</t>
    </rPh>
    <rPh sb="28" eb="30">
      <t>ドウイツ</t>
    </rPh>
    <rPh sb="34" eb="36">
      <t>ルイジ</t>
    </rPh>
    <rPh sb="38" eb="40">
      <t>メイショウ</t>
    </rPh>
    <rPh sb="41" eb="44">
      <t>ジギョウショ</t>
    </rPh>
    <rPh sb="48" eb="50">
      <t>カクニン</t>
    </rPh>
    <phoneticPr fontId="13"/>
  </si>
  <si>
    <t>　はい　・　いいえ</t>
    <phoneticPr fontId="13"/>
  </si>
  <si>
    <t>　https://www.fukunavi.or.jp/fukunavi/
　 福ナビホーム &gt; 事業所情報　「事業所・法人を探す」  &gt; 名称等から探す　「事業所名で検索」</t>
    <rPh sb="56" eb="59">
      <t>ジギョウショ</t>
    </rPh>
    <rPh sb="60" eb="62">
      <t>ホウジン</t>
    </rPh>
    <rPh sb="63" eb="64">
      <t>サガ</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</si>
</sst>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
    <numFmt numFmtId="177" formatCode="#,##0.0#"/>
    <numFmt numFmtId="178" formatCode="#,##0.##"/>
    <numFmt numFmtId="179" formatCode="#,##0.0&quot;人&quot;"/>
    <numFmt numFmtId="180" formatCode="#,##0&quot;人&quot;"/>
    <numFmt numFmtId="181" formatCode="yyyy&quot;年&quot;m&quot;月&quot;d&quot;日&quot;;@"/>
    <numFmt numFmtId="182" formatCode="0.00_ "/>
  </numFmts>
  <fonts count="1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b/>
      <sz val="16"/>
      <name val="ＭＳ Ｐゴシック"/>
      <family val="3"/>
      <charset val="128"/>
    </font>
    <font>
      <sz val="6"/>
      <name val="ＭＳ Ｐゴシック"/>
      <family val="3"/>
      <charset val="128"/>
    </font>
    <font>
      <sz val="11"/>
      <name val="ＭＳ ゴシック"/>
      <family val="3"/>
      <charset val="128"/>
    </font>
    <font>
      <sz val="10"/>
      <name val="ＭＳ ゴシック"/>
      <family val="3"/>
      <charset val="128"/>
    </font>
    <font>
      <b/>
      <sz val="12"/>
      <name val="ＭＳ Ｐゴシック"/>
      <family val="3"/>
      <charset val="128"/>
    </font>
    <font>
      <sz val="12"/>
      <name val="ＭＳ Ｐゴシック"/>
      <family val="3"/>
      <charset val="128"/>
    </font>
    <font>
      <b/>
      <sz val="14"/>
      <name val="ＭＳ Ｐゴシック"/>
      <family val="3"/>
      <charset val="128"/>
    </font>
    <font>
      <sz val="14"/>
      <name val="ＭＳ Ｐゴシック"/>
      <family val="3"/>
      <charset val="128"/>
    </font>
    <font>
      <sz val="11"/>
      <name val="ＭＳ Ｐ明朝"/>
      <family val="1"/>
      <charset val="128"/>
    </font>
    <font>
      <b/>
      <sz val="11"/>
      <name val="ＭＳ Ｐゴシック"/>
      <family val="3"/>
      <charset val="128"/>
    </font>
    <font>
      <sz val="11"/>
      <name val="ＭＳ Ｐゴシック"/>
      <family val="3"/>
      <charset val="128"/>
    </font>
    <font>
      <sz val="12"/>
      <name val="ＭＳ 明朝"/>
      <family val="1"/>
      <charset val="128"/>
    </font>
    <font>
      <sz val="10"/>
      <name val="ＭＳ 明朝"/>
      <family val="1"/>
      <charset val="128"/>
    </font>
    <font>
      <i/>
      <sz val="11"/>
      <name val="ＭＳ Ｐゴシック"/>
      <family val="3"/>
      <charset val="128"/>
    </font>
    <font>
      <sz val="11"/>
      <name val="ＭＳ 明朝"/>
      <family val="1"/>
      <charset val="128"/>
    </font>
    <font>
      <sz val="10.5"/>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ゴシック"/>
      <family val="3"/>
      <charset val="128"/>
    </font>
    <font>
      <sz val="6"/>
      <name val="ＭＳ Ｐゴシック"/>
      <family val="2"/>
      <charset val="128"/>
      <scheme val="minor"/>
    </font>
    <font>
      <sz val="11"/>
      <name val="ＭＳ Ｐゴシック"/>
      <family val="2"/>
      <charset val="128"/>
      <scheme val="minor"/>
    </font>
    <font>
      <sz val="11"/>
      <name val="ＭＳ Ｐゴシック"/>
      <family val="3"/>
      <charset val="128"/>
      <scheme val="minor"/>
    </font>
    <font>
      <sz val="14"/>
      <color theme="1"/>
      <name val="ＭＳ Ｐゴシック"/>
      <family val="2"/>
      <charset val="128"/>
      <scheme val="minor"/>
    </font>
    <font>
      <sz val="12"/>
      <color theme="1"/>
      <name val="ＭＳ Ｐゴシック"/>
      <family val="3"/>
      <charset val="128"/>
      <scheme val="minor"/>
    </font>
    <font>
      <sz val="10"/>
      <color theme="1"/>
      <name val="ＭＳ Ｐゴシック"/>
      <family val="2"/>
      <charset val="128"/>
      <scheme val="minor"/>
    </font>
    <font>
      <u/>
      <sz val="11"/>
      <color theme="10"/>
      <name val="ＭＳ Ｐゴシック"/>
      <family val="2"/>
      <charset val="128"/>
      <scheme val="minor"/>
    </font>
    <font>
      <sz val="10"/>
      <name val="ＭＳ Ｐゴシック"/>
      <family val="3"/>
      <charset val="128"/>
      <scheme val="minor"/>
    </font>
    <font>
      <b/>
      <sz val="12"/>
      <name val="ＭＳ 明朝"/>
      <family val="1"/>
      <charset val="128"/>
    </font>
    <font>
      <b/>
      <sz val="9"/>
      <name val="ＭＳ 明朝"/>
      <family val="1"/>
      <charset val="128"/>
    </font>
    <font>
      <b/>
      <sz val="11"/>
      <name val="ＭＳ 明朝"/>
      <family val="1"/>
      <charset val="128"/>
    </font>
    <font>
      <b/>
      <sz val="10"/>
      <name val="ＭＳ 明朝"/>
      <family val="1"/>
      <charset val="128"/>
    </font>
    <font>
      <sz val="9"/>
      <name val="ＭＳ ゴシック"/>
      <family val="3"/>
      <charset val="128"/>
    </font>
    <font>
      <u/>
      <sz val="10"/>
      <color rgb="FF0000FF"/>
      <name val="ＭＳ Ｐ明朝"/>
      <family val="1"/>
      <charset val="128"/>
    </font>
    <font>
      <sz val="11"/>
      <color rgb="FFFF0000"/>
      <name val="ＭＳ Ｐゴシック"/>
      <family val="2"/>
      <charset val="128"/>
      <scheme val="minor"/>
    </font>
    <font>
      <sz val="8"/>
      <color rgb="FFFF0000"/>
      <name val="ＭＳ Ｐゴシック"/>
      <family val="3"/>
      <charset val="128"/>
    </font>
    <font>
      <sz val="10"/>
      <color rgb="FF000000"/>
      <name val="Times New Roman"/>
      <family val="1"/>
    </font>
    <font>
      <b/>
      <sz val="10"/>
      <name val="ＭＳ Ｐゴシック"/>
      <family val="3"/>
      <charset val="128"/>
      <scheme val="minor"/>
    </font>
    <font>
      <sz val="10"/>
      <name val="ＭＳ Ｐゴシック"/>
      <family val="3"/>
      <charset val="128"/>
      <scheme val="major"/>
    </font>
    <font>
      <b/>
      <sz val="12"/>
      <name val="ＭＳ Ｐゴシック"/>
      <family val="3"/>
      <charset val="128"/>
      <scheme val="major"/>
    </font>
    <font>
      <sz val="10.5"/>
      <name val="ＭＳ Ｐゴシック"/>
      <family val="3"/>
      <charset val="128"/>
      <scheme val="minor"/>
    </font>
    <font>
      <b/>
      <sz val="22"/>
      <name val="HG丸ｺﾞｼｯｸM-PRO"/>
      <family val="3"/>
      <charset val="128"/>
    </font>
    <font>
      <sz val="18"/>
      <name val="ＭＳ Ｐゴシック"/>
      <family val="3"/>
      <charset val="128"/>
    </font>
    <font>
      <sz val="16"/>
      <name val="ＭＳ Ｐゴシック"/>
      <family val="3"/>
      <charset val="128"/>
    </font>
    <font>
      <sz val="16"/>
      <name val="ＭＳ 明朝"/>
      <family val="1"/>
      <charset val="128"/>
    </font>
    <font>
      <b/>
      <sz val="12"/>
      <name val="ＭＳ Ｐゴシック"/>
      <family val="3"/>
      <charset val="128"/>
      <scheme val="minor"/>
    </font>
    <font>
      <b/>
      <sz val="10.5"/>
      <name val="ＭＳ Ｐゴシック"/>
      <family val="3"/>
      <charset val="128"/>
      <scheme val="minor"/>
    </font>
    <font>
      <sz val="11"/>
      <color theme="1"/>
      <name val="ＭＳ Ｐゴシック"/>
      <family val="2"/>
      <scheme val="minor"/>
    </font>
    <font>
      <sz val="6"/>
      <name val="ＭＳ Ｐゴシック"/>
      <family val="3"/>
      <charset val="128"/>
      <scheme val="minor"/>
    </font>
    <font>
      <sz val="8"/>
      <color theme="1"/>
      <name val="ＭＳ Ｐゴシック"/>
      <family val="2"/>
      <scheme val="minor"/>
    </font>
    <font>
      <sz val="8"/>
      <color theme="1"/>
      <name val="ＭＳ Ｐゴシック"/>
      <family val="3"/>
      <charset val="128"/>
      <scheme val="minor"/>
    </font>
    <font>
      <sz val="16"/>
      <name val="HGSｺﾞｼｯｸM"/>
      <family val="3"/>
      <charset val="128"/>
    </font>
    <font>
      <b/>
      <sz val="16"/>
      <name val="HGSｺﾞｼｯｸM"/>
      <family val="3"/>
      <charset val="128"/>
    </font>
    <font>
      <sz val="14"/>
      <name val="HGSｺﾞｼｯｸM"/>
      <family val="3"/>
      <charset val="128"/>
    </font>
    <font>
      <sz val="12"/>
      <name val="HGSｺﾞｼｯｸM"/>
      <family val="3"/>
      <charset val="128"/>
    </font>
    <font>
      <sz val="11"/>
      <name val="HGSｺﾞｼｯｸM"/>
      <family val="3"/>
      <charset val="128"/>
    </font>
    <font>
      <sz val="10"/>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rgb="FF000000"/>
      <name val="ＭＳ Ｐゴシック"/>
      <family val="3"/>
      <charset val="128"/>
      <scheme val="minor"/>
    </font>
    <font>
      <sz val="11"/>
      <color rgb="FF000000"/>
      <name val="Calibri"/>
      <family val="2"/>
    </font>
    <font>
      <sz val="12"/>
      <name val="ＭＳ Ｐゴシック"/>
      <family val="3"/>
      <charset val="128"/>
      <scheme val="minor"/>
    </font>
    <font>
      <sz val="12"/>
      <color theme="1"/>
      <name val="ＭＳ Ｐゴシック"/>
      <family val="2"/>
      <charset val="128"/>
      <scheme val="minor"/>
    </font>
    <font>
      <u/>
      <sz val="11"/>
      <name val="ＭＳ Ｐゴシック"/>
      <family val="3"/>
      <charset val="128"/>
    </font>
    <font>
      <strike/>
      <sz val="9"/>
      <color rgb="FFFF0000"/>
      <name val="ＭＳ Ｐゴシック"/>
      <family val="3"/>
      <charset val="128"/>
    </font>
    <font>
      <u/>
      <sz val="11"/>
      <color theme="10"/>
      <name val="ＭＳ Ｐゴシック"/>
      <family val="3"/>
      <charset val="128"/>
    </font>
    <font>
      <sz val="11"/>
      <color theme="1"/>
      <name val="ＭＳ 明朝"/>
      <family val="1"/>
      <charset val="128"/>
    </font>
    <font>
      <sz val="11"/>
      <color rgb="FFFF0000"/>
      <name val="ＭＳ 明朝"/>
      <family val="1"/>
      <charset val="128"/>
    </font>
    <font>
      <u/>
      <sz val="11"/>
      <color rgb="FFFF0000"/>
      <name val="ＭＳ 明朝"/>
      <family val="1"/>
      <charset val="128"/>
    </font>
    <font>
      <b/>
      <sz val="11"/>
      <color rgb="FFFF0000"/>
      <name val="ＭＳ 明朝"/>
      <family val="1"/>
      <charset val="128"/>
    </font>
    <font>
      <strike/>
      <sz val="11"/>
      <name val="ＭＳ 明朝"/>
      <family val="1"/>
      <charset val="128"/>
    </font>
    <font>
      <strike/>
      <sz val="11"/>
      <color theme="1"/>
      <name val="ＭＳ 明朝"/>
      <family val="1"/>
      <charset val="128"/>
    </font>
    <font>
      <sz val="6"/>
      <color theme="1"/>
      <name val="ＭＳ 明朝"/>
      <family val="1"/>
      <charset val="128"/>
    </font>
    <font>
      <sz val="10"/>
      <color theme="1"/>
      <name val="ＭＳ 明朝"/>
      <family val="1"/>
      <charset val="128"/>
    </font>
    <font>
      <sz val="8"/>
      <color theme="1"/>
      <name val="ＭＳ 明朝"/>
      <family val="1"/>
      <charset val="128"/>
    </font>
    <font>
      <sz val="8"/>
      <color rgb="FFFF0000"/>
      <name val="ＭＳ 明朝"/>
      <family val="1"/>
      <charset val="128"/>
    </font>
    <font>
      <sz val="14"/>
      <name val="ＭＳ Ｐゴシック"/>
      <family val="2"/>
      <charset val="128"/>
      <scheme val="minor"/>
    </font>
    <font>
      <sz val="14"/>
      <name val="ＭＳ Ｐゴシック"/>
      <family val="3"/>
      <charset val="128"/>
      <scheme val="minor"/>
    </font>
    <font>
      <u/>
      <sz val="10"/>
      <name val="ＭＳ Ｐ明朝"/>
      <family val="1"/>
      <charset val="128"/>
    </font>
    <font>
      <sz val="10"/>
      <name val="ＭＳ Ｐゴシック"/>
      <family val="2"/>
      <charset val="128"/>
      <scheme val="minor"/>
    </font>
    <font>
      <sz val="9"/>
      <color theme="1"/>
      <name val="ＭＳ Ｐゴシック"/>
      <family val="3"/>
      <charset val="128"/>
      <scheme val="minor"/>
    </font>
    <font>
      <sz val="14"/>
      <color theme="1"/>
      <name val="ＭＳ Ｐゴシック"/>
      <family val="3"/>
      <charset val="128"/>
      <scheme val="minor"/>
    </font>
    <font>
      <sz val="8"/>
      <color theme="1"/>
      <name val="ＭＳ Ｐゴシック"/>
      <family val="2"/>
      <charset val="128"/>
      <scheme val="minor"/>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8"/>
      <color theme="1"/>
      <name val="ＭＳ Ｐゴシック"/>
      <family val="3"/>
      <charset val="128"/>
    </font>
    <font>
      <sz val="6"/>
      <color theme="1"/>
      <name val="ＭＳ Ｐゴシック"/>
      <family val="3"/>
      <charset val="128"/>
    </font>
    <font>
      <sz val="14"/>
      <color theme="1"/>
      <name val="ＭＳ Ｐゴシック"/>
      <family val="3"/>
      <charset val="128"/>
    </font>
    <font>
      <b/>
      <sz val="10"/>
      <color theme="1"/>
      <name val="ＭＳ Ｐゴシック"/>
      <family val="3"/>
      <charset val="128"/>
      <scheme val="minor"/>
    </font>
    <font>
      <sz val="10"/>
      <color theme="1"/>
      <name val="ＭＳ Ｐゴシック"/>
      <family val="3"/>
      <charset val="128"/>
      <scheme val="minor"/>
    </font>
    <font>
      <sz val="10"/>
      <color theme="1"/>
      <name val="ＭＳ Ｐゴシック"/>
      <family val="3"/>
      <charset val="128"/>
      <scheme val="major"/>
    </font>
    <font>
      <sz val="9"/>
      <color theme="1"/>
      <name val="ＭＳ Ｐゴシック"/>
      <family val="3"/>
      <charset val="128"/>
      <scheme val="major"/>
    </font>
    <font>
      <sz val="10.5"/>
      <color theme="1"/>
      <name val="ＭＳ Ｐゴシック"/>
      <family val="3"/>
      <charset val="128"/>
      <scheme val="minor"/>
    </font>
    <font>
      <sz val="10"/>
      <color rgb="FF000000"/>
      <name val="ＭＳ Ｐゴシック"/>
      <family val="3"/>
      <charset val="128"/>
      <scheme val="minor"/>
    </font>
    <font>
      <sz val="11"/>
      <name val="ＭＳ Ｐゴシック"/>
      <family val="3"/>
      <charset val="128"/>
      <scheme val="major"/>
    </font>
    <font>
      <sz val="11"/>
      <color rgb="FF000000"/>
      <name val="ＭＳ Ｐゴシック"/>
      <family val="3"/>
      <charset val="128"/>
      <scheme val="maj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b/>
      <sz val="12"/>
      <color theme="1"/>
      <name val="ＭＳ Ｐゴシック"/>
      <family val="3"/>
      <charset val="128"/>
      <scheme val="major"/>
    </font>
    <font>
      <sz val="10.5"/>
      <color theme="1"/>
      <name val="ＭＳ Ｐゴシック"/>
      <family val="3"/>
      <charset val="128"/>
    </font>
    <font>
      <sz val="10.5"/>
      <color theme="1"/>
      <name val="ＭＳ Ｐゴシック"/>
      <family val="3"/>
      <charset val="128"/>
      <scheme val="major"/>
    </font>
    <font>
      <b/>
      <sz val="12"/>
      <color rgb="FFFF0000"/>
      <name val="ＭＳ Ｐゴシック"/>
      <family val="3"/>
      <charset val="128"/>
      <scheme val="major"/>
    </font>
    <font>
      <sz val="9"/>
      <color rgb="FF000000"/>
      <name val="Meiryo UI"/>
      <family val="3"/>
      <charset val="128"/>
    </font>
    <font>
      <sz val="8"/>
      <name val="ＭＳ Ｐゴシック"/>
      <family val="3"/>
      <charset val="128"/>
      <scheme val="major"/>
    </font>
    <font>
      <sz val="10"/>
      <color rgb="FFFF0000"/>
      <name val="ＭＳ Ｐゴシック"/>
      <family val="3"/>
      <charset val="128"/>
      <scheme val="major"/>
    </font>
    <font>
      <sz val="10"/>
      <color theme="1"/>
      <name val="ＭＳ Ｐ明朝"/>
      <family val="1"/>
      <charset val="128"/>
    </font>
    <font>
      <sz val="9"/>
      <name val="ＭＳ Ｐゴシック"/>
      <family val="3"/>
      <charset val="128"/>
      <scheme val="major"/>
    </font>
    <font>
      <sz val="9"/>
      <color rgb="FFFF0000"/>
      <name val="ＭＳ Ｐゴシック"/>
      <family val="3"/>
      <charset val="128"/>
      <scheme val="major"/>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s>
  <borders count="23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style="thin">
        <color indexed="64"/>
      </top>
      <bottom/>
      <diagonal/>
    </border>
    <border>
      <left style="thin">
        <color indexed="64"/>
      </left>
      <right/>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medium">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hair">
        <color indexed="64"/>
      </top>
      <bottom style="medium">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right style="hair">
        <color auto="1"/>
      </right>
      <top/>
      <bottom/>
      <diagonal/>
    </border>
    <border>
      <left style="double">
        <color auto="1"/>
      </left>
      <right/>
      <top/>
      <bottom/>
      <diagonal/>
    </border>
    <border>
      <left/>
      <right style="medium">
        <color indexed="64"/>
      </right>
      <top style="dotted">
        <color indexed="64"/>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style="medium">
        <color indexed="64"/>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style="medium">
        <color indexed="64"/>
      </right>
      <top style="thin">
        <color indexed="64"/>
      </top>
      <bottom style="thin">
        <color rgb="FF000000"/>
      </bottom>
      <diagonal/>
    </border>
    <border>
      <left style="medium">
        <color indexed="64"/>
      </left>
      <right/>
      <top style="thin">
        <color rgb="FF000000"/>
      </top>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diagonalUp="1">
      <left/>
      <right/>
      <top style="thin">
        <color rgb="FF000000"/>
      </top>
      <bottom style="thin">
        <color rgb="FF000000"/>
      </bottom>
      <diagonal style="thin">
        <color rgb="FF000000"/>
      </diagonal>
    </border>
    <border>
      <left/>
      <right style="medium">
        <color indexed="64"/>
      </right>
      <top style="thin">
        <color rgb="FF000000"/>
      </top>
      <bottom/>
      <diagonal/>
    </border>
    <border>
      <left/>
      <right style="thin">
        <color rgb="FF000000"/>
      </right>
      <top style="thin">
        <color indexed="64"/>
      </top>
      <bottom style="thin">
        <color rgb="FF000000"/>
      </bottom>
      <diagonal/>
    </border>
    <border>
      <left style="thin">
        <color indexed="64"/>
      </left>
      <right/>
      <top style="thin">
        <color rgb="FF000000"/>
      </top>
      <bottom style="thin">
        <color rgb="FF000000"/>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hair">
        <color indexed="64"/>
      </bottom>
      <diagonal/>
    </border>
    <border>
      <left style="medium">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rgb="FF000000"/>
      </left>
      <right/>
      <top style="thin">
        <color indexed="64"/>
      </top>
      <bottom/>
      <diagonal/>
    </border>
    <border>
      <left/>
      <right style="thin">
        <color rgb="FF000000"/>
      </right>
      <top/>
      <bottom style="medium">
        <color indexed="64"/>
      </bottom>
      <diagonal/>
    </border>
    <border>
      <left style="thin">
        <color rgb="FF000000"/>
      </left>
      <right/>
      <top/>
      <bottom style="thin">
        <color indexed="64"/>
      </bottom>
      <diagonal/>
    </border>
    <border>
      <left/>
      <right style="thin">
        <color rgb="FF000000"/>
      </right>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bottom style="hair">
        <color indexed="64"/>
      </bottom>
      <diagonal/>
    </border>
    <border>
      <left style="medium">
        <color indexed="64"/>
      </left>
      <right style="medium">
        <color indexed="64"/>
      </right>
      <top/>
      <bottom style="hair">
        <color indexed="64"/>
      </bottom>
      <diagonal/>
    </border>
    <border>
      <left/>
      <right style="thin">
        <color indexed="64"/>
      </right>
      <top style="thin">
        <color rgb="FF000000"/>
      </top>
      <bottom style="thin">
        <color indexed="64"/>
      </bottom>
      <diagonal/>
    </border>
  </borders>
  <cellStyleXfs count="82">
    <xf numFmtId="0" fontId="0" fillId="0" borderId="0"/>
    <xf numFmtId="0" fontId="28" fillId="2" borderId="0" applyNumberFormat="0" applyBorder="0" applyAlignment="0" applyProtection="0">
      <alignment vertical="center"/>
    </xf>
    <xf numFmtId="0" fontId="28" fillId="3" borderId="0" applyNumberFormat="0" applyBorder="0" applyAlignment="0" applyProtection="0">
      <alignment vertical="center"/>
    </xf>
    <xf numFmtId="0" fontId="28" fillId="4" borderId="0" applyNumberFormat="0" applyBorder="0" applyAlignment="0" applyProtection="0">
      <alignment vertical="center"/>
    </xf>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5" borderId="0" applyNumberFormat="0" applyBorder="0" applyAlignment="0" applyProtection="0">
      <alignment vertical="center"/>
    </xf>
    <xf numFmtId="0" fontId="28" fillId="8"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30" fillId="0" borderId="0" applyNumberFormat="0" applyFill="0" applyBorder="0" applyAlignment="0" applyProtection="0">
      <alignment vertical="center"/>
    </xf>
    <xf numFmtId="0" fontId="31" fillId="20" borderId="1" applyNumberFormat="0" applyAlignment="0" applyProtection="0">
      <alignment vertical="center"/>
    </xf>
    <xf numFmtId="0" fontId="32" fillId="21" borderId="0" applyNumberFormat="0" applyBorder="0" applyAlignment="0" applyProtection="0">
      <alignment vertical="center"/>
    </xf>
    <xf numFmtId="0" fontId="22" fillId="22" borderId="2" applyNumberFormat="0" applyFont="0" applyAlignment="0" applyProtection="0">
      <alignment vertical="center"/>
    </xf>
    <xf numFmtId="0" fontId="33" fillId="0" borderId="3" applyNumberFormat="0" applyFill="0" applyAlignment="0" applyProtection="0">
      <alignment vertical="center"/>
    </xf>
    <xf numFmtId="0" fontId="34" fillId="3" borderId="0" applyNumberFormat="0" applyBorder="0" applyAlignment="0" applyProtection="0">
      <alignment vertical="center"/>
    </xf>
    <xf numFmtId="0" fontId="35" fillId="23" borderId="4" applyNumberFormat="0" applyAlignment="0" applyProtection="0">
      <alignment vertical="center"/>
    </xf>
    <xf numFmtId="0" fontId="36" fillId="0" borderId="0" applyNumberFormat="0" applyFill="0" applyBorder="0" applyAlignment="0" applyProtection="0">
      <alignment vertical="center"/>
    </xf>
    <xf numFmtId="0" fontId="37" fillId="0" borderId="5" applyNumberFormat="0" applyFill="0" applyAlignment="0" applyProtection="0">
      <alignment vertical="center"/>
    </xf>
    <xf numFmtId="0" fontId="38" fillId="0" borderId="6" applyNumberFormat="0" applyFill="0" applyAlignment="0" applyProtection="0">
      <alignment vertical="center"/>
    </xf>
    <xf numFmtId="0" fontId="39" fillId="0" borderId="7" applyNumberFormat="0" applyFill="0" applyAlignment="0" applyProtection="0">
      <alignment vertical="center"/>
    </xf>
    <xf numFmtId="0" fontId="39" fillId="0" borderId="0" applyNumberFormat="0" applyFill="0" applyBorder="0" applyAlignment="0" applyProtection="0">
      <alignment vertical="center"/>
    </xf>
    <xf numFmtId="0" fontId="40" fillId="0" borderId="8" applyNumberFormat="0" applyFill="0" applyAlignment="0" applyProtection="0">
      <alignment vertical="center"/>
    </xf>
    <xf numFmtId="0" fontId="41" fillId="23" borderId="9" applyNumberFormat="0" applyAlignment="0" applyProtection="0">
      <alignment vertical="center"/>
    </xf>
    <xf numFmtId="0" fontId="42" fillId="0" borderId="0" applyNumberFormat="0" applyFill="0" applyBorder="0" applyAlignment="0" applyProtection="0">
      <alignment vertical="center"/>
    </xf>
    <xf numFmtId="0" fontId="43" fillId="7" borderId="4" applyNumberFormat="0" applyAlignment="0" applyProtection="0">
      <alignment vertical="center"/>
    </xf>
    <xf numFmtId="0" fontId="22" fillId="0" borderId="0"/>
    <xf numFmtId="0" fontId="22" fillId="0" borderId="0">
      <alignment vertical="center"/>
    </xf>
    <xf numFmtId="0" fontId="17" fillId="0" borderId="0" applyBorder="0"/>
    <xf numFmtId="0" fontId="22" fillId="0" borderId="0">
      <alignment vertical="center"/>
    </xf>
    <xf numFmtId="0" fontId="17" fillId="0" borderId="0" applyBorder="0"/>
    <xf numFmtId="0" fontId="22" fillId="0" borderId="0">
      <alignment vertical="center"/>
    </xf>
    <xf numFmtId="0" fontId="44" fillId="4" borderId="0" applyNumberFormat="0" applyBorder="0" applyAlignment="0" applyProtection="0">
      <alignment vertical="center"/>
    </xf>
    <xf numFmtId="0" fontId="10" fillId="0" borderId="0"/>
    <xf numFmtId="0" fontId="8" fillId="0" borderId="0"/>
    <xf numFmtId="0" fontId="7" fillId="0" borderId="0">
      <alignment vertical="center"/>
    </xf>
    <xf numFmtId="0" fontId="8" fillId="0" borderId="0"/>
    <xf numFmtId="0" fontId="17" fillId="0" borderId="0" applyBorder="0"/>
    <xf numFmtId="0" fontId="8" fillId="0" borderId="0"/>
    <xf numFmtId="0" fontId="7" fillId="0" borderId="0">
      <alignment vertical="center"/>
    </xf>
    <xf numFmtId="38" fontId="8" fillId="0" borderId="0" applyFont="0" applyFill="0" applyBorder="0" applyAlignment="0" applyProtection="0"/>
    <xf numFmtId="0" fontId="8" fillId="0" borderId="0"/>
    <xf numFmtId="0" fontId="6" fillId="0" borderId="0">
      <alignment vertical="center"/>
    </xf>
    <xf numFmtId="0" fontId="10" fillId="0" borderId="0"/>
    <xf numFmtId="0" fontId="10" fillId="0" borderId="0"/>
    <xf numFmtId="0" fontId="17" fillId="0" borderId="0" applyBorder="0"/>
    <xf numFmtId="0" fontId="5" fillId="0" borderId="0">
      <alignment vertical="center"/>
    </xf>
    <xf numFmtId="0" fontId="4" fillId="0" borderId="0">
      <alignment vertical="center"/>
    </xf>
    <xf numFmtId="0" fontId="8" fillId="0" borderId="0">
      <alignment vertical="center"/>
    </xf>
    <xf numFmtId="0" fontId="52" fillId="0" borderId="0" applyNumberFormat="0" applyFill="0" applyBorder="0" applyAlignment="0" applyProtection="0">
      <alignment vertical="center"/>
    </xf>
    <xf numFmtId="0" fontId="8" fillId="0" borderId="0">
      <alignment vertical="center"/>
    </xf>
    <xf numFmtId="0" fontId="3" fillId="0" borderId="0">
      <alignment vertical="center"/>
    </xf>
    <xf numFmtId="0" fontId="62" fillId="0" borderId="0"/>
    <xf numFmtId="0" fontId="8" fillId="0" borderId="0"/>
    <xf numFmtId="0" fontId="8" fillId="0" borderId="0">
      <alignment vertical="center"/>
    </xf>
    <xf numFmtId="0" fontId="8" fillId="0" borderId="0">
      <alignment vertical="center"/>
    </xf>
    <xf numFmtId="0" fontId="17" fillId="0" borderId="0" applyBorder="0"/>
    <xf numFmtId="0" fontId="62" fillId="0" borderId="0"/>
    <xf numFmtId="0" fontId="73" fillId="0" borderId="0"/>
    <xf numFmtId="0" fontId="3" fillId="0" borderId="0">
      <alignment vertical="center"/>
    </xf>
    <xf numFmtId="38" fontId="3" fillId="0" borderId="0" applyFont="0" applyFill="0" applyBorder="0" applyAlignment="0" applyProtection="0">
      <alignment vertical="center"/>
    </xf>
    <xf numFmtId="0" fontId="98" fillId="0" borderId="0" applyNumberFormat="0" applyFill="0" applyBorder="0" applyAlignment="0" applyProtection="0"/>
    <xf numFmtId="0" fontId="8" fillId="0" borderId="0">
      <alignment vertical="center"/>
    </xf>
    <xf numFmtId="0" fontId="2" fillId="0" borderId="0">
      <alignment vertical="center"/>
    </xf>
    <xf numFmtId="0" fontId="1" fillId="0" borderId="0">
      <alignment vertical="center"/>
    </xf>
    <xf numFmtId="0" fontId="62" fillId="0" borderId="0"/>
    <xf numFmtId="0" fontId="62" fillId="0" borderId="0"/>
  </cellStyleXfs>
  <cellXfs count="1816">
    <xf numFmtId="0" fontId="0" fillId="0" borderId="0" xfId="0"/>
    <xf numFmtId="0" fontId="19" fillId="0" borderId="0" xfId="44" applyFont="1" applyAlignment="1">
      <alignment horizontal="center" vertical="center"/>
    </xf>
    <xf numFmtId="0" fontId="22" fillId="0" borderId="0" xfId="44">
      <alignment vertical="center"/>
    </xf>
    <xf numFmtId="0" fontId="22" fillId="0" borderId="28" xfId="44" applyBorder="1">
      <alignment vertical="center"/>
    </xf>
    <xf numFmtId="0" fontId="22" fillId="0" borderId="28" xfId="44" applyBorder="1" applyAlignment="1">
      <alignment horizontal="center" vertical="center"/>
    </xf>
    <xf numFmtId="0" fontId="22" fillId="0" borderId="0" xfId="44" applyAlignment="1">
      <alignment horizontal="center" vertical="center"/>
    </xf>
    <xf numFmtId="0" fontId="22" fillId="0" borderId="28" xfId="44" quotePrefix="1" applyBorder="1" applyAlignment="1">
      <alignment horizontal="center" vertical="center"/>
    </xf>
    <xf numFmtId="0" fontId="22" fillId="0" borderId="0" xfId="44" applyBorder="1">
      <alignment vertical="center"/>
    </xf>
    <xf numFmtId="0" fontId="22" fillId="0" borderId="0" xfId="44" applyAlignment="1">
      <alignment horizontal="right" vertical="center"/>
    </xf>
    <xf numFmtId="0" fontId="22" fillId="0" borderId="39" xfId="44" applyBorder="1" applyAlignment="1">
      <alignment horizontal="center" vertical="center"/>
    </xf>
    <xf numFmtId="0" fontId="25" fillId="0" borderId="0" xfId="44" applyFont="1">
      <alignment vertical="center"/>
    </xf>
    <xf numFmtId="0" fontId="22" fillId="0" borderId="28" xfId="44" applyBorder="1" applyAlignment="1">
      <alignment vertical="center" shrinkToFit="1"/>
    </xf>
    <xf numFmtId="0" fontId="22" fillId="0" borderId="0" xfId="44" applyBorder="1" applyAlignment="1">
      <alignment vertical="center"/>
    </xf>
    <xf numFmtId="0" fontId="9" fillId="0" borderId="0" xfId="44" applyFont="1">
      <alignment vertical="center"/>
    </xf>
    <xf numFmtId="0" fontId="27" fillId="0" borderId="26" xfId="44" applyFont="1" applyBorder="1">
      <alignment vertical="center"/>
    </xf>
    <xf numFmtId="0" fontId="27" fillId="0" borderId="30" xfId="44" applyFont="1" applyBorder="1">
      <alignment vertical="center"/>
    </xf>
    <xf numFmtId="0" fontId="27" fillId="0" borderId="27" xfId="44" applyFont="1" applyBorder="1">
      <alignment vertical="center"/>
    </xf>
    <xf numFmtId="0" fontId="26" fillId="0" borderId="0" xfId="46" applyFont="1">
      <alignment vertical="center"/>
    </xf>
    <xf numFmtId="0" fontId="22" fillId="0" borderId="0" xfId="46" applyFont="1">
      <alignment vertical="center"/>
    </xf>
    <xf numFmtId="0" fontId="26" fillId="0" borderId="11" xfId="46" applyFont="1" applyBorder="1">
      <alignment vertical="center"/>
    </xf>
    <xf numFmtId="0" fontId="26" fillId="0" borderId="13" xfId="46" applyFont="1" applyBorder="1">
      <alignment vertical="center"/>
    </xf>
    <xf numFmtId="0" fontId="26" fillId="0" borderId="12" xfId="46" applyFont="1" applyBorder="1">
      <alignment vertical="center"/>
    </xf>
    <xf numFmtId="0" fontId="26" fillId="0" borderId="30" xfId="46" applyFont="1" applyBorder="1">
      <alignment vertical="center"/>
    </xf>
    <xf numFmtId="0" fontId="24" fillId="0" borderId="0" xfId="46" applyFont="1" applyBorder="1">
      <alignment vertical="center"/>
    </xf>
    <xf numFmtId="0" fontId="26" fillId="0" borderId="0" xfId="46" applyFont="1" applyBorder="1">
      <alignment vertical="center"/>
    </xf>
    <xf numFmtId="0" fontId="26" fillId="0" borderId="0" xfId="46" applyFont="1" applyBorder="1" applyAlignment="1">
      <alignment horizontal="right" vertical="center"/>
    </xf>
    <xf numFmtId="0" fontId="26" fillId="0" borderId="31" xfId="46" applyFont="1" applyBorder="1">
      <alignment vertical="center"/>
    </xf>
    <xf numFmtId="0" fontId="26" fillId="0" borderId="26" xfId="46" applyFont="1" applyBorder="1">
      <alignment vertical="center"/>
    </xf>
    <xf numFmtId="0" fontId="26" fillId="0" borderId="20" xfId="46" applyFont="1" applyBorder="1">
      <alignment vertical="center"/>
    </xf>
    <xf numFmtId="0" fontId="26" fillId="0" borderId="24" xfId="46" applyFont="1" applyBorder="1">
      <alignment vertical="center"/>
    </xf>
    <xf numFmtId="0" fontId="26" fillId="0" borderId="27" xfId="46" applyFont="1" applyBorder="1">
      <alignment vertical="center"/>
    </xf>
    <xf numFmtId="0" fontId="26" fillId="0" borderId="10" xfId="46" applyFont="1" applyBorder="1">
      <alignment vertical="center"/>
    </xf>
    <xf numFmtId="0" fontId="26" fillId="0" borderId="25" xfId="46" applyFont="1" applyBorder="1">
      <alignment vertical="center"/>
    </xf>
    <xf numFmtId="0" fontId="24" fillId="0" borderId="0" xfId="46" applyFont="1">
      <alignment vertical="center"/>
    </xf>
    <xf numFmtId="49" fontId="26" fillId="0" borderId="0" xfId="46" applyNumberFormat="1" applyFont="1" applyAlignment="1">
      <alignment horizontal="right" vertical="center"/>
    </xf>
    <xf numFmtId="0" fontId="26" fillId="0" borderId="0" xfId="46" applyFont="1" applyAlignment="1">
      <alignment horizontal="center" vertical="center"/>
    </xf>
    <xf numFmtId="0" fontId="26" fillId="0" borderId="0" xfId="46" applyFont="1" applyAlignment="1">
      <alignment vertical="center"/>
    </xf>
    <xf numFmtId="0" fontId="26" fillId="0" borderId="0" xfId="46" applyFont="1" applyAlignment="1">
      <alignment horizontal="right" vertical="center"/>
    </xf>
    <xf numFmtId="0" fontId="17" fillId="0" borderId="0" xfId="46" applyFont="1">
      <alignment vertical="center"/>
    </xf>
    <xf numFmtId="0" fontId="26" fillId="0" borderId="20" xfId="46" applyFont="1" applyBorder="1" applyAlignment="1">
      <alignment horizontal="left" vertical="center"/>
    </xf>
    <xf numFmtId="0" fontId="24" fillId="0" borderId="0" xfId="46" applyFont="1" applyAlignment="1">
      <alignment horizontal="right" vertical="center"/>
    </xf>
    <xf numFmtId="0" fontId="22" fillId="0" borderId="0" xfId="42" applyAlignment="1">
      <alignment vertical="center" wrapText="1"/>
    </xf>
    <xf numFmtId="0" fontId="22" fillId="0" borderId="0" xfId="41" applyFont="1" applyAlignment="1">
      <alignment vertical="center"/>
    </xf>
    <xf numFmtId="0" fontId="22" fillId="0" borderId="0" xfId="41" applyFont="1"/>
    <xf numFmtId="0" fontId="12" fillId="0" borderId="0" xfId="41" applyFont="1"/>
    <xf numFmtId="0" fontId="22" fillId="0" borderId="0" xfId="41" applyFont="1" applyFill="1" applyBorder="1" applyAlignment="1">
      <alignment vertical="center"/>
    </xf>
    <xf numFmtId="0" fontId="22" fillId="0" borderId="12" xfId="41" applyFont="1" applyBorder="1"/>
    <xf numFmtId="0" fontId="22" fillId="0" borderId="22" xfId="41" applyFont="1" applyBorder="1"/>
    <xf numFmtId="0" fontId="22" fillId="0" borderId="14" xfId="41" applyFont="1" applyBorder="1"/>
    <xf numFmtId="0" fontId="22" fillId="0" borderId="53" xfId="41" applyFont="1" applyBorder="1"/>
    <xf numFmtId="0" fontId="22" fillId="0" borderId="23" xfId="41" applyFont="1" applyBorder="1"/>
    <xf numFmtId="0" fontId="22" fillId="0" borderId="17" xfId="41" applyFont="1" applyBorder="1"/>
    <xf numFmtId="0" fontId="22" fillId="0" borderId="18" xfId="41" applyFont="1" applyBorder="1"/>
    <xf numFmtId="0" fontId="22" fillId="0" borderId="49" xfId="41" applyFont="1" applyBorder="1"/>
    <xf numFmtId="0" fontId="22" fillId="0" borderId="50" xfId="41" applyFont="1" applyBorder="1"/>
    <xf numFmtId="0" fontId="22" fillId="0" borderId="47" xfId="41" applyFont="1" applyBorder="1" applyAlignment="1">
      <alignment horizontal="center"/>
    </xf>
    <xf numFmtId="0" fontId="22" fillId="0" borderId="82" xfId="41" applyFont="1" applyBorder="1" applyAlignment="1">
      <alignment horizontal="center"/>
    </xf>
    <xf numFmtId="0" fontId="22" fillId="0" borderId="21" xfId="41" applyFont="1" applyBorder="1" applyAlignment="1">
      <alignment horizontal="center"/>
    </xf>
    <xf numFmtId="0" fontId="22" fillId="0" borderId="39" xfId="41" applyFont="1" applyBorder="1" applyAlignment="1">
      <alignment horizontal="center"/>
    </xf>
    <xf numFmtId="0" fontId="22" fillId="0" borderId="11" xfId="41" applyFont="1" applyBorder="1"/>
    <xf numFmtId="0" fontId="22" fillId="0" borderId="26" xfId="41" applyFont="1" applyBorder="1" applyAlignment="1">
      <alignment vertical="center"/>
    </xf>
    <xf numFmtId="0" fontId="22" fillId="0" borderId="20" xfId="41" applyFont="1" applyBorder="1"/>
    <xf numFmtId="0" fontId="22" fillId="0" borderId="24" xfId="41" applyFont="1" applyBorder="1"/>
    <xf numFmtId="0" fontId="22" fillId="0" borderId="27" xfId="41" applyFont="1" applyBorder="1" applyAlignment="1">
      <alignment vertical="center"/>
    </xf>
    <xf numFmtId="0" fontId="22" fillId="0" borderId="10" xfId="41" applyFont="1" applyBorder="1"/>
    <xf numFmtId="0" fontId="22" fillId="0" borderId="25" xfId="41" applyFont="1" applyBorder="1"/>
    <xf numFmtId="0" fontId="9" fillId="0" borderId="0" xfId="41" applyFont="1" applyBorder="1" applyAlignment="1">
      <alignment horizontal="left" vertical="center" wrapText="1"/>
    </xf>
    <xf numFmtId="0" fontId="22" fillId="0" borderId="0" xfId="41" applyFont="1" applyBorder="1" applyAlignment="1">
      <alignment horizontal="center" vertical="center"/>
    </xf>
    <xf numFmtId="0" fontId="22" fillId="0" borderId="13" xfId="41" applyFont="1" applyBorder="1" applyAlignment="1"/>
    <xf numFmtId="0" fontId="22" fillId="0" borderId="10" xfId="41" applyFont="1" applyBorder="1" applyAlignment="1"/>
    <xf numFmtId="0" fontId="22" fillId="0" borderId="27" xfId="41" applyFont="1" applyBorder="1"/>
    <xf numFmtId="0" fontId="8" fillId="0" borderId="0" xfId="41" applyFont="1" applyAlignment="1">
      <alignment vertical="center"/>
    </xf>
    <xf numFmtId="0" fontId="8" fillId="0" borderId="61" xfId="41" applyFont="1" applyBorder="1" applyAlignment="1">
      <alignment horizontal="center" vertical="center"/>
    </xf>
    <xf numFmtId="0" fontId="8" fillId="0" borderId="83" xfId="41" applyFont="1" applyBorder="1" applyAlignment="1">
      <alignment horizontal="center" vertical="center"/>
    </xf>
    <xf numFmtId="0" fontId="8" fillId="0" borderId="64" xfId="41" applyFont="1" applyBorder="1" applyAlignment="1">
      <alignment horizontal="center" vertical="center"/>
    </xf>
    <xf numFmtId="0" fontId="0" fillId="0" borderId="39" xfId="41" applyFont="1" applyBorder="1" applyAlignment="1">
      <alignment horizontal="center" vertical="center"/>
    </xf>
    <xf numFmtId="0" fontId="0" fillId="0" borderId="83" xfId="41" applyFont="1" applyBorder="1" applyAlignment="1">
      <alignment horizontal="center" vertical="center"/>
    </xf>
    <xf numFmtId="0" fontId="8" fillId="0" borderId="23" xfId="41" applyFont="1" applyBorder="1" applyAlignment="1">
      <alignment horizontal="center" vertical="center"/>
    </xf>
    <xf numFmtId="0" fontId="22" fillId="0" borderId="105" xfId="41" applyFont="1" applyBorder="1" applyAlignment="1">
      <alignment horizontal="center"/>
    </xf>
    <xf numFmtId="0" fontId="8" fillId="0" borderId="105" xfId="41" applyFont="1" applyBorder="1" applyAlignment="1">
      <alignment horizontal="center" vertical="center"/>
    </xf>
    <xf numFmtId="0" fontId="22" fillId="0" borderId="106" xfId="41" applyFont="1" applyBorder="1" applyAlignment="1">
      <alignment horizontal="center"/>
    </xf>
    <xf numFmtId="0" fontId="26" fillId="0" borderId="0" xfId="46" applyFont="1" applyAlignment="1">
      <alignment horizontal="left" vertical="center"/>
    </xf>
    <xf numFmtId="0" fontId="22" fillId="0" borderId="0" xfId="42" applyAlignment="1">
      <alignment vertical="center"/>
    </xf>
    <xf numFmtId="0" fontId="26" fillId="0" borderId="20" xfId="46" applyFont="1" applyBorder="1" applyAlignment="1">
      <alignment horizontal="right" vertical="center"/>
    </xf>
    <xf numFmtId="0" fontId="23" fillId="0" borderId="0" xfId="65" applyFont="1">
      <alignment vertical="center"/>
    </xf>
    <xf numFmtId="0" fontId="23" fillId="0" borderId="0" xfId="65" applyFont="1" applyAlignment="1">
      <alignment vertical="center"/>
    </xf>
    <xf numFmtId="0" fontId="23" fillId="0" borderId="26" xfId="65" applyFont="1" applyBorder="1">
      <alignment vertical="center"/>
    </xf>
    <xf numFmtId="0" fontId="23" fillId="0" borderId="20" xfId="65" applyFont="1" applyBorder="1">
      <alignment vertical="center"/>
    </xf>
    <xf numFmtId="0" fontId="23" fillId="0" borderId="24" xfId="65" applyFont="1" applyBorder="1">
      <alignment vertical="center"/>
    </xf>
    <xf numFmtId="0" fontId="23" fillId="0" borderId="30" xfId="65" applyFont="1" applyBorder="1">
      <alignment vertical="center"/>
    </xf>
    <xf numFmtId="0" fontId="23" fillId="0" borderId="31" xfId="65" applyFont="1" applyBorder="1">
      <alignment vertical="center"/>
    </xf>
    <xf numFmtId="0" fontId="23" fillId="0" borderId="0" xfId="65" applyFont="1" applyBorder="1">
      <alignment vertical="center"/>
    </xf>
    <xf numFmtId="0" fontId="23" fillId="0" borderId="0" xfId="65" applyFont="1" applyBorder="1" applyAlignment="1">
      <alignment vertical="center"/>
    </xf>
    <xf numFmtId="0" fontId="23" fillId="0" borderId="0" xfId="65" applyFont="1" applyBorder="1" applyAlignment="1">
      <alignment horizontal="center" vertical="center"/>
    </xf>
    <xf numFmtId="0" fontId="23" fillId="0" borderId="30" xfId="65" applyFont="1" applyBorder="1" applyAlignment="1">
      <alignment horizontal="left" vertical="center"/>
    </xf>
    <xf numFmtId="0" fontId="23" fillId="0" borderId="0" xfId="65" applyFont="1" applyBorder="1" applyAlignment="1">
      <alignment horizontal="left" vertical="center"/>
    </xf>
    <xf numFmtId="49" fontId="23" fillId="0" borderId="0" xfId="65" applyNumberFormat="1" applyFont="1" applyBorder="1" applyAlignment="1">
      <alignment horizontal="left" vertical="center"/>
    </xf>
    <xf numFmtId="49" fontId="23" fillId="0" borderId="0" xfId="65" applyNumberFormat="1" applyFont="1" applyBorder="1" applyAlignment="1">
      <alignment horizontal="left" vertical="top"/>
    </xf>
    <xf numFmtId="0" fontId="23" fillId="0" borderId="0" xfId="65" quotePrefix="1" applyFont="1" applyBorder="1" applyAlignment="1">
      <alignment horizontal="left" vertical="center"/>
    </xf>
    <xf numFmtId="0" fontId="23" fillId="0" borderId="0" xfId="65" quotePrefix="1" applyFont="1" applyBorder="1" applyAlignment="1">
      <alignment horizontal="left" vertical="top"/>
    </xf>
    <xf numFmtId="0" fontId="23" fillId="0" borderId="27" xfId="65" applyFont="1" applyBorder="1" applyAlignment="1">
      <alignment horizontal="left" vertical="center"/>
    </xf>
    <xf numFmtId="0" fontId="23" fillId="0" borderId="10" xfId="65" applyFont="1" applyBorder="1" applyAlignment="1">
      <alignment horizontal="left" vertical="center"/>
    </xf>
    <xf numFmtId="0" fontId="23" fillId="0" borderId="10" xfId="65" quotePrefix="1" applyFont="1" applyBorder="1" applyAlignment="1">
      <alignment horizontal="left" vertical="center"/>
    </xf>
    <xf numFmtId="0" fontId="23" fillId="0" borderId="25" xfId="65" applyFont="1" applyBorder="1">
      <alignment vertical="center"/>
    </xf>
    <xf numFmtId="0" fontId="8" fillId="0" borderId="0" xfId="65">
      <alignment vertical="center"/>
    </xf>
    <xf numFmtId="0" fontId="26" fillId="0" borderId="0" xfId="65" applyFont="1">
      <alignment vertical="center"/>
    </xf>
    <xf numFmtId="0" fontId="23" fillId="0" borderId="26" xfId="65" applyFont="1" applyBorder="1" applyAlignment="1">
      <alignment horizontal="left" vertical="center"/>
    </xf>
    <xf numFmtId="0" fontId="23" fillId="0" borderId="20" xfId="65" applyFont="1" applyBorder="1" applyAlignment="1">
      <alignment horizontal="left" vertical="center"/>
    </xf>
    <xf numFmtId="0" fontId="23" fillId="0" borderId="0" xfId="65" applyFont="1" applyBorder="1" applyAlignment="1">
      <alignment horizontal="distributed" vertical="center"/>
    </xf>
    <xf numFmtId="0" fontId="23" fillId="0" borderId="0" xfId="65" applyFont="1" applyBorder="1" applyAlignment="1">
      <alignment horizontal="left" vertical="center" wrapText="1"/>
    </xf>
    <xf numFmtId="49" fontId="23" fillId="0" borderId="0" xfId="65" applyNumberFormat="1" applyFont="1" applyBorder="1">
      <alignment vertical="center"/>
    </xf>
    <xf numFmtId="0" fontId="23" fillId="0" borderId="0" xfId="65" quotePrefix="1" applyFont="1" applyBorder="1">
      <alignment vertical="center"/>
    </xf>
    <xf numFmtId="0" fontId="23" fillId="0" borderId="0" xfId="65" applyFont="1" applyBorder="1" applyAlignment="1">
      <alignment vertical="center" wrapText="1"/>
    </xf>
    <xf numFmtId="0" fontId="23" fillId="0" borderId="27" xfId="65" applyFont="1" applyBorder="1">
      <alignment vertical="center"/>
    </xf>
    <xf numFmtId="0" fontId="23" fillId="0" borderId="10" xfId="65" applyFont="1" applyBorder="1">
      <alignment vertical="center"/>
    </xf>
    <xf numFmtId="0" fontId="23" fillId="0" borderId="0" xfId="65" applyFont="1" applyBorder="1" applyAlignment="1">
      <alignment horizontal="left" vertical="center" wrapText="1"/>
    </xf>
    <xf numFmtId="0" fontId="8" fillId="0" borderId="0" xfId="65" applyBorder="1" applyAlignment="1">
      <alignment vertical="center"/>
    </xf>
    <xf numFmtId="0" fontId="23" fillId="0" borderId="0" xfId="65" applyFont="1" applyBorder="1" applyAlignment="1">
      <alignment horizontal="center" vertical="center"/>
    </xf>
    <xf numFmtId="0" fontId="23" fillId="0" borderId="0" xfId="65" applyFont="1" applyBorder="1" applyAlignment="1">
      <alignment horizontal="left" vertical="center"/>
    </xf>
    <xf numFmtId="0" fontId="8" fillId="0" borderId="0" xfId="65" applyAlignment="1">
      <alignment horizontal="left" vertical="center"/>
    </xf>
    <xf numFmtId="0" fontId="23" fillId="0" borderId="0" xfId="65" applyFont="1" applyBorder="1" applyAlignment="1">
      <alignment horizontal="distributed" vertical="center"/>
    </xf>
    <xf numFmtId="0" fontId="9" fillId="0" borderId="0" xfId="65" applyFont="1" applyAlignment="1">
      <alignment horizontal="left" vertical="top" wrapText="1"/>
    </xf>
    <xf numFmtId="0" fontId="54" fillId="0" borderId="0" xfId="65" applyFont="1" applyAlignment="1">
      <alignment horizontal="right" vertical="center"/>
    </xf>
    <xf numFmtId="0" fontId="55" fillId="0" borderId="0" xfId="65" applyFont="1" applyBorder="1" applyAlignment="1">
      <alignment horizontal="center" vertical="center"/>
    </xf>
    <xf numFmtId="0" fontId="8" fillId="0" borderId="0" xfId="51"/>
    <xf numFmtId="0" fontId="54" fillId="0" borderId="0" xfId="65" applyFont="1">
      <alignment vertical="center"/>
    </xf>
    <xf numFmtId="0" fontId="56" fillId="0" borderId="0" xfId="65" applyFont="1" applyBorder="1" applyAlignment="1">
      <alignment horizontal="left" vertical="center"/>
    </xf>
    <xf numFmtId="0" fontId="21" fillId="0" borderId="0" xfId="65" applyFont="1" applyAlignment="1">
      <alignment horizontal="left" vertical="center"/>
    </xf>
    <xf numFmtId="0" fontId="57" fillId="0" borderId="0" xfId="65" applyFont="1" applyBorder="1" applyAlignment="1">
      <alignment vertical="center"/>
    </xf>
    <xf numFmtId="0" fontId="17" fillId="0" borderId="0" xfId="52"/>
    <xf numFmtId="0" fontId="9" fillId="24" borderId="0" xfId="45" applyFont="1" applyFill="1" applyAlignment="1">
      <alignment vertical="center"/>
    </xf>
    <xf numFmtId="0" fontId="9" fillId="24" borderId="0" xfId="45" applyFont="1" applyFill="1" applyBorder="1" applyAlignment="1">
      <alignment vertical="center"/>
    </xf>
    <xf numFmtId="0" fontId="8" fillId="24" borderId="0" xfId="45" applyFont="1" applyFill="1" applyAlignment="1">
      <alignment horizontal="right" vertical="center"/>
    </xf>
    <xf numFmtId="0" fontId="9" fillId="24" borderId="0" xfId="43" applyFont="1" applyFill="1"/>
    <xf numFmtId="0" fontId="8" fillId="0" borderId="0" xfId="68" applyAlignment="1">
      <alignment vertical="center"/>
    </xf>
    <xf numFmtId="0" fontId="8" fillId="0" borderId="55" xfId="68" applyBorder="1" applyAlignment="1">
      <alignment vertical="center"/>
    </xf>
    <xf numFmtId="0" fontId="8" fillId="0" borderId="14" xfId="68" applyBorder="1" applyAlignment="1">
      <alignment vertical="center"/>
    </xf>
    <xf numFmtId="0" fontId="8" fillId="0" borderId="53" xfId="68" applyBorder="1" applyAlignment="1">
      <alignment vertical="center"/>
    </xf>
    <xf numFmtId="0" fontId="8" fillId="0" borderId="47" xfId="68" applyBorder="1" applyAlignment="1">
      <alignment vertical="center"/>
    </xf>
    <xf numFmtId="0" fontId="8" fillId="0" borderId="16" xfId="68" applyBorder="1" applyAlignment="1">
      <alignment vertical="center"/>
    </xf>
    <xf numFmtId="0" fontId="8" fillId="0" borderId="40" xfId="68" applyBorder="1" applyAlignment="1">
      <alignment vertical="center"/>
    </xf>
    <xf numFmtId="0" fontId="8" fillId="0" borderId="17" xfId="68" applyBorder="1" applyAlignment="1">
      <alignment vertical="center"/>
    </xf>
    <xf numFmtId="0" fontId="8" fillId="0" borderId="18" xfId="68" applyBorder="1" applyAlignment="1">
      <alignment vertical="center"/>
    </xf>
    <xf numFmtId="0" fontId="8" fillId="0" borderId="0" xfId="68" applyAlignment="1">
      <alignment horizontal="right" vertical="center"/>
    </xf>
    <xf numFmtId="0" fontId="8" fillId="0" borderId="0" xfId="68" applyFont="1" applyAlignment="1">
      <alignment vertical="center"/>
    </xf>
    <xf numFmtId="0" fontId="8" fillId="0" borderId="0" xfId="69">
      <alignment vertical="center"/>
    </xf>
    <xf numFmtId="0" fontId="69" fillId="0" borderId="0" xfId="69" applyFont="1">
      <alignment vertical="center"/>
    </xf>
    <xf numFmtId="0" fontId="69" fillId="0" borderId="0" xfId="69" applyFont="1" applyBorder="1" applyAlignment="1">
      <alignment vertical="center" wrapText="1"/>
    </xf>
    <xf numFmtId="0" fontId="12" fillId="0" borderId="0" xfId="69" applyFont="1">
      <alignment vertical="center"/>
    </xf>
    <xf numFmtId="0" fontId="66" fillId="24" borderId="0" xfId="72" applyFont="1" applyFill="1" applyBorder="1" applyAlignment="1">
      <alignment horizontal="left" vertical="top"/>
    </xf>
    <xf numFmtId="0" fontId="53" fillId="24" borderId="0" xfId="72" applyFont="1" applyFill="1" applyBorder="1" applyAlignment="1">
      <alignment horizontal="left" vertical="top"/>
    </xf>
    <xf numFmtId="0" fontId="48" fillId="24" borderId="162" xfId="72" applyFont="1" applyFill="1" applyBorder="1" applyAlignment="1">
      <alignment horizontal="left" vertical="center" wrapText="1"/>
    </xf>
    <xf numFmtId="0" fontId="48" fillId="24" borderId="163" xfId="72" applyFont="1" applyFill="1" applyBorder="1" applyAlignment="1">
      <alignment horizontal="left" vertical="center" wrapText="1"/>
    </xf>
    <xf numFmtId="0" fontId="48" fillId="24" borderId="0" xfId="72" applyFont="1" applyFill="1" applyBorder="1" applyAlignment="1">
      <alignment horizontal="left" vertical="top"/>
    </xf>
    <xf numFmtId="0" fontId="48" fillId="24" borderId="164" xfId="72" applyFont="1" applyFill="1" applyBorder="1" applyAlignment="1">
      <alignment horizontal="left" vertical="center" wrapText="1"/>
    </xf>
    <xf numFmtId="0" fontId="48" fillId="24" borderId="165" xfId="72" applyFont="1" applyFill="1" applyBorder="1" applyAlignment="1">
      <alignment horizontal="left" vertical="center" wrapText="1"/>
    </xf>
    <xf numFmtId="0" fontId="48" fillId="24" borderId="0" xfId="72" applyFont="1" applyFill="1" applyBorder="1" applyAlignment="1">
      <alignment horizontal="left" vertical="center" wrapText="1"/>
    </xf>
    <xf numFmtId="0" fontId="48" fillId="24" borderId="0" xfId="72" applyFont="1" applyFill="1" applyBorder="1" applyAlignment="1">
      <alignment horizontal="left" vertical="top" wrapText="1"/>
    </xf>
    <xf numFmtId="0" fontId="72" fillId="24" borderId="0" xfId="72" applyFont="1" applyFill="1" applyBorder="1" applyAlignment="1">
      <alignment horizontal="center" vertical="center"/>
    </xf>
    <xf numFmtId="0" fontId="66" fillId="24" borderId="0" xfId="72" applyFont="1" applyFill="1" applyBorder="1" applyAlignment="1">
      <alignment vertical="center"/>
    </xf>
    <xf numFmtId="0" fontId="66" fillId="24" borderId="0" xfId="72" applyFont="1" applyFill="1" applyBorder="1" applyAlignment="1">
      <alignment horizontal="right" vertical="center"/>
    </xf>
    <xf numFmtId="0" fontId="66" fillId="24" borderId="0" xfId="72" applyFont="1" applyFill="1" applyBorder="1" applyAlignment="1">
      <alignment horizontal="center" vertical="center"/>
    </xf>
    <xf numFmtId="0" fontId="66" fillId="24" borderId="0" xfId="72" applyFont="1" applyFill="1" applyBorder="1" applyAlignment="1">
      <alignment horizontal="left" vertical="center"/>
    </xf>
    <xf numFmtId="0" fontId="53" fillId="24" borderId="0" xfId="72" applyFont="1" applyFill="1" applyBorder="1" applyAlignment="1"/>
    <xf numFmtId="0" fontId="66" fillId="24" borderId="0" xfId="72" applyFont="1" applyFill="1" applyBorder="1" applyAlignment="1">
      <alignment horizontal="left"/>
    </xf>
    <xf numFmtId="0" fontId="71" fillId="24" borderId="0" xfId="72" applyFont="1" applyFill="1" applyBorder="1" applyAlignment="1">
      <alignment horizontal="right" vertical="top"/>
    </xf>
    <xf numFmtId="0" fontId="66" fillId="24" borderId="10" xfId="72" applyFont="1" applyFill="1" applyBorder="1" applyAlignment="1"/>
    <xf numFmtId="0" fontId="66" fillId="24" borderId="0" xfId="72" applyFont="1" applyFill="1" applyBorder="1" applyAlignment="1">
      <alignment horizontal="center" vertical="top"/>
    </xf>
    <xf numFmtId="0" fontId="53" fillId="24" borderId="0" xfId="72" applyFont="1" applyFill="1" applyBorder="1" applyAlignment="1">
      <alignment vertical="top"/>
    </xf>
    <xf numFmtId="0" fontId="53" fillId="24" borderId="0" xfId="72" applyFont="1" applyFill="1" applyBorder="1" applyAlignment="1">
      <alignment vertical="top" wrapText="1"/>
    </xf>
    <xf numFmtId="0" fontId="66" fillId="24" borderId="28" xfId="72" applyFont="1" applyFill="1" applyBorder="1" applyAlignment="1">
      <alignment horizontal="center" vertical="center"/>
    </xf>
    <xf numFmtId="0" fontId="73" fillId="0" borderId="0" xfId="73"/>
    <xf numFmtId="0" fontId="75" fillId="0" borderId="0" xfId="73" applyFont="1" applyAlignment="1">
      <alignment wrapText="1"/>
    </xf>
    <xf numFmtId="0" fontId="73" fillId="0" borderId="0" xfId="73" applyFont="1" applyAlignment="1">
      <alignment wrapText="1"/>
    </xf>
    <xf numFmtId="0" fontId="75" fillId="0" borderId="26" xfId="73" applyFont="1" applyBorder="1" applyAlignment="1">
      <alignment vertical="top"/>
    </xf>
    <xf numFmtId="0" fontId="76" fillId="0" borderId="24" xfId="73" applyFont="1" applyBorder="1" applyAlignment="1">
      <alignment vertical="top" wrapText="1"/>
    </xf>
    <xf numFmtId="0" fontId="76" fillId="0" borderId="30" xfId="73" applyFont="1" applyBorder="1" applyAlignment="1">
      <alignment vertical="top"/>
    </xf>
    <xf numFmtId="0" fontId="75" fillId="0" borderId="31" xfId="73" applyFont="1" applyBorder="1" applyAlignment="1">
      <alignment vertical="top" wrapText="1"/>
    </xf>
    <xf numFmtId="0" fontId="76" fillId="0" borderId="31" xfId="73" applyFont="1" applyBorder="1" applyAlignment="1">
      <alignment vertical="top" wrapText="1"/>
    </xf>
    <xf numFmtId="0" fontId="76" fillId="0" borderId="27" xfId="73" applyFont="1" applyBorder="1" applyAlignment="1">
      <alignment vertical="top"/>
    </xf>
    <xf numFmtId="0" fontId="75" fillId="0" borderId="25" xfId="73" applyFont="1" applyBorder="1" applyAlignment="1">
      <alignment vertical="top" wrapText="1"/>
    </xf>
    <xf numFmtId="0" fontId="75" fillId="0" borderId="0" xfId="73" applyFont="1"/>
    <xf numFmtId="0" fontId="77" fillId="0" borderId="0" xfId="66" applyFont="1">
      <alignment vertical="center"/>
    </xf>
    <xf numFmtId="0" fontId="77" fillId="0" borderId="0" xfId="66" applyFont="1" applyAlignment="1">
      <alignment horizontal="left" vertical="center"/>
    </xf>
    <xf numFmtId="0" fontId="78" fillId="0" borderId="0" xfId="66" applyFont="1" applyAlignment="1">
      <alignment horizontal="left" vertical="center"/>
    </xf>
    <xf numFmtId="0" fontId="78" fillId="0" borderId="0" xfId="66" applyFont="1" applyAlignment="1">
      <alignment horizontal="right" vertical="center"/>
    </xf>
    <xf numFmtId="0" fontId="78" fillId="0" borderId="0" xfId="66" applyFont="1">
      <alignment vertical="center"/>
    </xf>
    <xf numFmtId="0" fontId="78" fillId="0" borderId="0" xfId="66" applyFont="1" applyFill="1" applyAlignment="1">
      <alignment horizontal="right" vertical="center"/>
    </xf>
    <xf numFmtId="0" fontId="78" fillId="0" borderId="0" xfId="66" applyFont="1" applyFill="1" applyAlignment="1">
      <alignment vertical="center"/>
    </xf>
    <xf numFmtId="0" fontId="78" fillId="24" borderId="0" xfId="66" applyFont="1" applyFill="1" applyAlignment="1">
      <alignment vertical="center"/>
    </xf>
    <xf numFmtId="0" fontId="78" fillId="24" borderId="0" xfId="66" applyFont="1" applyFill="1">
      <alignment vertical="center"/>
    </xf>
    <xf numFmtId="0" fontId="78" fillId="24" borderId="0" xfId="66" applyFont="1" applyFill="1" applyAlignment="1">
      <alignment horizontal="center" vertical="center"/>
    </xf>
    <xf numFmtId="0" fontId="77" fillId="24" borderId="0" xfId="66" quotePrefix="1" applyFont="1" applyFill="1" applyBorder="1" applyAlignment="1">
      <alignment vertical="center"/>
    </xf>
    <xf numFmtId="0" fontId="78" fillId="0" borderId="0" xfId="66" applyFont="1" applyProtection="1">
      <alignment vertical="center"/>
    </xf>
    <xf numFmtId="0" fontId="78" fillId="0" borderId="0" xfId="66" applyFont="1" applyAlignment="1" applyProtection="1">
      <alignment horizontal="left" vertical="center"/>
    </xf>
    <xf numFmtId="0" fontId="78" fillId="0" borderId="0" xfId="66" applyFont="1" applyAlignment="1" applyProtection="1">
      <alignment horizontal="right" vertical="center"/>
    </xf>
    <xf numFmtId="0" fontId="78" fillId="24" borderId="0" xfId="66" applyFont="1" applyFill="1" applyAlignment="1" applyProtection="1">
      <alignment vertical="center"/>
    </xf>
    <xf numFmtId="0" fontId="78" fillId="24" borderId="0" xfId="66" applyFont="1" applyFill="1" applyProtection="1">
      <alignment vertical="center"/>
    </xf>
    <xf numFmtId="0" fontId="78" fillId="24" borderId="0" xfId="66" applyFont="1" applyFill="1" applyAlignment="1" applyProtection="1">
      <alignment horizontal="center" vertical="center"/>
    </xf>
    <xf numFmtId="0" fontId="78" fillId="0" borderId="0" xfId="66" applyFont="1" applyAlignment="1" applyProtection="1">
      <alignment horizontal="center" vertical="center"/>
    </xf>
    <xf numFmtId="0" fontId="77" fillId="0" borderId="0" xfId="66" applyFont="1" applyProtection="1">
      <alignment vertical="center"/>
    </xf>
    <xf numFmtId="0" fontId="77" fillId="0" borderId="0" xfId="66" applyFont="1" applyAlignment="1">
      <alignment horizontal="right" vertical="center"/>
    </xf>
    <xf numFmtId="0" fontId="77" fillId="0" borderId="0" xfId="66" applyFont="1" applyBorder="1" applyAlignment="1" applyProtection="1">
      <alignment horizontal="left" vertical="center"/>
    </xf>
    <xf numFmtId="0" fontId="77" fillId="0" borderId="0" xfId="66" applyFont="1" applyBorder="1" applyAlignment="1" applyProtection="1">
      <alignment vertical="center"/>
    </xf>
    <xf numFmtId="20" fontId="77" fillId="24" borderId="0" xfId="66" applyNumberFormat="1" applyFont="1" applyFill="1" applyBorder="1" applyAlignment="1" applyProtection="1">
      <alignment vertical="center"/>
    </xf>
    <xf numFmtId="0" fontId="77" fillId="24" borderId="0" xfId="66" applyFont="1" applyFill="1" applyBorder="1" applyAlignment="1" applyProtection="1">
      <alignment horizontal="center" vertical="center"/>
    </xf>
    <xf numFmtId="0" fontId="77" fillId="24" borderId="0" xfId="66" applyFont="1" applyFill="1" applyBorder="1" applyAlignment="1" applyProtection="1">
      <alignment vertical="center"/>
    </xf>
    <xf numFmtId="0" fontId="79" fillId="0" borderId="0" xfId="66" applyFont="1">
      <alignment vertical="center"/>
    </xf>
    <xf numFmtId="0" fontId="77" fillId="0" borderId="0" xfId="66" applyFont="1" applyBorder="1" applyAlignment="1" applyProtection="1">
      <alignment horizontal="center" vertical="center"/>
    </xf>
    <xf numFmtId="0" fontId="77" fillId="0" borderId="0" xfId="66" applyFont="1" applyAlignment="1" applyProtection="1">
      <alignment horizontal="right" vertical="center"/>
    </xf>
    <xf numFmtId="0" fontId="77" fillId="24" borderId="0" xfId="66" applyFont="1" applyFill="1" applyBorder="1" applyAlignment="1" applyProtection="1">
      <alignment horizontal="left" vertical="center"/>
    </xf>
    <xf numFmtId="20" fontId="77" fillId="0" borderId="0" xfId="66" applyNumberFormat="1" applyFont="1" applyBorder="1" applyAlignment="1" applyProtection="1">
      <alignment vertical="center"/>
    </xf>
    <xf numFmtId="0" fontId="77" fillId="0" borderId="0" xfId="66" applyFont="1" applyBorder="1" applyAlignment="1" applyProtection="1">
      <alignment horizontal="right" vertical="center"/>
    </xf>
    <xf numFmtId="176" fontId="77" fillId="0" borderId="0" xfId="66" applyNumberFormat="1" applyFont="1" applyBorder="1" applyAlignment="1" applyProtection="1">
      <alignment vertical="center"/>
    </xf>
    <xf numFmtId="0" fontId="79" fillId="0" borderId="0" xfId="66" applyFont="1" applyBorder="1" applyAlignment="1" applyProtection="1">
      <alignment horizontal="left" vertical="center"/>
    </xf>
    <xf numFmtId="0" fontId="77" fillId="0" borderId="0" xfId="66" applyFont="1" applyBorder="1" applyProtection="1">
      <alignment vertical="center"/>
    </xf>
    <xf numFmtId="0" fontId="77" fillId="0" borderId="0" xfId="66" applyFont="1" applyAlignment="1" applyProtection="1">
      <alignment horizontal="center" vertical="center"/>
    </xf>
    <xf numFmtId="0" fontId="80" fillId="0" borderId="0" xfId="66" applyFont="1" applyProtection="1">
      <alignment vertical="center"/>
    </xf>
    <xf numFmtId="0" fontId="80" fillId="0" borderId="0" xfId="66" applyFont="1" applyAlignment="1" applyProtection="1">
      <alignment horizontal="left" vertical="center"/>
    </xf>
    <xf numFmtId="0" fontId="80" fillId="0" borderId="0" xfId="66" applyFont="1">
      <alignment vertical="center"/>
    </xf>
    <xf numFmtId="0" fontId="80" fillId="0" borderId="0" xfId="66" applyFont="1" applyAlignment="1">
      <alignment horizontal="left" vertical="center"/>
    </xf>
    <xf numFmtId="0" fontId="80" fillId="0" borderId="0" xfId="66" applyFont="1" applyAlignment="1">
      <alignment horizontal="right" vertical="center"/>
    </xf>
    <xf numFmtId="0" fontId="77" fillId="0" borderId="56" xfId="66" applyFont="1" applyBorder="1" applyAlignment="1">
      <alignment horizontal="center" vertical="center" wrapText="1"/>
    </xf>
    <xf numFmtId="0" fontId="77" fillId="0" borderId="101" xfId="66" applyFont="1" applyBorder="1" applyAlignment="1">
      <alignment horizontal="center" vertical="center" wrapText="1"/>
    </xf>
    <xf numFmtId="0" fontId="77" fillId="0" borderId="14" xfId="66" applyFont="1" applyBorder="1" applyAlignment="1">
      <alignment vertical="center" wrapText="1"/>
    </xf>
    <xf numFmtId="0" fontId="77" fillId="0" borderId="53" xfId="66" applyFont="1" applyBorder="1" applyAlignment="1">
      <alignment vertical="center" wrapText="1"/>
    </xf>
    <xf numFmtId="0" fontId="77" fillId="0" borderId="30" xfId="66" applyFont="1" applyBorder="1" applyAlignment="1">
      <alignment horizontal="center" vertical="center" wrapText="1"/>
    </xf>
    <xf numFmtId="0" fontId="77" fillId="0" borderId="31" xfId="66" applyFont="1" applyBorder="1" applyAlignment="1">
      <alignment horizontal="center" vertical="center" wrapText="1"/>
    </xf>
    <xf numFmtId="0" fontId="77" fillId="0" borderId="0" xfId="66" applyFont="1" applyBorder="1" applyAlignment="1">
      <alignment vertical="center" wrapText="1"/>
    </xf>
    <xf numFmtId="0" fontId="77" fillId="0" borderId="16" xfId="66" applyFont="1" applyBorder="1" applyAlignment="1">
      <alignment vertical="center" wrapText="1"/>
    </xf>
    <xf numFmtId="0" fontId="79" fillId="0" borderId="12" xfId="66" applyFont="1" applyBorder="1" applyAlignment="1">
      <alignment horizontal="center" vertical="center"/>
    </xf>
    <xf numFmtId="0" fontId="79" fillId="0" borderId="28" xfId="66" applyFont="1" applyBorder="1" applyAlignment="1">
      <alignment horizontal="center" vertical="center"/>
    </xf>
    <xf numFmtId="0" fontId="79" fillId="0" borderId="46" xfId="66" applyFont="1" applyBorder="1" applyAlignment="1">
      <alignment horizontal="center" vertical="center"/>
    </xf>
    <xf numFmtId="0" fontId="79" fillId="0" borderId="54" xfId="66" applyFont="1" applyBorder="1" applyAlignment="1">
      <alignment horizontal="center" vertical="center"/>
    </xf>
    <xf numFmtId="0" fontId="79" fillId="0" borderId="54" xfId="66" applyFont="1" applyFill="1" applyBorder="1" applyAlignment="1">
      <alignment horizontal="center" vertical="center"/>
    </xf>
    <xf numFmtId="0" fontId="79" fillId="0" borderId="28" xfId="66" applyFont="1" applyFill="1" applyBorder="1" applyAlignment="1">
      <alignment horizontal="center" vertical="center"/>
    </xf>
    <xf numFmtId="0" fontId="79" fillId="0" borderId="46" xfId="66" applyFont="1" applyFill="1" applyBorder="1" applyAlignment="1">
      <alignment horizontal="center" vertical="center"/>
    </xf>
    <xf numFmtId="0" fontId="77" fillId="0" borderId="42" xfId="66" applyFont="1" applyBorder="1" applyAlignment="1">
      <alignment horizontal="center" vertical="center" wrapText="1"/>
    </xf>
    <xf numFmtId="0" fontId="77" fillId="0" borderId="52" xfId="66" applyFont="1" applyBorder="1" applyAlignment="1">
      <alignment horizontal="center" vertical="center" wrapText="1"/>
    </xf>
    <xf numFmtId="0" fontId="77" fillId="0" borderId="17" xfId="66" applyFont="1" applyBorder="1" applyAlignment="1">
      <alignment vertical="center" wrapText="1"/>
    </xf>
    <xf numFmtId="0" fontId="77" fillId="0" borderId="18" xfId="66" applyFont="1" applyBorder="1" applyAlignment="1">
      <alignment vertical="center" wrapText="1"/>
    </xf>
    <xf numFmtId="0" fontId="79" fillId="0" borderId="51" xfId="66" applyNumberFormat="1" applyFont="1" applyFill="1" applyBorder="1" applyAlignment="1">
      <alignment horizontal="center" vertical="center" wrapText="1"/>
    </xf>
    <xf numFmtId="0" fontId="79" fillId="0" borderId="75" xfId="66" applyNumberFormat="1" applyFont="1" applyFill="1" applyBorder="1" applyAlignment="1">
      <alignment horizontal="center" vertical="center" wrapText="1"/>
    </xf>
    <xf numFmtId="0" fontId="79" fillId="0" borderId="29" xfId="66" applyNumberFormat="1" applyFont="1" applyFill="1" applyBorder="1" applyAlignment="1">
      <alignment horizontal="center" vertical="center" wrapText="1"/>
    </xf>
    <xf numFmtId="0" fontId="79" fillId="0" borderId="60" xfId="66" applyNumberFormat="1" applyFont="1" applyFill="1" applyBorder="1" applyAlignment="1">
      <alignment horizontal="center" vertical="center" wrapText="1"/>
    </xf>
    <xf numFmtId="0" fontId="77" fillId="24" borderId="56" xfId="66" applyFont="1" applyFill="1" applyBorder="1" applyAlignment="1" applyProtection="1">
      <alignment horizontal="center" vertical="center" shrinkToFit="1"/>
    </xf>
    <xf numFmtId="0" fontId="77" fillId="24" borderId="101" xfId="66" applyFont="1" applyFill="1" applyBorder="1" applyAlignment="1" applyProtection="1">
      <alignment horizontal="center" vertical="center" shrinkToFit="1"/>
    </xf>
    <xf numFmtId="0" fontId="80" fillId="0" borderId="56" xfId="66" applyFont="1" applyBorder="1" applyAlignment="1">
      <alignment vertical="center"/>
    </xf>
    <xf numFmtId="0" fontId="80" fillId="0" borderId="14" xfId="66" applyFont="1" applyBorder="1" applyAlignment="1">
      <alignment vertical="center"/>
    </xf>
    <xf numFmtId="0" fontId="80" fillId="0" borderId="53" xfId="66" applyFont="1" applyBorder="1" applyAlignment="1">
      <alignment vertical="center"/>
    </xf>
    <xf numFmtId="0" fontId="77" fillId="25" borderId="168" xfId="66" applyFont="1" applyFill="1" applyBorder="1" applyAlignment="1" applyProtection="1">
      <alignment horizontal="center" vertical="center" shrinkToFit="1"/>
      <protection locked="0"/>
    </xf>
    <xf numFmtId="0" fontId="77" fillId="25" borderId="169" xfId="66" applyFont="1" applyFill="1" applyBorder="1" applyAlignment="1" applyProtection="1">
      <alignment horizontal="center" vertical="center" shrinkToFit="1"/>
      <protection locked="0"/>
    </xf>
    <xf numFmtId="0" fontId="77" fillId="25" borderId="170" xfId="66" applyFont="1" applyFill="1" applyBorder="1" applyAlignment="1" applyProtection="1">
      <alignment horizontal="center" vertical="center" shrinkToFit="1"/>
      <protection locked="0"/>
    </xf>
    <xf numFmtId="0" fontId="77" fillId="24" borderId="30" xfId="66" applyFont="1" applyFill="1" applyBorder="1" applyAlignment="1" applyProtection="1">
      <alignment horizontal="center" vertical="center" shrinkToFit="1"/>
    </xf>
    <xf numFmtId="0" fontId="77" fillId="24" borderId="31" xfId="66" applyFont="1" applyFill="1" applyBorder="1" applyAlignment="1" applyProtection="1">
      <alignment horizontal="center" vertical="center" shrinkToFit="1"/>
    </xf>
    <xf numFmtId="0" fontId="80" fillId="0" borderId="59" xfId="66" applyFont="1" applyBorder="1" applyAlignment="1">
      <alignment vertical="center"/>
    </xf>
    <xf numFmtId="0" fontId="80" fillId="0" borderId="58" xfId="66" applyFont="1" applyBorder="1" applyAlignment="1">
      <alignment vertical="center"/>
    </xf>
    <xf numFmtId="0" fontId="80" fillId="0" borderId="109" xfId="66" applyFont="1" applyBorder="1" applyAlignment="1">
      <alignment vertical="center"/>
    </xf>
    <xf numFmtId="177" fontId="77" fillId="0" borderId="174" xfId="66" applyNumberFormat="1" applyFont="1" applyBorder="1" applyAlignment="1">
      <alignment horizontal="center" vertical="center" shrinkToFit="1"/>
    </xf>
    <xf numFmtId="177" fontId="77" fillId="0" borderId="175" xfId="66" applyNumberFormat="1" applyFont="1" applyBorder="1" applyAlignment="1">
      <alignment horizontal="center" vertical="center" shrinkToFit="1"/>
    </xf>
    <xf numFmtId="177" fontId="77" fillId="0" borderId="176" xfId="66" applyNumberFormat="1" applyFont="1" applyBorder="1" applyAlignment="1">
      <alignment horizontal="center" vertical="center" shrinkToFit="1"/>
    </xf>
    <xf numFmtId="0" fontId="77" fillId="24" borderId="26" xfId="66" applyFont="1" applyFill="1" applyBorder="1" applyAlignment="1" applyProtection="1">
      <alignment horizontal="center" vertical="center" shrinkToFit="1"/>
    </xf>
    <xf numFmtId="0" fontId="77" fillId="24" borderId="24" xfId="66" applyFont="1" applyFill="1" applyBorder="1" applyAlignment="1" applyProtection="1">
      <alignment horizontal="center" vertical="center" shrinkToFit="1"/>
    </xf>
    <xf numFmtId="0" fontId="80" fillId="0" borderId="26" xfId="66" applyFont="1" applyBorder="1" applyAlignment="1">
      <alignment vertical="center"/>
    </xf>
    <xf numFmtId="0" fontId="80" fillId="0" borderId="20" xfId="66" applyFont="1" applyBorder="1" applyAlignment="1">
      <alignment vertical="center"/>
    </xf>
    <xf numFmtId="0" fontId="80" fillId="0" borderId="19" xfId="66" applyFont="1" applyBorder="1" applyAlignment="1">
      <alignment vertical="center"/>
    </xf>
    <xf numFmtId="0" fontId="77" fillId="25" borderId="179" xfId="66" applyFont="1" applyFill="1" applyBorder="1" applyAlignment="1" applyProtection="1">
      <alignment horizontal="center" vertical="center" shrinkToFit="1"/>
      <protection locked="0"/>
    </xf>
    <xf numFmtId="0" fontId="77" fillId="25" borderId="180" xfId="66" applyFont="1" applyFill="1" applyBorder="1" applyAlignment="1" applyProtection="1">
      <alignment horizontal="center" vertical="center" shrinkToFit="1"/>
      <protection locked="0"/>
    </xf>
    <xf numFmtId="0" fontId="77" fillId="25" borderId="181" xfId="66" applyFont="1" applyFill="1" applyBorder="1" applyAlignment="1" applyProtection="1">
      <alignment horizontal="center" vertical="center" shrinkToFit="1"/>
      <protection locked="0"/>
    </xf>
    <xf numFmtId="0" fontId="77" fillId="25" borderId="182" xfId="66" applyFont="1" applyFill="1" applyBorder="1" applyAlignment="1" applyProtection="1">
      <alignment horizontal="center" vertical="center" shrinkToFit="1"/>
      <protection locked="0"/>
    </xf>
    <xf numFmtId="0" fontId="80" fillId="0" borderId="186" xfId="66" applyFont="1" applyBorder="1" applyAlignment="1">
      <alignment vertical="center"/>
    </xf>
    <xf numFmtId="0" fontId="80" fillId="0" borderId="187" xfId="66" applyFont="1" applyBorder="1" applyAlignment="1">
      <alignment vertical="center"/>
    </xf>
    <xf numFmtId="0" fontId="80" fillId="0" borderId="188" xfId="66" applyFont="1" applyBorder="1" applyAlignment="1">
      <alignment vertical="center"/>
    </xf>
    <xf numFmtId="0" fontId="80" fillId="0" borderId="30" xfId="66" applyFont="1" applyBorder="1" applyAlignment="1">
      <alignment vertical="center"/>
    </xf>
    <xf numFmtId="0" fontId="80" fillId="0" borderId="0" xfId="66" applyFont="1" applyBorder="1" applyAlignment="1">
      <alignment vertical="center"/>
    </xf>
    <xf numFmtId="0" fontId="80" fillId="0" borderId="16" xfId="66" applyFont="1" applyBorder="1" applyAlignment="1">
      <alignment vertical="center"/>
    </xf>
    <xf numFmtId="0" fontId="77" fillId="24" borderId="27" xfId="66" applyFont="1" applyFill="1" applyBorder="1" applyAlignment="1" applyProtection="1">
      <alignment horizontal="center" vertical="center" shrinkToFit="1"/>
    </xf>
    <xf numFmtId="0" fontId="77" fillId="24" borderId="25" xfId="66" applyFont="1" applyFill="1" applyBorder="1" applyAlignment="1" applyProtection="1">
      <alignment horizontal="center" vertical="center" shrinkToFit="1"/>
    </xf>
    <xf numFmtId="0" fontId="77" fillId="24" borderId="42" xfId="66" applyFont="1" applyFill="1" applyBorder="1" applyAlignment="1" applyProtection="1">
      <alignment horizontal="center" vertical="center" shrinkToFit="1"/>
    </xf>
    <xf numFmtId="0" fontId="77" fillId="24" borderId="52" xfId="66" applyFont="1" applyFill="1" applyBorder="1" applyAlignment="1" applyProtection="1">
      <alignment horizontal="center" vertical="center" shrinkToFit="1"/>
    </xf>
    <xf numFmtId="0" fontId="80" fillId="0" borderId="95" xfId="66" applyFont="1" applyBorder="1" applyAlignment="1">
      <alignment vertical="center"/>
    </xf>
    <xf numFmtId="0" fontId="80" fillId="0" borderId="94" xfId="66" applyFont="1" applyBorder="1" applyAlignment="1">
      <alignment vertical="center"/>
    </xf>
    <xf numFmtId="0" fontId="80" fillId="0" borderId="191" xfId="66" applyFont="1" applyBorder="1" applyAlignment="1">
      <alignment vertical="center"/>
    </xf>
    <xf numFmtId="177" fontId="77" fillId="0" borderId="192" xfId="66" applyNumberFormat="1" applyFont="1" applyBorder="1" applyAlignment="1">
      <alignment horizontal="center" vertical="center" shrinkToFit="1"/>
    </xf>
    <xf numFmtId="177" fontId="77" fillId="0" borderId="193" xfId="66" applyNumberFormat="1" applyFont="1" applyBorder="1" applyAlignment="1">
      <alignment horizontal="center" vertical="center" shrinkToFit="1"/>
    </xf>
    <xf numFmtId="177" fontId="77" fillId="0" borderId="194" xfId="66" applyNumberFormat="1" applyFont="1" applyBorder="1" applyAlignment="1">
      <alignment horizontal="center" vertical="center" shrinkToFit="1"/>
    </xf>
    <xf numFmtId="0" fontId="80" fillId="24" borderId="0" xfId="66" applyFont="1" applyFill="1" applyBorder="1" applyAlignment="1">
      <alignment horizontal="center" vertical="center"/>
    </xf>
    <xf numFmtId="0" fontId="80" fillId="24" borderId="0" xfId="66" applyFont="1" applyFill="1" applyBorder="1" applyAlignment="1" applyProtection="1">
      <alignment horizontal="center" vertical="center" shrinkToFit="1"/>
      <protection locked="0"/>
    </xf>
    <xf numFmtId="0" fontId="80" fillId="24" borderId="0" xfId="66" applyFont="1" applyFill="1" applyBorder="1" applyAlignment="1" applyProtection="1">
      <alignment horizontal="center" vertical="center" wrapText="1"/>
      <protection locked="0"/>
    </xf>
    <xf numFmtId="0" fontId="80" fillId="24" borderId="0" xfId="66" applyFont="1" applyFill="1" applyBorder="1" applyAlignment="1" applyProtection="1">
      <alignment horizontal="left" vertical="center" wrapText="1"/>
      <protection locked="0"/>
    </xf>
    <xf numFmtId="0" fontId="81" fillId="24" borderId="0" xfId="66" applyFont="1" applyFill="1" applyBorder="1" applyAlignment="1">
      <alignment vertical="center"/>
    </xf>
    <xf numFmtId="0" fontId="82" fillId="24" borderId="0" xfId="66" applyFont="1" applyFill="1" applyBorder="1" applyAlignment="1">
      <alignment vertical="center"/>
    </xf>
    <xf numFmtId="0" fontId="82" fillId="24" borderId="0" xfId="66" applyFont="1" applyFill="1" applyBorder="1" applyAlignment="1">
      <alignment horizontal="center" vertical="center"/>
    </xf>
    <xf numFmtId="0" fontId="80" fillId="24" borderId="0" xfId="66" applyFont="1" applyFill="1" applyBorder="1" applyAlignment="1">
      <alignment horizontal="center" vertical="center" wrapText="1"/>
    </xf>
    <xf numFmtId="1" fontId="80" fillId="24" borderId="0" xfId="66" applyNumberFormat="1" applyFont="1" applyFill="1" applyBorder="1" applyAlignment="1">
      <alignment horizontal="center" vertical="center" wrapText="1"/>
    </xf>
    <xf numFmtId="0" fontId="79" fillId="24" borderId="0" xfId="66" applyFont="1" applyFill="1" applyBorder="1" applyAlignment="1" applyProtection="1">
      <alignment horizontal="center" vertical="center" wrapText="1"/>
      <protection locked="0"/>
    </xf>
    <xf numFmtId="0" fontId="79" fillId="0" borderId="0" xfId="66" applyFont="1" applyFill="1" applyBorder="1" applyAlignment="1">
      <alignment vertical="center"/>
    </xf>
    <xf numFmtId="0" fontId="79" fillId="0" borderId="0" xfId="66" applyFont="1" applyFill="1" applyBorder="1" applyAlignment="1">
      <alignment horizontal="left" vertical="center"/>
    </xf>
    <xf numFmtId="0" fontId="79" fillId="24" borderId="0" xfId="66" applyFont="1" applyFill="1" applyBorder="1" applyAlignment="1">
      <alignment horizontal="center" vertical="center" wrapText="1"/>
    </xf>
    <xf numFmtId="1" fontId="79" fillId="24" borderId="0" xfId="66" applyNumberFormat="1" applyFont="1" applyFill="1" applyBorder="1" applyAlignment="1">
      <alignment horizontal="center" vertical="center" wrapText="1"/>
    </xf>
    <xf numFmtId="0" fontId="79" fillId="0" borderId="0" xfId="66" applyFont="1" applyFill="1" applyAlignment="1">
      <alignment vertical="center"/>
    </xf>
    <xf numFmtId="0" fontId="79" fillId="0" borderId="0" xfId="66" applyFont="1" applyFill="1" applyBorder="1" applyAlignment="1">
      <alignment horizontal="centerContinuous" vertical="center"/>
    </xf>
    <xf numFmtId="0" fontId="79" fillId="0" borderId="0" xfId="66" applyFont="1" applyFill="1" applyAlignment="1">
      <alignment horizontal="centerContinuous" vertical="center"/>
    </xf>
    <xf numFmtId="178" fontId="79" fillId="0" borderId="0" xfId="66" applyNumberFormat="1" applyFont="1" applyFill="1" applyBorder="1" applyAlignment="1">
      <alignment vertical="center"/>
    </xf>
    <xf numFmtId="178" fontId="79" fillId="0" borderId="0" xfId="66" applyNumberFormat="1" applyFont="1" applyFill="1" applyAlignment="1">
      <alignment vertical="center"/>
    </xf>
    <xf numFmtId="0" fontId="79" fillId="0" borderId="0" xfId="66" applyFont="1" applyFill="1" applyBorder="1" applyAlignment="1">
      <alignment horizontal="center" vertical="center"/>
    </xf>
    <xf numFmtId="180" fontId="80" fillId="24" borderId="0" xfId="66" applyNumberFormat="1" applyFont="1" applyFill="1" applyBorder="1" applyAlignment="1">
      <alignment horizontal="center" vertical="center"/>
    </xf>
    <xf numFmtId="0" fontId="79" fillId="24" borderId="0" xfId="66" applyFont="1" applyFill="1" applyBorder="1" applyAlignment="1" applyProtection="1">
      <alignment horizontal="center" vertical="center" shrinkToFit="1"/>
      <protection locked="0"/>
    </xf>
    <xf numFmtId="0" fontId="79" fillId="24" borderId="0" xfId="66" applyFont="1" applyFill="1" applyBorder="1" applyAlignment="1" applyProtection="1">
      <alignment horizontal="left" vertical="center" wrapText="1"/>
      <protection locked="0"/>
    </xf>
    <xf numFmtId="0" fontId="79" fillId="24" borderId="0" xfId="66" applyFont="1" applyFill="1" applyBorder="1" applyAlignment="1">
      <alignment vertical="center"/>
    </xf>
    <xf numFmtId="0" fontId="79" fillId="24" borderId="0" xfId="66" applyFont="1" applyFill="1" applyBorder="1" applyAlignment="1">
      <alignment horizontal="center" vertical="center"/>
    </xf>
    <xf numFmtId="0" fontId="79" fillId="0" borderId="0" xfId="66" applyFont="1" applyFill="1" applyBorder="1" applyAlignment="1" applyProtection="1">
      <alignment horizontal="right" vertical="center"/>
    </xf>
    <xf numFmtId="0" fontId="79" fillId="0" borderId="0" xfId="66" applyFont="1" applyFill="1" applyBorder="1" applyAlignment="1">
      <alignment horizontal="right" vertical="center"/>
    </xf>
    <xf numFmtId="0" fontId="79" fillId="24" borderId="0" xfId="66" applyFont="1" applyFill="1">
      <alignment vertical="center"/>
    </xf>
    <xf numFmtId="0" fontId="80" fillId="0" borderId="0" xfId="66" applyFont="1" applyFill="1">
      <alignment vertical="center"/>
    </xf>
    <xf numFmtId="0" fontId="80" fillId="0" borderId="0" xfId="66" applyFont="1" applyFill="1" applyAlignment="1">
      <alignment horizontal="left" vertical="center"/>
    </xf>
    <xf numFmtId="0" fontId="80" fillId="0" borderId="0" xfId="66" applyFont="1" applyFill="1" applyAlignment="1">
      <alignment horizontal="left" vertical="center" wrapText="1"/>
    </xf>
    <xf numFmtId="0" fontId="80" fillId="0" borderId="0" xfId="66" applyFont="1" applyAlignment="1">
      <alignment horizontal="left" vertical="center" wrapText="1"/>
    </xf>
    <xf numFmtId="0" fontId="80" fillId="0" borderId="0" xfId="66" applyFont="1" applyFill="1" applyAlignment="1">
      <alignment vertical="center" textRotation="90"/>
    </xf>
    <xf numFmtId="0" fontId="83" fillId="24" borderId="0" xfId="66" applyFont="1" applyFill="1" applyAlignment="1" applyProtection="1">
      <alignment horizontal="left" vertical="center"/>
    </xf>
    <xf numFmtId="0" fontId="84" fillId="24" borderId="0" xfId="66" applyFont="1" applyFill="1" applyAlignment="1" applyProtection="1">
      <alignment horizontal="center" vertical="center"/>
    </xf>
    <xf numFmtId="0" fontId="84" fillId="24" borderId="0" xfId="66" applyFont="1" applyFill="1" applyProtection="1">
      <alignment vertical="center"/>
    </xf>
    <xf numFmtId="0" fontId="84" fillId="24" borderId="0" xfId="66" applyFont="1" applyFill="1" applyAlignment="1" applyProtection="1">
      <alignment horizontal="left" vertical="center"/>
    </xf>
    <xf numFmtId="0" fontId="85" fillId="24" borderId="0" xfId="66" applyFont="1" applyFill="1">
      <alignment vertical="center"/>
    </xf>
    <xf numFmtId="0" fontId="84" fillId="24" borderId="0" xfId="66" applyFont="1" applyFill="1">
      <alignment vertical="center"/>
    </xf>
    <xf numFmtId="0" fontId="85" fillId="24" borderId="0" xfId="66" applyFont="1" applyFill="1" applyAlignment="1">
      <alignment horizontal="left" vertical="center"/>
    </xf>
    <xf numFmtId="0" fontId="84" fillId="24" borderId="0" xfId="66" applyFont="1" applyFill="1" applyAlignment="1" applyProtection="1">
      <alignment horizontal="center" vertical="center"/>
      <protection locked="0"/>
    </xf>
    <xf numFmtId="0" fontId="84" fillId="27" borderId="28" xfId="66" applyFont="1" applyFill="1" applyBorder="1" applyAlignment="1" applyProtection="1">
      <alignment horizontal="center" vertical="center"/>
      <protection locked="0"/>
    </xf>
    <xf numFmtId="0" fontId="84" fillId="27" borderId="0" xfId="66" applyFont="1" applyFill="1" applyBorder="1" applyAlignment="1" applyProtection="1">
      <alignment horizontal="center" vertical="center"/>
      <protection locked="0"/>
    </xf>
    <xf numFmtId="20" fontId="84" fillId="27" borderId="28" xfId="66" applyNumberFormat="1" applyFont="1" applyFill="1" applyBorder="1" applyAlignment="1" applyProtection="1">
      <alignment horizontal="center" vertical="center"/>
      <protection locked="0"/>
    </xf>
    <xf numFmtId="0" fontId="84" fillId="24" borderId="0" xfId="66" applyFont="1" applyFill="1" applyAlignment="1" applyProtection="1">
      <alignment horizontal="right" vertical="center"/>
      <protection locked="0"/>
    </xf>
    <xf numFmtId="0" fontId="84" fillId="24" borderId="0" xfId="66" applyFont="1" applyFill="1" applyProtection="1">
      <alignment vertical="center"/>
      <protection locked="0"/>
    </xf>
    <xf numFmtId="0" fontId="84" fillId="24" borderId="28" xfId="66" applyNumberFormat="1" applyFont="1" applyFill="1" applyBorder="1" applyAlignment="1" applyProtection="1">
      <alignment horizontal="center" vertical="center"/>
    </xf>
    <xf numFmtId="0" fontId="84" fillId="27" borderId="28" xfId="66" applyFont="1" applyFill="1" applyBorder="1" applyAlignment="1" applyProtection="1">
      <alignment horizontal="left" vertical="center"/>
      <protection locked="0"/>
    </xf>
    <xf numFmtId="20" fontId="84" fillId="24" borderId="28" xfId="66" applyNumberFormat="1" applyFont="1" applyFill="1" applyBorder="1" applyAlignment="1" applyProtection="1">
      <alignment horizontal="center" vertical="center"/>
      <protection locked="0"/>
    </xf>
    <xf numFmtId="0" fontId="86" fillId="27" borderId="77" xfId="66" applyFont="1" applyFill="1" applyBorder="1" applyAlignment="1" applyProtection="1">
      <alignment horizontal="center" vertical="center"/>
      <protection locked="0"/>
    </xf>
    <xf numFmtId="0" fontId="86" fillId="27" borderId="89" xfId="66" applyFont="1" applyFill="1" applyBorder="1" applyAlignment="1" applyProtection="1">
      <alignment horizontal="center" vertical="center"/>
      <protection locked="0"/>
    </xf>
    <xf numFmtId="0" fontId="86" fillId="27" borderId="81" xfId="66" applyFont="1" applyFill="1" applyBorder="1" applyAlignment="1" applyProtection="1">
      <alignment horizontal="center" vertical="center"/>
      <protection locked="0"/>
    </xf>
    <xf numFmtId="0" fontId="3" fillId="24" borderId="0" xfId="66" applyFill="1">
      <alignment vertical="center"/>
    </xf>
    <xf numFmtId="0" fontId="80" fillId="24" borderId="0" xfId="66" applyFont="1" applyFill="1" applyAlignment="1">
      <alignment horizontal="left" vertical="center"/>
    </xf>
    <xf numFmtId="0" fontId="87" fillId="24" borderId="0" xfId="66" applyFont="1" applyFill="1" applyAlignment="1">
      <alignment horizontal="left" vertical="center"/>
    </xf>
    <xf numFmtId="0" fontId="80" fillId="24" borderId="0" xfId="66" applyFont="1" applyFill="1">
      <alignment vertical="center"/>
    </xf>
    <xf numFmtId="0" fontId="80" fillId="27" borderId="28" xfId="66" applyFont="1" applyFill="1" applyBorder="1" applyAlignment="1">
      <alignment horizontal="left" vertical="center"/>
    </xf>
    <xf numFmtId="0" fontId="80" fillId="24" borderId="0" xfId="66" applyFont="1" applyFill="1" applyAlignment="1">
      <alignment vertical="center"/>
    </xf>
    <xf numFmtId="0" fontId="80" fillId="25" borderId="28" xfId="66" applyFont="1" applyFill="1" applyBorder="1" applyAlignment="1">
      <alignment horizontal="left" vertical="center"/>
    </xf>
    <xf numFmtId="0" fontId="88" fillId="24" borderId="0" xfId="66" applyFont="1" applyFill="1" applyAlignment="1">
      <alignment horizontal="left" vertical="center"/>
    </xf>
    <xf numFmtId="0" fontId="80" fillId="24" borderId="0" xfId="66" applyFont="1" applyFill="1" applyBorder="1" applyAlignment="1">
      <alignment horizontal="left" vertical="center"/>
    </xf>
    <xf numFmtId="0" fontId="80" fillId="24" borderId="28" xfId="66" applyFont="1" applyFill="1" applyBorder="1" applyAlignment="1">
      <alignment horizontal="center" vertical="center"/>
    </xf>
    <xf numFmtId="0" fontId="80" fillId="24" borderId="28" xfId="66" applyFont="1" applyFill="1" applyBorder="1" applyAlignment="1">
      <alignment horizontal="left" vertical="center"/>
    </xf>
    <xf numFmtId="0" fontId="89" fillId="24" borderId="0" xfId="66" applyFont="1" applyFill="1">
      <alignment vertical="center"/>
    </xf>
    <xf numFmtId="0" fontId="89" fillId="24" borderId="0" xfId="66" applyFont="1" applyFill="1" applyAlignment="1">
      <alignment horizontal="left" vertical="center"/>
    </xf>
    <xf numFmtId="0" fontId="80" fillId="24" borderId="0" xfId="66" applyFont="1" applyFill="1" applyBorder="1">
      <alignment vertical="center"/>
    </xf>
    <xf numFmtId="0" fontId="91" fillId="24" borderId="0" xfId="66" applyFont="1" applyFill="1" applyAlignment="1">
      <alignment vertical="center"/>
    </xf>
    <xf numFmtId="0" fontId="89" fillId="24" borderId="0" xfId="66" applyFont="1" applyFill="1" applyBorder="1">
      <alignment vertical="center"/>
    </xf>
    <xf numFmtId="0" fontId="89" fillId="24" borderId="0" xfId="66" applyFont="1" applyFill="1" applyBorder="1" applyAlignment="1">
      <alignment vertical="center"/>
    </xf>
    <xf numFmtId="0" fontId="89" fillId="24" borderId="0" xfId="66" applyFont="1" applyFill="1" applyBorder="1" applyAlignment="1">
      <alignment vertical="center" shrinkToFit="1"/>
    </xf>
    <xf numFmtId="0" fontId="80" fillId="24" borderId="0" xfId="66" applyFont="1" applyFill="1" applyAlignment="1">
      <alignment vertical="center" wrapText="1"/>
    </xf>
    <xf numFmtId="0" fontId="92" fillId="24" borderId="0" xfId="66" applyFont="1" applyFill="1" applyAlignment="1">
      <alignment horizontal="left" vertical="center"/>
    </xf>
    <xf numFmtId="0" fontId="92" fillId="0" borderId="0" xfId="66" applyFont="1" applyAlignment="1">
      <alignment horizontal="left" vertical="center"/>
    </xf>
    <xf numFmtId="0" fontId="80" fillId="24" borderId="28" xfId="66" applyFont="1" applyFill="1" applyBorder="1" applyAlignment="1">
      <alignment horizontal="right" vertical="center"/>
    </xf>
    <xf numFmtId="0" fontId="80" fillId="24" borderId="28" xfId="66" applyFont="1" applyFill="1" applyBorder="1" applyAlignment="1">
      <alignment vertical="center" shrinkToFit="1"/>
    </xf>
    <xf numFmtId="0" fontId="3" fillId="24" borderId="39" xfId="66" applyFill="1" applyBorder="1" applyAlignment="1">
      <alignment horizontal="center" vertical="center"/>
    </xf>
    <xf numFmtId="0" fontId="94" fillId="24" borderId="197" xfId="66" applyFont="1" applyFill="1" applyBorder="1" applyAlignment="1">
      <alignment horizontal="center" vertical="center"/>
    </xf>
    <xf numFmtId="0" fontId="94" fillId="24" borderId="84" xfId="66" applyFont="1" applyFill="1" applyBorder="1" applyAlignment="1">
      <alignment horizontal="center" vertical="center"/>
    </xf>
    <xf numFmtId="0" fontId="95" fillId="24" borderId="84" xfId="66" applyFont="1" applyFill="1" applyBorder="1" applyAlignment="1">
      <alignment horizontal="center" vertical="center"/>
    </xf>
    <xf numFmtId="0" fontId="50" fillId="24" borderId="69" xfId="66" applyFont="1" applyFill="1" applyBorder="1" applyAlignment="1">
      <alignment horizontal="center" vertical="center"/>
    </xf>
    <xf numFmtId="0" fontId="50" fillId="24" borderId="33" xfId="66" applyFont="1" applyFill="1" applyBorder="1" applyAlignment="1">
      <alignment vertical="center" shrinkToFit="1"/>
    </xf>
    <xf numFmtId="0" fontId="50" fillId="24" borderId="44" xfId="66" applyFont="1" applyFill="1" applyBorder="1" applyAlignment="1">
      <alignment vertical="center" shrinkToFit="1"/>
    </xf>
    <xf numFmtId="0" fontId="50" fillId="24" borderId="44" xfId="66" applyFont="1" applyFill="1" applyBorder="1">
      <alignment vertical="center"/>
    </xf>
    <xf numFmtId="0" fontId="50" fillId="24" borderId="45" xfId="66" applyFont="1" applyFill="1" applyBorder="1">
      <alignment vertical="center"/>
    </xf>
    <xf numFmtId="0" fontId="50" fillId="24" borderId="12" xfId="66" applyFont="1" applyFill="1" applyBorder="1" applyAlignment="1">
      <alignment vertical="center" shrinkToFit="1"/>
    </xf>
    <xf numFmtId="0" fontId="50" fillId="24" borderId="28" xfId="66" applyFont="1" applyFill="1" applyBorder="1" applyAlignment="1">
      <alignment vertical="center" shrinkToFit="1"/>
    </xf>
    <xf numFmtId="0" fontId="50" fillId="24" borderId="28" xfId="66" applyFont="1" applyFill="1" applyBorder="1">
      <alignment vertical="center"/>
    </xf>
    <xf numFmtId="0" fontId="50" fillId="24" borderId="46" xfId="66" applyFont="1" applyFill="1" applyBorder="1">
      <alignment vertical="center"/>
    </xf>
    <xf numFmtId="0" fontId="95" fillId="24" borderId="12" xfId="66" applyFont="1" applyFill="1" applyBorder="1">
      <alignment vertical="center"/>
    </xf>
    <xf numFmtId="0" fontId="95" fillId="24" borderId="60" xfId="66" applyFont="1" applyFill="1" applyBorder="1">
      <alignment vertical="center"/>
    </xf>
    <xf numFmtId="0" fontId="50" fillId="24" borderId="75" xfId="66" applyFont="1" applyFill="1" applyBorder="1" applyAlignment="1">
      <alignment vertical="center" shrinkToFit="1"/>
    </xf>
    <xf numFmtId="0" fontId="50" fillId="24" borderId="75" xfId="66" applyFont="1" applyFill="1" applyBorder="1">
      <alignment vertical="center"/>
    </xf>
    <xf numFmtId="0" fontId="50" fillId="24" borderId="29" xfId="66" applyFont="1" applyFill="1" applyBorder="1">
      <alignment vertical="center"/>
    </xf>
    <xf numFmtId="0" fontId="16" fillId="0" borderId="0" xfId="41" applyFont="1" applyAlignment="1">
      <alignment vertical="center" shrinkToFit="1"/>
    </xf>
    <xf numFmtId="0" fontId="0" fillId="0" borderId="0" xfId="0" applyFont="1"/>
    <xf numFmtId="0" fontId="15" fillId="0" borderId="0" xfId="0" applyFont="1" applyAlignment="1"/>
    <xf numFmtId="0" fontId="12" fillId="0" borderId="0" xfId="0" applyFont="1"/>
    <xf numFmtId="0" fontId="0" fillId="0" borderId="0" xfId="0" applyFont="1" applyBorder="1"/>
    <xf numFmtId="0" fontId="96" fillId="0" borderId="0" xfId="0" applyFont="1"/>
    <xf numFmtId="0" fontId="0" fillId="0" borderId="0" xfId="0" applyFont="1" applyFill="1" applyBorder="1" applyAlignment="1">
      <alignment vertical="center"/>
    </xf>
    <xf numFmtId="0" fontId="0" fillId="0" borderId="0" xfId="0" applyFont="1" applyFill="1" applyBorder="1"/>
    <xf numFmtId="0" fontId="69" fillId="0" borderId="0" xfId="0" applyFont="1"/>
    <xf numFmtId="0" fontId="0" fillId="0" borderId="11" xfId="0" applyFont="1" applyBorder="1" applyAlignment="1">
      <alignment vertical="center"/>
    </xf>
    <xf numFmtId="0" fontId="0" fillId="0" borderId="13" xfId="0" applyFont="1" applyBorder="1"/>
    <xf numFmtId="0" fontId="0" fillId="0" borderId="12" xfId="0" applyFont="1" applyBorder="1"/>
    <xf numFmtId="0" fontId="0" fillId="0" borderId="22" xfId="0" applyFont="1" applyBorder="1"/>
    <xf numFmtId="0" fontId="0" fillId="0" borderId="14" xfId="0" applyFont="1" applyBorder="1"/>
    <xf numFmtId="0" fontId="0" fillId="0" borderId="53" xfId="0" applyFont="1" applyBorder="1"/>
    <xf numFmtId="0" fontId="0" fillId="0" borderId="23" xfId="0" applyFont="1" applyBorder="1"/>
    <xf numFmtId="0" fontId="0" fillId="0" borderId="17" xfId="0" applyFont="1" applyBorder="1"/>
    <xf numFmtId="0" fontId="0" fillId="0" borderId="18" xfId="0" applyFont="1" applyBorder="1"/>
    <xf numFmtId="0" fontId="0" fillId="0" borderId="65" xfId="0" applyFont="1" applyBorder="1" applyAlignment="1">
      <alignment horizontal="center" vertical="center"/>
    </xf>
    <xf numFmtId="0" fontId="0" fillId="0" borderId="44" xfId="0" applyFont="1" applyBorder="1" applyAlignment="1">
      <alignment horizontal="center" vertical="center"/>
    </xf>
    <xf numFmtId="0" fontId="0" fillId="0" borderId="45" xfId="0" applyFont="1" applyBorder="1" applyAlignment="1">
      <alignment horizontal="center" vertical="center"/>
    </xf>
    <xf numFmtId="0" fontId="0" fillId="0" borderId="62" xfId="0" applyFont="1" applyBorder="1" applyAlignment="1">
      <alignment horizontal="center" vertical="center"/>
    </xf>
    <xf numFmtId="0" fontId="10" fillId="0" borderId="12" xfId="0" applyFont="1" applyBorder="1"/>
    <xf numFmtId="0" fontId="0" fillId="0" borderId="28" xfId="0" applyFont="1" applyBorder="1"/>
    <xf numFmtId="0" fontId="0" fillId="0" borderId="46" xfId="0" applyFont="1" applyBorder="1"/>
    <xf numFmtId="0" fontId="9" fillId="0" borderId="0" xfId="0" applyFont="1"/>
    <xf numFmtId="0" fontId="0" fillId="0" borderId="21" xfId="0" applyFont="1" applyBorder="1"/>
    <xf numFmtId="0" fontId="0" fillId="0" borderId="54" xfId="0" applyFont="1" applyBorder="1"/>
    <xf numFmtId="0" fontId="0" fillId="0" borderId="81" xfId="0" applyFont="1" applyBorder="1" applyAlignment="1">
      <alignment horizontal="center" vertical="center"/>
    </xf>
    <xf numFmtId="0" fontId="0" fillId="0" borderId="50" xfId="0" applyFont="1" applyBorder="1"/>
    <xf numFmtId="0" fontId="0" fillId="0" borderId="60" xfId="0" applyFont="1" applyBorder="1"/>
    <xf numFmtId="0" fontId="10" fillId="0" borderId="75" xfId="0" applyFont="1" applyBorder="1"/>
    <xf numFmtId="0" fontId="0" fillId="0" borderId="75" xfId="0" applyFont="1" applyBorder="1"/>
    <xf numFmtId="0" fontId="0" fillId="0" borderId="29" xfId="0" applyFont="1" applyBorder="1" applyAlignment="1">
      <alignment horizontal="center" vertical="center"/>
    </xf>
    <xf numFmtId="0" fontId="0" fillId="0" borderId="80" xfId="0" applyFont="1" applyBorder="1" applyAlignment="1">
      <alignment horizontal="center" vertical="center"/>
    </xf>
    <xf numFmtId="0" fontId="0" fillId="0" borderId="63" xfId="0" applyFont="1" applyBorder="1" applyAlignment="1">
      <alignment horizontal="center" vertical="center"/>
    </xf>
    <xf numFmtId="0" fontId="0" fillId="0" borderId="23" xfId="0" applyFont="1" applyBorder="1" applyAlignment="1">
      <alignment horizontal="center" vertical="center"/>
    </xf>
    <xf numFmtId="0" fontId="0" fillId="0" borderId="47" xfId="0" applyFont="1" applyBorder="1" applyAlignment="1">
      <alignment horizontal="center"/>
    </xf>
    <xf numFmtId="0" fontId="0" fillId="0" borderId="72" xfId="0" applyFont="1" applyBorder="1" applyAlignment="1">
      <alignment horizontal="center"/>
    </xf>
    <xf numFmtId="0" fontId="0" fillId="0" borderId="28" xfId="0" applyFont="1" applyBorder="1" applyAlignment="1">
      <alignment horizontal="center" vertical="center"/>
    </xf>
    <xf numFmtId="0" fontId="0" fillId="0" borderId="82" xfId="0" applyFont="1" applyBorder="1" applyAlignment="1">
      <alignment horizontal="center" vertical="center"/>
    </xf>
    <xf numFmtId="0" fontId="0" fillId="0" borderId="77" xfId="0" applyFont="1" applyBorder="1" applyAlignment="1">
      <alignment horizontal="center"/>
    </xf>
    <xf numFmtId="0" fontId="0" fillId="0" borderId="82" xfId="0" applyFont="1" applyBorder="1" applyAlignment="1">
      <alignment horizontal="center"/>
    </xf>
    <xf numFmtId="0" fontId="0" fillId="0" borderId="24" xfId="0" applyFont="1" applyBorder="1" applyAlignment="1">
      <alignment horizontal="center"/>
    </xf>
    <xf numFmtId="0" fontId="0" fillId="0" borderId="200" xfId="0" applyFont="1" applyBorder="1" applyAlignment="1">
      <alignment horizontal="center"/>
    </xf>
    <xf numFmtId="0" fontId="0" fillId="0" borderId="202" xfId="0" applyFont="1" applyBorder="1" applyAlignment="1">
      <alignment horizontal="center"/>
    </xf>
    <xf numFmtId="0" fontId="0" fillId="0" borderId="64" xfId="0" applyFont="1" applyBorder="1" applyAlignment="1">
      <alignment horizontal="center" vertical="center"/>
    </xf>
    <xf numFmtId="0" fontId="0" fillId="0" borderId="21" xfId="0" applyFont="1" applyBorder="1" applyAlignment="1">
      <alignment horizontal="center"/>
    </xf>
    <xf numFmtId="0" fontId="0" fillId="0" borderId="54" xfId="0" applyFont="1" applyBorder="1" applyAlignment="1">
      <alignment horizontal="center" vertical="center"/>
    </xf>
    <xf numFmtId="0" fontId="0" fillId="0" borderId="46" xfId="0" applyFont="1" applyBorder="1" applyAlignment="1">
      <alignment horizontal="center" vertical="center"/>
    </xf>
    <xf numFmtId="0" fontId="0" fillId="0" borderId="12" xfId="0" applyFont="1" applyBorder="1" applyAlignment="1">
      <alignment horizontal="center"/>
    </xf>
    <xf numFmtId="0" fontId="0" fillId="0" borderId="102"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96" xfId="0" applyFont="1" applyBorder="1" applyAlignment="1">
      <alignment horizontal="center" vertical="center"/>
    </xf>
    <xf numFmtId="0" fontId="0" fillId="0" borderId="204" xfId="0" applyFont="1" applyBorder="1" applyAlignment="1">
      <alignment horizontal="center" vertical="center"/>
    </xf>
    <xf numFmtId="0" fontId="0" fillId="0" borderId="205" xfId="0" applyFont="1" applyBorder="1" applyAlignment="1">
      <alignment horizontal="center" vertical="center"/>
    </xf>
    <xf numFmtId="0" fontId="0" fillId="0" borderId="206" xfId="0" applyFont="1" applyBorder="1" applyAlignment="1">
      <alignment horizontal="center" vertical="center"/>
    </xf>
    <xf numFmtId="0" fontId="0" fillId="0" borderId="39" xfId="0" applyFont="1" applyBorder="1" applyAlignment="1">
      <alignment horizontal="center" vertical="center"/>
    </xf>
    <xf numFmtId="0" fontId="0" fillId="0" borderId="68" xfId="0" applyFont="1" applyBorder="1" applyAlignment="1">
      <alignment horizontal="center" vertical="center"/>
    </xf>
    <xf numFmtId="0" fontId="0" fillId="0" borderId="84" xfId="0" applyFont="1" applyBorder="1" applyAlignment="1">
      <alignment horizontal="center" vertical="center"/>
    </xf>
    <xf numFmtId="0" fontId="0" fillId="0" borderId="69" xfId="0" applyFont="1" applyBorder="1" applyAlignment="1">
      <alignment horizontal="center" vertical="center"/>
    </xf>
    <xf numFmtId="0" fontId="0" fillId="0" borderId="14" xfId="0" applyFont="1" applyBorder="1" applyAlignment="1">
      <alignment horizontal="center" vertical="center"/>
    </xf>
    <xf numFmtId="0" fontId="9" fillId="0" borderId="14" xfId="51" applyFont="1" applyBorder="1" applyAlignment="1">
      <alignment horizontal="left" shrinkToFit="1"/>
    </xf>
    <xf numFmtId="0" fontId="0" fillId="0" borderId="83" xfId="0" applyFont="1" applyFill="1" applyBorder="1" applyAlignment="1">
      <alignment horizontal="center" vertical="center" textRotation="255" shrinkToFit="1"/>
    </xf>
    <xf numFmtId="0" fontId="0" fillId="0" borderId="64" xfId="0" applyFont="1" applyFill="1" applyBorder="1" applyAlignment="1">
      <alignment horizontal="center" vertical="center" textRotation="255" shrinkToFit="1"/>
    </xf>
    <xf numFmtId="0" fontId="0" fillId="0" borderId="79" xfId="0" applyFont="1" applyFill="1" applyBorder="1" applyAlignment="1">
      <alignment horizontal="center" vertical="center" textRotation="255" shrinkToFit="1"/>
    </xf>
    <xf numFmtId="0" fontId="0" fillId="0" borderId="14" xfId="0" applyFont="1" applyFill="1" applyBorder="1" applyAlignment="1">
      <alignment horizontal="center" vertical="center" textRotation="255" shrinkToFit="1"/>
    </xf>
    <xf numFmtId="0" fontId="9" fillId="0" borderId="14" xfId="51" applyFont="1" applyFill="1" applyBorder="1" applyAlignment="1">
      <alignment horizontal="left" shrinkToFit="1"/>
    </xf>
    <xf numFmtId="0" fontId="0" fillId="0" borderId="14" xfId="0" applyFont="1" applyFill="1" applyBorder="1" applyAlignment="1">
      <alignment horizontal="center" vertical="center"/>
    </xf>
    <xf numFmtId="0" fontId="14" fillId="0" borderId="0" xfId="0" applyFont="1" applyAlignment="1"/>
    <xf numFmtId="0" fontId="0" fillId="0" borderId="55" xfId="0" applyFont="1" applyFill="1" applyBorder="1" applyAlignment="1">
      <alignment vertical="center"/>
    </xf>
    <xf numFmtId="0" fontId="0" fillId="0" borderId="14" xfId="0" applyFont="1" applyFill="1" applyBorder="1"/>
    <xf numFmtId="0" fontId="0" fillId="0" borderId="53" xfId="0" applyFont="1" applyFill="1" applyBorder="1"/>
    <xf numFmtId="0" fontId="0" fillId="0" borderId="40" xfId="0" applyFont="1" applyFill="1" applyBorder="1" applyAlignment="1">
      <alignment vertical="center"/>
    </xf>
    <xf numFmtId="0" fontId="0" fillId="0" borderId="17" xfId="0" applyFont="1" applyFill="1" applyBorder="1"/>
    <xf numFmtId="0" fontId="0" fillId="0" borderId="18" xfId="0" applyFont="1" applyFill="1" applyBorder="1"/>
    <xf numFmtId="0" fontId="0" fillId="0" borderId="0" xfId="0" applyFont="1" applyFill="1" applyBorder="1" applyAlignment="1">
      <alignment horizontal="center" vertical="center"/>
    </xf>
    <xf numFmtId="0" fontId="0" fillId="0" borderId="0" xfId="0" applyFont="1" applyFill="1" applyBorder="1" applyAlignment="1"/>
    <xf numFmtId="0" fontId="26" fillId="0" borderId="27" xfId="0" applyFont="1" applyBorder="1" applyAlignment="1">
      <alignment vertical="center"/>
    </xf>
    <xf numFmtId="0" fontId="0" fillId="0" borderId="13" xfId="0" applyFont="1" applyBorder="1" applyAlignment="1"/>
    <xf numFmtId="0" fontId="0" fillId="0" borderId="12" xfId="0" applyFont="1" applyBorder="1" applyAlignment="1"/>
    <xf numFmtId="0" fontId="26" fillId="0" borderId="11" xfId="0" applyFont="1" applyBorder="1" applyAlignment="1">
      <alignment vertical="center"/>
    </xf>
    <xf numFmtId="0" fontId="0" fillId="0" borderId="26" xfId="0" applyFont="1" applyBorder="1" applyAlignment="1">
      <alignment vertical="center"/>
    </xf>
    <xf numFmtId="0" fontId="0" fillId="0" borderId="20" xfId="0" applyFont="1" applyBorder="1" applyAlignment="1"/>
    <xf numFmtId="0" fontId="0" fillId="0" borderId="24" xfId="0" applyFont="1" applyBorder="1" applyAlignment="1"/>
    <xf numFmtId="0" fontId="0" fillId="0" borderId="27" xfId="0" applyFont="1" applyBorder="1" applyAlignment="1">
      <alignment vertical="center"/>
    </xf>
    <xf numFmtId="0" fontId="0" fillId="0" borderId="10" xfId="0" applyFont="1" applyBorder="1" applyAlignment="1"/>
    <xf numFmtId="0" fontId="0" fillId="0" borderId="25" xfId="0" applyFont="1" applyBorder="1" applyAlignment="1"/>
    <xf numFmtId="0" fontId="8" fillId="0" borderId="0" xfId="65" applyFont="1">
      <alignment vertical="center"/>
    </xf>
    <xf numFmtId="0" fontId="26" fillId="0" borderId="11" xfId="65" applyFont="1" applyBorder="1">
      <alignment vertical="center"/>
    </xf>
    <xf numFmtId="0" fontId="26" fillId="0" borderId="13" xfId="65" applyFont="1" applyBorder="1">
      <alignment vertical="center"/>
    </xf>
    <xf numFmtId="0" fontId="26" fillId="0" borderId="12" xfId="65" applyFont="1" applyBorder="1">
      <alignment vertical="center"/>
    </xf>
    <xf numFmtId="0" fontId="26" fillId="0" borderId="0" xfId="65" applyFont="1" applyBorder="1">
      <alignment vertical="center"/>
    </xf>
    <xf numFmtId="0" fontId="26" fillId="0" borderId="20" xfId="65" applyFont="1" applyBorder="1">
      <alignment vertical="center"/>
    </xf>
    <xf numFmtId="0" fontId="26" fillId="0" borderId="20" xfId="65" applyFont="1" applyBorder="1" applyAlignment="1">
      <alignment horizontal="left" vertical="center"/>
    </xf>
    <xf numFmtId="0" fontId="24" fillId="0" borderId="0" xfId="65" applyFont="1" applyAlignment="1">
      <alignment horizontal="right" vertical="center"/>
    </xf>
    <xf numFmtId="0" fontId="26" fillId="0" borderId="0" xfId="65" applyFont="1" applyAlignment="1">
      <alignment horizontal="left" vertical="center"/>
    </xf>
    <xf numFmtId="0" fontId="26" fillId="0" borderId="0" xfId="65" applyFont="1" applyAlignment="1">
      <alignment vertical="center"/>
    </xf>
    <xf numFmtId="0" fontId="24" fillId="0" borderId="0" xfId="65" applyFont="1">
      <alignment vertical="center"/>
    </xf>
    <xf numFmtId="49" fontId="99" fillId="0" borderId="0" xfId="65" applyNumberFormat="1" applyFont="1" applyAlignment="1">
      <alignment horizontal="right" vertical="center"/>
    </xf>
    <xf numFmtId="0" fontId="26" fillId="0" borderId="0" xfId="65" applyFont="1" applyAlignment="1">
      <alignment vertical="top" wrapText="1"/>
    </xf>
    <xf numFmtId="49" fontId="26" fillId="0" borderId="0" xfId="65" applyNumberFormat="1" applyFont="1" applyAlignment="1">
      <alignment horizontal="right" vertical="center"/>
    </xf>
    <xf numFmtId="49" fontId="100" fillId="0" borderId="0" xfId="65" applyNumberFormat="1" applyFont="1" applyAlignment="1">
      <alignment vertical="center"/>
    </xf>
    <xf numFmtId="0" fontId="100" fillId="0" borderId="0" xfId="65" applyFont="1" applyAlignment="1">
      <alignment horizontal="left" vertical="center"/>
    </xf>
    <xf numFmtId="0" fontId="100" fillId="0" borderId="0" xfId="65" applyFont="1">
      <alignment vertical="center"/>
    </xf>
    <xf numFmtId="49" fontId="100" fillId="0" borderId="0" xfId="65" applyNumberFormat="1" applyFont="1" applyAlignment="1">
      <alignment horizontal="center" vertical="center"/>
    </xf>
    <xf numFmtId="49" fontId="100" fillId="0" borderId="0" xfId="65" applyNumberFormat="1" applyFont="1" applyAlignment="1">
      <alignment horizontal="right" vertical="center"/>
    </xf>
    <xf numFmtId="0" fontId="26" fillId="0" borderId="0" xfId="65" applyFont="1" applyAlignment="1">
      <alignment vertical="center" wrapText="1"/>
    </xf>
    <xf numFmtId="0" fontId="26" fillId="0" borderId="0" xfId="65" applyFont="1" applyAlignment="1">
      <alignment horizontal="left" vertical="center" wrapText="1"/>
    </xf>
    <xf numFmtId="0" fontId="26" fillId="0" borderId="0" xfId="65" applyFont="1" applyAlignment="1">
      <alignment horizontal="center" vertical="center"/>
    </xf>
    <xf numFmtId="0" fontId="102" fillId="0" borderId="0" xfId="65" applyFont="1" applyAlignment="1">
      <alignment vertical="center" shrinkToFit="1"/>
    </xf>
    <xf numFmtId="49" fontId="26" fillId="0" borderId="0" xfId="65" applyNumberFormat="1" applyFont="1" applyAlignment="1">
      <alignment horizontal="left" vertical="center"/>
    </xf>
    <xf numFmtId="0" fontId="99" fillId="0" borderId="0" xfId="65" applyFont="1" applyAlignment="1">
      <alignment horizontal="left" vertical="center"/>
    </xf>
    <xf numFmtId="0" fontId="100" fillId="0" borderId="0" xfId="65" applyFont="1" applyAlignment="1">
      <alignment vertical="center" wrapText="1"/>
    </xf>
    <xf numFmtId="0" fontId="100" fillId="0" borderId="0" xfId="77" applyFont="1" applyAlignment="1">
      <alignment vertical="top" wrapText="1"/>
    </xf>
    <xf numFmtId="49" fontId="103" fillId="0" borderId="0" xfId="65" applyNumberFormat="1" applyFont="1" applyAlignment="1">
      <alignment horizontal="right" vertical="center"/>
    </xf>
    <xf numFmtId="0" fontId="103" fillId="0" borderId="0" xfId="65" applyFont="1">
      <alignment vertical="center"/>
    </xf>
    <xf numFmtId="0" fontId="104" fillId="0" borderId="0" xfId="65" applyFont="1">
      <alignment vertical="center"/>
    </xf>
    <xf numFmtId="0" fontId="104" fillId="0" borderId="0" xfId="77" applyFont="1" applyAlignment="1">
      <alignment vertical="center" wrapText="1"/>
    </xf>
    <xf numFmtId="0" fontId="99" fillId="0" borderId="0" xfId="77" applyFont="1" applyAlignment="1">
      <alignment vertical="center" wrapText="1"/>
    </xf>
    <xf numFmtId="0" fontId="99" fillId="0" borderId="0" xfId="65" applyFont="1">
      <alignment vertical="center"/>
    </xf>
    <xf numFmtId="0" fontId="99" fillId="0" borderId="0" xfId="65" applyFont="1" applyAlignment="1">
      <alignment horizontal="center" vertical="center"/>
    </xf>
    <xf numFmtId="0" fontId="106" fillId="0" borderId="0" xfId="65" applyFont="1">
      <alignment vertical="center"/>
    </xf>
    <xf numFmtId="0" fontId="99" fillId="0" borderId="0" xfId="65" applyFont="1" applyAlignment="1">
      <alignment vertical="center"/>
    </xf>
    <xf numFmtId="0" fontId="107" fillId="0" borderId="0" xfId="65" applyFont="1" applyAlignment="1">
      <alignment vertical="top" wrapText="1"/>
    </xf>
    <xf numFmtId="0" fontId="108" fillId="0" borderId="0" xfId="65" applyFont="1" applyAlignment="1">
      <alignment vertical="top" wrapText="1"/>
    </xf>
    <xf numFmtId="0" fontId="26" fillId="0" borderId="0" xfId="77" applyFont="1" applyAlignment="1">
      <alignment vertical="center"/>
    </xf>
    <xf numFmtId="0" fontId="8" fillId="0" borderId="0" xfId="77" applyAlignment="1">
      <alignment vertical="center"/>
    </xf>
    <xf numFmtId="0" fontId="17" fillId="0" borderId="0" xfId="65" applyFont="1">
      <alignment vertical="center"/>
    </xf>
    <xf numFmtId="0" fontId="2" fillId="24" borderId="0" xfId="78" applyFill="1">
      <alignment vertical="center"/>
    </xf>
    <xf numFmtId="0" fontId="49" fillId="24" borderId="0" xfId="78" applyFont="1" applyFill="1" applyAlignment="1">
      <alignment horizontal="center" vertical="center"/>
    </xf>
    <xf numFmtId="0" fontId="2" fillId="24" borderId="0" xfId="78" applyFill="1" applyBorder="1">
      <alignment vertical="center"/>
    </xf>
    <xf numFmtId="0" fontId="2" fillId="24" borderId="0" xfId="78" applyFill="1" applyBorder="1" applyAlignment="1">
      <alignment vertical="center"/>
    </xf>
    <xf numFmtId="0" fontId="2" fillId="24" borderId="0" xfId="78" applyFill="1" applyBorder="1" applyAlignment="1">
      <alignment horizontal="center" vertical="center"/>
    </xf>
    <xf numFmtId="49" fontId="2" fillId="24" borderId="0" xfId="78" applyNumberFormat="1" applyFill="1" applyBorder="1" applyAlignment="1">
      <alignment horizontal="center" vertical="center"/>
    </xf>
    <xf numFmtId="0" fontId="51" fillId="24" borderId="0" xfId="78" applyFont="1" applyFill="1" applyBorder="1" applyAlignment="1">
      <alignment horizontal="center" vertical="center"/>
    </xf>
    <xf numFmtId="49" fontId="17" fillId="24" borderId="0" xfId="63" applyNumberFormat="1" applyFont="1" applyFill="1" applyBorder="1" applyAlignment="1">
      <alignment vertical="center" wrapText="1"/>
    </xf>
    <xf numFmtId="0" fontId="10" fillId="24" borderId="0" xfId="63" applyFont="1" applyFill="1" applyBorder="1" applyAlignment="1">
      <alignment vertical="center" wrapText="1"/>
    </xf>
    <xf numFmtId="0" fontId="8" fillId="24" borderId="0" xfId="63" applyFill="1" applyBorder="1" applyAlignment="1">
      <alignment vertical="center" wrapText="1"/>
    </xf>
    <xf numFmtId="49" fontId="17" fillId="24" borderId="0" xfId="63" applyNumberFormat="1" applyFont="1" applyFill="1" applyBorder="1" applyAlignment="1">
      <alignment horizontal="left" vertical="center" wrapText="1"/>
    </xf>
    <xf numFmtId="0" fontId="17" fillId="24" borderId="0" xfId="63" applyFont="1" applyFill="1" applyBorder="1" applyAlignment="1">
      <alignment horizontal="left" vertical="center" shrinkToFit="1"/>
    </xf>
    <xf numFmtId="0" fontId="10" fillId="24" borderId="0" xfId="63" applyFont="1" applyFill="1" applyBorder="1" applyAlignment="1">
      <alignment horizontal="center" vertical="center" wrapText="1"/>
    </xf>
    <xf numFmtId="0" fontId="47" fillId="24" borderId="0" xfId="78" applyFont="1" applyFill="1" applyBorder="1">
      <alignment vertical="center"/>
    </xf>
    <xf numFmtId="0" fontId="60" fillId="24" borderId="0" xfId="78" applyFont="1" applyFill="1" applyBorder="1">
      <alignment vertical="center"/>
    </xf>
    <xf numFmtId="0" fontId="61" fillId="24" borderId="0" xfId="63" applyFont="1" applyFill="1" applyBorder="1" applyAlignment="1">
      <alignment horizontal="center" vertical="center" wrapText="1"/>
    </xf>
    <xf numFmtId="0" fontId="59" fillId="24" borderId="0" xfId="64" applyFont="1" applyFill="1" applyBorder="1" applyAlignment="1">
      <alignment horizontal="left" vertical="center"/>
    </xf>
    <xf numFmtId="0" fontId="111" fillId="24" borderId="0" xfId="64" applyFont="1" applyFill="1" applyBorder="1" applyAlignment="1">
      <alignment horizontal="left" vertical="center"/>
    </xf>
    <xf numFmtId="0" fontId="47" fillId="24" borderId="0" xfId="78" applyFont="1" applyFill="1" applyBorder="1" applyAlignment="1">
      <alignment horizontal="center" vertical="center"/>
    </xf>
    <xf numFmtId="0" fontId="17" fillId="24" borderId="0" xfId="63" applyFont="1" applyFill="1" applyBorder="1" applyAlignment="1">
      <alignment vertical="center" shrinkToFit="1"/>
    </xf>
    <xf numFmtId="0" fontId="48" fillId="24" borderId="0" xfId="78" applyFont="1" applyFill="1" applyBorder="1">
      <alignment vertical="center"/>
    </xf>
    <xf numFmtId="0" fontId="2" fillId="24" borderId="0" xfId="78" applyFill="1" applyBorder="1" applyAlignment="1">
      <alignment horizontal="left" vertical="center"/>
    </xf>
    <xf numFmtId="0" fontId="51" fillId="24" borderId="0" xfId="78" applyFont="1" applyFill="1" applyBorder="1" applyAlignment="1">
      <alignment vertical="center"/>
    </xf>
    <xf numFmtId="0" fontId="59" fillId="24" borderId="0" xfId="64" applyFont="1" applyFill="1" applyBorder="1" applyAlignment="1">
      <alignment vertical="top"/>
    </xf>
    <xf numFmtId="0" fontId="59" fillId="24" borderId="0" xfId="64" applyFont="1" applyFill="1" applyBorder="1" applyAlignment="1">
      <alignment vertical="center"/>
    </xf>
    <xf numFmtId="0" fontId="109" fillId="24" borderId="0" xfId="78" applyFont="1" applyFill="1" applyBorder="1" applyAlignment="1">
      <alignment horizontal="left" vertical="center"/>
    </xf>
    <xf numFmtId="0" fontId="112" fillId="24" borderId="0" xfId="78" applyFont="1" applyFill="1" applyBorder="1" applyAlignment="1">
      <alignment vertical="top"/>
    </xf>
    <xf numFmtId="0" fontId="17" fillId="24" borderId="0" xfId="63" applyFont="1" applyFill="1" applyBorder="1" applyAlignment="1">
      <alignment horizontal="left" vertical="center" wrapText="1"/>
    </xf>
    <xf numFmtId="0" fontId="17" fillId="24" borderId="0" xfId="63" applyFont="1" applyFill="1" applyBorder="1" applyAlignment="1">
      <alignment vertical="center" wrapText="1"/>
    </xf>
    <xf numFmtId="0" fontId="49" fillId="24" borderId="0" xfId="78" applyFont="1" applyFill="1" applyBorder="1" applyAlignment="1">
      <alignment horizontal="left" vertical="center"/>
    </xf>
    <xf numFmtId="0" fontId="49" fillId="24" borderId="107" xfId="78" applyFont="1" applyFill="1" applyBorder="1" applyAlignment="1">
      <alignment horizontal="left" vertical="center"/>
    </xf>
    <xf numFmtId="0" fontId="2" fillId="24" borderId="107" xfId="78" applyFill="1" applyBorder="1">
      <alignment vertical="center"/>
    </xf>
    <xf numFmtId="0" fontId="9" fillId="24" borderId="0" xfId="63" applyFont="1" applyFill="1" applyBorder="1" applyAlignment="1">
      <alignment vertical="center" wrapText="1"/>
    </xf>
    <xf numFmtId="0" fontId="51" fillId="24" borderId="0" xfId="78" applyFont="1" applyFill="1" applyBorder="1" applyAlignment="1">
      <alignment vertical="top"/>
    </xf>
    <xf numFmtId="0" fontId="8" fillId="24" borderId="0" xfId="63" applyFont="1" applyFill="1" applyBorder="1" applyAlignment="1">
      <alignment vertical="center" wrapText="1"/>
    </xf>
    <xf numFmtId="0" fontId="9" fillId="24" borderId="0" xfId="63" applyFont="1" applyFill="1" applyBorder="1" applyAlignment="1">
      <alignment vertical="top" wrapText="1"/>
    </xf>
    <xf numFmtId="0" fontId="8" fillId="0" borderId="57" xfId="41" applyFont="1" applyBorder="1" applyAlignment="1">
      <alignment horizontal="center" vertical="center"/>
    </xf>
    <xf numFmtId="0" fontId="22" fillId="0" borderId="14" xfId="41" applyFont="1" applyBorder="1" applyAlignment="1">
      <alignment horizontal="center"/>
    </xf>
    <xf numFmtId="0" fontId="9" fillId="0" borderId="14" xfId="41" applyFont="1" applyBorder="1" applyAlignment="1">
      <alignment shrinkToFit="1"/>
    </xf>
    <xf numFmtId="0" fontId="0" fillId="0" borderId="14" xfId="41" applyFont="1" applyBorder="1" applyAlignment="1">
      <alignment horizontal="center" vertical="center"/>
    </xf>
    <xf numFmtId="0" fontId="22" fillId="0" borderId="83" xfId="41" applyFont="1" applyBorder="1" applyAlignment="1">
      <alignment horizontal="center" vertical="center"/>
    </xf>
    <xf numFmtId="0" fontId="8" fillId="0" borderId="64" xfId="41" applyFont="1" applyBorder="1" applyAlignment="1">
      <alignment horizontal="center"/>
    </xf>
    <xf numFmtId="0" fontId="8" fillId="0" borderId="64" xfId="41" applyFont="1" applyFill="1" applyBorder="1" applyAlignment="1">
      <alignment horizontal="center"/>
    </xf>
    <xf numFmtId="0" fontId="8" fillId="0" borderId="23" xfId="41" applyFont="1" applyFill="1" applyBorder="1" applyAlignment="1">
      <alignment horizontal="center"/>
    </xf>
    <xf numFmtId="0" fontId="8" fillId="0" borderId="39" xfId="41" applyFont="1" applyBorder="1" applyAlignment="1">
      <alignment horizontal="center"/>
    </xf>
    <xf numFmtId="0" fontId="8" fillId="0" borderId="83" xfId="0" applyFont="1" applyFill="1" applyBorder="1" applyAlignment="1">
      <alignment horizontal="center" textRotation="255" shrinkToFit="1"/>
    </xf>
    <xf numFmtId="0" fontId="8" fillId="0" borderId="93" xfId="41" applyFont="1" applyBorder="1" applyAlignment="1">
      <alignment horizontal="center" vertical="center"/>
    </xf>
    <xf numFmtId="0" fontId="116" fillId="24" borderId="0" xfId="45" applyFont="1" applyFill="1" applyAlignment="1">
      <alignment vertical="center"/>
    </xf>
    <xf numFmtId="0" fontId="117" fillId="24" borderId="0" xfId="45" applyFont="1" applyFill="1" applyAlignment="1">
      <alignment vertical="center"/>
    </xf>
    <xf numFmtId="0" fontId="116" fillId="24" borderId="0" xfId="45" applyFont="1" applyFill="1" applyBorder="1" applyAlignment="1">
      <alignment vertical="center"/>
    </xf>
    <xf numFmtId="0" fontId="118" fillId="24" borderId="0" xfId="45" applyFont="1" applyFill="1" applyAlignment="1">
      <alignment vertical="center"/>
    </xf>
    <xf numFmtId="0" fontId="118" fillId="24" borderId="0" xfId="45" applyFont="1" applyFill="1" applyBorder="1" applyAlignment="1">
      <alignment vertical="center"/>
    </xf>
    <xf numFmtId="0" fontId="116" fillId="24" borderId="0" xfId="49" applyFont="1" applyFill="1" applyAlignment="1">
      <alignment vertical="center"/>
    </xf>
    <xf numFmtId="0" fontId="118" fillId="24" borderId="0" xfId="49" applyFont="1" applyFill="1" applyAlignment="1">
      <alignment vertical="center"/>
    </xf>
    <xf numFmtId="0" fontId="116" fillId="24" borderId="0" xfId="45" applyFont="1" applyFill="1" applyAlignment="1">
      <alignment vertical="top"/>
    </xf>
    <xf numFmtId="49" fontId="116" fillId="0" borderId="25" xfId="49" applyNumberFormat="1" applyFont="1" applyBorder="1" applyAlignment="1">
      <alignment vertical="center"/>
    </xf>
    <xf numFmtId="49" fontId="118" fillId="0" borderId="207" xfId="49" applyNumberFormat="1" applyFont="1" applyBorder="1" applyAlignment="1">
      <alignment horizontal="center" vertical="center"/>
    </xf>
    <xf numFmtId="49" fontId="118" fillId="0" borderId="208" xfId="49" applyNumberFormat="1" applyFont="1" applyBorder="1" applyAlignment="1">
      <alignment horizontal="center" vertical="center"/>
    </xf>
    <xf numFmtId="0" fontId="118" fillId="24" borderId="208" xfId="45" applyFont="1" applyFill="1" applyBorder="1" applyAlignment="1">
      <alignment vertical="center"/>
    </xf>
    <xf numFmtId="0" fontId="118" fillId="24" borderId="209" xfId="45" applyFont="1" applyFill="1" applyBorder="1" applyAlignment="1">
      <alignment vertical="center"/>
    </xf>
    <xf numFmtId="0" fontId="116" fillId="24" borderId="20" xfId="49" applyFont="1" applyFill="1" applyBorder="1" applyAlignment="1">
      <alignment horizontal="center" vertical="center" wrapText="1"/>
    </xf>
    <xf numFmtId="0" fontId="116" fillId="24" borderId="20" xfId="49" applyFont="1" applyFill="1" applyBorder="1" applyAlignment="1">
      <alignment vertical="center" wrapText="1"/>
    </xf>
    <xf numFmtId="0" fontId="116" fillId="24" borderId="0" xfId="49" applyFont="1" applyFill="1" applyAlignment="1">
      <alignment horizontal="center" vertical="center" wrapText="1"/>
    </xf>
    <xf numFmtId="0" fontId="118" fillId="24" borderId="0" xfId="49" applyFont="1" applyFill="1" applyAlignment="1">
      <alignment horizontal="center" vertical="center"/>
    </xf>
    <xf numFmtId="0" fontId="118" fillId="24" borderId="0" xfId="45" applyFont="1" applyFill="1" applyBorder="1" applyAlignment="1">
      <alignment horizontal="center" vertical="center"/>
    </xf>
    <xf numFmtId="0" fontId="116" fillId="24" borderId="27" xfId="45" applyFont="1" applyFill="1" applyBorder="1" applyAlignment="1">
      <alignment vertical="center"/>
    </xf>
    <xf numFmtId="0" fontId="116" fillId="24" borderId="10" xfId="45" applyFont="1" applyFill="1" applyBorder="1" applyAlignment="1">
      <alignment vertical="center"/>
    </xf>
    <xf numFmtId="0" fontId="116" fillId="24" borderId="25" xfId="45" applyFont="1" applyFill="1" applyBorder="1" applyAlignment="1">
      <alignment vertical="center"/>
    </xf>
    <xf numFmtId="49" fontId="119" fillId="24" borderId="13" xfId="45" applyNumberFormat="1" applyFont="1" applyFill="1" applyBorder="1" applyAlignment="1">
      <alignment vertical="center"/>
    </xf>
    <xf numFmtId="49" fontId="116" fillId="24" borderId="13" xfId="45" applyNumberFormat="1" applyFont="1" applyFill="1" applyBorder="1" applyAlignment="1">
      <alignment vertical="center"/>
    </xf>
    <xf numFmtId="0" fontId="118" fillId="24" borderId="0" xfId="0" applyFont="1" applyFill="1" applyAlignment="1">
      <alignment vertical="center"/>
    </xf>
    <xf numFmtId="0" fontId="118" fillId="24" borderId="0" xfId="45" applyFont="1" applyFill="1" applyBorder="1" applyAlignment="1">
      <alignment horizontal="centerContinuous" vertical="center"/>
    </xf>
    <xf numFmtId="0" fontId="118" fillId="24" borderId="0" xfId="43" applyFont="1" applyFill="1" applyBorder="1" applyAlignment="1">
      <alignment horizontal="center" vertical="center" textRotation="255"/>
    </xf>
    <xf numFmtId="0" fontId="119" fillId="24" borderId="20" xfId="45" applyFont="1" applyFill="1" applyBorder="1" applyAlignment="1">
      <alignment vertical="center" wrapText="1"/>
    </xf>
    <xf numFmtId="0" fontId="119" fillId="24" borderId="13" xfId="45" applyFont="1" applyFill="1" applyBorder="1" applyAlignment="1">
      <alignment vertical="center" wrapText="1"/>
    </xf>
    <xf numFmtId="0" fontId="119" fillId="24" borderId="12" xfId="45" applyFont="1" applyFill="1" applyBorder="1" applyAlignment="1">
      <alignment vertical="center" wrapText="1"/>
    </xf>
    <xf numFmtId="0" fontId="118" fillId="24" borderId="0" xfId="43" applyFont="1" applyFill="1" applyBorder="1" applyAlignment="1">
      <alignment vertical="center"/>
    </xf>
    <xf numFmtId="0" fontId="119" fillId="24" borderId="31" xfId="45" applyFont="1" applyFill="1" applyBorder="1" applyAlignment="1">
      <alignment vertical="center" wrapText="1"/>
    </xf>
    <xf numFmtId="0" fontId="119" fillId="24" borderId="25" xfId="45" applyFont="1" applyFill="1" applyBorder="1" applyAlignment="1">
      <alignment vertical="center" wrapText="1"/>
    </xf>
    <xf numFmtId="0" fontId="116" fillId="24" borderId="11" xfId="45" applyFont="1" applyFill="1" applyBorder="1" applyAlignment="1">
      <alignment vertical="center"/>
    </xf>
    <xf numFmtId="0" fontId="116" fillId="24" borderId="13" xfId="45" applyFont="1" applyFill="1" applyBorder="1" applyAlignment="1">
      <alignment vertical="center"/>
    </xf>
    <xf numFmtId="0" fontId="116" fillId="24" borderId="12" xfId="45" applyFont="1" applyFill="1" applyBorder="1" applyAlignment="1">
      <alignment vertical="center"/>
    </xf>
    <xf numFmtId="0" fontId="121" fillId="24" borderId="11" xfId="45" applyFont="1" applyFill="1" applyBorder="1" applyAlignment="1">
      <alignment vertical="center"/>
    </xf>
    <xf numFmtId="0" fontId="120" fillId="24" borderId="13" xfId="45" applyFont="1" applyFill="1" applyBorder="1" applyAlignment="1">
      <alignment vertical="center"/>
    </xf>
    <xf numFmtId="0" fontId="120" fillId="24" borderId="12" xfId="45" applyFont="1" applyFill="1" applyBorder="1" applyAlignment="1">
      <alignment vertical="center"/>
    </xf>
    <xf numFmtId="0" fontId="118" fillId="24" borderId="0" xfId="45" applyFont="1" applyFill="1" applyBorder="1" applyAlignment="1">
      <alignment horizontal="distributed" vertical="center"/>
    </xf>
    <xf numFmtId="0" fontId="118" fillId="24" borderId="0" xfId="45" applyFont="1" applyFill="1" applyBorder="1" applyAlignment="1">
      <alignment horizontal="center" vertical="center" wrapText="1"/>
    </xf>
    <xf numFmtId="0" fontId="121" fillId="24" borderId="28" xfId="45" applyFont="1" applyFill="1" applyBorder="1" applyAlignment="1">
      <alignment vertical="center"/>
    </xf>
    <xf numFmtId="0" fontId="120" fillId="24" borderId="10" xfId="45" applyFont="1" applyFill="1" applyBorder="1" applyAlignment="1">
      <alignment vertical="center"/>
    </xf>
    <xf numFmtId="0" fontId="120" fillId="24" borderId="25" xfId="45" applyFont="1" applyFill="1" applyBorder="1" applyAlignment="1">
      <alignment vertical="center"/>
    </xf>
    <xf numFmtId="0" fontId="116" fillId="24" borderId="10" xfId="43" applyFont="1" applyFill="1" applyBorder="1" applyAlignment="1">
      <alignment vertical="center"/>
    </xf>
    <xf numFmtId="0" fontId="116" fillId="24" borderId="25" xfId="43" applyFont="1" applyFill="1" applyBorder="1" applyAlignment="1">
      <alignment vertical="center"/>
    </xf>
    <xf numFmtId="0" fontId="116" fillId="24" borderId="97" xfId="45" applyFont="1" applyFill="1" applyBorder="1" applyAlignment="1">
      <alignment horizontal="center" vertical="center"/>
    </xf>
    <xf numFmtId="0" fontId="116" fillId="24" borderId="98" xfId="45" applyFont="1" applyFill="1" applyBorder="1" applyAlignment="1">
      <alignment horizontal="center" vertical="center"/>
    </xf>
    <xf numFmtId="0" fontId="116" fillId="24" borderId="99" xfId="45" applyFont="1" applyFill="1" applyBorder="1" applyAlignment="1">
      <alignment horizontal="center" vertical="center"/>
    </xf>
    <xf numFmtId="0" fontId="116" fillId="24" borderId="100" xfId="45" applyFont="1" applyFill="1" applyBorder="1" applyAlignment="1">
      <alignment horizontal="center" vertical="center"/>
    </xf>
    <xf numFmtId="0" fontId="118" fillId="24" borderId="10" xfId="45" applyFont="1" applyFill="1" applyBorder="1" applyAlignment="1">
      <alignment vertical="center"/>
    </xf>
    <xf numFmtId="0" fontId="121" fillId="24" borderId="10" xfId="45" applyFont="1" applyFill="1" applyBorder="1" applyAlignment="1">
      <alignment vertical="center"/>
    </xf>
    <xf numFmtId="0" fontId="118" fillId="24" borderId="25" xfId="45" applyFont="1" applyFill="1" applyBorder="1" applyAlignment="1">
      <alignment vertical="center"/>
    </xf>
    <xf numFmtId="0" fontId="118" fillId="24" borderId="13" xfId="45" applyFont="1" applyFill="1" applyBorder="1" applyAlignment="1">
      <alignment vertical="center"/>
    </xf>
    <xf numFmtId="0" fontId="121" fillId="24" borderId="13" xfId="45" applyFont="1" applyFill="1" applyBorder="1" applyAlignment="1">
      <alignment vertical="center"/>
    </xf>
    <xf numFmtId="0" fontId="118" fillId="24" borderId="12" xfId="45" applyFont="1" applyFill="1" applyBorder="1" applyAlignment="1">
      <alignment vertical="center"/>
    </xf>
    <xf numFmtId="0" fontId="122" fillId="24" borderId="20" xfId="43" applyFont="1" applyFill="1" applyBorder="1" applyAlignment="1">
      <alignment horizontal="left" vertical="center" shrinkToFit="1"/>
    </xf>
    <xf numFmtId="0" fontId="119" fillId="24" borderId="0" xfId="45" applyFont="1" applyFill="1" applyBorder="1" applyAlignment="1">
      <alignment vertical="center"/>
    </xf>
    <xf numFmtId="20" fontId="9" fillId="24" borderId="0" xfId="45" applyNumberFormat="1" applyFont="1" applyFill="1" applyBorder="1" applyAlignment="1">
      <alignment vertical="center"/>
    </xf>
    <xf numFmtId="0" fontId="127" fillId="24" borderId="38" xfId="80" applyFont="1" applyFill="1" applyBorder="1" applyAlignment="1">
      <alignment vertical="center" wrapText="1"/>
    </xf>
    <xf numFmtId="0" fontId="124" fillId="24" borderId="32" xfId="80" applyFont="1" applyFill="1" applyBorder="1" applyAlignment="1">
      <alignment horizontal="left" vertical="center"/>
    </xf>
    <xf numFmtId="0" fontId="127" fillId="24" borderId="14" xfId="80" applyFont="1" applyFill="1" applyBorder="1" applyAlignment="1">
      <alignment vertical="center" wrapText="1"/>
    </xf>
    <xf numFmtId="0" fontId="125" fillId="24" borderId="14" xfId="80" applyFont="1" applyFill="1" applyBorder="1" applyAlignment="1">
      <alignment vertical="center"/>
    </xf>
    <xf numFmtId="0" fontId="124" fillId="24" borderId="14" xfId="80" applyFont="1" applyFill="1" applyBorder="1" applyAlignment="1">
      <alignment horizontal="left" vertical="center"/>
    </xf>
    <xf numFmtId="0" fontId="125" fillId="24" borderId="53" xfId="80" applyFont="1" applyFill="1" applyBorder="1" applyAlignment="1">
      <alignment vertical="center"/>
    </xf>
    <xf numFmtId="0" fontId="125" fillId="24" borderId="20" xfId="80" applyFont="1" applyFill="1" applyBorder="1" applyAlignment="1">
      <alignment vertical="center"/>
    </xf>
    <xf numFmtId="0" fontId="125" fillId="24" borderId="0" xfId="80" applyFont="1" applyFill="1" applyAlignment="1">
      <alignment vertical="center"/>
    </xf>
    <xf numFmtId="0" fontId="124" fillId="24" borderId="0" xfId="80" applyFont="1" applyFill="1" applyAlignment="1">
      <alignment horizontal="left" vertical="center"/>
    </xf>
    <xf numFmtId="0" fontId="128" fillId="24" borderId="0" xfId="80" applyFont="1" applyFill="1" applyAlignment="1">
      <alignment horizontal="left" vertical="top"/>
    </xf>
    <xf numFmtId="0" fontId="129" fillId="24" borderId="0" xfId="80" applyFont="1" applyFill="1" applyAlignment="1">
      <alignment horizontal="left" vertical="center"/>
    </xf>
    <xf numFmtId="0" fontId="130" fillId="24" borderId="0" xfId="80" applyFont="1" applyFill="1" applyAlignment="1">
      <alignment horizontal="left" vertical="center"/>
    </xf>
    <xf numFmtId="0" fontId="131" fillId="24" borderId="0" xfId="80" applyFont="1" applyFill="1" applyAlignment="1">
      <alignment horizontal="left" vertical="top"/>
    </xf>
    <xf numFmtId="0" fontId="126" fillId="24" borderId="13" xfId="80" applyFont="1" applyFill="1" applyBorder="1" applyAlignment="1">
      <alignment vertical="center" wrapText="1"/>
    </xf>
    <xf numFmtId="0" fontId="124" fillId="24" borderId="13" xfId="80" applyFont="1" applyFill="1" applyBorder="1" applyAlignment="1">
      <alignment horizontal="left" vertical="center"/>
    </xf>
    <xf numFmtId="0" fontId="62" fillId="24" borderId="0" xfId="80" applyFill="1" applyAlignment="1">
      <alignment horizontal="left" vertical="top"/>
    </xf>
    <xf numFmtId="0" fontId="63" fillId="24" borderId="0" xfId="80" applyFont="1" applyFill="1" applyAlignment="1">
      <alignment vertical="top" wrapText="1"/>
    </xf>
    <xf numFmtId="0" fontId="62" fillId="24" borderId="0" xfId="80" applyFill="1" applyAlignment="1">
      <alignment horizontal="left" vertical="center"/>
    </xf>
    <xf numFmtId="0" fontId="127" fillId="24" borderId="26" xfId="80" applyFont="1" applyFill="1" applyBorder="1" applyAlignment="1">
      <alignment horizontal="center" vertical="center" wrapText="1"/>
    </xf>
    <xf numFmtId="49" fontId="127" fillId="24" borderId="20" xfId="80" applyNumberFormat="1" applyFont="1" applyFill="1" applyBorder="1" applyAlignment="1">
      <alignment vertical="center" wrapText="1"/>
    </xf>
    <xf numFmtId="0" fontId="125" fillId="24" borderId="13" xfId="80" applyFont="1" applyFill="1" applyBorder="1" applyAlignment="1">
      <alignment vertical="center"/>
    </xf>
    <xf numFmtId="0" fontId="127" fillId="24" borderId="32" xfId="80" applyFont="1" applyFill="1" applyBorder="1" applyAlignment="1">
      <alignment horizontal="left" vertical="center"/>
    </xf>
    <xf numFmtId="0" fontId="137" fillId="24" borderId="14" xfId="80" applyFont="1" applyFill="1" applyBorder="1" applyAlignment="1">
      <alignment vertical="center"/>
    </xf>
    <xf numFmtId="0" fontId="127" fillId="24" borderId="14" xfId="80" applyFont="1" applyFill="1" applyBorder="1" applyAlignment="1">
      <alignment horizontal="left" vertical="center"/>
    </xf>
    <xf numFmtId="0" fontId="137" fillId="24" borderId="53" xfId="80" applyFont="1" applyFill="1" applyBorder="1" applyAlignment="1">
      <alignment vertical="center"/>
    </xf>
    <xf numFmtId="0" fontId="137" fillId="24" borderId="21" xfId="80" applyFont="1" applyFill="1" applyBorder="1" applyAlignment="1">
      <alignment horizontal="left" vertical="center"/>
    </xf>
    <xf numFmtId="0" fontId="127" fillId="24" borderId="13" xfId="80" applyFont="1" applyFill="1" applyBorder="1" applyAlignment="1">
      <alignment horizontal="left" vertical="center"/>
    </xf>
    <xf numFmtId="0" fontId="124" fillId="24" borderId="47" xfId="80" applyFont="1" applyFill="1" applyBorder="1" applyAlignment="1">
      <alignment vertical="center" wrapText="1"/>
    </xf>
    <xf numFmtId="0" fontId="127" fillId="24" borderId="47" xfId="80" applyFont="1" applyFill="1" applyBorder="1" applyAlignment="1">
      <alignment vertical="center" wrapText="1"/>
    </xf>
    <xf numFmtId="0" fontId="124" fillId="24" borderId="72" xfId="80" applyFont="1" applyFill="1" applyBorder="1" applyAlignment="1">
      <alignment vertical="center" wrapText="1"/>
    </xf>
    <xf numFmtId="0" fontId="124" fillId="24" borderId="62" xfId="80" applyFont="1" applyFill="1" applyBorder="1" applyAlignment="1">
      <alignment vertical="center" wrapText="1"/>
    </xf>
    <xf numFmtId="0" fontId="131" fillId="24" borderId="20" xfId="80" applyFont="1" applyFill="1" applyBorder="1" applyAlignment="1">
      <alignment horizontal="center" vertical="center"/>
    </xf>
    <xf numFmtId="0" fontId="127" fillId="0" borderId="24" xfId="80" applyFont="1" applyBorder="1" applyAlignment="1">
      <alignment vertical="center" wrapText="1"/>
    </xf>
    <xf numFmtId="0" fontId="127" fillId="0" borderId="19" xfId="80" applyFont="1" applyBorder="1" applyAlignment="1">
      <alignment horizontal="center" vertical="center" wrapText="1"/>
    </xf>
    <xf numFmtId="0" fontId="131" fillId="24" borderId="0" xfId="80" applyFont="1" applyFill="1" applyAlignment="1">
      <alignment horizontal="center" vertical="center"/>
    </xf>
    <xf numFmtId="0" fontId="124" fillId="24" borderId="0" xfId="80" applyFont="1" applyFill="1" applyAlignment="1">
      <alignment horizontal="center" vertical="center" wrapText="1"/>
    </xf>
    <xf numFmtId="0" fontId="124" fillId="24" borderId="0" xfId="80" applyFont="1" applyFill="1" applyAlignment="1">
      <alignment horizontal="left" vertical="top" indent="4"/>
    </xf>
    <xf numFmtId="0" fontId="124" fillId="24" borderId="0" xfId="80" applyFont="1" applyFill="1" applyAlignment="1">
      <alignment horizontal="left" vertical="top" indent="5"/>
    </xf>
    <xf numFmtId="0" fontId="65" fillId="24" borderId="0" xfId="80" applyFont="1" applyFill="1" applyAlignment="1">
      <alignment horizontal="left" vertical="top" wrapText="1"/>
    </xf>
    <xf numFmtId="0" fontId="65" fillId="24" borderId="0" xfId="80" applyFont="1" applyFill="1" applyAlignment="1">
      <alignment horizontal="left" vertical="top"/>
    </xf>
    <xf numFmtId="0" fontId="138" fillId="24" borderId="0" xfId="80" applyFont="1" applyFill="1" applyAlignment="1">
      <alignment horizontal="left" vertical="top"/>
    </xf>
    <xf numFmtId="0" fontId="0" fillId="0" borderId="79" xfId="0" applyFont="1" applyFill="1" applyBorder="1" applyAlignment="1">
      <alignment horizontal="center" vertical="center"/>
    </xf>
    <xf numFmtId="0" fontId="116" fillId="24" borderId="20" xfId="49" applyFont="1" applyFill="1" applyBorder="1" applyAlignment="1">
      <alignment horizontal="center" vertical="center" wrapText="1"/>
    </xf>
    <xf numFmtId="0" fontId="125" fillId="24" borderId="13" xfId="80" applyFont="1" applyFill="1" applyBorder="1" applyAlignment="1">
      <alignment horizontal="left" vertical="center"/>
    </xf>
    <xf numFmtId="0" fontId="125" fillId="24" borderId="12" xfId="80" applyFont="1" applyFill="1" applyBorder="1" applyAlignment="1">
      <alignment horizontal="left" vertical="center"/>
    </xf>
    <xf numFmtId="0" fontId="124" fillId="24" borderId="0" xfId="80" applyFont="1" applyFill="1" applyAlignment="1">
      <alignment horizontal="left" vertical="top"/>
    </xf>
    <xf numFmtId="49" fontId="127" fillId="24" borderId="20" xfId="80" applyNumberFormat="1" applyFont="1" applyFill="1" applyBorder="1" applyAlignment="1">
      <alignment horizontal="center" vertical="center" wrapText="1"/>
    </xf>
    <xf numFmtId="0" fontId="116" fillId="24" borderId="0" xfId="80" applyFont="1" applyFill="1" applyAlignment="1">
      <alignment horizontal="left" vertical="center"/>
    </xf>
    <xf numFmtId="0" fontId="131" fillId="24" borderId="0" xfId="80" applyFont="1" applyFill="1" applyAlignment="1">
      <alignment horizontal="left" vertical="center"/>
    </xf>
    <xf numFmtId="0" fontId="127" fillId="24" borderId="20" xfId="80" applyFont="1" applyFill="1" applyBorder="1" applyAlignment="1">
      <alignment horizontal="center" vertical="center" wrapText="1"/>
    </xf>
    <xf numFmtId="0" fontId="0" fillId="0" borderId="236" xfId="0" applyFont="1" applyBorder="1" applyAlignment="1">
      <alignment horizontal="center" vertical="center"/>
    </xf>
    <xf numFmtId="0" fontId="0" fillId="0" borderId="79" xfId="0" applyFont="1" applyBorder="1" applyAlignment="1">
      <alignment horizontal="center"/>
    </xf>
    <xf numFmtId="0" fontId="116" fillId="0" borderId="20" xfId="49" applyFont="1" applyFill="1" applyBorder="1" applyAlignment="1">
      <alignment horizontal="center" vertical="center" wrapText="1"/>
    </xf>
    <xf numFmtId="0" fontId="116" fillId="0" borderId="20" xfId="49" applyFont="1" applyFill="1" applyBorder="1" applyAlignment="1">
      <alignment vertical="center" wrapText="1"/>
    </xf>
    <xf numFmtId="0" fontId="142" fillId="24" borderId="0" xfId="80" applyFont="1" applyFill="1" applyAlignment="1">
      <alignment horizontal="left" vertical="top"/>
    </xf>
    <xf numFmtId="14" fontId="131" fillId="24" borderId="0" xfId="80" applyNumberFormat="1" applyFont="1" applyFill="1" applyAlignment="1">
      <alignment horizontal="left" vertical="top"/>
    </xf>
    <xf numFmtId="0" fontId="124" fillId="30" borderId="0" xfId="80" applyFont="1" applyFill="1" applyAlignment="1">
      <alignment horizontal="left" vertical="top"/>
    </xf>
    <xf numFmtId="0" fontId="126" fillId="24" borderId="12" xfId="80" applyFont="1" applyFill="1" applyBorder="1" applyAlignment="1">
      <alignment vertical="center" wrapText="1"/>
    </xf>
    <xf numFmtId="0" fontId="12" fillId="0" borderId="0" xfId="0" applyFont="1" applyAlignment="1">
      <alignment horizontal="center" shrinkToFit="1"/>
    </xf>
    <xf numFmtId="0" fontId="0" fillId="0" borderId="0" xfId="0" applyAlignment="1">
      <alignment horizontal="center" shrinkToFit="1"/>
    </xf>
    <xf numFmtId="0" fontId="0" fillId="0" borderId="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textRotation="255" shrinkToFit="1"/>
    </xf>
    <xf numFmtId="0" fontId="0" fillId="0" borderId="23" xfId="0" applyFont="1" applyBorder="1" applyAlignment="1">
      <alignment horizontal="center" vertical="center" textRotation="255" shrinkToFit="1"/>
    </xf>
    <xf numFmtId="0" fontId="0" fillId="0" borderId="57" xfId="0" applyFont="1" applyBorder="1" applyAlignment="1">
      <alignment horizontal="center" vertical="center" textRotation="255" shrinkToFit="1"/>
    </xf>
    <xf numFmtId="0" fontId="0" fillId="0" borderId="87" xfId="0" applyFont="1" applyBorder="1" applyAlignment="1">
      <alignment horizontal="center" vertical="center" textRotation="255"/>
    </xf>
    <xf numFmtId="0" fontId="0" fillId="0" borderId="72" xfId="0" applyFont="1" applyBorder="1" applyAlignment="1">
      <alignment horizontal="center" vertical="center" textRotation="255"/>
    </xf>
    <xf numFmtId="0" fontId="0" fillId="0" borderId="73" xfId="0" applyFont="1" applyBorder="1" applyAlignment="1">
      <alignment horizontal="center" vertical="center" textRotation="255"/>
    </xf>
    <xf numFmtId="0" fontId="0" fillId="0" borderId="88" xfId="0" applyFont="1" applyBorder="1" applyAlignment="1">
      <alignment horizontal="center" vertical="top" textRotation="255" shrinkToFit="1"/>
    </xf>
    <xf numFmtId="0" fontId="0" fillId="0" borderId="89" xfId="0" applyFont="1" applyBorder="1" applyAlignment="1">
      <alignment horizontal="center" vertical="top" textRotation="255" shrinkToFit="1"/>
    </xf>
    <xf numFmtId="0" fontId="0" fillId="0" borderId="90" xfId="0" applyFont="1" applyBorder="1" applyAlignment="1">
      <alignment horizontal="center" vertical="top" textRotation="255" shrinkToFit="1"/>
    </xf>
    <xf numFmtId="0" fontId="0" fillId="0" borderId="88" xfId="0" applyFont="1" applyBorder="1" applyAlignment="1">
      <alignment horizontal="center" vertical="center" textRotation="255" shrinkToFit="1"/>
    </xf>
    <xf numFmtId="0" fontId="0" fillId="0" borderId="89" xfId="0" applyFont="1" applyBorder="1" applyAlignment="1">
      <alignment horizontal="center" vertical="center" textRotation="255" shrinkToFit="1"/>
    </xf>
    <xf numFmtId="0" fontId="0" fillId="0" borderId="90" xfId="0" applyFont="1" applyBorder="1" applyAlignment="1">
      <alignment horizontal="center" vertical="center" textRotation="255" shrinkToFit="1"/>
    </xf>
    <xf numFmtId="0" fontId="0" fillId="0" borderId="70" xfId="0" applyFont="1" applyBorder="1" applyAlignment="1">
      <alignment horizontal="center" vertical="center" textRotation="255" shrinkToFit="1"/>
    </xf>
    <xf numFmtId="0" fontId="0" fillId="0" borderId="71" xfId="0" applyFont="1" applyBorder="1" applyAlignment="1">
      <alignment horizontal="center" vertical="center" textRotation="255" shrinkToFit="1"/>
    </xf>
    <xf numFmtId="0" fontId="0" fillId="0" borderId="74" xfId="0" applyFont="1" applyBorder="1" applyAlignment="1">
      <alignment horizontal="center" vertical="center" textRotation="255" shrinkToFit="1"/>
    </xf>
    <xf numFmtId="0" fontId="0" fillId="0" borderId="0" xfId="0" applyFont="1" applyBorder="1" applyAlignment="1">
      <alignment horizontal="center"/>
    </xf>
    <xf numFmtId="0" fontId="0" fillId="0" borderId="16" xfId="0" applyFont="1" applyBorder="1" applyAlignment="1">
      <alignment horizontal="center"/>
    </xf>
    <xf numFmtId="0" fontId="0" fillId="0" borderId="78" xfId="0" applyFont="1" applyBorder="1" applyAlignment="1">
      <alignment horizontal="center" vertical="center"/>
    </xf>
    <xf numFmtId="0" fontId="0" fillId="0" borderId="63" xfId="0" applyFont="1" applyBorder="1" applyAlignment="1">
      <alignment horizontal="center" vertical="center"/>
    </xf>
    <xf numFmtId="0" fontId="9" fillId="0" borderId="91" xfId="51" applyFont="1" applyFill="1" applyBorder="1" applyAlignment="1">
      <alignment horizontal="left" wrapText="1" shrinkToFit="1"/>
    </xf>
    <xf numFmtId="0" fontId="9" fillId="0" borderId="92" xfId="51" applyFont="1" applyFill="1" applyBorder="1" applyAlignment="1">
      <alignment horizontal="left" wrapText="1" shrinkToFit="1"/>
    </xf>
    <xf numFmtId="0" fontId="0" fillId="0" borderId="22" xfId="0" applyFont="1" applyBorder="1" applyAlignment="1">
      <alignment horizontal="center" vertical="center" textRotation="255"/>
    </xf>
    <xf numFmtId="0" fontId="0" fillId="0" borderId="23" xfId="0" applyFont="1" applyBorder="1" applyAlignment="1">
      <alignment horizontal="center" vertical="center" textRotation="255"/>
    </xf>
    <xf numFmtId="0" fontId="0" fillId="0" borderId="57" xfId="0" applyFont="1" applyBorder="1" applyAlignment="1">
      <alignment horizontal="center" vertical="center" textRotation="255"/>
    </xf>
    <xf numFmtId="0" fontId="9" fillId="0" borderId="49" xfId="51" applyFont="1" applyBorder="1" applyAlignment="1">
      <alignment shrinkToFit="1"/>
    </xf>
    <xf numFmtId="0" fontId="9" fillId="0" borderId="34" xfId="51" applyFont="1" applyBorder="1" applyAlignment="1">
      <alignment shrinkToFit="1"/>
    </xf>
    <xf numFmtId="0" fontId="9" fillId="0" borderId="21" xfId="51" applyFont="1" applyBorder="1" applyAlignment="1">
      <alignment shrinkToFit="1"/>
    </xf>
    <xf numFmtId="0" fontId="9" fillId="0" borderId="15" xfId="51" applyFont="1" applyBorder="1" applyAlignment="1">
      <alignment shrinkToFit="1"/>
    </xf>
    <xf numFmtId="0" fontId="9" fillId="0" borderId="50" xfId="51" applyFont="1" applyBorder="1" applyAlignment="1">
      <alignment shrinkToFit="1"/>
    </xf>
    <xf numFmtId="0" fontId="9" fillId="0" borderId="37" xfId="51" applyFont="1" applyBorder="1" applyAlignment="1">
      <alignment shrinkToFit="1"/>
    </xf>
    <xf numFmtId="0" fontId="0" fillId="0" borderId="83" xfId="0" applyFont="1" applyBorder="1" applyAlignment="1">
      <alignment horizontal="center" vertical="center"/>
    </xf>
    <xf numFmtId="0" fontId="0" fillId="0" borderId="80" xfId="0" applyFont="1" applyBorder="1" applyAlignment="1">
      <alignment horizontal="center" vertical="center"/>
    </xf>
    <xf numFmtId="0" fontId="9" fillId="0" borderId="85" xfId="51" applyFont="1" applyBorder="1" applyAlignment="1">
      <alignment shrinkToFit="1"/>
    </xf>
    <xf numFmtId="0" fontId="9" fillId="0" borderId="86" xfId="51" applyFont="1" applyBorder="1" applyAlignment="1">
      <alignment shrinkToFit="1"/>
    </xf>
    <xf numFmtId="0" fontId="0" fillId="0" borderId="76" xfId="0" applyFont="1" applyBorder="1" applyAlignment="1">
      <alignment horizontal="center" vertical="center"/>
    </xf>
    <xf numFmtId="0" fontId="0" fillId="0" borderId="62" xfId="0" applyFont="1" applyBorder="1" applyAlignment="1">
      <alignment horizontal="center" vertical="center"/>
    </xf>
    <xf numFmtId="0" fontId="0" fillId="0" borderId="77" xfId="0" applyFont="1" applyBorder="1" applyAlignment="1">
      <alignment horizontal="center" vertical="center"/>
    </xf>
    <xf numFmtId="0" fontId="0" fillId="0" borderId="81" xfId="0" applyFont="1" applyBorder="1" applyAlignment="1">
      <alignment horizontal="center" vertical="center"/>
    </xf>
    <xf numFmtId="0" fontId="0" fillId="0" borderId="23" xfId="0" applyFont="1" applyBorder="1" applyAlignment="1">
      <alignment horizontal="center" vertical="center"/>
    </xf>
    <xf numFmtId="0" fontId="0" fillId="0" borderId="201" xfId="0" applyFont="1" applyBorder="1" applyAlignment="1">
      <alignment horizontal="center" vertical="center"/>
    </xf>
    <xf numFmtId="0" fontId="0" fillId="0" borderId="203" xfId="0" applyFont="1" applyBorder="1" applyAlignment="1">
      <alignment horizontal="center" vertical="center"/>
    </xf>
    <xf numFmtId="0" fontId="0" fillId="0" borderId="71" xfId="0" applyFont="1" applyBorder="1" applyAlignment="1">
      <alignment horizontal="center" vertical="center"/>
    </xf>
    <xf numFmtId="0" fontId="9" fillId="0" borderId="198" xfId="51" applyFont="1" applyBorder="1" applyAlignment="1">
      <alignment shrinkToFit="1"/>
    </xf>
    <xf numFmtId="0" fontId="9" fillId="0" borderId="199" xfId="51" applyFont="1" applyBorder="1" applyAlignment="1">
      <alignment shrinkToFit="1"/>
    </xf>
    <xf numFmtId="0" fontId="0" fillId="0" borderId="57" xfId="0" applyFont="1" applyBorder="1" applyAlignment="1">
      <alignment horizontal="center" vertical="center"/>
    </xf>
    <xf numFmtId="0" fontId="9" fillId="0" borderId="200" xfId="0" applyFont="1" applyFill="1" applyBorder="1" applyAlignment="1">
      <alignment horizontal="left" vertical="center" shrinkToFit="1"/>
    </xf>
    <xf numFmtId="0" fontId="9" fillId="0" borderId="235" xfId="0" applyFont="1" applyFill="1" applyBorder="1" applyAlignment="1">
      <alignment horizontal="left" vertical="center" shrinkToFit="1"/>
    </xf>
    <xf numFmtId="0" fontId="11" fillId="0" borderId="233" xfId="0" applyFont="1" applyFill="1" applyBorder="1" applyAlignment="1">
      <alignment horizontal="left" vertical="center" wrapText="1" shrinkToFit="1"/>
    </xf>
    <xf numFmtId="0" fontId="11" fillId="0" borderId="234" xfId="0" applyFont="1" applyFill="1" applyBorder="1" applyAlignment="1">
      <alignment horizontal="left" vertical="center" shrinkToFit="1"/>
    </xf>
    <xf numFmtId="0" fontId="9" fillId="0" borderId="66" xfId="51" applyFont="1" applyBorder="1" applyAlignment="1">
      <alignment horizontal="left" shrinkToFit="1"/>
    </xf>
    <xf numFmtId="0" fontId="9" fillId="0" borderId="93" xfId="51" applyFont="1" applyBorder="1" applyAlignment="1">
      <alignment horizontal="left" shrinkToFit="1"/>
    </xf>
    <xf numFmtId="0" fontId="0" fillId="0" borderId="22" xfId="0" applyFont="1" applyFill="1" applyBorder="1" applyAlignment="1">
      <alignment horizontal="center"/>
    </xf>
    <xf numFmtId="0" fontId="0" fillId="0" borderId="57" xfId="0" applyFont="1" applyFill="1" applyBorder="1" applyAlignment="1">
      <alignment horizontal="center"/>
    </xf>
    <xf numFmtId="0" fontId="0" fillId="0" borderId="39" xfId="0" applyFont="1" applyFill="1" applyBorder="1" applyAlignment="1">
      <alignment horizontal="center" vertical="center"/>
    </xf>
    <xf numFmtId="0" fontId="0" fillId="0" borderId="39" xfId="0" applyFont="1" applyFill="1" applyBorder="1" applyAlignment="1">
      <alignment horizontal="center" vertical="center" wrapText="1"/>
    </xf>
    <xf numFmtId="0" fontId="9" fillId="0" borderId="83" xfId="51" applyFont="1" applyFill="1" applyBorder="1" applyAlignment="1">
      <alignment horizontal="left" shrinkToFit="1"/>
    </xf>
    <xf numFmtId="0" fontId="0" fillId="0" borderId="83" xfId="0" applyFont="1" applyFill="1" applyBorder="1" applyAlignment="1">
      <alignment horizontal="center" vertical="center"/>
    </xf>
    <xf numFmtId="0" fontId="0" fillId="0" borderId="26" xfId="0" applyFont="1" applyFill="1" applyBorder="1" applyAlignment="1">
      <alignment vertical="top" wrapText="1"/>
    </xf>
    <xf numFmtId="0" fontId="0" fillId="0" borderId="20" xfId="0" applyBorder="1" applyAlignment="1"/>
    <xf numFmtId="0" fontId="0" fillId="0" borderId="24" xfId="0" applyBorder="1" applyAlignment="1"/>
    <xf numFmtId="0" fontId="0" fillId="0" borderId="27" xfId="0" applyBorder="1" applyAlignment="1"/>
    <xf numFmtId="0" fontId="0" fillId="0" borderId="10" xfId="0" applyBorder="1" applyAlignment="1"/>
    <xf numFmtId="0" fontId="0" fillId="0" borderId="25" xfId="0" applyBorder="1" applyAlignment="1"/>
    <xf numFmtId="0" fontId="9" fillId="0" borderId="64" xfId="51" applyFont="1" applyFill="1" applyBorder="1" applyAlignment="1">
      <alignment horizontal="left" shrinkToFit="1"/>
    </xf>
    <xf numFmtId="0" fontId="0" fillId="0" borderId="64" xfId="0" applyFont="1" applyFill="1" applyBorder="1" applyAlignment="1">
      <alignment horizontal="center" vertical="center"/>
    </xf>
    <xf numFmtId="0" fontId="9" fillId="0" borderId="79" xfId="51" applyFont="1" applyFill="1" applyBorder="1" applyAlignment="1">
      <alignment horizontal="left" shrinkToFit="1"/>
    </xf>
    <xf numFmtId="0" fontId="0" fillId="0" borderId="79" xfId="0" applyFont="1" applyFill="1" applyBorder="1" applyAlignment="1">
      <alignment horizontal="center" vertical="center"/>
    </xf>
    <xf numFmtId="0" fontId="15" fillId="0" borderId="0" xfId="0" applyFont="1" applyBorder="1" applyAlignment="1">
      <alignment vertical="center" wrapText="1"/>
    </xf>
    <xf numFmtId="0" fontId="15" fillId="0" borderId="0" xfId="0" applyFont="1" applyAlignment="1"/>
    <xf numFmtId="0" fontId="15" fillId="0" borderId="0" xfId="0" applyFont="1" applyAlignment="1">
      <alignment vertical="center" wrapText="1"/>
    </xf>
    <xf numFmtId="0" fontId="15" fillId="0" borderId="0" xfId="0" applyFont="1" applyAlignment="1">
      <alignment vertical="center"/>
    </xf>
    <xf numFmtId="0" fontId="0" fillId="0" borderId="55" xfId="0" applyFont="1" applyFill="1" applyBorder="1" applyAlignment="1">
      <alignment horizontal="center" vertical="center"/>
    </xf>
    <xf numFmtId="0" fontId="0" fillId="0" borderId="14" xfId="0" applyBorder="1" applyAlignment="1">
      <alignment horizontal="center" vertical="center"/>
    </xf>
    <xf numFmtId="0" fontId="0" fillId="0" borderId="53" xfId="0" applyBorder="1" applyAlignment="1">
      <alignment horizontal="center" vertical="center"/>
    </xf>
    <xf numFmtId="0" fontId="0" fillId="0" borderId="40"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66" xfId="0" applyFont="1" applyFill="1" applyBorder="1" applyAlignment="1">
      <alignment horizontal="left" vertical="center"/>
    </xf>
    <xf numFmtId="0" fontId="0" fillId="0" borderId="67" xfId="0" applyFont="1" applyFill="1" applyBorder="1" applyAlignment="1">
      <alignment horizontal="left" vertical="center"/>
    </xf>
    <xf numFmtId="0" fontId="0" fillId="0" borderId="93" xfId="0" applyFont="1" applyFill="1" applyBorder="1" applyAlignment="1">
      <alignment horizontal="left" vertical="center"/>
    </xf>
    <xf numFmtId="0" fontId="0" fillId="0" borderId="66" xfId="0" applyFont="1" applyFill="1" applyBorder="1" applyAlignment="1">
      <alignment horizontal="left" vertical="center" wrapText="1"/>
    </xf>
    <xf numFmtId="0" fontId="0" fillId="0" borderId="67" xfId="0" applyBorder="1" applyAlignment="1">
      <alignment horizontal="left" vertical="center"/>
    </xf>
    <xf numFmtId="0" fontId="0" fillId="0" borderId="93" xfId="0" applyBorder="1" applyAlignment="1">
      <alignment horizontal="left" vertical="center"/>
    </xf>
    <xf numFmtId="0" fontId="16" fillId="0" borderId="11" xfId="0" applyFont="1" applyFill="1" applyBorder="1" applyAlignment="1">
      <alignment horizontal="center" vertical="center"/>
    </xf>
    <xf numFmtId="0" fontId="0" fillId="0" borderId="13" xfId="0" applyBorder="1" applyAlignment="1"/>
    <xf numFmtId="0" fontId="0" fillId="0" borderId="12" xfId="0" applyBorder="1" applyAlignment="1"/>
    <xf numFmtId="0" fontId="0" fillId="0" borderId="27" xfId="0" applyFont="1" applyBorder="1" applyAlignment="1">
      <alignment horizontal="distributed" vertical="center"/>
    </xf>
    <xf numFmtId="0" fontId="0" fillId="0" borderId="25" xfId="0" applyFont="1" applyBorder="1" applyAlignment="1">
      <alignment horizontal="distributed"/>
    </xf>
    <xf numFmtId="0" fontId="0" fillId="0" borderId="11" xfId="0" applyFont="1" applyBorder="1" applyAlignment="1">
      <alignment horizontal="distributed" vertical="center"/>
    </xf>
    <xf numFmtId="0" fontId="0" fillId="0" borderId="12" xfId="0" applyFont="1" applyBorder="1" applyAlignment="1">
      <alignment horizontal="distributed"/>
    </xf>
    <xf numFmtId="0" fontId="0" fillId="0" borderId="26" xfId="0" applyFont="1" applyBorder="1" applyAlignment="1">
      <alignment horizontal="distributed" vertical="center"/>
    </xf>
    <xf numFmtId="0" fontId="0" fillId="0" borderId="24" xfId="0" applyFont="1" applyBorder="1" applyAlignment="1">
      <alignment horizontal="distributed"/>
    </xf>
    <xf numFmtId="0" fontId="0" fillId="0" borderId="27" xfId="0" applyFont="1" applyBorder="1" applyAlignment="1">
      <alignment horizontal="distributed"/>
    </xf>
    <xf numFmtId="0" fontId="0" fillId="0" borderId="11" xfId="0" applyFont="1" applyFill="1" applyBorder="1" applyAlignment="1">
      <alignment horizontal="distributed" vertical="center"/>
    </xf>
    <xf numFmtId="0" fontId="0" fillId="0" borderId="12" xfId="0" applyFont="1" applyFill="1" applyBorder="1" applyAlignment="1">
      <alignment horizontal="distributed" vertical="center"/>
    </xf>
    <xf numFmtId="0" fontId="96" fillId="0" borderId="11" xfId="76" applyFont="1" applyFill="1" applyBorder="1" applyAlignment="1">
      <alignment horizontal="left" vertical="center"/>
    </xf>
    <xf numFmtId="0" fontId="0" fillId="0" borderId="13" xfId="0" applyBorder="1" applyAlignment="1">
      <alignment horizontal="left" vertical="center"/>
    </xf>
    <xf numFmtId="0" fontId="0" fillId="0" borderId="12" xfId="0" applyBorder="1" applyAlignment="1">
      <alignment horizontal="left" vertical="center"/>
    </xf>
    <xf numFmtId="0" fontId="22" fillId="0" borderId="22" xfId="41" applyFont="1" applyBorder="1" applyAlignment="1">
      <alignment horizontal="center" vertical="center" textRotation="255"/>
    </xf>
    <xf numFmtId="0" fontId="22" fillId="0" borderId="57" xfId="41" applyFont="1" applyBorder="1" applyAlignment="1">
      <alignment horizontal="center" vertical="center" textRotation="255"/>
    </xf>
    <xf numFmtId="0" fontId="9" fillId="0" borderId="49" xfId="41" applyFont="1" applyBorder="1" applyAlignment="1">
      <alignment shrinkToFit="1"/>
    </xf>
    <xf numFmtId="0" fontId="9" fillId="0" borderId="34" xfId="41" applyFont="1" applyBorder="1" applyAlignment="1">
      <alignment shrinkToFit="1"/>
    </xf>
    <xf numFmtId="0" fontId="11" fillId="0" borderId="50" xfId="41" applyFont="1" applyBorder="1" applyAlignment="1">
      <alignment wrapText="1" shrinkToFit="1"/>
    </xf>
    <xf numFmtId="0" fontId="11" fillId="0" borderId="37" xfId="41" applyFont="1" applyBorder="1" applyAlignment="1">
      <alignment shrinkToFit="1"/>
    </xf>
    <xf numFmtId="0" fontId="22" fillId="0" borderId="11" xfId="41" applyFont="1" applyBorder="1" applyAlignment="1">
      <alignment horizontal="center" vertical="center"/>
    </xf>
    <xf numFmtId="0" fontId="22" fillId="0" borderId="12" xfId="41" applyFont="1" applyBorder="1" applyAlignment="1">
      <alignment horizontal="center" vertical="center"/>
    </xf>
    <xf numFmtId="0" fontId="22" fillId="0" borderId="22" xfId="41" applyFont="1" applyBorder="1" applyAlignment="1">
      <alignment horizontal="center" vertical="center" wrapText="1"/>
    </xf>
    <xf numFmtId="0" fontId="22" fillId="0" borderId="23" xfId="41" applyFont="1" applyBorder="1" applyAlignment="1">
      <alignment horizontal="center" vertical="center" wrapText="1"/>
    </xf>
    <xf numFmtId="0" fontId="22" fillId="0" borderId="57" xfId="41" applyFont="1" applyBorder="1" applyAlignment="1">
      <alignment horizontal="center" vertical="center" wrapText="1"/>
    </xf>
    <xf numFmtId="0" fontId="22" fillId="0" borderId="0" xfId="41" applyFont="1" applyBorder="1" applyAlignment="1">
      <alignment horizontal="center"/>
    </xf>
    <xf numFmtId="0" fontId="22" fillId="0" borderId="16" xfId="41" applyFont="1" applyBorder="1" applyAlignment="1">
      <alignment horizontal="center"/>
    </xf>
    <xf numFmtId="0" fontId="58" fillId="0" borderId="0" xfId="41" applyFont="1" applyBorder="1" applyAlignment="1">
      <alignment horizontal="left"/>
    </xf>
    <xf numFmtId="0" fontId="9" fillId="0" borderId="21" xfId="41" applyFont="1" applyBorder="1" applyAlignment="1">
      <alignment shrinkToFit="1"/>
    </xf>
    <xf numFmtId="0" fontId="9" fillId="0" borderId="15" xfId="41" applyFont="1" applyBorder="1" applyAlignment="1">
      <alignment shrinkToFit="1"/>
    </xf>
    <xf numFmtId="0" fontId="9" fillId="0" borderId="85" xfId="41" applyFont="1" applyBorder="1" applyAlignment="1">
      <alignment shrinkToFit="1"/>
    </xf>
    <xf numFmtId="0" fontId="9" fillId="0" borderId="86" xfId="41" applyFont="1" applyBorder="1" applyAlignment="1">
      <alignment shrinkToFit="1"/>
    </xf>
    <xf numFmtId="0" fontId="9" fillId="0" borderId="50" xfId="41" applyFont="1" applyBorder="1" applyAlignment="1">
      <alignment shrinkToFit="1"/>
    </xf>
    <xf numFmtId="0" fontId="9" fillId="0" borderId="37" xfId="41" applyFont="1" applyBorder="1" applyAlignment="1">
      <alignment shrinkToFit="1"/>
    </xf>
    <xf numFmtId="0" fontId="8" fillId="0" borderId="22" xfId="41" applyFont="1" applyBorder="1" applyAlignment="1">
      <alignment horizontal="center"/>
    </xf>
    <xf numFmtId="0" fontId="8" fillId="0" borderId="57" xfId="0" applyFont="1" applyBorder="1" applyAlignment="1">
      <alignment horizontal="center"/>
    </xf>
    <xf numFmtId="0" fontId="9" fillId="0" borderId="55" xfId="41" applyFont="1" applyBorder="1" applyAlignment="1">
      <alignment horizontal="center" vertical="center" shrinkToFit="1"/>
    </xf>
    <xf numFmtId="0" fontId="8" fillId="0" borderId="14" xfId="0" applyFont="1" applyBorder="1" applyAlignment="1">
      <alignment horizontal="center" vertical="center"/>
    </xf>
    <xf numFmtId="0" fontId="8" fillId="0" borderId="53" xfId="0" applyFont="1" applyBorder="1" applyAlignment="1">
      <alignment horizontal="center" vertical="center"/>
    </xf>
    <xf numFmtId="0" fontId="8" fillId="0" borderId="40"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53" xfId="41" applyFont="1" applyBorder="1" applyAlignment="1">
      <alignment horizontal="center" vertical="center" wrapText="1"/>
    </xf>
    <xf numFmtId="0" fontId="9" fillId="0" borderId="66" xfId="41" applyFont="1" applyBorder="1" applyAlignment="1">
      <alignment shrinkToFit="1"/>
    </xf>
    <xf numFmtId="0" fontId="8" fillId="0" borderId="67" xfId="0" applyFont="1" applyBorder="1" applyAlignment="1"/>
    <xf numFmtId="0" fontId="8" fillId="0" borderId="93" xfId="0" applyFont="1" applyBorder="1" applyAlignment="1"/>
    <xf numFmtId="0" fontId="8" fillId="0" borderId="11" xfId="41" applyFont="1" applyBorder="1" applyAlignment="1">
      <alignment horizontal="distributed" vertical="center"/>
    </xf>
    <xf numFmtId="0" fontId="8" fillId="0" borderId="12" xfId="41" applyFont="1" applyBorder="1" applyAlignment="1">
      <alignment horizontal="distributed"/>
    </xf>
    <xf numFmtId="0" fontId="16" fillId="0" borderId="0" xfId="41" applyFont="1" applyAlignment="1">
      <alignment horizontal="center" vertical="center" shrinkToFit="1"/>
    </xf>
    <xf numFmtId="0" fontId="22" fillId="0" borderId="11" xfId="41" applyFont="1" applyBorder="1" applyAlignment="1">
      <alignment horizontal="distributed" vertical="center"/>
    </xf>
    <xf numFmtId="0" fontId="22" fillId="0" borderId="12" xfId="41" applyFont="1" applyBorder="1" applyAlignment="1">
      <alignment horizontal="distributed"/>
    </xf>
    <xf numFmtId="0" fontId="22" fillId="0" borderId="26" xfId="41" applyFont="1" applyBorder="1" applyAlignment="1">
      <alignment horizontal="distributed" vertical="center"/>
    </xf>
    <xf numFmtId="0" fontId="22" fillId="0" borderId="24" xfId="41" applyFont="1" applyBorder="1" applyAlignment="1">
      <alignment horizontal="distributed"/>
    </xf>
    <xf numFmtId="0" fontId="22" fillId="0" borderId="27" xfId="41" applyFont="1" applyBorder="1" applyAlignment="1">
      <alignment horizontal="distributed"/>
    </xf>
    <xf numFmtId="0" fontId="22" fillId="0" borderId="25" xfId="41" applyFont="1" applyBorder="1" applyAlignment="1">
      <alignment horizontal="distributed"/>
    </xf>
    <xf numFmtId="0" fontId="10" fillId="0" borderId="22" xfId="41" applyFont="1" applyBorder="1" applyAlignment="1">
      <alignment horizontal="center" vertical="center" textRotation="255" wrapText="1"/>
    </xf>
    <xf numFmtId="0" fontId="10" fillId="0" borderId="23" xfId="41" applyFont="1" applyBorder="1" applyAlignment="1">
      <alignment horizontal="center" vertical="center" textRotation="255" wrapText="1"/>
    </xf>
    <xf numFmtId="0" fontId="16" fillId="0" borderId="11" xfId="41" applyFont="1" applyBorder="1" applyAlignment="1">
      <alignment horizontal="center" vertical="center"/>
    </xf>
    <xf numFmtId="0" fontId="22" fillId="0" borderId="13" xfId="41" applyFont="1" applyBorder="1" applyAlignment="1"/>
    <xf numFmtId="0" fontId="22" fillId="0" borderId="27" xfId="41" applyFont="1" applyBorder="1" applyAlignment="1">
      <alignment horizontal="distributed" vertical="center"/>
    </xf>
    <xf numFmtId="0" fontId="9" fillId="0" borderId="93" xfId="41" applyFont="1" applyBorder="1" applyAlignment="1">
      <alignment shrinkToFit="1"/>
    </xf>
    <xf numFmtId="0" fontId="8" fillId="0" borderId="22" xfId="41" applyFont="1" applyFill="1" applyBorder="1" applyAlignment="1">
      <alignment horizontal="center" vertical="center"/>
    </xf>
    <xf numFmtId="0" fontId="8" fillId="0" borderId="57" xfId="41" applyFont="1" applyFill="1" applyBorder="1" applyAlignment="1">
      <alignment horizontal="center" vertical="center"/>
    </xf>
    <xf numFmtId="0" fontId="20" fillId="0" borderId="11" xfId="41" applyFont="1" applyBorder="1" applyAlignment="1">
      <alignment horizontal="left" vertical="center"/>
    </xf>
    <xf numFmtId="0" fontId="20" fillId="0" borderId="13" xfId="41" applyFont="1" applyBorder="1" applyAlignment="1">
      <alignment horizontal="left" vertical="center"/>
    </xf>
    <xf numFmtId="0" fontId="20" fillId="0" borderId="12" xfId="41" applyFont="1" applyBorder="1" applyAlignment="1">
      <alignment horizontal="left" vertical="center"/>
    </xf>
    <xf numFmtId="0" fontId="9" fillId="0" borderId="26" xfId="41" applyFont="1" applyBorder="1" applyAlignment="1">
      <alignment horizontal="left" vertical="center" wrapText="1"/>
    </xf>
    <xf numFmtId="0" fontId="9" fillId="0" borderId="20" xfId="41" applyFont="1" applyBorder="1" applyAlignment="1">
      <alignment horizontal="left" vertical="center" wrapText="1"/>
    </xf>
    <xf numFmtId="0" fontId="9" fillId="0" borderId="24" xfId="41" applyFont="1" applyBorder="1" applyAlignment="1">
      <alignment horizontal="left" vertical="center" wrapText="1"/>
    </xf>
    <xf numFmtId="0" fontId="9" fillId="0" borderId="27" xfId="41" applyFont="1" applyBorder="1" applyAlignment="1">
      <alignment horizontal="left" vertical="center" wrapText="1"/>
    </xf>
    <xf numFmtId="0" fontId="9" fillId="0" borderId="10" xfId="41" applyFont="1" applyBorder="1" applyAlignment="1">
      <alignment horizontal="left" vertical="center" wrapText="1"/>
    </xf>
    <xf numFmtId="0" fontId="9" fillId="0" borderId="25" xfId="41" applyFont="1" applyBorder="1" applyAlignment="1">
      <alignment horizontal="left" vertical="center" wrapText="1"/>
    </xf>
    <xf numFmtId="0" fontId="116" fillId="24" borderId="0" xfId="45" applyFont="1" applyFill="1" applyAlignment="1">
      <alignment horizontal="center" vertical="center"/>
    </xf>
    <xf numFmtId="0" fontId="116" fillId="24" borderId="0" xfId="45" applyFont="1" applyFill="1" applyAlignment="1">
      <alignment horizontal="left" vertical="center" wrapText="1"/>
    </xf>
    <xf numFmtId="0" fontId="116" fillId="24" borderId="0" xfId="45" applyFont="1" applyFill="1" applyAlignment="1">
      <alignment horizontal="left" vertical="top"/>
    </xf>
    <xf numFmtId="0" fontId="116" fillId="24" borderId="0" xfId="45" applyFont="1" applyFill="1" applyAlignment="1">
      <alignment horizontal="left" vertical="top" wrapText="1"/>
    </xf>
    <xf numFmtId="0" fontId="116" fillId="24" borderId="77" xfId="45" applyFont="1" applyFill="1" applyBorder="1" applyAlignment="1">
      <alignment horizontal="center" vertical="center" textRotation="255"/>
    </xf>
    <xf numFmtId="0" fontId="116" fillId="24" borderId="89" xfId="43" applyFont="1" applyFill="1" applyBorder="1" applyAlignment="1">
      <alignment horizontal="center" vertical="center" textRotation="255"/>
    </xf>
    <xf numFmtId="0" fontId="116" fillId="24" borderId="110" xfId="45" applyFont="1" applyFill="1" applyBorder="1" applyAlignment="1">
      <alignment horizontal="left" vertical="center"/>
    </xf>
    <xf numFmtId="0" fontId="116" fillId="24" borderId="111" xfId="45" applyFont="1" applyFill="1" applyBorder="1" applyAlignment="1">
      <alignment horizontal="left" vertical="center"/>
    </xf>
    <xf numFmtId="0" fontId="116" fillId="24" borderId="112" xfId="45" applyFont="1" applyFill="1" applyBorder="1" applyAlignment="1">
      <alignment horizontal="left" vertical="center"/>
    </xf>
    <xf numFmtId="0" fontId="116" fillId="24" borderId="0" xfId="49" applyFont="1" applyFill="1" applyAlignment="1">
      <alignment horizontal="left" vertical="center" wrapText="1"/>
    </xf>
    <xf numFmtId="0" fontId="116" fillId="24" borderId="31" xfId="49" applyFont="1" applyFill="1" applyBorder="1" applyAlignment="1">
      <alignment horizontal="left" vertical="center" wrapText="1"/>
    </xf>
    <xf numFmtId="0" fontId="116" fillId="24" borderId="27" xfId="49" applyFont="1" applyFill="1" applyBorder="1" applyAlignment="1">
      <alignment horizontal="left" vertical="center" wrapText="1"/>
    </xf>
    <xf numFmtId="0" fontId="116" fillId="24" borderId="10" xfId="49" applyFont="1" applyFill="1" applyBorder="1" applyAlignment="1">
      <alignment horizontal="left" vertical="center" wrapText="1"/>
    </xf>
    <xf numFmtId="0" fontId="116" fillId="24" borderId="25" xfId="49" applyFont="1" applyFill="1" applyBorder="1" applyAlignment="1">
      <alignment horizontal="left" vertical="center" wrapText="1"/>
    </xf>
    <xf numFmtId="0" fontId="116" fillId="24" borderId="26" xfId="45" applyFont="1" applyFill="1" applyBorder="1" applyAlignment="1">
      <alignment vertical="center"/>
    </xf>
    <xf numFmtId="0" fontId="116" fillId="24" borderId="20" xfId="45" applyFont="1" applyFill="1" applyBorder="1" applyAlignment="1">
      <alignment vertical="center"/>
    </xf>
    <xf numFmtId="0" fontId="116" fillId="24" borderId="24" xfId="45" applyFont="1" applyFill="1" applyBorder="1" applyAlignment="1">
      <alignment vertical="center"/>
    </xf>
    <xf numFmtId="0" fontId="116" fillId="24" borderId="27" xfId="45" applyFont="1" applyFill="1" applyBorder="1" applyAlignment="1">
      <alignment vertical="center"/>
    </xf>
    <xf numFmtId="0" fontId="116" fillId="24" borderId="10" xfId="45" applyFont="1" applyFill="1" applyBorder="1" applyAlignment="1">
      <alignment vertical="center"/>
    </xf>
    <xf numFmtId="0" fontId="116" fillId="24" borderId="25" xfId="45" applyFont="1" applyFill="1" applyBorder="1" applyAlignment="1">
      <alignment vertical="center"/>
    </xf>
    <xf numFmtId="49" fontId="116" fillId="24" borderId="11" xfId="45" applyNumberFormat="1" applyFont="1" applyFill="1" applyBorder="1" applyAlignment="1">
      <alignment horizontal="left" vertical="center"/>
    </xf>
    <xf numFmtId="49" fontId="116" fillId="24" borderId="13" xfId="45" applyNumberFormat="1" applyFont="1" applyFill="1" applyBorder="1" applyAlignment="1">
      <alignment horizontal="left" vertical="center"/>
    </xf>
    <xf numFmtId="49" fontId="116" fillId="24" borderId="13" xfId="45" applyNumberFormat="1" applyFont="1" applyFill="1" applyBorder="1" applyAlignment="1">
      <alignment horizontal="center" vertical="center"/>
    </xf>
    <xf numFmtId="49" fontId="116" fillId="24" borderId="12" xfId="45" applyNumberFormat="1" applyFont="1" applyFill="1" applyBorder="1" applyAlignment="1">
      <alignment horizontal="center" vertical="center"/>
    </xf>
    <xf numFmtId="49" fontId="116" fillId="24" borderId="12" xfId="45" applyNumberFormat="1" applyFont="1" applyFill="1" applyBorder="1" applyAlignment="1">
      <alignment horizontal="left" vertical="center"/>
    </xf>
    <xf numFmtId="0" fontId="116" fillId="24" borderId="28" xfId="49" applyFont="1" applyFill="1" applyBorder="1" applyAlignment="1">
      <alignment horizontal="center" vertical="center"/>
    </xf>
    <xf numFmtId="0" fontId="118" fillId="0" borderId="11" xfId="0" applyFont="1" applyBorder="1" applyAlignment="1">
      <alignment horizontal="left" vertical="center"/>
    </xf>
    <xf numFmtId="0" fontId="118" fillId="0" borderId="13" xfId="0" applyFont="1" applyBorder="1" applyAlignment="1">
      <alignment horizontal="left" vertical="center"/>
    </xf>
    <xf numFmtId="0" fontId="118" fillId="0" borderId="12" xfId="0" applyFont="1" applyBorder="1" applyAlignment="1">
      <alignment horizontal="left" vertical="center"/>
    </xf>
    <xf numFmtId="0" fontId="119" fillId="0" borderId="26" xfId="45" applyFont="1" applyFill="1" applyBorder="1" applyAlignment="1">
      <alignment horizontal="left" vertical="center" wrapText="1"/>
    </xf>
    <xf numFmtId="0" fontId="119" fillId="0" borderId="20" xfId="45" applyFont="1" applyFill="1" applyBorder="1" applyAlignment="1">
      <alignment horizontal="left" vertical="center" wrapText="1"/>
    </xf>
    <xf numFmtId="0" fontId="119" fillId="0" borderId="24" xfId="45" applyFont="1" applyFill="1" applyBorder="1" applyAlignment="1">
      <alignment horizontal="left" vertical="center" wrapText="1"/>
    </xf>
    <xf numFmtId="0" fontId="119" fillId="0" borderId="27" xfId="45" applyFont="1" applyFill="1" applyBorder="1" applyAlignment="1">
      <alignment horizontal="left" vertical="center" wrapText="1"/>
    </xf>
    <xf numFmtId="0" fontId="119" fillId="0" borderId="10" xfId="45" applyFont="1" applyFill="1" applyBorder="1" applyAlignment="1">
      <alignment horizontal="left" vertical="center" wrapText="1"/>
    </xf>
    <xf numFmtId="0" fontId="119" fillId="0" borderId="25" xfId="45" applyFont="1" applyFill="1" applyBorder="1" applyAlignment="1">
      <alignment horizontal="left" vertical="center" wrapText="1"/>
    </xf>
    <xf numFmtId="0" fontId="116" fillId="24" borderId="26" xfId="45" applyFont="1" applyFill="1" applyBorder="1" applyAlignment="1">
      <alignment horizontal="left" vertical="center"/>
    </xf>
    <xf numFmtId="0" fontId="116" fillId="24" borderId="20" xfId="45" applyFont="1" applyFill="1" applyBorder="1" applyAlignment="1">
      <alignment horizontal="left" vertical="center"/>
    </xf>
    <xf numFmtId="0" fontId="116" fillId="24" borderId="24" xfId="45" applyFont="1" applyFill="1" applyBorder="1" applyAlignment="1">
      <alignment horizontal="left" vertical="center"/>
    </xf>
    <xf numFmtId="0" fontId="116" fillId="24" borderId="27" xfId="45" applyFont="1" applyFill="1" applyBorder="1" applyAlignment="1">
      <alignment horizontal="left" vertical="center"/>
    </xf>
    <xf numFmtId="0" fontId="116" fillId="24" borderId="10" xfId="45" applyFont="1" applyFill="1" applyBorder="1" applyAlignment="1">
      <alignment horizontal="left" vertical="center"/>
    </xf>
    <xf numFmtId="0" fontId="116" fillId="24" borderId="25" xfId="45" applyFont="1" applyFill="1" applyBorder="1" applyAlignment="1">
      <alignment horizontal="left" vertical="center"/>
    </xf>
    <xf numFmtId="0" fontId="116" fillId="24" borderId="26" xfId="45" applyFont="1" applyFill="1" applyBorder="1" applyAlignment="1">
      <alignment horizontal="center" vertical="center"/>
    </xf>
    <xf numFmtId="0" fontId="116" fillId="24" borderId="20" xfId="45" applyFont="1" applyFill="1" applyBorder="1" applyAlignment="1">
      <alignment horizontal="center" vertical="center"/>
    </xf>
    <xf numFmtId="0" fontId="116" fillId="24" borderId="24" xfId="45" applyFont="1" applyFill="1" applyBorder="1" applyAlignment="1">
      <alignment horizontal="center" vertical="center"/>
    </xf>
    <xf numFmtId="0" fontId="116" fillId="24" borderId="27" xfId="45" applyFont="1" applyFill="1" applyBorder="1" applyAlignment="1">
      <alignment horizontal="center" vertical="center"/>
    </xf>
    <xf numFmtId="0" fontId="116" fillId="24" borderId="10" xfId="45" applyFont="1" applyFill="1" applyBorder="1" applyAlignment="1">
      <alignment horizontal="center" vertical="center"/>
    </xf>
    <xf numFmtId="0" fontId="116" fillId="24" borderId="25" xfId="45" applyFont="1" applyFill="1" applyBorder="1" applyAlignment="1">
      <alignment horizontal="center" vertical="center"/>
    </xf>
    <xf numFmtId="0" fontId="116" fillId="24" borderId="110" xfId="45" applyFont="1" applyFill="1" applyBorder="1" applyAlignment="1">
      <alignment horizontal="center" vertical="center"/>
    </xf>
    <xf numFmtId="0" fontId="116" fillId="24" borderId="111" xfId="45" applyFont="1" applyFill="1" applyBorder="1" applyAlignment="1">
      <alignment horizontal="center" vertical="center"/>
    </xf>
    <xf numFmtId="0" fontId="116" fillId="24" borderId="112" xfId="45" applyFont="1" applyFill="1" applyBorder="1" applyAlignment="1">
      <alignment horizontal="center" vertical="center"/>
    </xf>
    <xf numFmtId="0" fontId="116" fillId="24" borderId="26" xfId="45" applyFont="1" applyFill="1" applyBorder="1" applyAlignment="1">
      <alignment horizontal="center" vertical="center" wrapText="1"/>
    </xf>
    <xf numFmtId="0" fontId="116" fillId="24" borderId="24" xfId="45" applyFont="1" applyFill="1" applyBorder="1" applyAlignment="1">
      <alignment horizontal="center" vertical="center" wrapText="1"/>
    </xf>
    <xf numFmtId="0" fontId="116" fillId="24" borderId="27" xfId="45" applyFont="1" applyFill="1" applyBorder="1" applyAlignment="1">
      <alignment horizontal="center" vertical="center" wrapText="1"/>
    </xf>
    <xf numFmtId="0" fontId="116" fillId="24" borderId="25" xfId="45" applyFont="1" applyFill="1" applyBorder="1" applyAlignment="1">
      <alignment horizontal="center" vertical="center" wrapText="1"/>
    </xf>
    <xf numFmtId="181" fontId="116" fillId="24" borderId="20" xfId="45" applyNumberFormat="1" applyFont="1" applyFill="1" applyBorder="1" applyAlignment="1">
      <alignment horizontal="left" vertical="center"/>
    </xf>
    <xf numFmtId="181" fontId="116" fillId="24" borderId="24" xfId="45" applyNumberFormat="1" applyFont="1" applyFill="1" applyBorder="1" applyAlignment="1">
      <alignment horizontal="left" vertical="center"/>
    </xf>
    <xf numFmtId="181" fontId="116" fillId="24" borderId="10" xfId="45" applyNumberFormat="1" applyFont="1" applyFill="1" applyBorder="1" applyAlignment="1">
      <alignment horizontal="left" vertical="center"/>
    </xf>
    <xf numFmtId="181" fontId="116" fillId="24" borderId="25" xfId="45" applyNumberFormat="1" applyFont="1" applyFill="1" applyBorder="1" applyAlignment="1">
      <alignment horizontal="left" vertical="center"/>
    </xf>
    <xf numFmtId="49" fontId="116" fillId="24" borderId="20" xfId="49" applyNumberFormat="1" applyFont="1" applyFill="1" applyBorder="1" applyAlignment="1">
      <alignment horizontal="center" vertical="center" wrapText="1"/>
    </xf>
    <xf numFmtId="0" fontId="116" fillId="24" borderId="20" xfId="49" applyFont="1" applyFill="1" applyBorder="1" applyAlignment="1">
      <alignment horizontal="center" vertical="center" wrapText="1"/>
    </xf>
    <xf numFmtId="0" fontId="116" fillId="24" borderId="24" xfId="49" applyFont="1" applyFill="1" applyBorder="1" applyAlignment="1">
      <alignment horizontal="center" vertical="center" wrapText="1"/>
    </xf>
    <xf numFmtId="0" fontId="116" fillId="24" borderId="30" xfId="49" applyFont="1" applyFill="1" applyBorder="1" applyAlignment="1">
      <alignment horizontal="left" vertical="center" wrapText="1"/>
    </xf>
    <xf numFmtId="49" fontId="116" fillId="0" borderId="11" xfId="49" applyNumberFormat="1" applyFont="1" applyBorder="1" applyAlignment="1">
      <alignment horizontal="left" vertical="center"/>
    </xf>
    <xf numFmtId="49" fontId="116" fillId="0" borderId="13" xfId="49" applyNumberFormat="1" applyFont="1" applyBorder="1" applyAlignment="1">
      <alignment horizontal="left" vertical="center"/>
    </xf>
    <xf numFmtId="49" fontId="116" fillId="0" borderId="12" xfId="49" applyNumberFormat="1" applyFont="1" applyBorder="1" applyAlignment="1">
      <alignment horizontal="left" vertical="center"/>
    </xf>
    <xf numFmtId="0" fontId="118" fillId="24" borderId="0" xfId="45" applyFont="1" applyFill="1" applyBorder="1" applyAlignment="1">
      <alignment horizontal="center" vertical="center"/>
    </xf>
    <xf numFmtId="0" fontId="116" fillId="24" borderId="113" xfId="45" applyFont="1" applyFill="1" applyBorder="1" applyAlignment="1">
      <alignment horizontal="left" vertical="center"/>
    </xf>
    <xf numFmtId="0" fontId="116" fillId="24" borderId="114" xfId="45" applyFont="1" applyFill="1" applyBorder="1" applyAlignment="1">
      <alignment horizontal="left" vertical="center"/>
    </xf>
    <xf numFmtId="0" fontId="116" fillId="24" borderId="115" xfId="45" applyFont="1" applyFill="1" applyBorder="1" applyAlignment="1">
      <alignment horizontal="left" vertical="center"/>
    </xf>
    <xf numFmtId="0" fontId="116" fillId="24" borderId="113" xfId="45" applyFont="1" applyFill="1" applyBorder="1" applyAlignment="1">
      <alignment horizontal="center" vertical="center"/>
    </xf>
    <xf numFmtId="0" fontId="116" fillId="24" borderId="114" xfId="45" applyFont="1" applyFill="1" applyBorder="1" applyAlignment="1">
      <alignment horizontal="center" vertical="center"/>
    </xf>
    <xf numFmtId="0" fontId="116" fillId="24" borderId="115" xfId="45" applyFont="1" applyFill="1" applyBorder="1" applyAlignment="1">
      <alignment horizontal="center" vertical="center"/>
    </xf>
    <xf numFmtId="0" fontId="116" fillId="24" borderId="26" xfId="45" applyFont="1" applyFill="1" applyBorder="1" applyAlignment="1">
      <alignment horizontal="left" vertical="center" wrapText="1"/>
    </xf>
    <xf numFmtId="0" fontId="116" fillId="24" borderId="30" xfId="45" applyFont="1" applyFill="1" applyBorder="1" applyAlignment="1">
      <alignment horizontal="left" vertical="center"/>
    </xf>
    <xf numFmtId="0" fontId="116" fillId="24" borderId="0" xfId="45" applyFont="1" applyFill="1" applyBorder="1" applyAlignment="1">
      <alignment horizontal="left" vertical="center"/>
    </xf>
    <xf numFmtId="0" fontId="116" fillId="24" borderId="31" xfId="45" applyFont="1" applyFill="1" applyBorder="1" applyAlignment="1">
      <alignment horizontal="left" vertical="center"/>
    </xf>
    <xf numFmtId="0" fontId="116" fillId="24" borderId="26" xfId="49" applyFont="1" applyFill="1" applyBorder="1" applyAlignment="1">
      <alignment horizontal="center" vertical="center" wrapText="1"/>
    </xf>
    <xf numFmtId="0" fontId="118" fillId="24" borderId="0" xfId="45" applyFont="1" applyFill="1" applyBorder="1" applyAlignment="1">
      <alignment horizontal="left" vertical="center"/>
    </xf>
    <xf numFmtId="0" fontId="118" fillId="24" borderId="0" xfId="45" applyFont="1" applyFill="1" applyBorder="1" applyAlignment="1">
      <alignment horizontal="center" vertical="center" textRotation="255"/>
    </xf>
    <xf numFmtId="0" fontId="118" fillId="24" borderId="0" xfId="43" applyFont="1" applyFill="1" applyBorder="1" applyAlignment="1">
      <alignment horizontal="center" vertical="center" textRotation="255"/>
    </xf>
    <xf numFmtId="0" fontId="118" fillId="24" borderId="113" xfId="45" applyFont="1" applyFill="1" applyBorder="1" applyAlignment="1">
      <alignment horizontal="left" vertical="center" wrapText="1"/>
    </xf>
    <xf numFmtId="0" fontId="118" fillId="24" borderId="114" xfId="45" applyFont="1" applyFill="1" applyBorder="1" applyAlignment="1">
      <alignment horizontal="left" vertical="center" wrapText="1"/>
    </xf>
    <xf numFmtId="0" fontId="118" fillId="24" borderId="115" xfId="45" applyFont="1" applyFill="1" applyBorder="1" applyAlignment="1">
      <alignment horizontal="left" vertical="center" wrapText="1"/>
    </xf>
    <xf numFmtId="0" fontId="116" fillId="24" borderId="30" xfId="45" applyFont="1" applyFill="1" applyBorder="1" applyAlignment="1">
      <alignment horizontal="left" vertical="center" wrapText="1"/>
    </xf>
    <xf numFmtId="0" fontId="116" fillId="24" borderId="11" xfId="43" applyFont="1" applyFill="1" applyBorder="1" applyAlignment="1">
      <alignment horizontal="left" vertical="center"/>
    </xf>
    <xf numFmtId="0" fontId="116" fillId="24" borderId="13" xfId="43" applyFont="1" applyFill="1" applyBorder="1" applyAlignment="1">
      <alignment horizontal="left" vertical="center"/>
    </xf>
    <xf numFmtId="0" fontId="116" fillId="24" borderId="12" xfId="43" applyFont="1" applyFill="1" applyBorder="1" applyAlignment="1">
      <alignment horizontal="left" vertical="center"/>
    </xf>
    <xf numFmtId="0" fontId="116" fillId="24" borderId="11" xfId="43" applyFont="1" applyFill="1" applyBorder="1" applyAlignment="1">
      <alignment horizontal="center" vertical="center"/>
    </xf>
    <xf numFmtId="0" fontId="116" fillId="24" borderId="13" xfId="43" applyFont="1" applyFill="1" applyBorder="1" applyAlignment="1">
      <alignment horizontal="center" vertical="center"/>
    </xf>
    <xf numFmtId="0" fontId="116" fillId="24" borderId="12" xfId="43" applyFont="1" applyFill="1" applyBorder="1" applyAlignment="1">
      <alignment horizontal="center" vertical="center"/>
    </xf>
    <xf numFmtId="0" fontId="116" fillId="24" borderId="28" xfId="43" applyFont="1" applyFill="1" applyBorder="1" applyAlignment="1">
      <alignment horizontal="center" vertical="center" textRotation="255" wrapText="1"/>
    </xf>
    <xf numFmtId="0" fontId="116" fillId="24" borderId="20" xfId="43" applyFont="1" applyFill="1" applyBorder="1" applyAlignment="1">
      <alignment horizontal="center" vertical="center"/>
    </xf>
    <xf numFmtId="0" fontId="116" fillId="24" borderId="30" xfId="43" applyFont="1" applyFill="1" applyBorder="1" applyAlignment="1">
      <alignment horizontal="center" vertical="center"/>
    </xf>
    <xf numFmtId="0" fontId="116" fillId="24" borderId="0" xfId="43" applyFont="1" applyFill="1" applyBorder="1" applyAlignment="1">
      <alignment horizontal="center" vertical="center"/>
    </xf>
    <xf numFmtId="0" fontId="116" fillId="24" borderId="27" xfId="43" applyFont="1" applyFill="1" applyBorder="1" applyAlignment="1">
      <alignment horizontal="center" vertical="center"/>
    </xf>
    <xf numFmtId="0" fontId="116" fillId="24" borderId="10" xfId="43" applyFont="1" applyFill="1" applyBorder="1" applyAlignment="1">
      <alignment horizontal="center" vertical="center"/>
    </xf>
    <xf numFmtId="0" fontId="119" fillId="24" borderId="26" xfId="45" applyFont="1" applyFill="1" applyBorder="1" applyAlignment="1">
      <alignment horizontal="center" vertical="center" wrapText="1"/>
    </xf>
    <xf numFmtId="0" fontId="119" fillId="24" borderId="20" xfId="45" applyFont="1" applyFill="1" applyBorder="1" applyAlignment="1">
      <alignment horizontal="center" vertical="center" wrapText="1"/>
    </xf>
    <xf numFmtId="0" fontId="119" fillId="24" borderId="24" xfId="45" applyFont="1" applyFill="1" applyBorder="1" applyAlignment="1">
      <alignment horizontal="center" vertical="center" wrapText="1"/>
    </xf>
    <xf numFmtId="0" fontId="119" fillId="24" borderId="30" xfId="45" applyFont="1" applyFill="1" applyBorder="1" applyAlignment="1">
      <alignment horizontal="center" vertical="center" wrapText="1"/>
    </xf>
    <xf numFmtId="0" fontId="119" fillId="24" borderId="0" xfId="45" applyFont="1" applyFill="1" applyBorder="1" applyAlignment="1">
      <alignment horizontal="center" vertical="center" wrapText="1"/>
    </xf>
    <xf numFmtId="0" fontId="119" fillId="24" borderId="31" xfId="45" applyFont="1" applyFill="1" applyBorder="1" applyAlignment="1">
      <alignment horizontal="center" vertical="center" wrapText="1"/>
    </xf>
    <xf numFmtId="0" fontId="119" fillId="24" borderId="27" xfId="45" applyFont="1" applyFill="1" applyBorder="1" applyAlignment="1">
      <alignment horizontal="center" vertical="center" wrapText="1"/>
    </xf>
    <xf numFmtId="0" fontId="119" fillId="24" borderId="10" xfId="45" applyFont="1" applyFill="1" applyBorder="1" applyAlignment="1">
      <alignment horizontal="center" vertical="center" wrapText="1"/>
    </xf>
    <xf numFmtId="0" fontId="119" fillId="24" borderId="25" xfId="45" applyFont="1" applyFill="1" applyBorder="1" applyAlignment="1">
      <alignment horizontal="center" vertical="center" wrapText="1"/>
    </xf>
    <xf numFmtId="0" fontId="119" fillId="24" borderId="26" xfId="43" applyFont="1" applyFill="1" applyBorder="1" applyAlignment="1">
      <alignment horizontal="center" vertical="center" wrapText="1"/>
    </xf>
    <xf numFmtId="0" fontId="119" fillId="24" borderId="20" xfId="43" applyFont="1" applyFill="1" applyBorder="1" applyAlignment="1">
      <alignment horizontal="center" vertical="center" wrapText="1"/>
    </xf>
    <xf numFmtId="0" fontId="119" fillId="24" borderId="24" xfId="43" applyFont="1" applyFill="1" applyBorder="1" applyAlignment="1">
      <alignment horizontal="center" vertical="center" wrapText="1"/>
    </xf>
    <xf numFmtId="0" fontId="119" fillId="24" borderId="30" xfId="43" applyFont="1" applyFill="1" applyBorder="1" applyAlignment="1">
      <alignment horizontal="center" vertical="center" wrapText="1"/>
    </xf>
    <xf numFmtId="0" fontId="119" fillId="24" borderId="0" xfId="43" applyFont="1" applyFill="1" applyBorder="1" applyAlignment="1">
      <alignment horizontal="center" vertical="center" wrapText="1"/>
    </xf>
    <xf numFmtId="0" fontId="119" fillId="24" borderId="31" xfId="43" applyFont="1" applyFill="1" applyBorder="1" applyAlignment="1">
      <alignment horizontal="center" vertical="center" wrapText="1"/>
    </xf>
    <xf numFmtId="0" fontId="119" fillId="24" borderId="27" xfId="43" applyFont="1" applyFill="1" applyBorder="1" applyAlignment="1">
      <alignment horizontal="center" vertical="center" wrapText="1"/>
    </xf>
    <xf numFmtId="0" fontId="119" fillId="24" borderId="10" xfId="43" applyFont="1" applyFill="1" applyBorder="1" applyAlignment="1">
      <alignment horizontal="center" vertical="center" wrapText="1"/>
    </xf>
    <xf numFmtId="0" fontId="119" fillId="24" borderId="25" xfId="43" applyFont="1" applyFill="1" applyBorder="1" applyAlignment="1">
      <alignment horizontal="center" vertical="center" wrapText="1"/>
    </xf>
    <xf numFmtId="0" fontId="119" fillId="24" borderId="26" xfId="45" applyFont="1" applyFill="1" applyBorder="1" applyAlignment="1">
      <alignment horizontal="center" vertical="center"/>
    </xf>
    <xf numFmtId="0" fontId="119" fillId="24" borderId="20" xfId="45" applyFont="1" applyFill="1" applyBorder="1" applyAlignment="1">
      <alignment horizontal="center" vertical="center"/>
    </xf>
    <xf numFmtId="0" fontId="119" fillId="24" borderId="24" xfId="43" applyFont="1" applyFill="1" applyBorder="1" applyAlignment="1">
      <alignment horizontal="center" vertical="center"/>
    </xf>
    <xf numFmtId="0" fontId="119" fillId="24" borderId="30" xfId="43" applyFont="1" applyFill="1" applyBorder="1" applyAlignment="1">
      <alignment horizontal="center" vertical="center"/>
    </xf>
    <xf numFmtId="0" fontId="119" fillId="24" borderId="0" xfId="43" applyFont="1" applyFill="1" applyBorder="1" applyAlignment="1">
      <alignment horizontal="center" vertical="center"/>
    </xf>
    <xf numFmtId="0" fontId="119" fillId="24" borderId="31" xfId="43" applyFont="1" applyFill="1" applyBorder="1" applyAlignment="1">
      <alignment horizontal="center" vertical="center"/>
    </xf>
    <xf numFmtId="0" fontId="119" fillId="24" borderId="27" xfId="43" applyFont="1" applyFill="1" applyBorder="1" applyAlignment="1">
      <alignment horizontal="center" vertical="center"/>
    </xf>
    <xf numFmtId="0" fontId="119" fillId="24" borderId="10" xfId="43" applyFont="1" applyFill="1" applyBorder="1" applyAlignment="1">
      <alignment horizontal="center" vertical="center"/>
    </xf>
    <xf numFmtId="0" fontId="119" fillId="24" borderId="25" xfId="43" applyFont="1" applyFill="1" applyBorder="1" applyAlignment="1">
      <alignment horizontal="center" vertical="center"/>
    </xf>
    <xf numFmtId="0" fontId="118" fillId="24" borderId="0" xfId="45" applyFont="1" applyFill="1" applyBorder="1" applyAlignment="1">
      <alignment horizontal="center" vertical="center" wrapText="1"/>
    </xf>
    <xf numFmtId="0" fontId="116" fillId="24" borderId="77" xfId="45" applyFont="1" applyFill="1" applyBorder="1" applyAlignment="1">
      <alignment horizontal="center" vertical="center" textRotation="255" wrapText="1"/>
    </xf>
    <xf numFmtId="0" fontId="116" fillId="24" borderId="89" xfId="45" applyFont="1" applyFill="1" applyBorder="1" applyAlignment="1">
      <alignment horizontal="center" vertical="center" textRotation="255" wrapText="1"/>
    </xf>
    <xf numFmtId="0" fontId="116" fillId="24" borderId="81" xfId="45" applyFont="1" applyFill="1" applyBorder="1" applyAlignment="1">
      <alignment horizontal="center" vertical="center" textRotation="255" wrapText="1"/>
    </xf>
    <xf numFmtId="0" fontId="116" fillId="28" borderId="11" xfId="45" applyFont="1" applyFill="1" applyBorder="1" applyAlignment="1">
      <alignment horizontal="center" vertical="center"/>
    </xf>
    <xf numFmtId="0" fontId="116" fillId="28" borderId="12" xfId="45" applyFont="1" applyFill="1" applyBorder="1" applyAlignment="1">
      <alignment horizontal="center" vertical="center"/>
    </xf>
    <xf numFmtId="0" fontId="116" fillId="24" borderId="11" xfId="45" applyFont="1" applyFill="1" applyBorder="1" applyAlignment="1">
      <alignment horizontal="center" vertical="center"/>
    </xf>
    <xf numFmtId="0" fontId="116" fillId="24" borderId="12" xfId="45" applyFont="1" applyFill="1" applyBorder="1" applyAlignment="1">
      <alignment horizontal="center" vertical="center"/>
    </xf>
    <xf numFmtId="0" fontId="116" fillId="24" borderId="13" xfId="45" applyFont="1" applyFill="1" applyBorder="1" applyAlignment="1">
      <alignment horizontal="center" vertical="center"/>
    </xf>
    <xf numFmtId="181" fontId="116" fillId="24" borderId="11" xfId="45" applyNumberFormat="1" applyFont="1" applyFill="1" applyBorder="1" applyAlignment="1">
      <alignment horizontal="center" vertical="center"/>
    </xf>
    <xf numFmtId="181" fontId="116" fillId="24" borderId="13" xfId="45" applyNumberFormat="1" applyFont="1" applyFill="1" applyBorder="1" applyAlignment="1">
      <alignment horizontal="center" vertical="center"/>
    </xf>
    <xf numFmtId="181" fontId="116" fillId="24" borderId="12" xfId="45" applyNumberFormat="1" applyFont="1" applyFill="1" applyBorder="1" applyAlignment="1">
      <alignment horizontal="center" vertical="center"/>
    </xf>
    <xf numFmtId="0" fontId="120" fillId="24" borderId="26" xfId="45" applyFont="1" applyFill="1" applyBorder="1" applyAlignment="1">
      <alignment horizontal="center" vertical="center" wrapText="1"/>
    </xf>
    <xf numFmtId="0" fontId="120" fillId="24" borderId="24" xfId="45" applyFont="1" applyFill="1" applyBorder="1" applyAlignment="1">
      <alignment horizontal="center" vertical="center" wrapText="1"/>
    </xf>
    <xf numFmtId="0" fontId="120" fillId="24" borderId="30" xfId="45" applyFont="1" applyFill="1" applyBorder="1" applyAlignment="1">
      <alignment horizontal="center" vertical="center" wrapText="1"/>
    </xf>
    <xf numFmtId="0" fontId="120" fillId="24" borderId="31" xfId="45" applyFont="1" applyFill="1" applyBorder="1" applyAlignment="1">
      <alignment horizontal="center" vertical="center" wrapText="1"/>
    </xf>
    <xf numFmtId="0" fontId="120" fillId="24" borderId="27" xfId="45" applyFont="1" applyFill="1" applyBorder="1" applyAlignment="1">
      <alignment horizontal="center" vertical="center" wrapText="1"/>
    </xf>
    <xf numFmtId="0" fontId="120" fillId="24" borderId="25" xfId="45" applyFont="1" applyFill="1" applyBorder="1" applyAlignment="1">
      <alignment horizontal="center" vertical="center" wrapText="1"/>
    </xf>
    <xf numFmtId="0" fontId="116" fillId="24" borderId="77" xfId="45" applyFont="1" applyFill="1" applyBorder="1" applyAlignment="1">
      <alignment horizontal="center" vertical="center" textRotation="255" wrapText="1" shrinkToFit="1"/>
    </xf>
    <xf numFmtId="0" fontId="116" fillId="24" borderId="89" xfId="79" applyFont="1" applyFill="1" applyBorder="1" applyAlignment="1">
      <alignment horizontal="center" vertical="center" textRotation="255" wrapText="1" shrinkToFit="1"/>
    </xf>
    <xf numFmtId="0" fontId="116" fillId="24" borderId="81" xfId="79" applyFont="1" applyFill="1" applyBorder="1" applyAlignment="1">
      <alignment horizontal="center" vertical="center" textRotation="255" wrapText="1" shrinkToFit="1"/>
    </xf>
    <xf numFmtId="0" fontId="116" fillId="24" borderId="28" xfId="45" applyFont="1" applyFill="1" applyBorder="1" applyAlignment="1">
      <alignment horizontal="center" vertical="center" textRotation="255"/>
    </xf>
    <xf numFmtId="0" fontId="118" fillId="24" borderId="0" xfId="45" applyFont="1" applyFill="1" applyBorder="1" applyAlignment="1">
      <alignment horizontal="left" vertical="center" wrapText="1"/>
    </xf>
    <xf numFmtId="0" fontId="118" fillId="24" borderId="0" xfId="43" applyFont="1" applyFill="1" applyBorder="1" applyAlignment="1">
      <alignment horizontal="left" vertical="center"/>
    </xf>
    <xf numFmtId="0" fontId="118" fillId="24" borderId="0" xfId="45" applyFont="1" applyFill="1" applyBorder="1" applyAlignment="1">
      <alignment vertical="center" shrinkToFit="1"/>
    </xf>
    <xf numFmtId="0" fontId="118" fillId="24" borderId="0" xfId="43" applyFont="1" applyFill="1" applyBorder="1" applyAlignment="1">
      <alignment vertical="center" shrinkToFit="1"/>
    </xf>
    <xf numFmtId="0" fontId="9" fillId="24" borderId="0" xfId="45" applyFont="1" applyFill="1" applyBorder="1" applyAlignment="1">
      <alignment horizontal="center" vertical="top" wrapText="1"/>
    </xf>
    <xf numFmtId="0" fontId="9" fillId="24" borderId="0" xfId="45" applyFont="1" applyFill="1" applyBorder="1" applyAlignment="1">
      <alignment horizontal="justify" vertical="top" wrapText="1"/>
    </xf>
    <xf numFmtId="0" fontId="124" fillId="24" borderId="73" xfId="80" applyFont="1" applyFill="1" applyBorder="1" applyAlignment="1">
      <alignment horizontal="center" vertical="center" shrinkToFit="1"/>
    </xf>
    <xf numFmtId="0" fontId="124" fillId="24" borderId="90" xfId="80" applyFont="1" applyFill="1" applyBorder="1" applyAlignment="1">
      <alignment horizontal="center" vertical="center" shrinkToFit="1"/>
    </xf>
    <xf numFmtId="0" fontId="124" fillId="24" borderId="42" xfId="80" applyFont="1" applyFill="1" applyBorder="1" applyAlignment="1">
      <alignment horizontal="left" vertical="center"/>
    </xf>
    <xf numFmtId="0" fontId="124" fillId="24" borderId="17" xfId="80" applyFont="1" applyFill="1" applyBorder="1" applyAlignment="1">
      <alignment horizontal="left" vertical="center"/>
    </xf>
    <xf numFmtId="0" fontId="124" fillId="24" borderId="18" xfId="80" applyFont="1" applyFill="1" applyBorder="1" applyAlignment="1">
      <alignment horizontal="left" vertical="center"/>
    </xf>
    <xf numFmtId="0" fontId="124" fillId="24" borderId="0" xfId="80" applyFont="1" applyFill="1" applyAlignment="1">
      <alignment horizontal="left" vertical="top"/>
    </xf>
    <xf numFmtId="0" fontId="124" fillId="24" borderId="0" xfId="80" applyFont="1" applyFill="1" applyAlignment="1">
      <alignment horizontal="justify" vertical="top" wrapText="1"/>
    </xf>
    <xf numFmtId="0" fontId="124" fillId="24" borderId="0" xfId="80" applyFont="1" applyFill="1" applyAlignment="1">
      <alignment horizontal="justify" vertical="top"/>
    </xf>
    <xf numFmtId="0" fontId="124" fillId="24" borderId="21" xfId="80" applyFont="1" applyFill="1" applyBorder="1" applyAlignment="1">
      <alignment horizontal="center" vertical="center" shrinkToFit="1"/>
    </xf>
    <xf numFmtId="0" fontId="124" fillId="24" borderId="13" xfId="80" applyFont="1" applyFill="1" applyBorder="1" applyAlignment="1">
      <alignment horizontal="center" vertical="center" shrinkToFit="1"/>
    </xf>
    <xf numFmtId="0" fontId="124" fillId="24" borderId="12" xfId="80" applyFont="1" applyFill="1" applyBorder="1" applyAlignment="1">
      <alignment horizontal="center" vertical="center" shrinkToFit="1"/>
    </xf>
    <xf numFmtId="0" fontId="124" fillId="24" borderId="13" xfId="80" applyFont="1" applyFill="1" applyBorder="1" applyAlignment="1">
      <alignment horizontal="center" vertical="center"/>
    </xf>
    <xf numFmtId="0" fontId="124" fillId="24" borderId="15" xfId="80" applyFont="1" applyFill="1" applyBorder="1" applyAlignment="1">
      <alignment horizontal="center" vertical="center"/>
    </xf>
    <xf numFmtId="0" fontId="124" fillId="24" borderId="36" xfId="80" applyFont="1" applyFill="1" applyBorder="1" applyAlignment="1">
      <alignment horizontal="center" vertical="center" shrinkToFit="1"/>
    </xf>
    <xf numFmtId="0" fontId="124" fillId="24" borderId="51" xfId="80" applyFont="1" applyFill="1" applyBorder="1" applyAlignment="1">
      <alignment horizontal="center" vertical="center" shrinkToFit="1"/>
    </xf>
    <xf numFmtId="0" fontId="124" fillId="24" borderId="42" xfId="80" applyFont="1" applyFill="1" applyBorder="1" applyAlignment="1">
      <alignment horizontal="center" vertical="center"/>
    </xf>
    <xf numFmtId="0" fontId="124" fillId="24" borderId="17" xfId="80" applyFont="1" applyFill="1" applyBorder="1" applyAlignment="1">
      <alignment horizontal="center" vertical="center"/>
    </xf>
    <xf numFmtId="0" fontId="124" fillId="24" borderId="52" xfId="80" applyFont="1" applyFill="1" applyBorder="1" applyAlignment="1">
      <alignment horizontal="center" vertical="center"/>
    </xf>
    <xf numFmtId="0" fontId="124" fillId="24" borderId="48" xfId="80" applyFont="1" applyFill="1" applyBorder="1" applyAlignment="1">
      <alignment horizontal="center" vertical="center"/>
    </xf>
    <xf numFmtId="0" fontId="124" fillId="24" borderId="36" xfId="80" applyFont="1" applyFill="1" applyBorder="1" applyAlignment="1">
      <alignment horizontal="center" vertical="center"/>
    </xf>
    <xf numFmtId="0" fontId="124" fillId="24" borderId="37" xfId="80" applyFont="1" applyFill="1" applyBorder="1" applyAlignment="1">
      <alignment horizontal="center" vertical="center"/>
    </xf>
    <xf numFmtId="0" fontId="124" fillId="24" borderId="12" xfId="80" applyFont="1" applyFill="1" applyBorder="1" applyAlignment="1">
      <alignment horizontal="center" vertical="center"/>
    </xf>
    <xf numFmtId="0" fontId="124" fillId="24" borderId="24" xfId="80" applyFont="1" applyFill="1" applyBorder="1" applyAlignment="1">
      <alignment horizontal="center" vertical="center" textRotation="255" shrinkToFit="1"/>
    </xf>
    <xf numFmtId="0" fontId="124" fillId="24" borderId="25" xfId="80" applyFont="1" applyFill="1" applyBorder="1" applyAlignment="1">
      <alignment horizontal="center" vertical="center" textRotation="255" shrinkToFit="1"/>
    </xf>
    <xf numFmtId="0" fontId="124" fillId="24" borderId="11" xfId="80" applyFont="1" applyFill="1" applyBorder="1" applyAlignment="1">
      <alignment horizontal="center" vertical="center" shrinkToFit="1"/>
    </xf>
    <xf numFmtId="0" fontId="124" fillId="24" borderId="11" xfId="80" applyFont="1" applyFill="1" applyBorder="1" applyAlignment="1">
      <alignment horizontal="right" vertical="center"/>
    </xf>
    <xf numFmtId="0" fontId="124" fillId="24" borderId="13" xfId="80" applyFont="1" applyFill="1" applyBorder="1" applyAlignment="1">
      <alignment horizontal="right" vertical="center"/>
    </xf>
    <xf numFmtId="0" fontId="124" fillId="24" borderId="28" xfId="80" applyFont="1" applyFill="1" applyBorder="1" applyAlignment="1">
      <alignment horizontal="center" vertical="center" shrinkToFit="1"/>
    </xf>
    <xf numFmtId="0" fontId="124" fillId="24" borderId="26" xfId="80" applyFont="1" applyFill="1" applyBorder="1" applyAlignment="1">
      <alignment horizontal="center" vertical="center"/>
    </xf>
    <xf numFmtId="0" fontId="124" fillId="24" borderId="20" xfId="80" applyFont="1" applyFill="1" applyBorder="1" applyAlignment="1">
      <alignment horizontal="center" vertical="center"/>
    </xf>
    <xf numFmtId="0" fontId="124" fillId="24" borderId="19" xfId="80" applyFont="1" applyFill="1" applyBorder="1" applyAlignment="1">
      <alignment horizontal="center" vertical="center"/>
    </xf>
    <xf numFmtId="0" fontId="124" fillId="24" borderId="30" xfId="80" applyFont="1" applyFill="1" applyBorder="1" applyAlignment="1">
      <alignment horizontal="center" vertical="center"/>
    </xf>
    <xf numFmtId="0" fontId="124" fillId="24" borderId="0" xfId="80" applyFont="1" applyFill="1" applyAlignment="1">
      <alignment horizontal="center" vertical="center"/>
    </xf>
    <xf numFmtId="0" fontId="124" fillId="24" borderId="16" xfId="80" applyFont="1" applyFill="1" applyBorder="1" applyAlignment="1">
      <alignment horizontal="center" vertical="center"/>
    </xf>
    <xf numFmtId="0" fontId="124" fillId="24" borderId="27" xfId="80" applyFont="1" applyFill="1" applyBorder="1" applyAlignment="1">
      <alignment horizontal="center" vertical="center"/>
    </xf>
    <xf numFmtId="0" fontId="124" fillId="24" borderId="10" xfId="80" applyFont="1" applyFill="1" applyBorder="1" applyAlignment="1">
      <alignment horizontal="center" vertical="center"/>
    </xf>
    <xf numFmtId="0" fontId="124" fillId="24" borderId="35" xfId="80" applyFont="1" applyFill="1" applyBorder="1" applyAlignment="1">
      <alignment horizontal="center" vertical="center"/>
    </xf>
    <xf numFmtId="0" fontId="124" fillId="24" borderId="77" xfId="80" applyFont="1" applyFill="1" applyBorder="1" applyAlignment="1">
      <alignment horizontal="center" vertical="center" shrinkToFit="1"/>
    </xf>
    <xf numFmtId="0" fontId="125" fillId="24" borderId="11" xfId="80" applyFont="1" applyFill="1" applyBorder="1" applyAlignment="1">
      <alignment horizontal="center" vertical="center"/>
    </xf>
    <xf numFmtId="0" fontId="125" fillId="24" borderId="13" xfId="80" applyFont="1" applyFill="1" applyBorder="1" applyAlignment="1">
      <alignment horizontal="center" vertical="center"/>
    </xf>
    <xf numFmtId="0" fontId="125" fillId="24" borderId="12" xfId="80" applyFont="1" applyFill="1" applyBorder="1" applyAlignment="1">
      <alignment horizontal="center" vertical="center"/>
    </xf>
    <xf numFmtId="0" fontId="141" fillId="0" borderId="28" xfId="80" applyFont="1" applyFill="1" applyBorder="1" applyAlignment="1">
      <alignment horizontal="center" vertical="center"/>
    </xf>
    <xf numFmtId="0" fontId="125" fillId="29" borderId="13" xfId="80" applyFont="1" applyFill="1" applyBorder="1" applyAlignment="1">
      <alignment horizontal="left" vertical="center"/>
    </xf>
    <xf numFmtId="0" fontId="125" fillId="29" borderId="15" xfId="80" applyFont="1" applyFill="1" applyBorder="1" applyAlignment="1">
      <alignment horizontal="left" vertical="center"/>
    </xf>
    <xf numFmtId="0" fontId="125" fillId="24" borderId="28" xfId="80" applyFont="1" applyFill="1" applyBorder="1" applyAlignment="1">
      <alignment horizontal="center" vertical="center"/>
    </xf>
    <xf numFmtId="0" fontId="64" fillId="0" borderId="28" xfId="80" applyFont="1" applyFill="1" applyBorder="1" applyAlignment="1">
      <alignment horizontal="center" vertical="center"/>
    </xf>
    <xf numFmtId="0" fontId="53" fillId="0" borderId="11" xfId="80" applyFont="1" applyFill="1" applyBorder="1" applyAlignment="1">
      <alignment horizontal="center" vertical="top" shrinkToFit="1"/>
    </xf>
    <xf numFmtId="0" fontId="53" fillId="0" borderId="13" xfId="80" applyFont="1" applyFill="1" applyBorder="1" applyAlignment="1">
      <alignment horizontal="center" vertical="top" shrinkToFit="1"/>
    </xf>
    <xf numFmtId="0" fontId="53" fillId="0" borderId="12" xfId="80" applyFont="1" applyFill="1" applyBorder="1" applyAlignment="1">
      <alignment horizontal="center" vertical="top" shrinkToFit="1"/>
    </xf>
    <xf numFmtId="0" fontId="125" fillId="24" borderId="11" xfId="80" applyFont="1" applyFill="1" applyBorder="1" applyAlignment="1">
      <alignment horizontal="center" vertical="center" shrinkToFit="1"/>
    </xf>
    <xf numFmtId="0" fontId="125" fillId="24" borderId="13" xfId="80" applyFont="1" applyFill="1" applyBorder="1" applyAlignment="1">
      <alignment horizontal="center" vertical="center" shrinkToFit="1"/>
    </xf>
    <xf numFmtId="0" fontId="125" fillId="24" borderId="15" xfId="80" applyFont="1" applyFill="1" applyBorder="1" applyAlignment="1">
      <alignment horizontal="center" vertical="center" shrinkToFit="1"/>
    </xf>
    <xf numFmtId="0" fontId="64" fillId="0" borderId="11" xfId="80" applyFont="1" applyFill="1" applyBorder="1" applyAlignment="1">
      <alignment horizontal="center" vertical="center"/>
    </xf>
    <xf numFmtId="0" fontId="64" fillId="0" borderId="13" xfId="80" applyFont="1" applyFill="1" applyBorder="1" applyAlignment="1">
      <alignment horizontal="center" vertical="center"/>
    </xf>
    <xf numFmtId="0" fontId="64" fillId="0" borderId="12" xfId="80" applyFont="1" applyFill="1" applyBorder="1" applyAlignment="1">
      <alignment horizontal="center" vertical="center"/>
    </xf>
    <xf numFmtId="0" fontId="125" fillId="24" borderId="15" xfId="80" applyFont="1" applyFill="1" applyBorder="1" applyAlignment="1">
      <alignment horizontal="center" vertical="center"/>
    </xf>
    <xf numFmtId="0" fontId="124" fillId="24" borderId="28" xfId="80" applyFont="1" applyFill="1" applyBorder="1" applyAlignment="1">
      <alignment horizontal="center" vertical="center"/>
    </xf>
    <xf numFmtId="0" fontId="124" fillId="24" borderId="120" xfId="80" applyFont="1" applyFill="1" applyBorder="1" applyAlignment="1">
      <alignment horizontal="center" vertical="center"/>
    </xf>
    <xf numFmtId="0" fontId="124" fillId="24" borderId="46" xfId="80" applyFont="1" applyFill="1" applyBorder="1" applyAlignment="1">
      <alignment horizontal="center" vertical="center"/>
    </xf>
    <xf numFmtId="0" fontId="125" fillId="29" borderId="22" xfId="80" applyFont="1" applyFill="1" applyBorder="1" applyAlignment="1">
      <alignment horizontal="center" vertical="center" textRotation="255"/>
    </xf>
    <xf numFmtId="0" fontId="125" fillId="29" borderId="23" xfId="80" applyFont="1" applyFill="1" applyBorder="1" applyAlignment="1">
      <alignment horizontal="center" vertical="center" textRotation="255"/>
    </xf>
    <xf numFmtId="0" fontId="125" fillId="29" borderId="57" xfId="80" applyFont="1" applyFill="1" applyBorder="1" applyAlignment="1">
      <alignment horizontal="center" vertical="center" textRotation="255"/>
    </xf>
    <xf numFmtId="0" fontId="125" fillId="29" borderId="49" xfId="80" applyFont="1" applyFill="1" applyBorder="1" applyAlignment="1">
      <alignment horizontal="left" vertical="center"/>
    </xf>
    <xf numFmtId="0" fontId="125" fillId="29" borderId="32" xfId="80" applyFont="1" applyFill="1" applyBorder="1" applyAlignment="1">
      <alignment horizontal="left" vertical="center"/>
    </xf>
    <xf numFmtId="0" fontId="125" fillId="29" borderId="33" xfId="80" applyFont="1" applyFill="1" applyBorder="1" applyAlignment="1">
      <alignment horizontal="left" vertical="center"/>
    </xf>
    <xf numFmtId="0" fontId="125" fillId="29" borderId="21" xfId="80" applyFont="1" applyFill="1" applyBorder="1" applyAlignment="1">
      <alignment horizontal="left" vertical="center"/>
    </xf>
    <xf numFmtId="0" fontId="125" fillId="24" borderId="20" xfId="80" applyFont="1" applyFill="1" applyBorder="1" applyAlignment="1">
      <alignment horizontal="center" vertical="center"/>
    </xf>
    <xf numFmtId="0" fontId="125" fillId="24" borderId="24" xfId="80" applyFont="1" applyFill="1" applyBorder="1" applyAlignment="1">
      <alignment horizontal="center" vertical="center"/>
    </xf>
    <xf numFmtId="0" fontId="125" fillId="24" borderId="10" xfId="80" applyFont="1" applyFill="1" applyBorder="1" applyAlignment="1">
      <alignment horizontal="center" vertical="center"/>
    </xf>
    <xf numFmtId="0" fontId="125" fillId="24" borderId="25" xfId="80" applyFont="1" applyFill="1" applyBorder="1" applyAlignment="1">
      <alignment horizontal="center" vertical="center"/>
    </xf>
    <xf numFmtId="0" fontId="125" fillId="24" borderId="26" xfId="80" applyFont="1" applyFill="1" applyBorder="1" applyAlignment="1">
      <alignment horizontal="center" vertical="center" wrapText="1"/>
    </xf>
    <xf numFmtId="0" fontId="125" fillId="24" borderId="20" xfId="80" applyFont="1" applyFill="1" applyBorder="1" applyAlignment="1">
      <alignment horizontal="center" vertical="center" wrapText="1"/>
    </xf>
    <xf numFmtId="0" fontId="125" fillId="24" borderId="19" xfId="80" applyFont="1" applyFill="1" applyBorder="1" applyAlignment="1">
      <alignment horizontal="center" vertical="center" wrapText="1"/>
    </xf>
    <xf numFmtId="0" fontId="125" fillId="24" borderId="11" xfId="80" applyFont="1" applyFill="1" applyBorder="1" applyAlignment="1">
      <alignment horizontal="left" vertical="center"/>
    </xf>
    <xf numFmtId="0" fontId="125" fillId="24" borderId="13" xfId="80" applyFont="1" applyFill="1" applyBorder="1" applyAlignment="1">
      <alignment horizontal="left" vertical="center"/>
    </xf>
    <xf numFmtId="0" fontId="125" fillId="24" borderId="12" xfId="80" applyFont="1" applyFill="1" applyBorder="1" applyAlignment="1">
      <alignment horizontal="left" vertical="center"/>
    </xf>
    <xf numFmtId="0" fontId="125" fillId="24" borderId="24" xfId="80" applyFont="1" applyFill="1" applyBorder="1" applyAlignment="1">
      <alignment horizontal="center" vertical="center" wrapText="1"/>
    </xf>
    <xf numFmtId="0" fontId="125" fillId="24" borderId="26" xfId="80" applyFont="1" applyFill="1" applyBorder="1" applyAlignment="1">
      <alignment horizontal="left" vertical="center" wrapText="1"/>
    </xf>
    <xf numFmtId="0" fontId="125" fillId="24" borderId="20" xfId="80" applyFont="1" applyFill="1" applyBorder="1" applyAlignment="1">
      <alignment horizontal="left" vertical="center" wrapText="1"/>
    </xf>
    <xf numFmtId="0" fontId="125" fillId="24" borderId="24" xfId="80" applyFont="1" applyFill="1" applyBorder="1" applyAlignment="1">
      <alignment horizontal="left" vertical="center" wrapText="1"/>
    </xf>
    <xf numFmtId="0" fontId="125" fillId="24" borderId="77" xfId="80" applyFont="1" applyFill="1" applyBorder="1" applyAlignment="1">
      <alignment horizontal="center" vertical="center"/>
    </xf>
    <xf numFmtId="0" fontId="125" fillId="24" borderId="28" xfId="80" applyFont="1" applyFill="1" applyBorder="1" applyAlignment="1">
      <alignment horizontal="left" vertical="center" wrapText="1"/>
    </xf>
    <xf numFmtId="0" fontId="125" fillId="24" borderId="46" xfId="80" applyFont="1" applyFill="1" applyBorder="1" applyAlignment="1">
      <alignment horizontal="left" vertical="center" wrapText="1"/>
    </xf>
    <xf numFmtId="0" fontId="125" fillId="24" borderId="11" xfId="80" applyFont="1" applyFill="1" applyBorder="1" applyAlignment="1">
      <alignment horizontal="left" vertical="center" wrapText="1"/>
    </xf>
    <xf numFmtId="0" fontId="125" fillId="24" borderId="13" xfId="80" applyFont="1" applyFill="1" applyBorder="1" applyAlignment="1">
      <alignment horizontal="left" vertical="center" wrapText="1"/>
    </xf>
    <xf numFmtId="0" fontId="125" fillId="24" borderId="12" xfId="80" applyFont="1" applyFill="1" applyBorder="1" applyAlignment="1">
      <alignment horizontal="left" vertical="center" wrapText="1"/>
    </xf>
    <xf numFmtId="0" fontId="125" fillId="24" borderId="13" xfId="80" applyFont="1" applyFill="1" applyBorder="1" applyAlignment="1">
      <alignment horizontal="center" vertical="center" wrapText="1"/>
    </xf>
    <xf numFmtId="0" fontId="125" fillId="24" borderId="12" xfId="80" applyFont="1" applyFill="1" applyBorder="1" applyAlignment="1">
      <alignment horizontal="center" vertical="center" wrapText="1"/>
    </xf>
    <xf numFmtId="0" fontId="125" fillId="24" borderId="15" xfId="80" applyFont="1" applyFill="1" applyBorder="1" applyAlignment="1">
      <alignment horizontal="left" vertical="center"/>
    </xf>
    <xf numFmtId="0" fontId="140" fillId="0" borderId="26" xfId="80" applyFont="1" applyFill="1" applyBorder="1" applyAlignment="1">
      <alignment horizontal="center" vertical="center" wrapText="1"/>
    </xf>
    <xf numFmtId="0" fontId="140" fillId="0" borderId="20" xfId="80" applyFont="1" applyFill="1" applyBorder="1" applyAlignment="1">
      <alignment horizontal="center" vertical="center" wrapText="1"/>
    </xf>
    <xf numFmtId="0" fontId="140" fillId="0" borderId="24" xfId="80" applyFont="1" applyFill="1" applyBorder="1" applyAlignment="1">
      <alignment horizontal="center" vertical="center" wrapText="1"/>
    </xf>
    <xf numFmtId="0" fontId="140" fillId="0" borderId="27" xfId="80" applyFont="1" applyFill="1" applyBorder="1" applyAlignment="1">
      <alignment horizontal="center" vertical="center" wrapText="1"/>
    </xf>
    <xf numFmtId="0" fontId="140" fillId="0" borderId="10" xfId="80" applyFont="1" applyFill="1" applyBorder="1" applyAlignment="1">
      <alignment horizontal="center" vertical="center" wrapText="1"/>
    </xf>
    <xf numFmtId="0" fontId="140" fillId="0" borderId="25" xfId="80" applyFont="1" applyFill="1" applyBorder="1" applyAlignment="1">
      <alignment horizontal="center" vertical="center" wrapText="1"/>
    </xf>
    <xf numFmtId="0" fontId="125" fillId="24" borderId="116" xfId="80" applyFont="1" applyFill="1" applyBorder="1" applyAlignment="1">
      <alignment horizontal="left" vertical="center"/>
    </xf>
    <xf numFmtId="0" fontId="125" fillId="24" borderId="117" xfId="80" applyFont="1" applyFill="1" applyBorder="1" applyAlignment="1">
      <alignment horizontal="left" vertical="center"/>
    </xf>
    <xf numFmtId="0" fontId="125" fillId="24" borderId="118" xfId="80" applyFont="1" applyFill="1" applyBorder="1" applyAlignment="1">
      <alignment horizontal="left" vertical="center"/>
    </xf>
    <xf numFmtId="0" fontId="125" fillId="24" borderId="119" xfId="80" applyFont="1" applyFill="1" applyBorder="1" applyAlignment="1">
      <alignment horizontal="left" vertical="center"/>
    </xf>
    <xf numFmtId="0" fontId="125" fillId="24" borderId="54" xfId="80" applyFont="1" applyFill="1" applyBorder="1" applyAlignment="1">
      <alignment horizontal="center" vertical="center" wrapText="1"/>
    </xf>
    <xf numFmtId="0" fontId="125" fillId="24" borderId="28" xfId="80" applyFont="1" applyFill="1" applyBorder="1" applyAlignment="1">
      <alignment horizontal="center" vertical="center" wrapText="1"/>
    </xf>
    <xf numFmtId="0" fontId="125" fillId="24" borderId="76" xfId="80" applyFont="1" applyFill="1" applyBorder="1" applyAlignment="1">
      <alignment horizontal="center" vertical="center" wrapText="1"/>
    </xf>
    <xf numFmtId="0" fontId="125" fillId="24" borderId="77" xfId="80" applyFont="1" applyFill="1" applyBorder="1" applyAlignment="1">
      <alignment horizontal="center" vertical="center" wrapText="1"/>
    </xf>
    <xf numFmtId="0" fontId="125" fillId="24" borderId="19" xfId="80" applyFont="1" applyFill="1" applyBorder="1" applyAlignment="1">
      <alignment horizontal="center" vertical="center"/>
    </xf>
    <xf numFmtId="0" fontId="125" fillId="24" borderId="28" xfId="80" applyFont="1" applyFill="1" applyBorder="1" applyAlignment="1">
      <alignment horizontal="left" vertical="center"/>
    </xf>
    <xf numFmtId="0" fontId="125" fillId="24" borderId="30" xfId="80" applyFont="1" applyFill="1" applyBorder="1" applyAlignment="1">
      <alignment horizontal="left" vertical="center"/>
    </xf>
    <xf numFmtId="0" fontId="125" fillId="24" borderId="0" xfId="80" applyFont="1" applyFill="1" applyAlignment="1">
      <alignment horizontal="left" vertical="center"/>
    </xf>
    <xf numFmtId="0" fontId="125" fillId="24" borderId="16" xfId="80" applyFont="1" applyFill="1" applyBorder="1" applyAlignment="1">
      <alignment horizontal="left" vertical="center"/>
    </xf>
    <xf numFmtId="181" fontId="125" fillId="24" borderId="28" xfId="80" applyNumberFormat="1" applyFont="1" applyFill="1" applyBorder="1" applyAlignment="1">
      <alignment horizontal="left" vertical="center"/>
    </xf>
    <xf numFmtId="0" fontId="125" fillId="24" borderId="27" xfId="80" applyFont="1" applyFill="1" applyBorder="1" applyAlignment="1">
      <alignment horizontal="left" vertical="center"/>
    </xf>
    <xf numFmtId="0" fontId="125" fillId="24" borderId="10" xfId="80" applyFont="1" applyFill="1" applyBorder="1" applyAlignment="1">
      <alignment horizontal="left" vertical="center"/>
    </xf>
    <xf numFmtId="0" fontId="125" fillId="24" borderId="35" xfId="80" applyFont="1" applyFill="1" applyBorder="1" applyAlignment="1">
      <alignment horizontal="left" vertical="center"/>
    </xf>
    <xf numFmtId="0" fontId="125" fillId="24" borderId="41" xfId="80" applyFont="1" applyFill="1" applyBorder="1" applyAlignment="1">
      <alignment horizontal="center" vertical="center" textRotation="255"/>
    </xf>
    <xf numFmtId="0" fontId="125" fillId="24" borderId="24" xfId="80" applyFont="1" applyFill="1" applyBorder="1" applyAlignment="1">
      <alignment horizontal="center" vertical="center" textRotation="255"/>
    </xf>
    <xf numFmtId="0" fontId="125" fillId="24" borderId="47" xfId="80" applyFont="1" applyFill="1" applyBorder="1" applyAlignment="1">
      <alignment horizontal="center" vertical="center" textRotation="255"/>
    </xf>
    <xf numFmtId="0" fontId="125" fillId="24" borderId="31" xfId="80" applyFont="1" applyFill="1" applyBorder="1" applyAlignment="1">
      <alignment horizontal="center" vertical="center" textRotation="255"/>
    </xf>
    <xf numFmtId="0" fontId="64" fillId="0" borderId="28" xfId="80" applyFont="1" applyFill="1" applyBorder="1" applyAlignment="1">
      <alignment horizontal="left" vertical="center" shrinkToFit="1"/>
    </xf>
    <xf numFmtId="0" fontId="140" fillId="0" borderId="30" xfId="80" applyFont="1" applyFill="1" applyBorder="1" applyAlignment="1">
      <alignment horizontal="center" vertical="center" wrapText="1"/>
    </xf>
    <xf numFmtId="0" fontId="140" fillId="0" borderId="0" xfId="80" applyFont="1" applyFill="1" applyAlignment="1">
      <alignment horizontal="center" vertical="center" wrapText="1"/>
    </xf>
    <xf numFmtId="0" fontId="140" fillId="0" borderId="31" xfId="80" applyFont="1" applyFill="1" applyBorder="1" applyAlignment="1">
      <alignment horizontal="center" vertical="center" wrapText="1"/>
    </xf>
    <xf numFmtId="0" fontId="116" fillId="24" borderId="35" xfId="49" applyFont="1" applyFill="1" applyBorder="1" applyAlignment="1">
      <alignment horizontal="left" vertical="center" wrapText="1"/>
    </xf>
    <xf numFmtId="0" fontId="116" fillId="24" borderId="11" xfId="45" applyFont="1" applyFill="1" applyBorder="1" applyAlignment="1">
      <alignment horizontal="center" vertical="center" shrinkToFit="1"/>
    </xf>
    <xf numFmtId="0" fontId="116" fillId="24" borderId="13" xfId="45" applyFont="1" applyFill="1" applyBorder="1" applyAlignment="1">
      <alignment horizontal="center" vertical="center" shrinkToFit="1"/>
    </xf>
    <xf numFmtId="0" fontId="116" fillId="24" borderId="12" xfId="45" applyFont="1" applyFill="1" applyBorder="1" applyAlignment="1">
      <alignment horizontal="center" vertical="center" shrinkToFit="1"/>
    </xf>
    <xf numFmtId="49" fontId="116" fillId="24" borderId="15" xfId="45" applyNumberFormat="1" applyFont="1" applyFill="1" applyBorder="1" applyAlignment="1">
      <alignment horizontal="left" vertical="center"/>
    </xf>
    <xf numFmtId="0" fontId="116" fillId="24" borderId="19" xfId="49" applyFont="1" applyFill="1" applyBorder="1" applyAlignment="1">
      <alignment horizontal="center" vertical="center" wrapText="1"/>
    </xf>
    <xf numFmtId="0" fontId="116" fillId="24" borderId="16" xfId="49" applyFont="1" applyFill="1" applyBorder="1" applyAlignment="1">
      <alignment horizontal="left" vertical="center" wrapText="1"/>
    </xf>
    <xf numFmtId="0" fontId="123" fillId="0" borderId="0" xfId="80" applyFont="1" applyAlignment="1">
      <alignment horizontal="left" vertical="top"/>
    </xf>
    <xf numFmtId="0" fontId="123" fillId="0" borderId="0" xfId="80" applyFont="1" applyBorder="1" applyAlignment="1">
      <alignment horizontal="left" vertical="top"/>
    </xf>
    <xf numFmtId="0" fontId="125" fillId="24" borderId="65" xfId="80" applyFont="1" applyFill="1" applyBorder="1" applyAlignment="1">
      <alignment horizontal="center" vertical="center" textRotation="255"/>
    </xf>
    <xf numFmtId="0" fontId="125" fillId="24" borderId="44" xfId="80" applyFont="1" applyFill="1" applyBorder="1" applyAlignment="1">
      <alignment horizontal="center" vertical="center" textRotation="255"/>
    </xf>
    <xf numFmtId="0" fontId="125" fillId="24" borderId="62" xfId="80" applyFont="1" applyFill="1" applyBorder="1" applyAlignment="1">
      <alignment horizontal="center" vertical="center" textRotation="255"/>
    </xf>
    <xf numFmtId="0" fontId="125" fillId="24" borderId="27" xfId="80" applyFont="1" applyFill="1" applyBorder="1" applyAlignment="1">
      <alignment horizontal="center" vertical="center" textRotation="255"/>
    </xf>
    <xf numFmtId="0" fontId="125" fillId="24" borderId="54" xfId="80" applyFont="1" applyFill="1" applyBorder="1" applyAlignment="1">
      <alignment horizontal="center" vertical="center" textRotation="255"/>
    </xf>
    <xf numFmtId="0" fontId="125" fillId="24" borderId="11" xfId="80" applyFont="1" applyFill="1" applyBorder="1" applyAlignment="1">
      <alignment horizontal="center" vertical="center" textRotation="255"/>
    </xf>
    <xf numFmtId="0" fontId="125" fillId="24" borderId="28" xfId="80" applyFont="1" applyFill="1" applyBorder="1" applyAlignment="1">
      <alignment horizontal="center" vertical="center" textRotation="255"/>
    </xf>
    <xf numFmtId="0" fontId="125" fillId="24" borderId="56" xfId="80" applyFont="1" applyFill="1" applyBorder="1" applyAlignment="1">
      <alignment horizontal="center" vertical="center"/>
    </xf>
    <xf numFmtId="0" fontId="125" fillId="24" borderId="14" xfId="80" applyFont="1" applyFill="1" applyBorder="1" applyAlignment="1">
      <alignment horizontal="center" vertical="center"/>
    </xf>
    <xf numFmtId="0" fontId="125" fillId="24" borderId="101" xfId="80" applyFont="1" applyFill="1" applyBorder="1" applyAlignment="1">
      <alignment horizontal="center" vertical="center"/>
    </xf>
    <xf numFmtId="49" fontId="125" fillId="0" borderId="38" xfId="80" applyNumberFormat="1" applyFont="1" applyFill="1" applyBorder="1" applyAlignment="1">
      <alignment horizontal="left" vertical="center"/>
    </xf>
    <xf numFmtId="49" fontId="125" fillId="0" borderId="32" xfId="80" applyNumberFormat="1" applyFont="1" applyFill="1" applyBorder="1" applyAlignment="1">
      <alignment horizontal="left" vertical="center"/>
    </xf>
    <xf numFmtId="49" fontId="125" fillId="0" borderId="34" xfId="80" applyNumberFormat="1" applyFont="1" applyFill="1" applyBorder="1" applyAlignment="1">
      <alignment horizontal="left" vertical="center"/>
    </xf>
    <xf numFmtId="0" fontId="116" fillId="24" borderId="11" xfId="80" applyFont="1" applyFill="1" applyBorder="1" applyAlignment="1">
      <alignment horizontal="center" vertical="center"/>
    </xf>
    <xf numFmtId="0" fontId="116" fillId="24" borderId="13" xfId="80" applyFont="1" applyFill="1" applyBorder="1" applyAlignment="1">
      <alignment horizontal="center" vertical="center"/>
    </xf>
    <xf numFmtId="0" fontId="116" fillId="24" borderId="12" xfId="80" applyFont="1" applyFill="1" applyBorder="1" applyAlignment="1">
      <alignment horizontal="center" vertical="center"/>
    </xf>
    <xf numFmtId="0" fontId="125" fillId="0" borderId="11" xfId="80" applyFont="1" applyFill="1" applyBorder="1" applyAlignment="1">
      <alignment horizontal="left" vertical="center" wrapText="1"/>
    </xf>
    <xf numFmtId="0" fontId="125" fillId="0" borderId="13" xfId="80" applyFont="1" applyFill="1" applyBorder="1" applyAlignment="1">
      <alignment horizontal="left" vertical="center" wrapText="1"/>
    </xf>
    <xf numFmtId="0" fontId="125" fillId="0" borderId="15" xfId="80" applyFont="1" applyFill="1" applyBorder="1" applyAlignment="1">
      <alignment horizontal="left" vertical="center" wrapText="1"/>
    </xf>
    <xf numFmtId="0" fontId="125" fillId="24" borderId="15" xfId="80" applyFont="1" applyFill="1" applyBorder="1" applyAlignment="1">
      <alignment horizontal="left" vertical="center" wrapText="1"/>
    </xf>
    <xf numFmtId="0" fontId="64" fillId="24" borderId="28" xfId="80" applyFont="1" applyFill="1" applyBorder="1" applyAlignment="1">
      <alignment horizontal="center" vertical="center" wrapText="1"/>
    </xf>
    <xf numFmtId="0" fontId="64" fillId="24" borderId="28" xfId="80" applyFont="1" applyFill="1" applyBorder="1" applyAlignment="1">
      <alignment horizontal="left" vertical="center" wrapText="1"/>
    </xf>
    <xf numFmtId="0" fontId="64" fillId="24" borderId="28" xfId="80" applyFont="1" applyFill="1" applyBorder="1" applyAlignment="1">
      <alignment horizontal="center" vertical="center"/>
    </xf>
    <xf numFmtId="0" fontId="64" fillId="24" borderId="46" xfId="80" applyFont="1" applyFill="1" applyBorder="1" applyAlignment="1">
      <alignment horizontal="left" vertical="center" wrapText="1"/>
    </xf>
    <xf numFmtId="0" fontId="64" fillId="24" borderId="75" xfId="80" applyFont="1" applyFill="1" applyBorder="1" applyAlignment="1">
      <alignment horizontal="center" vertical="center" wrapText="1"/>
    </xf>
    <xf numFmtId="0" fontId="64" fillId="24" borderId="75" xfId="80" applyFont="1" applyFill="1" applyBorder="1" applyAlignment="1">
      <alignment horizontal="left" vertical="center" wrapText="1"/>
    </xf>
    <xf numFmtId="0" fontId="64" fillId="24" borderId="75" xfId="80" applyFont="1" applyFill="1" applyBorder="1" applyAlignment="1">
      <alignment horizontal="center" vertical="center"/>
    </xf>
    <xf numFmtId="0" fontId="64" fillId="24" borderId="29" xfId="80" applyFont="1" applyFill="1" applyBorder="1" applyAlignment="1">
      <alignment horizontal="left" vertical="center" wrapText="1"/>
    </xf>
    <xf numFmtId="0" fontId="63" fillId="0" borderId="0" xfId="80" applyFont="1" applyAlignment="1">
      <alignment horizontal="left" vertical="top" wrapText="1"/>
    </xf>
    <xf numFmtId="0" fontId="64" fillId="24" borderId="65" xfId="80" applyFont="1" applyFill="1" applyBorder="1" applyAlignment="1">
      <alignment horizontal="center" vertical="center" wrapText="1"/>
    </xf>
    <xf numFmtId="0" fontId="64" fillId="24" borderId="44" xfId="80" applyFont="1" applyFill="1" applyBorder="1" applyAlignment="1">
      <alignment horizontal="center" vertical="center" wrapText="1"/>
    </xf>
    <xf numFmtId="0" fontId="64" fillId="24" borderId="54" xfId="80" applyFont="1" applyFill="1" applyBorder="1" applyAlignment="1">
      <alignment horizontal="center" vertical="center" wrapText="1"/>
    </xf>
    <xf numFmtId="0" fontId="64" fillId="24" borderId="60" xfId="80" applyFont="1" applyFill="1" applyBorder="1" applyAlignment="1">
      <alignment horizontal="center" vertical="center" wrapText="1"/>
    </xf>
    <xf numFmtId="0" fontId="64" fillId="24" borderId="44" xfId="80" applyFont="1" applyFill="1" applyBorder="1" applyAlignment="1">
      <alignment horizontal="left" vertical="center" wrapText="1"/>
    </xf>
    <xf numFmtId="0" fontId="64" fillId="24" borderId="44" xfId="80" applyFont="1" applyFill="1" applyBorder="1" applyAlignment="1">
      <alignment horizontal="center" vertical="center"/>
    </xf>
    <xf numFmtId="0" fontId="64" fillId="24" borderId="45" xfId="80" applyFont="1" applyFill="1" applyBorder="1" applyAlignment="1">
      <alignment horizontal="left" vertical="center" wrapText="1"/>
    </xf>
    <xf numFmtId="0" fontId="124" fillId="24" borderId="68" xfId="80" applyFont="1" applyFill="1" applyBorder="1" applyAlignment="1">
      <alignment horizontal="center" vertical="center" shrinkToFit="1"/>
    </xf>
    <xf numFmtId="0" fontId="124" fillId="24" borderId="84" xfId="80" applyFont="1" applyFill="1" applyBorder="1" applyAlignment="1">
      <alignment horizontal="center" vertical="center" shrinkToFit="1"/>
    </xf>
    <xf numFmtId="0" fontId="124" fillId="24" borderId="210" xfId="80" applyFont="1" applyFill="1" applyBorder="1" applyAlignment="1">
      <alignment horizontal="left" vertical="center"/>
    </xf>
    <xf numFmtId="0" fontId="124" fillId="24" borderId="67" xfId="80" applyFont="1" applyFill="1" applyBorder="1" applyAlignment="1">
      <alignment horizontal="left" vertical="center"/>
    </xf>
    <xf numFmtId="0" fontId="124" fillId="24" borderId="93" xfId="80" applyFont="1" applyFill="1" applyBorder="1" applyAlignment="1">
      <alignment horizontal="left" vertical="center"/>
    </xf>
    <xf numFmtId="0" fontId="124" fillId="24" borderId="0" xfId="80" applyFont="1" applyFill="1" applyAlignment="1">
      <alignment horizontal="center" vertical="top" wrapText="1"/>
    </xf>
    <xf numFmtId="0" fontId="53" fillId="0" borderId="0" xfId="80" applyFont="1" applyFill="1" applyAlignment="1">
      <alignment horizontal="left" vertical="top" wrapText="1"/>
    </xf>
    <xf numFmtId="0" fontId="53" fillId="0" borderId="21" xfId="80" applyFont="1" applyFill="1" applyBorder="1" applyAlignment="1">
      <alignment horizontal="center" vertical="center" shrinkToFit="1"/>
    </xf>
    <xf numFmtId="0" fontId="53" fillId="0" borderId="13" xfId="80" applyFont="1" applyFill="1" applyBorder="1" applyAlignment="1">
      <alignment horizontal="center" vertical="center" shrinkToFit="1"/>
    </xf>
    <xf numFmtId="0" fontId="53" fillId="0" borderId="12" xfId="80" applyFont="1" applyFill="1" applyBorder="1" applyAlignment="1">
      <alignment horizontal="center" vertical="center" shrinkToFit="1"/>
    </xf>
    <xf numFmtId="0" fontId="124" fillId="0" borderId="13" xfId="80" applyFont="1" applyFill="1" applyBorder="1" applyAlignment="1">
      <alignment horizontal="center" vertical="center"/>
    </xf>
    <xf numFmtId="0" fontId="124" fillId="0" borderId="15" xfId="80" applyFont="1" applyFill="1" applyBorder="1" applyAlignment="1">
      <alignment horizontal="center" vertical="center"/>
    </xf>
    <xf numFmtId="0" fontId="124" fillId="24" borderId="20" xfId="80" applyFont="1" applyFill="1" applyBorder="1" applyAlignment="1">
      <alignment horizontal="center" vertical="center" shrinkToFit="1"/>
    </xf>
    <xf numFmtId="0" fontId="124" fillId="24" borderId="24" xfId="80" applyFont="1" applyFill="1" applyBorder="1" applyAlignment="1">
      <alignment horizontal="center" vertical="center" shrinkToFit="1"/>
    </xf>
    <xf numFmtId="0" fontId="124" fillId="24" borderId="30" xfId="80" applyFont="1" applyFill="1" applyBorder="1" applyAlignment="1">
      <alignment horizontal="right" vertical="center"/>
    </xf>
    <xf numFmtId="0" fontId="124" fillId="24" borderId="0" xfId="80" applyFont="1" applyFill="1" applyAlignment="1">
      <alignment horizontal="right" vertical="center"/>
    </xf>
    <xf numFmtId="0" fontId="124" fillId="24" borderId="31" xfId="80" applyFont="1" applyFill="1" applyBorder="1" applyAlignment="1">
      <alignment horizontal="center" vertical="center"/>
    </xf>
    <xf numFmtId="0" fontId="124" fillId="24" borderId="24" xfId="80" applyFont="1" applyFill="1" applyBorder="1" applyAlignment="1">
      <alignment horizontal="center" vertical="center"/>
    </xf>
    <xf numFmtId="0" fontId="124" fillId="24" borderId="26" xfId="80" applyFont="1" applyFill="1" applyBorder="1" applyAlignment="1">
      <alignment horizontal="right" vertical="center"/>
    </xf>
    <xf numFmtId="0" fontId="124" fillId="24" borderId="20" xfId="80" applyFont="1" applyFill="1" applyBorder="1" applyAlignment="1">
      <alignment horizontal="right" vertical="center"/>
    </xf>
    <xf numFmtId="0" fontId="64" fillId="29" borderId="13" xfId="80" applyFont="1" applyFill="1" applyBorder="1" applyAlignment="1">
      <alignment horizontal="left" vertical="center"/>
    </xf>
    <xf numFmtId="0" fontId="64" fillId="29" borderId="15" xfId="80" applyFont="1" applyFill="1" applyBorder="1" applyAlignment="1">
      <alignment horizontal="left" vertical="center"/>
    </xf>
    <xf numFmtId="0" fontId="125" fillId="24" borderId="46" xfId="80" applyFont="1" applyFill="1" applyBorder="1" applyAlignment="1">
      <alignment horizontal="center" vertical="center"/>
    </xf>
    <xf numFmtId="0" fontId="133" fillId="24" borderId="26" xfId="80" applyFont="1" applyFill="1" applyBorder="1" applyAlignment="1">
      <alignment horizontal="center" vertical="center" wrapText="1"/>
    </xf>
    <xf numFmtId="0" fontId="133" fillId="24" borderId="20" xfId="80" applyFont="1" applyFill="1" applyBorder="1" applyAlignment="1">
      <alignment horizontal="center" vertical="center"/>
    </xf>
    <xf numFmtId="0" fontId="133" fillId="24" borderId="24" xfId="80" applyFont="1" applyFill="1" applyBorder="1" applyAlignment="1">
      <alignment horizontal="center" vertical="center"/>
    </xf>
    <xf numFmtId="0" fontId="133" fillId="24" borderId="27" xfId="80" applyFont="1" applyFill="1" applyBorder="1" applyAlignment="1">
      <alignment horizontal="center" vertical="center"/>
    </xf>
    <xf numFmtId="0" fontId="133" fillId="24" borderId="10" xfId="80" applyFont="1" applyFill="1" applyBorder="1" applyAlignment="1">
      <alignment horizontal="center" vertical="center"/>
    </xf>
    <xf numFmtId="0" fontId="133" fillId="24" borderId="25" xfId="80" applyFont="1" applyFill="1" applyBorder="1" applyAlignment="1">
      <alignment horizontal="center" vertical="center"/>
    </xf>
    <xf numFmtId="0" fontId="133" fillId="24" borderId="11" xfId="80" applyFont="1" applyFill="1" applyBorder="1" applyAlignment="1">
      <alignment horizontal="center" vertical="center" shrinkToFit="1"/>
    </xf>
    <xf numFmtId="0" fontId="133" fillId="24" borderId="13" xfId="80" applyFont="1" applyFill="1" applyBorder="1" applyAlignment="1">
      <alignment horizontal="center" vertical="center" shrinkToFit="1"/>
    </xf>
    <xf numFmtId="0" fontId="133" fillId="24" borderId="12" xfId="80" applyFont="1" applyFill="1" applyBorder="1" applyAlignment="1">
      <alignment horizontal="center" vertical="center" shrinkToFit="1"/>
    </xf>
    <xf numFmtId="0" fontId="134" fillId="24" borderId="28" xfId="80" applyFont="1" applyFill="1" applyBorder="1" applyAlignment="1">
      <alignment horizontal="center" vertical="center"/>
    </xf>
    <xf numFmtId="0" fontId="64" fillId="0" borderId="21" xfId="80" applyFont="1" applyFill="1" applyBorder="1" applyAlignment="1">
      <alignment horizontal="left" vertical="center"/>
    </xf>
    <xf numFmtId="0" fontId="64" fillId="0" borderId="13" xfId="80" applyFont="1" applyFill="1" applyBorder="1" applyAlignment="1">
      <alignment horizontal="left" vertical="center"/>
    </xf>
    <xf numFmtId="0" fontId="64" fillId="0" borderId="12" xfId="80" applyFont="1" applyFill="1" applyBorder="1" applyAlignment="1">
      <alignment horizontal="left" vertical="center"/>
    </xf>
    <xf numFmtId="0" fontId="127" fillId="24" borderId="11" xfId="80" applyFont="1" applyFill="1" applyBorder="1" applyAlignment="1">
      <alignment vertical="center" wrapText="1"/>
    </xf>
    <xf numFmtId="0" fontId="127" fillId="24" borderId="13" xfId="80" applyFont="1" applyFill="1" applyBorder="1" applyAlignment="1">
      <alignment vertical="center" wrapText="1"/>
    </xf>
    <xf numFmtId="0" fontId="132" fillId="24" borderId="13" xfId="80" applyFont="1" applyFill="1" applyBorder="1" applyAlignment="1">
      <alignment horizontal="left" vertical="center"/>
    </xf>
    <xf numFmtId="0" fontId="132" fillId="24" borderId="15" xfId="80" applyFont="1" applyFill="1" applyBorder="1" applyAlignment="1">
      <alignment horizontal="left" vertical="center"/>
    </xf>
    <xf numFmtId="0" fontId="125" fillId="24" borderId="41" xfId="80" applyFont="1" applyFill="1" applyBorder="1" applyAlignment="1">
      <alignment horizontal="center" vertical="center"/>
    </xf>
    <xf numFmtId="0" fontId="125" fillId="24" borderId="47" xfId="80" applyFont="1" applyFill="1" applyBorder="1" applyAlignment="1">
      <alignment horizontal="center" vertical="center"/>
    </xf>
    <xf numFmtId="0" fontId="125" fillId="24" borderId="0" xfId="80" applyFont="1" applyFill="1" applyAlignment="1">
      <alignment horizontal="center" vertical="center"/>
    </xf>
    <xf numFmtId="0" fontId="125" fillId="24" borderId="31" xfId="80" applyFont="1" applyFill="1" applyBorder="1" applyAlignment="1">
      <alignment horizontal="center" vertical="center"/>
    </xf>
    <xf numFmtId="0" fontId="53" fillId="0" borderId="13" xfId="80" applyFont="1" applyFill="1" applyBorder="1" applyAlignment="1">
      <alignment horizontal="center" vertical="center"/>
    </xf>
    <xf numFmtId="0" fontId="53" fillId="0" borderId="15" xfId="80" applyFont="1" applyFill="1" applyBorder="1" applyAlignment="1">
      <alignment horizontal="center" vertical="center"/>
    </xf>
    <xf numFmtId="0" fontId="125" fillId="24" borderId="41" xfId="80" applyFont="1" applyFill="1" applyBorder="1" applyAlignment="1">
      <alignment horizontal="center" vertical="center" wrapText="1"/>
    </xf>
    <xf numFmtId="0" fontId="125" fillId="24" borderId="47" xfId="80" applyFont="1" applyFill="1" applyBorder="1" applyAlignment="1">
      <alignment horizontal="center" vertical="center" wrapText="1"/>
    </xf>
    <xf numFmtId="0" fontId="125" fillId="24" borderId="31" xfId="80" applyFont="1" applyFill="1" applyBorder="1" applyAlignment="1">
      <alignment horizontal="center" vertical="center" wrapText="1"/>
    </xf>
    <xf numFmtId="0" fontId="64" fillId="0" borderId="11" xfId="80" applyFont="1" applyFill="1" applyBorder="1" applyAlignment="1">
      <alignment horizontal="left" vertical="center"/>
    </xf>
    <xf numFmtId="0" fontId="64" fillId="0" borderId="15" xfId="80" applyFont="1" applyFill="1" applyBorder="1" applyAlignment="1">
      <alignment horizontal="left" vertical="center"/>
    </xf>
    <xf numFmtId="0" fontId="64" fillId="0" borderId="116" xfId="80" applyFont="1" applyFill="1" applyBorder="1" applyAlignment="1">
      <alignment vertical="center"/>
    </xf>
    <xf numFmtId="0" fontId="64" fillId="0" borderId="117" xfId="80" applyFont="1" applyFill="1" applyBorder="1" applyAlignment="1">
      <alignment vertical="center"/>
    </xf>
    <xf numFmtId="0" fontId="64" fillId="0" borderId="118" xfId="80" applyFont="1" applyFill="1" applyBorder="1" applyAlignment="1">
      <alignment horizontal="left" vertical="center"/>
    </xf>
    <xf numFmtId="0" fontId="64" fillId="0" borderId="119" xfId="80" applyFont="1" applyFill="1" applyBorder="1" applyAlignment="1">
      <alignment horizontal="left" vertical="center"/>
    </xf>
    <xf numFmtId="0" fontId="64" fillId="0" borderId="21" xfId="80" applyFont="1" applyFill="1" applyBorder="1" applyAlignment="1">
      <alignment horizontal="center" vertical="center"/>
    </xf>
    <xf numFmtId="0" fontId="144" fillId="0" borderId="11" xfId="80" applyFont="1" applyFill="1" applyBorder="1" applyAlignment="1">
      <alignment horizontal="center" vertical="center" wrapText="1"/>
    </xf>
    <xf numFmtId="0" fontId="144" fillId="0" borderId="13" xfId="80" applyFont="1" applyFill="1" applyBorder="1" applyAlignment="1">
      <alignment horizontal="center" vertical="center" wrapText="1"/>
    </xf>
    <xf numFmtId="0" fontId="144" fillId="0" borderId="15" xfId="80" applyFont="1" applyFill="1" applyBorder="1" applyAlignment="1">
      <alignment horizontal="center" vertical="center" wrapText="1"/>
    </xf>
    <xf numFmtId="49" fontId="116" fillId="0" borderId="20" xfId="49" applyNumberFormat="1" applyFont="1" applyFill="1" applyBorder="1" applyAlignment="1">
      <alignment horizontal="center" vertical="center" wrapText="1"/>
    </xf>
    <xf numFmtId="0" fontId="125" fillId="0" borderId="20" xfId="80" applyFont="1" applyFill="1" applyBorder="1" applyAlignment="1">
      <alignment horizontal="center" vertical="center"/>
    </xf>
    <xf numFmtId="0" fontId="125" fillId="0" borderId="19" xfId="80" applyFont="1" applyFill="1" applyBorder="1" applyAlignment="1">
      <alignment horizontal="center" vertical="center"/>
    </xf>
    <xf numFmtId="0" fontId="125" fillId="0" borderId="28" xfId="80" applyFont="1" applyFill="1" applyBorder="1" applyAlignment="1">
      <alignment horizontal="center" vertical="center"/>
    </xf>
    <xf numFmtId="0" fontId="125" fillId="0" borderId="28" xfId="80" applyFont="1" applyFill="1" applyBorder="1" applyAlignment="1">
      <alignment horizontal="left" vertical="center"/>
    </xf>
    <xf numFmtId="0" fontId="125" fillId="0" borderId="30" xfId="80" applyFont="1" applyFill="1" applyBorder="1" applyAlignment="1">
      <alignment horizontal="left" vertical="center" wrapText="1"/>
    </xf>
    <xf numFmtId="0" fontId="125" fillId="0" borderId="0" xfId="80" applyFont="1" applyFill="1" applyAlignment="1">
      <alignment horizontal="left" vertical="center" wrapText="1"/>
    </xf>
    <xf numFmtId="0" fontId="125" fillId="0" borderId="16" xfId="80" applyFont="1" applyFill="1" applyBorder="1" applyAlignment="1">
      <alignment horizontal="left" vertical="center" wrapText="1"/>
    </xf>
    <xf numFmtId="0" fontId="125" fillId="0" borderId="27" xfId="80" applyFont="1" applyFill="1" applyBorder="1" applyAlignment="1">
      <alignment horizontal="left" vertical="center" wrapText="1"/>
    </xf>
    <xf numFmtId="0" fontId="125" fillId="0" borderId="10" xfId="80" applyFont="1" applyFill="1" applyBorder="1" applyAlignment="1">
      <alignment horizontal="left" vertical="center" wrapText="1"/>
    </xf>
    <xf numFmtId="0" fontId="125" fillId="0" borderId="35" xfId="80" applyFont="1" applyFill="1" applyBorder="1" applyAlignment="1">
      <alignment horizontal="left" vertical="center" wrapText="1"/>
    </xf>
    <xf numFmtId="181" fontId="125" fillId="0" borderId="28" xfId="80" applyNumberFormat="1" applyFont="1" applyFill="1" applyBorder="1" applyAlignment="1">
      <alignment horizontal="left" vertical="center"/>
    </xf>
    <xf numFmtId="0" fontId="125" fillId="0" borderId="41" xfId="80" applyFont="1" applyFill="1" applyBorder="1" applyAlignment="1">
      <alignment horizontal="center" vertical="center" textRotation="255"/>
    </xf>
    <xf numFmtId="0" fontId="125" fillId="0" borderId="24" xfId="80" applyFont="1" applyFill="1" applyBorder="1" applyAlignment="1">
      <alignment horizontal="center" vertical="center" textRotation="255"/>
    </xf>
    <xf numFmtId="0" fontId="125" fillId="0" borderId="47" xfId="80" applyFont="1" applyFill="1" applyBorder="1" applyAlignment="1">
      <alignment horizontal="center" vertical="center" textRotation="255"/>
    </xf>
    <xf numFmtId="0" fontId="125" fillId="0" borderId="31" xfId="80" applyFont="1" applyFill="1" applyBorder="1" applyAlignment="1">
      <alignment horizontal="center" vertical="center" textRotation="255"/>
    </xf>
    <xf numFmtId="0" fontId="116" fillId="0" borderId="26" xfId="49" applyFont="1" applyFill="1" applyBorder="1" applyAlignment="1">
      <alignment horizontal="center" vertical="center" wrapText="1"/>
    </xf>
    <xf numFmtId="0" fontId="116" fillId="0" borderId="20" xfId="49" applyFont="1" applyFill="1" applyBorder="1" applyAlignment="1">
      <alignment horizontal="center" vertical="center" wrapText="1"/>
    </xf>
    <xf numFmtId="0" fontId="143" fillId="0" borderId="26" xfId="80" applyFont="1" applyFill="1" applyBorder="1" applyAlignment="1">
      <alignment horizontal="center" vertical="center" wrapText="1"/>
    </xf>
    <xf numFmtId="0" fontId="143" fillId="0" borderId="20" xfId="80" applyFont="1" applyFill="1" applyBorder="1" applyAlignment="1">
      <alignment horizontal="center" vertical="center" wrapText="1"/>
    </xf>
    <xf numFmtId="0" fontId="143" fillId="0" borderId="24" xfId="80" applyFont="1" applyFill="1" applyBorder="1" applyAlignment="1">
      <alignment horizontal="center" vertical="center" wrapText="1"/>
    </xf>
    <xf numFmtId="0" fontId="143" fillId="0" borderId="30" xfId="80" applyFont="1" applyFill="1" applyBorder="1" applyAlignment="1">
      <alignment horizontal="center" vertical="center" wrapText="1"/>
    </xf>
    <xf numFmtId="0" fontId="143" fillId="0" borderId="0" xfId="80" applyFont="1" applyFill="1" applyAlignment="1">
      <alignment horizontal="center" vertical="center" wrapText="1"/>
    </xf>
    <xf numFmtId="0" fontId="143" fillId="0" borderId="31" xfId="80" applyFont="1" applyFill="1" applyBorder="1" applyAlignment="1">
      <alignment horizontal="center" vertical="center" wrapText="1"/>
    </xf>
    <xf numFmtId="0" fontId="143" fillId="0" borderId="27" xfId="80" applyFont="1" applyFill="1" applyBorder="1" applyAlignment="1">
      <alignment horizontal="center" vertical="center" wrapText="1"/>
    </xf>
    <xf numFmtId="0" fontId="143" fillId="0" borderId="10" xfId="80" applyFont="1" applyFill="1" applyBorder="1" applyAlignment="1">
      <alignment horizontal="center" vertical="center" wrapText="1"/>
    </xf>
    <xf numFmtId="0" fontId="143" fillId="0" borderId="25" xfId="80" applyFont="1" applyFill="1" applyBorder="1" applyAlignment="1">
      <alignment horizontal="center" vertical="center" wrapText="1"/>
    </xf>
    <xf numFmtId="0" fontId="116" fillId="0" borderId="0" xfId="49" applyFont="1" applyAlignment="1">
      <alignment horizontal="left" vertical="center" wrapText="1"/>
    </xf>
    <xf numFmtId="20" fontId="123" fillId="0" borderId="0" xfId="80" applyNumberFormat="1" applyFont="1" applyAlignment="1">
      <alignment horizontal="left" vertical="top" wrapText="1"/>
    </xf>
    <xf numFmtId="20" fontId="123" fillId="0" borderId="0" xfId="80" applyNumberFormat="1" applyFont="1" applyAlignment="1">
      <alignment horizontal="left" vertical="top"/>
    </xf>
    <xf numFmtId="49" fontId="125" fillId="0" borderId="38" xfId="80" applyNumberFormat="1" applyFont="1" applyBorder="1" applyAlignment="1">
      <alignment horizontal="left" vertical="center"/>
    </xf>
    <xf numFmtId="49" fontId="125" fillId="0" borderId="32" xfId="80" applyNumberFormat="1" applyFont="1" applyBorder="1" applyAlignment="1">
      <alignment horizontal="left" vertical="center"/>
    </xf>
    <xf numFmtId="49" fontId="125" fillId="0" borderId="34" xfId="80" applyNumberFormat="1" applyFont="1" applyBorder="1" applyAlignment="1">
      <alignment horizontal="left" vertical="center"/>
    </xf>
    <xf numFmtId="0" fontId="125" fillId="0" borderId="11" xfId="80" applyFont="1" applyBorder="1" applyAlignment="1">
      <alignment horizontal="left" vertical="center" wrapText="1"/>
    </xf>
    <xf numFmtId="0" fontId="125" fillId="0" borderId="13" xfId="80" applyFont="1" applyBorder="1" applyAlignment="1">
      <alignment horizontal="left" vertical="center" wrapText="1"/>
    </xf>
    <xf numFmtId="0" fontId="125" fillId="0" borderId="15" xfId="80" applyFont="1" applyBorder="1" applyAlignment="1">
      <alignment horizontal="left" vertical="center" wrapText="1"/>
    </xf>
    <xf numFmtId="0" fontId="64" fillId="24" borderId="13" xfId="80" applyFont="1" applyFill="1" applyBorder="1" applyAlignment="1">
      <alignment horizontal="center" vertical="center" wrapText="1"/>
    </xf>
    <xf numFmtId="0" fontId="64" fillId="24" borderId="12" xfId="80" applyFont="1" applyFill="1" applyBorder="1" applyAlignment="1">
      <alignment horizontal="center" vertical="center" wrapText="1"/>
    </xf>
    <xf numFmtId="0" fontId="64" fillId="24" borderId="11" xfId="80" applyFont="1" applyFill="1" applyBorder="1" applyAlignment="1">
      <alignment horizontal="left" vertical="center" wrapText="1"/>
    </xf>
    <xf numFmtId="0" fontId="64" fillId="24" borderId="13" xfId="80" applyFont="1" applyFill="1" applyBorder="1" applyAlignment="1">
      <alignment horizontal="left" vertical="center" wrapText="1"/>
    </xf>
    <xf numFmtId="0" fontId="64" fillId="24" borderId="12" xfId="80" applyFont="1" applyFill="1" applyBorder="1" applyAlignment="1">
      <alignment horizontal="left" vertical="center" wrapText="1"/>
    </xf>
    <xf numFmtId="0" fontId="64" fillId="24" borderId="36" xfId="80" applyFont="1" applyFill="1" applyBorder="1" applyAlignment="1">
      <alignment horizontal="center" vertical="center" wrapText="1"/>
    </xf>
    <xf numFmtId="0" fontId="64" fillId="24" borderId="51" xfId="80" applyFont="1" applyFill="1" applyBorder="1" applyAlignment="1">
      <alignment horizontal="center" vertical="center" wrapText="1"/>
    </xf>
    <xf numFmtId="0" fontId="64" fillId="24" borderId="48" xfId="80" applyFont="1" applyFill="1" applyBorder="1" applyAlignment="1">
      <alignment horizontal="left" vertical="center" wrapText="1"/>
    </xf>
    <xf numFmtId="0" fontId="64" fillId="24" borderId="36" xfId="80" applyFont="1" applyFill="1" applyBorder="1" applyAlignment="1">
      <alignment horizontal="left" vertical="center" wrapText="1"/>
    </xf>
    <xf numFmtId="0" fontId="64" fillId="24" borderId="51" xfId="80" applyFont="1" applyFill="1" applyBorder="1" applyAlignment="1">
      <alignment horizontal="left" vertical="center" wrapText="1"/>
    </xf>
    <xf numFmtId="0" fontId="63" fillId="0" borderId="0" xfId="80" applyFont="1" applyAlignment="1">
      <alignment horizontal="left" vertical="top"/>
    </xf>
    <xf numFmtId="0" fontId="64" fillId="24" borderId="55" xfId="80" applyFont="1" applyFill="1" applyBorder="1" applyAlignment="1">
      <alignment horizontal="center" vertical="center" wrapText="1"/>
    </xf>
    <xf numFmtId="0" fontId="64" fillId="24" borderId="101" xfId="80" applyFont="1" applyFill="1" applyBorder="1" applyAlignment="1">
      <alignment horizontal="center" vertical="center" wrapText="1"/>
    </xf>
    <xf numFmtId="0" fontId="64" fillId="24" borderId="47" xfId="80" applyFont="1" applyFill="1" applyBorder="1" applyAlignment="1">
      <alignment horizontal="center" vertical="center" wrapText="1"/>
    </xf>
    <xf numFmtId="0" fontId="64" fillId="24" borderId="31" xfId="80" applyFont="1" applyFill="1" applyBorder="1" applyAlignment="1">
      <alignment horizontal="center" vertical="center" wrapText="1"/>
    </xf>
    <xf numFmtId="0" fontId="64" fillId="24" borderId="40" xfId="80" applyFont="1" applyFill="1" applyBorder="1" applyAlignment="1">
      <alignment horizontal="center" vertical="center" wrapText="1"/>
    </xf>
    <xf numFmtId="0" fontId="64" fillId="24" borderId="52" xfId="80" applyFont="1" applyFill="1" applyBorder="1" applyAlignment="1">
      <alignment horizontal="center" vertical="center" wrapText="1"/>
    </xf>
    <xf numFmtId="0" fontId="64" fillId="24" borderId="32" xfId="80" applyFont="1" applyFill="1" applyBorder="1" applyAlignment="1">
      <alignment horizontal="center" vertical="center" wrapText="1"/>
    </xf>
    <xf numFmtId="0" fontId="64" fillId="24" borderId="33" xfId="80" applyFont="1" applyFill="1" applyBorder="1" applyAlignment="1">
      <alignment horizontal="center" vertical="center" wrapText="1"/>
    </xf>
    <xf numFmtId="0" fontId="64" fillId="24" borderId="38" xfId="80" applyFont="1" applyFill="1" applyBorder="1" applyAlignment="1">
      <alignment horizontal="left" vertical="center" wrapText="1"/>
    </xf>
    <xf numFmtId="0" fontId="64" fillId="24" borderId="32" xfId="80" applyFont="1" applyFill="1" applyBorder="1" applyAlignment="1">
      <alignment horizontal="left" vertical="center" wrapText="1"/>
    </xf>
    <xf numFmtId="0" fontId="64" fillId="24" borderId="33" xfId="80" applyFont="1" applyFill="1" applyBorder="1" applyAlignment="1">
      <alignment horizontal="left" vertical="center" wrapText="1"/>
    </xf>
    <xf numFmtId="0" fontId="127" fillId="24" borderId="66" xfId="80" applyFont="1" applyFill="1" applyBorder="1" applyAlignment="1">
      <alignment horizontal="center" vertical="center" wrapText="1"/>
    </xf>
    <xf numFmtId="0" fontId="127" fillId="24" borderId="67" xfId="80" applyFont="1" applyFill="1" applyBorder="1" applyAlignment="1">
      <alignment horizontal="center" vertical="center" wrapText="1"/>
    </xf>
    <xf numFmtId="0" fontId="127" fillId="24" borderId="226" xfId="80" applyFont="1" applyFill="1" applyBorder="1" applyAlignment="1">
      <alignment horizontal="center" vertical="center" wrapText="1"/>
    </xf>
    <xf numFmtId="0" fontId="127" fillId="24" borderId="227" xfId="80" applyFont="1" applyFill="1" applyBorder="1" applyAlignment="1">
      <alignment horizontal="left" vertical="center" wrapText="1"/>
    </xf>
    <xf numFmtId="0" fontId="127" fillId="24" borderId="67" xfId="80" applyFont="1" applyFill="1" applyBorder="1" applyAlignment="1">
      <alignment horizontal="left" vertical="center" wrapText="1"/>
    </xf>
    <xf numFmtId="0" fontId="127" fillId="24" borderId="93" xfId="80" applyFont="1" applyFill="1" applyBorder="1" applyAlignment="1">
      <alignment horizontal="left" vertical="center" wrapText="1"/>
    </xf>
    <xf numFmtId="0" fontId="53" fillId="0" borderId="0" xfId="80" applyFont="1" applyFill="1" applyAlignment="1">
      <alignment horizontal="justify" vertical="top" wrapText="1"/>
    </xf>
    <xf numFmtId="182" fontId="127" fillId="24" borderId="126" xfId="80" applyNumberFormat="1" applyFont="1" applyFill="1" applyBorder="1" applyAlignment="1">
      <alignment horizontal="right" vertical="center" wrapText="1"/>
    </xf>
    <xf numFmtId="182" fontId="127" fillId="24" borderId="127" xfId="80" applyNumberFormat="1" applyFont="1" applyFill="1" applyBorder="1" applyAlignment="1">
      <alignment horizontal="right" vertical="center" wrapText="1"/>
    </xf>
    <xf numFmtId="0" fontId="127" fillId="24" borderId="127" xfId="80" applyFont="1" applyFill="1" applyBorder="1" applyAlignment="1">
      <alignment horizontal="center" vertical="center" wrapText="1"/>
    </xf>
    <xf numFmtId="0" fontId="127" fillId="24" borderId="144" xfId="80" applyFont="1" applyFill="1" applyBorder="1" applyAlignment="1">
      <alignment horizontal="center" vertical="center" wrapText="1"/>
    </xf>
    <xf numFmtId="0" fontId="127" fillId="24" borderId="161" xfId="80" applyFont="1" applyFill="1" applyBorder="1" applyAlignment="1">
      <alignment horizontal="center" vertical="center" wrapText="1"/>
    </xf>
    <xf numFmtId="0" fontId="127" fillId="24" borderId="133" xfId="80" applyFont="1" applyFill="1" applyBorder="1" applyAlignment="1">
      <alignment horizontal="center" vertical="center" wrapText="1"/>
    </xf>
    <xf numFmtId="0" fontId="127" fillId="24" borderId="155" xfId="80" applyFont="1" applyFill="1" applyBorder="1" applyAlignment="1">
      <alignment horizontal="center" vertical="center" wrapText="1"/>
    </xf>
    <xf numFmtId="0" fontId="127" fillId="24" borderId="158" xfId="80" applyFont="1" applyFill="1" applyBorder="1" applyAlignment="1">
      <alignment horizontal="center" vertical="center" wrapText="1"/>
    </xf>
    <xf numFmtId="49" fontId="125" fillId="24" borderId="26" xfId="80" applyNumberFormat="1" applyFont="1" applyFill="1" applyBorder="1" applyAlignment="1">
      <alignment horizontal="right" vertical="center"/>
    </xf>
    <xf numFmtId="49" fontId="125" fillId="24" borderId="20" xfId="80" applyNumberFormat="1" applyFont="1" applyFill="1" applyBorder="1" applyAlignment="1">
      <alignment horizontal="right" vertical="center"/>
    </xf>
    <xf numFmtId="0" fontId="127" fillId="0" borderId="20" xfId="80" applyFont="1" applyBorder="1" applyAlignment="1">
      <alignment horizontal="center" vertical="center" wrapText="1"/>
    </xf>
    <xf numFmtId="0" fontId="127" fillId="24" borderId="128" xfId="80" applyFont="1" applyFill="1" applyBorder="1" applyAlignment="1">
      <alignment horizontal="center" vertical="center" wrapText="1"/>
    </xf>
    <xf numFmtId="0" fontId="127" fillId="24" borderId="142" xfId="80" applyFont="1" applyFill="1" applyBorder="1" applyAlignment="1">
      <alignment horizontal="center" vertical="center" wrapText="1"/>
    </xf>
    <xf numFmtId="0" fontId="127" fillId="24" borderId="126" xfId="80" applyFont="1" applyFill="1" applyBorder="1" applyAlignment="1">
      <alignment horizontal="center" vertical="center" wrapText="1"/>
    </xf>
    <xf numFmtId="49" fontId="127" fillId="24" borderId="132" xfId="80" applyNumberFormat="1" applyFont="1" applyFill="1" applyBorder="1" applyAlignment="1">
      <alignment horizontal="center" vertical="center" wrapText="1"/>
    </xf>
    <xf numFmtId="49" fontId="127" fillId="24" borderId="133" xfId="80" applyNumberFormat="1" applyFont="1" applyFill="1" applyBorder="1" applyAlignment="1">
      <alignment horizontal="center" vertical="center" wrapText="1"/>
    </xf>
    <xf numFmtId="49" fontId="127" fillId="24" borderId="158" xfId="80" applyNumberFormat="1" applyFont="1" applyFill="1" applyBorder="1" applyAlignment="1">
      <alignment horizontal="center" vertical="center" wrapText="1"/>
    </xf>
    <xf numFmtId="0" fontId="127" fillId="29" borderId="138" xfId="80" applyFont="1" applyFill="1" applyBorder="1" applyAlignment="1">
      <alignment horizontal="left" vertical="center" wrapText="1"/>
    </xf>
    <xf numFmtId="0" fontId="127" fillId="29" borderId="150" xfId="80" applyFont="1" applyFill="1" applyBorder="1" applyAlignment="1">
      <alignment horizontal="left" vertical="center" wrapText="1"/>
    </xf>
    <xf numFmtId="0" fontId="127" fillId="0" borderId="132" xfId="80" applyFont="1" applyBorder="1" applyAlignment="1">
      <alignment horizontal="center" vertical="center" wrapText="1"/>
    </xf>
    <xf numFmtId="0" fontId="127" fillId="0" borderId="133" xfId="80" applyFont="1" applyBorder="1" applyAlignment="1">
      <alignment horizontal="center" vertical="center" wrapText="1"/>
    </xf>
    <xf numFmtId="0" fontId="127" fillId="0" borderId="155" xfId="80" applyFont="1" applyBorder="1" applyAlignment="1">
      <alignment horizontal="center" vertical="center" wrapText="1"/>
    </xf>
    <xf numFmtId="0" fontId="127" fillId="0" borderId="134" xfId="80" applyFont="1" applyBorder="1" applyAlignment="1">
      <alignment horizontal="center" vertical="center" wrapText="1"/>
    </xf>
    <xf numFmtId="0" fontId="127" fillId="0" borderId="0" xfId="80" applyFont="1" applyAlignment="1">
      <alignment horizontal="center" vertical="center" wrapText="1"/>
    </xf>
    <xf numFmtId="0" fontId="127" fillId="0" borderId="16" xfId="80" applyFont="1" applyBorder="1" applyAlignment="1">
      <alignment horizontal="center" vertical="center" wrapText="1"/>
    </xf>
    <xf numFmtId="0" fontId="127" fillId="0" borderId="135" xfId="80" applyFont="1" applyBorder="1" applyAlignment="1">
      <alignment horizontal="center" vertical="center" wrapText="1"/>
    </xf>
    <xf numFmtId="0" fontId="127" fillId="0" borderId="136" xfId="80" applyFont="1" applyBorder="1" applyAlignment="1">
      <alignment horizontal="center" vertical="center" wrapText="1"/>
    </xf>
    <xf numFmtId="0" fontId="127" fillId="0" borderId="146" xfId="80" applyFont="1" applyBorder="1" applyAlignment="1">
      <alignment horizontal="center" vertical="center" wrapText="1"/>
    </xf>
    <xf numFmtId="0" fontId="124" fillId="24" borderId="133" xfId="80" applyFont="1" applyFill="1" applyBorder="1" applyAlignment="1">
      <alignment horizontal="center" vertical="center" wrapText="1"/>
    </xf>
    <xf numFmtId="0" fontId="124" fillId="24" borderId="128" xfId="80" applyFont="1" applyFill="1" applyBorder="1" applyAlignment="1">
      <alignment horizontal="center" vertical="center" wrapText="1"/>
    </xf>
    <xf numFmtId="0" fontId="124" fillId="24" borderId="10" xfId="80" applyFont="1" applyFill="1" applyBorder="1" applyAlignment="1">
      <alignment horizontal="center" vertical="center" wrapText="1"/>
    </xf>
    <xf numFmtId="0" fontId="124" fillId="24" borderId="214" xfId="80" applyFont="1" applyFill="1" applyBorder="1" applyAlignment="1">
      <alignment horizontal="center" vertical="center" wrapText="1"/>
    </xf>
    <xf numFmtId="49" fontId="127" fillId="24" borderId="159" xfId="80" applyNumberFormat="1" applyFont="1" applyFill="1" applyBorder="1" applyAlignment="1">
      <alignment horizontal="center" vertical="center" wrapText="1"/>
    </xf>
    <xf numFmtId="49" fontId="127" fillId="24" borderId="160" xfId="80" applyNumberFormat="1" applyFont="1" applyFill="1" applyBorder="1" applyAlignment="1">
      <alignment horizontal="center" vertical="center" wrapText="1"/>
    </xf>
    <xf numFmtId="49" fontId="127" fillId="24" borderId="219" xfId="80" applyNumberFormat="1" applyFont="1" applyFill="1" applyBorder="1" applyAlignment="1">
      <alignment horizontal="center" vertical="center" wrapText="1"/>
    </xf>
    <xf numFmtId="49" fontId="127" fillId="24" borderId="220" xfId="80" applyNumberFormat="1" applyFont="1" applyFill="1" applyBorder="1" applyAlignment="1">
      <alignment horizontal="center" vertical="center" wrapText="1"/>
    </xf>
    <xf numFmtId="49" fontId="127" fillId="24" borderId="157" xfId="80" applyNumberFormat="1" applyFont="1" applyFill="1" applyBorder="1" applyAlignment="1">
      <alignment horizontal="center" vertical="center" wrapText="1"/>
    </xf>
    <xf numFmtId="49" fontId="127" fillId="24" borderId="127" xfId="80" applyNumberFormat="1" applyFont="1" applyFill="1" applyBorder="1" applyAlignment="1">
      <alignment horizontal="center" vertical="center" wrapText="1"/>
    </xf>
    <xf numFmtId="49" fontId="127" fillId="24" borderId="144" xfId="80" applyNumberFormat="1" applyFont="1" applyFill="1" applyBorder="1" applyAlignment="1">
      <alignment horizontal="center" vertical="center" wrapText="1"/>
    </xf>
    <xf numFmtId="49" fontId="127" fillId="24" borderId="126" xfId="80" applyNumberFormat="1" applyFont="1" applyFill="1" applyBorder="1" applyAlignment="1">
      <alignment horizontal="center" vertical="center" wrapText="1"/>
    </xf>
    <xf numFmtId="49" fontId="127" fillId="24" borderId="161" xfId="80" applyNumberFormat="1" applyFont="1" applyFill="1" applyBorder="1" applyAlignment="1">
      <alignment horizontal="center" vertical="center" wrapText="1"/>
    </xf>
    <xf numFmtId="0" fontId="127" fillId="24" borderId="132" xfId="80" applyFont="1" applyFill="1" applyBorder="1" applyAlignment="1">
      <alignment horizontal="center" vertical="center" wrapText="1"/>
    </xf>
    <xf numFmtId="49" fontId="127" fillId="24" borderId="221" xfId="80" applyNumberFormat="1" applyFont="1" applyFill="1" applyBorder="1" applyAlignment="1">
      <alignment horizontal="center" vertical="center" wrapText="1"/>
    </xf>
    <xf numFmtId="49" fontId="127" fillId="24" borderId="128" xfId="80" applyNumberFormat="1" applyFont="1" applyFill="1" applyBorder="1" applyAlignment="1">
      <alignment horizontal="center" vertical="center" wrapText="1"/>
    </xf>
    <xf numFmtId="0" fontId="125" fillId="24" borderId="26" xfId="80" applyFont="1" applyFill="1" applyBorder="1" applyAlignment="1">
      <alignment horizontal="center" vertical="center"/>
    </xf>
    <xf numFmtId="0" fontId="125" fillId="24" borderId="30" xfId="80" applyFont="1" applyFill="1" applyBorder="1" applyAlignment="1">
      <alignment horizontal="center" vertical="center"/>
    </xf>
    <xf numFmtId="0" fontId="125" fillId="24" borderId="0" xfId="80" applyFont="1" applyFill="1" applyBorder="1" applyAlignment="1">
      <alignment horizontal="center" vertical="center"/>
    </xf>
    <xf numFmtId="0" fontId="125" fillId="24" borderId="16" xfId="80" applyFont="1" applyFill="1" applyBorder="1" applyAlignment="1">
      <alignment horizontal="center" vertical="center"/>
    </xf>
    <xf numFmtId="0" fontId="125" fillId="24" borderId="27" xfId="80" applyFont="1" applyFill="1" applyBorder="1" applyAlignment="1">
      <alignment horizontal="center" vertical="center"/>
    </xf>
    <xf numFmtId="0" fontId="125" fillId="24" borderId="35" xfId="80" applyFont="1" applyFill="1" applyBorder="1" applyAlignment="1">
      <alignment horizontal="center" vertical="center"/>
    </xf>
    <xf numFmtId="0" fontId="124" fillId="24" borderId="136" xfId="80" applyFont="1" applyFill="1" applyBorder="1" applyAlignment="1">
      <alignment horizontal="center" vertical="center" wrapText="1"/>
    </xf>
    <xf numFmtId="0" fontId="124" fillId="24" borderId="142" xfId="80" applyFont="1" applyFill="1" applyBorder="1" applyAlignment="1">
      <alignment horizontal="center" vertical="center" wrapText="1"/>
    </xf>
    <xf numFmtId="49" fontId="127" fillId="24" borderId="149" xfId="80" applyNumberFormat="1" applyFont="1" applyFill="1" applyBorder="1" applyAlignment="1">
      <alignment horizontal="center" vertical="center" wrapText="1"/>
    </xf>
    <xf numFmtId="49" fontId="127" fillId="24" borderId="138" xfId="80" applyNumberFormat="1" applyFont="1" applyFill="1" applyBorder="1" applyAlignment="1">
      <alignment horizontal="center" vertical="center" wrapText="1"/>
    </xf>
    <xf numFmtId="49" fontId="127" fillId="24" borderId="156" xfId="80" applyNumberFormat="1" applyFont="1" applyFill="1" applyBorder="1" applyAlignment="1">
      <alignment horizontal="center" vertical="center" wrapText="1"/>
    </xf>
    <xf numFmtId="49" fontId="127" fillId="24" borderId="137" xfId="80" applyNumberFormat="1" applyFont="1" applyFill="1" applyBorder="1" applyAlignment="1">
      <alignment horizontal="center" vertical="center" wrapText="1"/>
    </xf>
    <xf numFmtId="49" fontId="127" fillId="24" borderId="148" xfId="80" applyNumberFormat="1" applyFont="1" applyFill="1" applyBorder="1" applyAlignment="1">
      <alignment horizontal="center" vertical="center" wrapText="1"/>
    </xf>
    <xf numFmtId="0" fontId="127" fillId="24" borderId="0" xfId="80" applyFont="1" applyFill="1" applyAlignment="1">
      <alignment horizontal="left" vertical="center" wrapText="1"/>
    </xf>
    <xf numFmtId="0" fontId="127" fillId="24" borderId="145" xfId="80" applyFont="1" applyFill="1" applyBorder="1" applyAlignment="1">
      <alignment horizontal="left" vertical="center" wrapText="1"/>
    </xf>
    <xf numFmtId="0" fontId="127" fillId="24" borderId="136" xfId="80" applyFont="1" applyFill="1" applyBorder="1" applyAlignment="1">
      <alignment horizontal="left" vertical="center" wrapText="1"/>
    </xf>
    <xf numFmtId="0" fontId="127" fillId="24" borderId="142" xfId="80" applyFont="1" applyFill="1" applyBorder="1" applyAlignment="1">
      <alignment horizontal="left" vertical="center" wrapText="1"/>
    </xf>
    <xf numFmtId="0" fontId="127" fillId="24" borderId="135" xfId="80" applyFont="1" applyFill="1" applyBorder="1" applyAlignment="1">
      <alignment horizontal="center" vertical="center" wrapText="1"/>
    </xf>
    <xf numFmtId="0" fontId="127" fillId="24" borderId="136" xfId="80" applyFont="1" applyFill="1" applyBorder="1" applyAlignment="1">
      <alignment horizontal="center" vertical="center" wrapText="1"/>
    </xf>
    <xf numFmtId="49" fontId="127" fillId="24" borderId="155" xfId="80" applyNumberFormat="1" applyFont="1" applyFill="1" applyBorder="1" applyAlignment="1">
      <alignment horizontal="center" vertical="center" wrapText="1"/>
    </xf>
    <xf numFmtId="0" fontId="127" fillId="24" borderId="140" xfId="80" applyFont="1" applyFill="1" applyBorder="1" applyAlignment="1">
      <alignment horizontal="center" vertical="center" wrapText="1"/>
    </xf>
    <xf numFmtId="0" fontId="127" fillId="24" borderId="13" xfId="80" applyFont="1" applyFill="1" applyBorder="1" applyAlignment="1">
      <alignment horizontal="center" vertical="center" wrapText="1"/>
    </xf>
    <xf numFmtId="0" fontId="127" fillId="24" borderId="215" xfId="80" applyFont="1" applyFill="1" applyBorder="1" applyAlignment="1">
      <alignment horizontal="center" vertical="center" wrapText="1"/>
    </xf>
    <xf numFmtId="0" fontId="127" fillId="24" borderId="223" xfId="80" applyFont="1" applyFill="1" applyBorder="1" applyAlignment="1">
      <alignment horizontal="left" vertical="center" wrapText="1"/>
    </xf>
    <xf numFmtId="0" fontId="127" fillId="24" borderId="224" xfId="80" applyFont="1" applyFill="1" applyBorder="1" applyAlignment="1">
      <alignment horizontal="left" vertical="center" wrapText="1"/>
    </xf>
    <xf numFmtId="0" fontId="127" fillId="24" borderId="216" xfId="80" applyFont="1" applyFill="1" applyBorder="1" applyAlignment="1">
      <alignment horizontal="center" vertical="center" wrapText="1"/>
    </xf>
    <xf numFmtId="0" fontId="127" fillId="24" borderId="225" xfId="80" applyFont="1" applyFill="1" applyBorder="1" applyAlignment="1">
      <alignment horizontal="center" vertical="center" wrapText="1"/>
    </xf>
    <xf numFmtId="49" fontId="127" fillId="24" borderId="147" xfId="80" applyNumberFormat="1" applyFont="1" applyFill="1" applyBorder="1" applyAlignment="1">
      <alignment horizontal="center" vertical="center" wrapText="1"/>
    </xf>
    <xf numFmtId="0" fontId="124" fillId="24" borderId="132" xfId="80" applyFont="1" applyFill="1" applyBorder="1" applyAlignment="1">
      <alignment horizontal="center" vertical="center" wrapText="1"/>
    </xf>
    <xf numFmtId="0" fontId="124" fillId="24" borderId="213" xfId="80" applyFont="1" applyFill="1" applyBorder="1" applyAlignment="1">
      <alignment horizontal="center" vertical="center" wrapText="1"/>
    </xf>
    <xf numFmtId="0" fontId="124" fillId="24" borderId="135" xfId="80" applyFont="1" applyFill="1" applyBorder="1" applyAlignment="1">
      <alignment horizontal="center" vertical="center" wrapText="1"/>
    </xf>
    <xf numFmtId="0" fontId="127" fillId="24" borderId="147" xfId="80" applyFont="1" applyFill="1" applyBorder="1" applyAlignment="1">
      <alignment horizontal="center" vertical="center" wrapText="1"/>
    </xf>
    <xf numFmtId="0" fontId="127" fillId="29" borderId="222" xfId="80" applyFont="1" applyFill="1" applyBorder="1" applyAlignment="1">
      <alignment horizontal="center" vertical="center" textRotation="255" wrapText="1"/>
    </xf>
    <xf numFmtId="0" fontId="127" fillId="29" borderId="23" xfId="80" applyFont="1" applyFill="1" applyBorder="1" applyAlignment="1">
      <alignment horizontal="center" vertical="center" textRotation="255" wrapText="1"/>
    </xf>
    <xf numFmtId="0" fontId="127" fillId="29" borderId="47" xfId="80" applyFont="1" applyFill="1" applyBorder="1" applyAlignment="1">
      <alignment horizontal="center" vertical="center" textRotation="255" wrapText="1"/>
    </xf>
    <xf numFmtId="0" fontId="127" fillId="29" borderId="57" xfId="80" applyFont="1" applyFill="1" applyBorder="1" applyAlignment="1">
      <alignment horizontal="center" vertical="center" textRotation="255" wrapText="1"/>
    </xf>
    <xf numFmtId="0" fontId="137" fillId="29" borderId="49" xfId="80" applyFont="1" applyFill="1" applyBorder="1" applyAlignment="1">
      <alignment horizontal="left" vertical="center"/>
    </xf>
    <xf numFmtId="0" fontId="137" fillId="29" borderId="32" xfId="80" applyFont="1" applyFill="1" applyBorder="1" applyAlignment="1">
      <alignment horizontal="left" vertical="center"/>
    </xf>
    <xf numFmtId="0" fontId="137" fillId="29" borderId="33" xfId="80" applyFont="1" applyFill="1" applyBorder="1" applyAlignment="1">
      <alignment horizontal="left" vertical="center"/>
    </xf>
    <xf numFmtId="0" fontId="137" fillId="24" borderId="13" xfId="80" applyFont="1" applyFill="1" applyBorder="1" applyAlignment="1">
      <alignment horizontal="left" vertical="center"/>
    </xf>
    <xf numFmtId="0" fontId="137" fillId="24" borderId="15" xfId="80" applyFont="1" applyFill="1" applyBorder="1" applyAlignment="1">
      <alignment horizontal="left" vertical="center"/>
    </xf>
    <xf numFmtId="0" fontId="127" fillId="29" borderId="127" xfId="80" applyFont="1" applyFill="1" applyBorder="1" applyAlignment="1">
      <alignment horizontal="left" vertical="center" wrapText="1"/>
    </xf>
    <xf numFmtId="0" fontId="127" fillId="29" borderId="147" xfId="80" applyFont="1" applyFill="1" applyBorder="1" applyAlignment="1">
      <alignment horizontal="left" vertical="center" wrapText="1"/>
    </xf>
    <xf numFmtId="0" fontId="127" fillId="24" borderId="151" xfId="80" applyFont="1" applyFill="1" applyBorder="1" applyAlignment="1">
      <alignment horizontal="center" vertical="center" wrapText="1"/>
    </xf>
    <xf numFmtId="0" fontId="127" fillId="24" borderId="47" xfId="80" applyFont="1" applyFill="1" applyBorder="1" applyAlignment="1">
      <alignment horizontal="center" vertical="center" wrapText="1"/>
    </xf>
    <xf numFmtId="0" fontId="127" fillId="24" borderId="0" xfId="80" applyFont="1" applyFill="1" applyAlignment="1">
      <alignment horizontal="center" vertical="center" wrapText="1"/>
    </xf>
    <xf numFmtId="0" fontId="127" fillId="24" borderId="145" xfId="80" applyFont="1" applyFill="1" applyBorder="1" applyAlignment="1">
      <alignment horizontal="center" vertical="center" wrapText="1"/>
    </xf>
    <xf numFmtId="0" fontId="127" fillId="24" borderId="154" xfId="80" applyFont="1" applyFill="1" applyBorder="1" applyAlignment="1">
      <alignment horizontal="left" vertical="center" wrapText="1"/>
    </xf>
    <xf numFmtId="0" fontId="127" fillId="24" borderId="217" xfId="80" applyFont="1" applyFill="1" applyBorder="1" applyAlignment="1">
      <alignment horizontal="center" vertical="center" wrapText="1"/>
    </xf>
    <xf numFmtId="0" fontId="127" fillId="24" borderId="218" xfId="80" applyFont="1" applyFill="1" applyBorder="1" applyAlignment="1">
      <alignment horizontal="center" vertical="center" wrapText="1"/>
    </xf>
    <xf numFmtId="0" fontId="127" fillId="29" borderId="22" xfId="80" applyFont="1" applyFill="1" applyBorder="1" applyAlignment="1">
      <alignment horizontal="center" vertical="center" textRotation="255" wrapText="1"/>
    </xf>
    <xf numFmtId="0" fontId="127" fillId="24" borderId="11" xfId="80" applyFont="1" applyFill="1" applyBorder="1" applyAlignment="1">
      <alignment horizontal="center" vertical="center" wrapText="1"/>
    </xf>
    <xf numFmtId="0" fontId="127" fillId="24" borderId="12" xfId="80" applyFont="1" applyFill="1" applyBorder="1" applyAlignment="1">
      <alignment horizontal="center" vertical="center" wrapText="1"/>
    </xf>
    <xf numFmtId="0" fontId="127" fillId="24" borderId="11" xfId="80" applyFont="1" applyFill="1" applyBorder="1" applyAlignment="1">
      <alignment horizontal="center" vertical="center" shrinkToFit="1"/>
    </xf>
    <xf numFmtId="0" fontId="127" fillId="24" borderId="13" xfId="80" applyFont="1" applyFill="1" applyBorder="1" applyAlignment="1">
      <alignment horizontal="center" vertical="center" shrinkToFit="1"/>
    </xf>
    <xf numFmtId="0" fontId="127" fillId="24" borderId="12" xfId="80" applyFont="1" applyFill="1" applyBorder="1" applyAlignment="1">
      <alignment horizontal="center" vertical="center" shrinkToFit="1"/>
    </xf>
    <xf numFmtId="0" fontId="127" fillId="24" borderId="157" xfId="80" applyFont="1" applyFill="1" applyBorder="1" applyAlignment="1">
      <alignment horizontal="left" vertical="center" wrapText="1"/>
    </xf>
    <xf numFmtId="0" fontId="127" fillId="24" borderId="127" xfId="80" applyFont="1" applyFill="1" applyBorder="1" applyAlignment="1">
      <alignment horizontal="left" vertical="center" wrapText="1"/>
    </xf>
    <xf numFmtId="0" fontId="127" fillId="24" borderId="147" xfId="80" applyFont="1" applyFill="1" applyBorder="1" applyAlignment="1">
      <alignment horizontal="left" vertical="center" wrapText="1"/>
    </xf>
    <xf numFmtId="0" fontId="127" fillId="24" borderId="137" xfId="80" applyFont="1" applyFill="1" applyBorder="1" applyAlignment="1">
      <alignment horizontal="center" vertical="center" wrapText="1"/>
    </xf>
    <xf numFmtId="0" fontId="127" fillId="24" borderId="138" xfId="80" applyFont="1" applyFill="1" applyBorder="1" applyAlignment="1">
      <alignment horizontal="center" vertical="center" wrapText="1"/>
    </xf>
    <xf numFmtId="0" fontId="127" fillId="24" borderId="148" xfId="80" applyFont="1" applyFill="1" applyBorder="1" applyAlignment="1">
      <alignment horizontal="center" vertical="center" wrapText="1"/>
    </xf>
    <xf numFmtId="0" fontId="127" fillId="24" borderId="48" xfId="80" applyFont="1" applyFill="1" applyBorder="1" applyAlignment="1">
      <alignment horizontal="center" vertical="center" shrinkToFit="1"/>
    </xf>
    <xf numFmtId="0" fontId="127" fillId="24" borderId="36" xfId="80" applyFont="1" applyFill="1" applyBorder="1" applyAlignment="1">
      <alignment horizontal="center" vertical="center" shrinkToFit="1"/>
    </xf>
    <xf numFmtId="0" fontId="127" fillId="24" borderId="51" xfId="80" applyFont="1" applyFill="1" applyBorder="1" applyAlignment="1">
      <alignment horizontal="center" vertical="center" shrinkToFit="1"/>
    </xf>
    <xf numFmtId="0" fontId="127" fillId="24" borderId="41" xfId="80" applyFont="1" applyFill="1" applyBorder="1" applyAlignment="1">
      <alignment horizontal="center" vertical="center" wrapText="1"/>
    </xf>
    <xf numFmtId="0" fontId="127" fillId="24" borderId="20" xfId="80" applyFont="1" applyFill="1" applyBorder="1" applyAlignment="1">
      <alignment horizontal="center" vertical="center" wrapText="1"/>
    </xf>
    <xf numFmtId="0" fontId="127" fillId="24" borderId="139" xfId="80" applyFont="1" applyFill="1" applyBorder="1" applyAlignment="1">
      <alignment horizontal="center" vertical="center" wrapText="1"/>
    </xf>
    <xf numFmtId="0" fontId="127" fillId="24" borderId="40" xfId="80" applyFont="1" applyFill="1" applyBorder="1" applyAlignment="1">
      <alignment horizontal="center" vertical="center" wrapText="1"/>
    </xf>
    <xf numFmtId="0" fontId="127" fillId="24" borderId="17" xfId="80" applyFont="1" applyFill="1" applyBorder="1" applyAlignment="1">
      <alignment horizontal="center" vertical="center" wrapText="1"/>
    </xf>
    <xf numFmtId="0" fontId="127" fillId="24" borderId="212" xfId="80" applyFont="1" applyFill="1" applyBorder="1" applyAlignment="1">
      <alignment horizontal="center" vertical="center" wrapText="1"/>
    </xf>
    <xf numFmtId="0" fontId="125" fillId="24" borderId="21" xfId="80" applyFont="1" applyFill="1" applyBorder="1" applyAlignment="1">
      <alignment horizontal="center" vertical="center"/>
    </xf>
    <xf numFmtId="0" fontId="132" fillId="24" borderId="13" xfId="80" applyFont="1" applyFill="1" applyBorder="1" applyAlignment="1">
      <alignment horizontal="center" vertical="center" wrapText="1" shrinkToFit="1"/>
    </xf>
    <xf numFmtId="0" fontId="132" fillId="24" borderId="13" xfId="80" applyFont="1" applyFill="1" applyBorder="1" applyAlignment="1">
      <alignment horizontal="center" vertical="center" shrinkToFit="1"/>
    </xf>
    <xf numFmtId="0" fontId="127" fillId="24" borderId="21" xfId="80" applyFont="1" applyFill="1" applyBorder="1" applyAlignment="1">
      <alignment horizontal="center" vertical="center" wrapText="1"/>
    </xf>
    <xf numFmtId="0" fontId="127" fillId="24" borderId="26" xfId="80" applyFont="1" applyFill="1" applyBorder="1" applyAlignment="1">
      <alignment horizontal="left" vertical="center" wrapText="1"/>
    </xf>
    <xf numFmtId="0" fontId="127" fillId="24" borderId="20" xfId="80" applyFont="1" applyFill="1" applyBorder="1" applyAlignment="1">
      <alignment horizontal="left" vertical="center" wrapText="1"/>
    </xf>
    <xf numFmtId="0" fontId="127" fillId="24" borderId="19" xfId="80" applyFont="1" applyFill="1" applyBorder="1" applyAlignment="1">
      <alignment horizontal="left" vertical="center" wrapText="1"/>
    </xf>
    <xf numFmtId="0" fontId="64" fillId="0" borderId="129" xfId="80" applyFont="1" applyFill="1" applyBorder="1" applyAlignment="1">
      <alignment horizontal="center" vertical="center" shrinkToFit="1"/>
    </xf>
    <xf numFmtId="0" fontId="64" fillId="0" borderId="130" xfId="80" applyFont="1" applyFill="1" applyBorder="1" applyAlignment="1">
      <alignment horizontal="center" vertical="center" shrinkToFit="1"/>
    </xf>
    <xf numFmtId="0" fontId="64" fillId="0" borderId="237" xfId="80" applyFont="1" applyFill="1" applyBorder="1" applyAlignment="1">
      <alignment horizontal="center" vertical="center" shrinkToFit="1"/>
    </xf>
    <xf numFmtId="0" fontId="141" fillId="0" borderId="28" xfId="80" applyFont="1" applyFill="1" applyBorder="1" applyAlignment="1">
      <alignment horizontal="left" vertical="center" shrinkToFit="1"/>
    </xf>
    <xf numFmtId="0" fontId="141" fillId="0" borderId="46" xfId="80" applyFont="1" applyFill="1" applyBorder="1" applyAlignment="1">
      <alignment horizontal="left" vertical="center" shrinkToFit="1"/>
    </xf>
    <xf numFmtId="0" fontId="143" fillId="0" borderId="211" xfId="80" applyFont="1" applyFill="1" applyBorder="1" applyAlignment="1">
      <alignment horizontal="center" vertical="center" wrapText="1"/>
    </xf>
    <xf numFmtId="0" fontId="143" fillId="0" borderId="134" xfId="80" applyFont="1" applyFill="1" applyBorder="1" applyAlignment="1">
      <alignment horizontal="center" vertical="center" wrapText="1"/>
    </xf>
    <xf numFmtId="0" fontId="143" fillId="0" borderId="0" xfId="80" applyFont="1" applyFill="1" applyBorder="1" applyAlignment="1">
      <alignment horizontal="center" vertical="center" wrapText="1"/>
    </xf>
    <xf numFmtId="0" fontId="143" fillId="0" borderId="213" xfId="80" applyFont="1" applyFill="1" applyBorder="1" applyAlignment="1">
      <alignment horizontal="center" vertical="center" wrapText="1"/>
    </xf>
    <xf numFmtId="0" fontId="64" fillId="0" borderId="28" xfId="80" applyFont="1" applyFill="1" applyBorder="1" applyAlignment="1">
      <alignment horizontal="left" vertical="center"/>
    </xf>
    <xf numFmtId="0" fontId="125" fillId="0" borderId="46" xfId="80" applyFont="1" applyFill="1" applyBorder="1" applyAlignment="1">
      <alignment horizontal="center" vertical="center"/>
    </xf>
    <xf numFmtId="0" fontId="140" fillId="0" borderId="28" xfId="80" applyFont="1" applyFill="1" applyBorder="1" applyAlignment="1">
      <alignment horizontal="left" vertical="center" wrapText="1"/>
    </xf>
    <xf numFmtId="0" fontId="132" fillId="0" borderId="116" xfId="80" applyFont="1" applyFill="1" applyBorder="1" applyAlignment="1">
      <alignment horizontal="left" vertical="center" wrapText="1"/>
    </xf>
    <xf numFmtId="0" fontId="132" fillId="0" borderId="117" xfId="80" applyFont="1" applyFill="1" applyBorder="1" applyAlignment="1">
      <alignment horizontal="left" vertical="center" wrapText="1"/>
    </xf>
    <xf numFmtId="0" fontId="132" fillId="0" borderId="118" xfId="80" applyFont="1" applyFill="1" applyBorder="1" applyAlignment="1">
      <alignment horizontal="center" vertical="center" wrapText="1"/>
    </xf>
    <xf numFmtId="0" fontId="132" fillId="0" borderId="119" xfId="80" applyFont="1" applyFill="1" applyBorder="1" applyAlignment="1">
      <alignment horizontal="center" vertical="center" wrapText="1"/>
    </xf>
    <xf numFmtId="49" fontId="125" fillId="24" borderId="0" xfId="80" applyNumberFormat="1" applyFont="1" applyFill="1" applyAlignment="1">
      <alignment horizontal="center" vertical="center"/>
    </xf>
    <xf numFmtId="0" fontId="127" fillId="24" borderId="16" xfId="80" applyFont="1" applyFill="1" applyBorder="1" applyAlignment="1">
      <alignment horizontal="left" vertical="center" wrapText="1"/>
    </xf>
    <xf numFmtId="0" fontId="127" fillId="24" borderId="126" xfId="80" applyFont="1" applyFill="1" applyBorder="1" applyAlignment="1">
      <alignment horizontal="left" vertical="center" wrapText="1"/>
    </xf>
    <xf numFmtId="0" fontId="127" fillId="24" borderId="144" xfId="80" applyFont="1" applyFill="1" applyBorder="1" applyAlignment="1">
      <alignment horizontal="left" vertical="center" wrapText="1"/>
    </xf>
    <xf numFmtId="0" fontId="127" fillId="0" borderId="134" xfId="80" applyFont="1" applyBorder="1" applyAlignment="1">
      <alignment horizontal="left" vertical="center" wrapText="1"/>
    </xf>
    <xf numFmtId="0" fontId="127" fillId="0" borderId="0" xfId="80" applyFont="1" applyAlignment="1">
      <alignment horizontal="left" vertical="center" wrapText="1"/>
    </xf>
    <xf numFmtId="0" fontId="127" fillId="0" borderId="16" xfId="80" applyFont="1" applyBorder="1" applyAlignment="1">
      <alignment horizontal="left" vertical="center" wrapText="1"/>
    </xf>
    <xf numFmtId="0" fontId="127" fillId="0" borderId="0" xfId="80" applyFont="1" applyBorder="1" applyAlignment="1">
      <alignment horizontal="left" vertical="center" wrapText="1"/>
    </xf>
    <xf numFmtId="181" fontId="127" fillId="24" borderId="126" xfId="80" applyNumberFormat="1" applyFont="1" applyFill="1" applyBorder="1" applyAlignment="1">
      <alignment horizontal="left" vertical="center" wrapText="1"/>
    </xf>
    <xf numFmtId="181" fontId="127" fillId="24" borderId="127" xfId="80" applyNumberFormat="1" applyFont="1" applyFill="1" applyBorder="1" applyAlignment="1">
      <alignment horizontal="left" vertical="center" wrapText="1"/>
    </xf>
    <xf numFmtId="181" fontId="127" fillId="24" borderId="133" xfId="80" applyNumberFormat="1" applyFont="1" applyFill="1" applyBorder="1" applyAlignment="1">
      <alignment horizontal="left" vertical="center" wrapText="1"/>
    </xf>
    <xf numFmtId="181" fontId="127" fillId="24" borderId="128" xfId="80" applyNumberFormat="1" applyFont="1" applyFill="1" applyBorder="1" applyAlignment="1">
      <alignment horizontal="left" vertical="center" wrapText="1"/>
    </xf>
    <xf numFmtId="49" fontId="127" fillId="24" borderId="211" xfId="80" applyNumberFormat="1" applyFont="1" applyFill="1" applyBorder="1" applyAlignment="1">
      <alignment horizontal="left" vertical="center" wrapText="1"/>
    </xf>
    <xf numFmtId="49" fontId="127" fillId="24" borderId="20" xfId="80" applyNumberFormat="1" applyFont="1" applyFill="1" applyBorder="1" applyAlignment="1">
      <alignment horizontal="left" vertical="center" wrapText="1"/>
    </xf>
    <xf numFmtId="49" fontId="127" fillId="24" borderId="19" xfId="80" applyNumberFormat="1" applyFont="1" applyFill="1" applyBorder="1" applyAlignment="1">
      <alignment horizontal="left" vertical="center" wrapText="1"/>
    </xf>
    <xf numFmtId="49" fontId="127" fillId="24" borderId="126" xfId="80" applyNumberFormat="1" applyFont="1" applyFill="1" applyBorder="1" applyAlignment="1">
      <alignment horizontal="left" vertical="center" wrapText="1"/>
    </xf>
    <xf numFmtId="49" fontId="127" fillId="24" borderId="127" xfId="80" applyNumberFormat="1" applyFont="1" applyFill="1" applyBorder="1" applyAlignment="1">
      <alignment horizontal="left" vertical="center" wrapText="1"/>
    </xf>
    <xf numFmtId="49" fontId="127" fillId="24" borderId="147" xfId="80" applyNumberFormat="1" applyFont="1" applyFill="1" applyBorder="1" applyAlignment="1">
      <alignment horizontal="left" vertical="center" wrapText="1"/>
    </xf>
    <xf numFmtId="0" fontId="127" fillId="24" borderId="143" xfId="80" applyFont="1" applyFill="1" applyBorder="1" applyAlignment="1">
      <alignment horizontal="center" vertical="center" textRotation="255" wrapText="1"/>
    </xf>
    <xf numFmtId="0" fontId="127" fillId="24" borderId="125" xfId="80" applyFont="1" applyFill="1" applyBorder="1" applyAlignment="1">
      <alignment horizontal="center" vertical="center" textRotation="255" wrapText="1"/>
    </xf>
    <xf numFmtId="0" fontId="127" fillId="24" borderId="134" xfId="80" applyFont="1" applyFill="1" applyBorder="1" applyAlignment="1">
      <alignment horizontal="center" vertical="center" wrapText="1"/>
    </xf>
    <xf numFmtId="0" fontId="127" fillId="24" borderId="0" xfId="80" applyFont="1" applyFill="1" applyBorder="1" applyAlignment="1">
      <alignment horizontal="center" vertical="center" wrapText="1"/>
    </xf>
    <xf numFmtId="49" fontId="127" fillId="24" borderId="0" xfId="80" applyNumberFormat="1" applyFont="1" applyFill="1" applyAlignment="1">
      <alignment vertical="center" wrapText="1"/>
    </xf>
    <xf numFmtId="49" fontId="131" fillId="24" borderId="0" xfId="80" applyNumberFormat="1" applyFont="1" applyFill="1" applyAlignment="1">
      <alignment horizontal="center" vertical="center"/>
    </xf>
    <xf numFmtId="0" fontId="127" fillId="24" borderId="20" xfId="80" applyFont="1" applyFill="1" applyBorder="1" applyAlignment="1">
      <alignment horizontal="center" vertical="top" wrapText="1"/>
    </xf>
    <xf numFmtId="0" fontId="127" fillId="24" borderId="19" xfId="80" applyFont="1" applyFill="1" applyBorder="1" applyAlignment="1">
      <alignment horizontal="center" vertical="top" wrapText="1"/>
    </xf>
    <xf numFmtId="0" fontId="116" fillId="24" borderId="0" xfId="80" applyFont="1" applyFill="1" applyAlignment="1">
      <alignment horizontal="left" vertical="center"/>
    </xf>
    <xf numFmtId="0" fontId="131" fillId="24" borderId="0" xfId="80" applyFont="1" applyFill="1" applyAlignment="1">
      <alignment horizontal="left" vertical="center"/>
    </xf>
    <xf numFmtId="0" fontId="131" fillId="24" borderId="16" xfId="80" applyFont="1" applyFill="1" applyBorder="1" applyAlignment="1">
      <alignment horizontal="left" vertical="center"/>
    </xf>
    <xf numFmtId="0" fontId="127" fillId="24" borderId="27" xfId="80" applyFont="1" applyFill="1" applyBorder="1" applyAlignment="1">
      <alignment horizontal="left" vertical="center" wrapText="1"/>
    </xf>
    <xf numFmtId="0" fontId="127" fillId="24" borderId="10" xfId="80" applyFont="1" applyFill="1" applyBorder="1" applyAlignment="1">
      <alignment horizontal="left" vertical="center" wrapText="1"/>
    </xf>
    <xf numFmtId="0" fontId="127" fillId="24" borderId="35" xfId="80" applyFont="1" applyFill="1" applyBorder="1" applyAlignment="1">
      <alignment horizontal="left" vertical="center" wrapText="1"/>
    </xf>
    <xf numFmtId="0" fontId="127" fillId="24" borderId="156" xfId="80" applyFont="1" applyFill="1" applyBorder="1" applyAlignment="1">
      <alignment horizontal="center" vertical="center" wrapText="1"/>
    </xf>
    <xf numFmtId="0" fontId="127" fillId="24" borderId="149" xfId="80" applyFont="1" applyFill="1" applyBorder="1" applyAlignment="1">
      <alignment horizontal="center" vertical="center" wrapText="1"/>
    </xf>
    <xf numFmtId="0" fontId="135" fillId="24" borderId="0" xfId="80" applyFont="1" applyFill="1" applyAlignment="1">
      <alignment horizontal="left" vertical="top" wrapText="1"/>
    </xf>
    <xf numFmtId="0" fontId="135" fillId="24" borderId="0" xfId="80" applyFont="1" applyFill="1" applyAlignment="1">
      <alignment horizontal="left" vertical="top"/>
    </xf>
    <xf numFmtId="0" fontId="127" fillId="24" borderId="55" xfId="80" applyFont="1" applyFill="1" applyBorder="1" applyAlignment="1">
      <alignment horizontal="center" vertical="center" textRotation="255" wrapText="1"/>
    </xf>
    <xf numFmtId="0" fontId="127" fillId="24" borderId="141" xfId="80" applyFont="1" applyFill="1" applyBorder="1" applyAlignment="1">
      <alignment horizontal="center" vertical="center" textRotation="255" wrapText="1"/>
    </xf>
    <xf numFmtId="0" fontId="127" fillId="24" borderId="121" xfId="80" applyFont="1" applyFill="1" applyBorder="1" applyAlignment="1">
      <alignment horizontal="center" vertical="center" wrapText="1"/>
    </xf>
    <xf numFmtId="0" fontId="127" fillId="24" borderId="122" xfId="80" applyFont="1" applyFill="1" applyBorder="1" applyAlignment="1">
      <alignment horizontal="center" vertical="center" wrapText="1"/>
    </xf>
    <xf numFmtId="0" fontId="127" fillId="24" borderId="123" xfId="80" applyFont="1" applyFill="1" applyBorder="1" applyAlignment="1">
      <alignment horizontal="center" vertical="center" wrapText="1"/>
    </xf>
    <xf numFmtId="49" fontId="127" fillId="0" borderId="121" xfId="80" applyNumberFormat="1" applyFont="1" applyBorder="1" applyAlignment="1">
      <alignment horizontal="left" vertical="center"/>
    </xf>
    <xf numFmtId="49" fontId="127" fillId="0" borderId="122" xfId="80" applyNumberFormat="1" applyFont="1" applyBorder="1" applyAlignment="1">
      <alignment horizontal="left" vertical="center"/>
    </xf>
    <xf numFmtId="49" fontId="127" fillId="0" borderId="124" xfId="80" applyNumberFormat="1" applyFont="1" applyBorder="1" applyAlignment="1">
      <alignment horizontal="left" vertical="center"/>
    </xf>
    <xf numFmtId="0" fontId="136" fillId="24" borderId="135" xfId="80" applyFont="1" applyFill="1" applyBorder="1" applyAlignment="1">
      <alignment horizontal="center" vertical="center" wrapText="1"/>
    </xf>
    <xf numFmtId="0" fontId="136" fillId="24" borderId="136" xfId="80" applyFont="1" applyFill="1" applyBorder="1" applyAlignment="1">
      <alignment horizontal="center" vertical="center" wrapText="1"/>
    </xf>
    <xf numFmtId="0" fontId="136" fillId="24" borderId="142" xfId="80" applyFont="1" applyFill="1" applyBorder="1" applyAlignment="1">
      <alignment horizontal="center" vertical="center" wrapText="1"/>
    </xf>
    <xf numFmtId="49" fontId="127" fillId="0" borderId="126" xfId="80" applyNumberFormat="1" applyFont="1" applyBorder="1" applyAlignment="1">
      <alignment horizontal="left" vertical="center" wrapText="1"/>
    </xf>
    <xf numFmtId="49" fontId="127" fillId="0" borderId="127" xfId="80" applyNumberFormat="1" applyFont="1" applyBorder="1" applyAlignment="1">
      <alignment horizontal="left" vertical="center" wrapText="1"/>
    </xf>
    <xf numFmtId="49" fontId="127" fillId="0" borderId="147" xfId="80" applyNumberFormat="1" applyFont="1" applyBorder="1" applyAlignment="1">
      <alignment horizontal="left" vertical="center" wrapText="1"/>
    </xf>
    <xf numFmtId="0" fontId="127" fillId="24" borderId="129" xfId="80" applyFont="1" applyFill="1" applyBorder="1" applyAlignment="1">
      <alignment horizontal="left" vertical="center" wrapText="1"/>
    </xf>
    <xf numFmtId="0" fontId="127" fillId="24" borderId="130" xfId="80" applyFont="1" applyFill="1" applyBorder="1" applyAlignment="1">
      <alignment horizontal="left" vertical="center" wrapText="1"/>
    </xf>
    <xf numFmtId="0" fontId="127" fillId="24" borderId="131" xfId="80" applyFont="1" applyFill="1" applyBorder="1" applyAlignment="1">
      <alignment horizontal="left" vertical="center" wrapText="1"/>
    </xf>
    <xf numFmtId="49" fontId="127" fillId="24" borderId="20" xfId="80" applyNumberFormat="1" applyFont="1" applyFill="1" applyBorder="1" applyAlignment="1">
      <alignment horizontal="center" vertical="center" wrapText="1"/>
    </xf>
    <xf numFmtId="0" fontId="128" fillId="24" borderId="0" xfId="80" applyFont="1" applyFill="1" applyAlignment="1">
      <alignment horizontal="left" vertical="top" wrapText="1"/>
    </xf>
    <xf numFmtId="0" fontId="66" fillId="24" borderId="137" xfId="80" applyFont="1" applyFill="1" applyBorder="1" applyAlignment="1">
      <alignment horizontal="center" vertical="center" wrapText="1"/>
    </xf>
    <xf numFmtId="0" fontId="66" fillId="24" borderId="138" xfId="80" applyFont="1" applyFill="1" applyBorder="1" applyAlignment="1">
      <alignment horizontal="center" vertical="center" wrapText="1"/>
    </xf>
    <xf numFmtId="0" fontId="66" fillId="24" borderId="148" xfId="80" applyFont="1" applyFill="1" applyBorder="1" applyAlignment="1">
      <alignment horizontal="center" vertical="center" wrapText="1"/>
    </xf>
    <xf numFmtId="0" fontId="66" fillId="24" borderId="11" xfId="80" applyFont="1" applyFill="1" applyBorder="1" applyAlignment="1">
      <alignment horizontal="center" vertical="center" wrapText="1"/>
    </xf>
    <xf numFmtId="0" fontId="66" fillId="24" borderId="13" xfId="80" applyFont="1" applyFill="1" applyBorder="1" applyAlignment="1">
      <alignment horizontal="center" vertical="center" wrapText="1"/>
    </xf>
    <xf numFmtId="0" fontId="66" fillId="24" borderId="12" xfId="80" applyFont="1" applyFill="1" applyBorder="1" applyAlignment="1">
      <alignment horizontal="center" vertical="center" wrapText="1"/>
    </xf>
    <xf numFmtId="0" fontId="66" fillId="24" borderId="11" xfId="80" applyFont="1" applyFill="1" applyBorder="1" applyAlignment="1">
      <alignment horizontal="center" vertical="center" shrinkToFit="1"/>
    </xf>
    <xf numFmtId="0" fontId="66" fillId="24" borderId="13" xfId="80" applyFont="1" applyFill="1" applyBorder="1" applyAlignment="1">
      <alignment horizontal="center" vertical="center" shrinkToFit="1"/>
    </xf>
    <xf numFmtId="0" fontId="66" fillId="24" borderId="12" xfId="80" applyFont="1" applyFill="1" applyBorder="1" applyAlignment="1">
      <alignment horizontal="center" vertical="center" shrinkToFit="1"/>
    </xf>
    <xf numFmtId="0" fontId="66" fillId="24" borderId="157" xfId="80" applyFont="1" applyFill="1" applyBorder="1" applyAlignment="1">
      <alignment horizontal="left" vertical="center" wrapText="1"/>
    </xf>
    <xf numFmtId="0" fontId="66" fillId="24" borderId="127" xfId="80" applyFont="1" applyFill="1" applyBorder="1" applyAlignment="1">
      <alignment horizontal="left" vertical="center" wrapText="1"/>
    </xf>
    <xf numFmtId="0" fontId="66" fillId="24" borderId="147" xfId="80" applyFont="1" applyFill="1" applyBorder="1" applyAlignment="1">
      <alignment horizontal="left" vertical="center" wrapText="1"/>
    </xf>
    <xf numFmtId="0" fontId="66" fillId="24" borderId="231" xfId="80" applyFont="1" applyFill="1" applyBorder="1" applyAlignment="1">
      <alignment horizontal="center" vertical="center" wrapText="1"/>
    </xf>
    <xf numFmtId="0" fontId="66" fillId="24" borderId="36" xfId="80" applyFont="1" applyFill="1" applyBorder="1" applyAlignment="1">
      <alignment horizontal="center" vertical="center" wrapText="1"/>
    </xf>
    <xf numFmtId="0" fontId="66" fillId="24" borderId="51" xfId="80" applyFont="1" applyFill="1" applyBorder="1" applyAlignment="1">
      <alignment horizontal="center" vertical="center" wrapText="1"/>
    </xf>
    <xf numFmtId="0" fontId="66" fillId="24" borderId="48" xfId="80" applyFont="1" applyFill="1" applyBorder="1" applyAlignment="1">
      <alignment horizontal="center" vertical="center" wrapText="1"/>
    </xf>
    <xf numFmtId="0" fontId="66" fillId="24" borderId="48" xfId="80" applyFont="1" applyFill="1" applyBorder="1" applyAlignment="1">
      <alignment horizontal="center" vertical="center" shrinkToFit="1"/>
    </xf>
    <xf numFmtId="0" fontId="66" fillId="24" borderId="36" xfId="80" applyFont="1" applyFill="1" applyBorder="1" applyAlignment="1">
      <alignment horizontal="center" vertical="center" shrinkToFit="1"/>
    </xf>
    <xf numFmtId="0" fontId="66" fillId="24" borderId="51" xfId="80" applyFont="1" applyFill="1" applyBorder="1" applyAlignment="1">
      <alignment horizontal="center" vertical="center" shrinkToFit="1"/>
    </xf>
    <xf numFmtId="0" fontId="66" fillId="24" borderId="232" xfId="80" applyFont="1" applyFill="1" applyBorder="1" applyAlignment="1">
      <alignment horizontal="left" vertical="center" wrapText="1"/>
    </xf>
    <xf numFmtId="0" fontId="66" fillId="24" borderId="152" xfId="80" applyFont="1" applyFill="1" applyBorder="1" applyAlignment="1">
      <alignment horizontal="left" vertical="center" wrapText="1"/>
    </xf>
    <xf numFmtId="0" fontId="66" fillId="24" borderId="153" xfId="80" applyFont="1" applyFill="1" applyBorder="1" applyAlignment="1">
      <alignment horizontal="left" vertical="center" wrapText="1"/>
    </xf>
    <xf numFmtId="20" fontId="65" fillId="24" borderId="0" xfId="80" applyNumberFormat="1" applyFont="1" applyFill="1" applyAlignment="1">
      <alignment horizontal="left" vertical="top" wrapText="1"/>
    </xf>
    <xf numFmtId="20" fontId="65" fillId="24" borderId="0" xfId="80" applyNumberFormat="1" applyFont="1" applyFill="1" applyAlignment="1">
      <alignment horizontal="left" vertical="top"/>
    </xf>
    <xf numFmtId="0" fontId="66" fillId="24" borderId="55" xfId="80" applyFont="1" applyFill="1" applyBorder="1" applyAlignment="1">
      <alignment horizontal="center" vertical="center" wrapText="1"/>
    </xf>
    <xf numFmtId="0" fontId="66" fillId="24" borderId="14" xfId="80" applyFont="1" applyFill="1" applyBorder="1" applyAlignment="1">
      <alignment horizontal="center" vertical="center" wrapText="1"/>
    </xf>
    <xf numFmtId="0" fontId="66" fillId="24" borderId="228" xfId="80" applyFont="1" applyFill="1" applyBorder="1" applyAlignment="1">
      <alignment horizontal="center" vertical="center" wrapText="1"/>
    </xf>
    <xf numFmtId="0" fontId="66" fillId="24" borderId="47" xfId="80" applyFont="1" applyFill="1" applyBorder="1" applyAlignment="1">
      <alignment horizontal="center" vertical="center" wrapText="1"/>
    </xf>
    <xf numFmtId="0" fontId="66" fillId="24" borderId="0" xfId="80" applyFont="1" applyFill="1" applyAlignment="1">
      <alignment horizontal="center" vertical="center" wrapText="1"/>
    </xf>
    <xf numFmtId="0" fontId="66" fillId="24" borderId="145" xfId="80" applyFont="1" applyFill="1" applyBorder="1" applyAlignment="1">
      <alignment horizontal="center" vertical="center" wrapText="1"/>
    </xf>
    <xf numFmtId="0" fontId="66" fillId="24" borderId="40" xfId="80" applyFont="1" applyFill="1" applyBorder="1" applyAlignment="1">
      <alignment horizontal="center" vertical="center" wrapText="1"/>
    </xf>
    <xf numFmtId="0" fontId="66" fillId="24" borderId="17" xfId="80" applyFont="1" applyFill="1" applyBorder="1" applyAlignment="1">
      <alignment horizontal="center" vertical="center" wrapText="1"/>
    </xf>
    <xf numFmtId="0" fontId="66" fillId="24" borderId="212" xfId="80" applyFont="1" applyFill="1" applyBorder="1" applyAlignment="1">
      <alignment horizontal="center" vertical="center" wrapText="1"/>
    </xf>
    <xf numFmtId="0" fontId="66" fillId="24" borderId="229" xfId="80" applyFont="1" applyFill="1" applyBorder="1" applyAlignment="1">
      <alignment horizontal="center" vertical="center" wrapText="1"/>
    </xf>
    <xf numFmtId="0" fontId="66" fillId="24" borderId="32" xfId="80" applyFont="1" applyFill="1" applyBorder="1" applyAlignment="1">
      <alignment horizontal="center" vertical="center" wrapText="1"/>
    </xf>
    <xf numFmtId="0" fontId="66" fillId="24" borderId="33" xfId="80" applyFont="1" applyFill="1" applyBorder="1" applyAlignment="1">
      <alignment horizontal="center" vertical="center" wrapText="1"/>
    </xf>
    <xf numFmtId="0" fontId="66" fillId="24" borderId="38" xfId="80" applyFont="1" applyFill="1" applyBorder="1" applyAlignment="1">
      <alignment horizontal="center" vertical="center" wrapText="1"/>
    </xf>
    <xf numFmtId="0" fontId="66" fillId="24" borderId="38" xfId="80" applyFont="1" applyFill="1" applyBorder="1" applyAlignment="1">
      <alignment horizontal="center" vertical="center" shrinkToFit="1"/>
    </xf>
    <xf numFmtId="0" fontId="66" fillId="24" borderId="32" xfId="80" applyFont="1" applyFill="1" applyBorder="1" applyAlignment="1">
      <alignment horizontal="center" vertical="center" shrinkToFit="1"/>
    </xf>
    <xf numFmtId="0" fontId="66" fillId="24" borderId="33" xfId="80" applyFont="1" applyFill="1" applyBorder="1" applyAlignment="1">
      <alignment horizontal="center" vertical="center" shrinkToFit="1"/>
    </xf>
    <xf numFmtId="0" fontId="66" fillId="24" borderId="230" xfId="80" applyFont="1" applyFill="1" applyBorder="1" applyAlignment="1">
      <alignment horizontal="left" vertical="center" wrapText="1"/>
    </xf>
    <xf numFmtId="0" fontId="66" fillId="24" borderId="122" xfId="80" applyFont="1" applyFill="1" applyBorder="1" applyAlignment="1">
      <alignment horizontal="left" vertical="center" wrapText="1"/>
    </xf>
    <xf numFmtId="0" fontId="66" fillId="24" borderId="124" xfId="80" applyFont="1" applyFill="1" applyBorder="1" applyAlignment="1">
      <alignment horizontal="left" vertical="center" wrapText="1"/>
    </xf>
    <xf numFmtId="0" fontId="80" fillId="24" borderId="0" xfId="66" applyFont="1" applyFill="1" applyBorder="1" applyAlignment="1">
      <alignment horizontal="left" vertical="center" indent="1"/>
    </xf>
    <xf numFmtId="0" fontId="77" fillId="25" borderId="26" xfId="66" applyFont="1" applyFill="1" applyBorder="1" applyAlignment="1" applyProtection="1">
      <alignment horizontal="center" vertical="center" shrinkToFit="1"/>
      <protection locked="0"/>
    </xf>
    <xf numFmtId="0" fontId="77" fillId="25" borderId="20" xfId="66" applyFont="1" applyFill="1" applyBorder="1" applyAlignment="1" applyProtection="1">
      <alignment horizontal="center" vertical="center" shrinkToFit="1"/>
      <protection locked="0"/>
    </xf>
    <xf numFmtId="0" fontId="77" fillId="25" borderId="24" xfId="66" applyFont="1" applyFill="1" applyBorder="1" applyAlignment="1" applyProtection="1">
      <alignment horizontal="center" vertical="center" shrinkToFit="1"/>
      <protection locked="0"/>
    </xf>
    <xf numFmtId="0" fontId="77" fillId="25" borderId="30" xfId="66" applyFont="1" applyFill="1" applyBorder="1" applyAlignment="1" applyProtection="1">
      <alignment horizontal="center" vertical="center" shrinkToFit="1"/>
      <protection locked="0"/>
    </xf>
    <xf numFmtId="0" fontId="77" fillId="25" borderId="0" xfId="66" applyFont="1" applyFill="1" applyBorder="1" applyAlignment="1" applyProtection="1">
      <alignment horizontal="center" vertical="center" shrinkToFit="1"/>
      <protection locked="0"/>
    </xf>
    <xf numFmtId="0" fontId="77" fillId="25" borderId="31" xfId="66" applyFont="1" applyFill="1" applyBorder="1" applyAlignment="1" applyProtection="1">
      <alignment horizontal="center" vertical="center" shrinkToFit="1"/>
      <protection locked="0"/>
    </xf>
    <xf numFmtId="0" fontId="77" fillId="27" borderId="11" xfId="66" applyFont="1" applyFill="1" applyBorder="1" applyAlignment="1" applyProtection="1">
      <alignment horizontal="center" vertical="center" shrinkToFit="1"/>
      <protection locked="0"/>
    </xf>
    <xf numFmtId="0" fontId="77" fillId="27" borderId="13" xfId="66" applyFont="1" applyFill="1" applyBorder="1" applyAlignment="1" applyProtection="1">
      <alignment horizontal="center" vertical="center" shrinkToFit="1"/>
      <protection locked="0"/>
    </xf>
    <xf numFmtId="0" fontId="77" fillId="27" borderId="12" xfId="66" applyFont="1" applyFill="1" applyBorder="1" applyAlignment="1" applyProtection="1">
      <alignment horizontal="center" vertical="center" shrinkToFit="1"/>
      <protection locked="0"/>
    </xf>
    <xf numFmtId="0" fontId="77" fillId="0" borderId="183" xfId="66" applyFont="1" applyBorder="1" applyAlignment="1">
      <alignment horizontal="center" vertical="center" wrapText="1"/>
    </xf>
    <xf numFmtId="0" fontId="77" fillId="0" borderId="184" xfId="66" applyFont="1" applyBorder="1" applyAlignment="1">
      <alignment horizontal="center" vertical="center" wrapText="1"/>
    </xf>
    <xf numFmtId="0" fontId="77" fillId="0" borderId="83" xfId="66" applyFont="1" applyBorder="1" applyAlignment="1">
      <alignment horizontal="center" vertical="center"/>
    </xf>
    <xf numFmtId="0" fontId="77" fillId="0" borderId="80" xfId="66" applyFont="1" applyBorder="1" applyAlignment="1">
      <alignment horizontal="center" vertical="center"/>
    </xf>
    <xf numFmtId="0" fontId="77" fillId="25" borderId="55" xfId="66" applyFont="1" applyFill="1" applyBorder="1" applyAlignment="1" applyProtection="1">
      <alignment horizontal="center" vertical="center" shrinkToFit="1"/>
      <protection locked="0"/>
    </xf>
    <xf numFmtId="0" fontId="77" fillId="25" borderId="101" xfId="66" applyFont="1" applyFill="1" applyBorder="1" applyAlignment="1" applyProtection="1">
      <alignment horizontal="center" vertical="center" shrinkToFit="1"/>
      <protection locked="0"/>
    </xf>
    <xf numFmtId="0" fontId="77" fillId="25" borderId="47" xfId="66" applyFont="1" applyFill="1" applyBorder="1" applyAlignment="1" applyProtection="1">
      <alignment horizontal="center" vertical="center" shrinkToFit="1"/>
      <protection locked="0"/>
    </xf>
    <xf numFmtId="0" fontId="77" fillId="25" borderId="56" xfId="66" applyFont="1" applyFill="1" applyBorder="1" applyAlignment="1" applyProtection="1">
      <alignment horizontal="center" vertical="center" wrapText="1"/>
      <protection locked="0"/>
    </xf>
    <xf numFmtId="0" fontId="77" fillId="25" borderId="101" xfId="66" applyFont="1" applyFill="1" applyBorder="1" applyAlignment="1" applyProtection="1">
      <alignment horizontal="center" vertical="center" wrapText="1"/>
      <protection locked="0"/>
    </xf>
    <xf numFmtId="0" fontId="77" fillId="25" borderId="30" xfId="66" applyFont="1" applyFill="1" applyBorder="1" applyAlignment="1" applyProtection="1">
      <alignment horizontal="center" vertical="center" wrapText="1"/>
      <protection locked="0"/>
    </xf>
    <xf numFmtId="0" fontId="77" fillId="25" borderId="31" xfId="66" applyFont="1" applyFill="1" applyBorder="1" applyAlignment="1" applyProtection="1">
      <alignment horizontal="center" vertical="center" wrapText="1"/>
      <protection locked="0"/>
    </xf>
    <xf numFmtId="0" fontId="77" fillId="25" borderId="56" xfId="66" applyFont="1" applyFill="1" applyBorder="1" applyAlignment="1" applyProtection="1">
      <alignment horizontal="center" vertical="center" shrinkToFit="1"/>
      <protection locked="0"/>
    </xf>
    <xf numFmtId="0" fontId="77" fillId="25" borderId="14" xfId="66" applyFont="1" applyFill="1" applyBorder="1" applyAlignment="1" applyProtection="1">
      <alignment horizontal="center" vertical="center" shrinkToFit="1"/>
      <protection locked="0"/>
    </xf>
    <xf numFmtId="0" fontId="77" fillId="27" borderId="38" xfId="66" applyFont="1" applyFill="1" applyBorder="1" applyAlignment="1" applyProtection="1">
      <alignment horizontal="center" vertical="center" shrinkToFit="1"/>
      <protection locked="0"/>
    </xf>
    <xf numFmtId="0" fontId="77" fillId="27" borderId="32" xfId="66" applyFont="1" applyFill="1" applyBorder="1" applyAlignment="1" applyProtection="1">
      <alignment horizontal="center" vertical="center" shrinkToFit="1"/>
      <protection locked="0"/>
    </xf>
    <xf numFmtId="0" fontId="77" fillId="27" borderId="33" xfId="66" applyFont="1" applyFill="1" applyBorder="1" applyAlignment="1" applyProtection="1">
      <alignment horizontal="center" vertical="center" shrinkToFit="1"/>
      <protection locked="0"/>
    </xf>
    <xf numFmtId="0" fontId="77" fillId="0" borderId="171" xfId="66" applyFont="1" applyBorder="1" applyAlignment="1">
      <alignment horizontal="center" vertical="center" wrapText="1"/>
    </xf>
    <xf numFmtId="0" fontId="77" fillId="0" borderId="172" xfId="66" applyFont="1" applyBorder="1" applyAlignment="1">
      <alignment horizontal="center" vertical="center" wrapText="1"/>
    </xf>
    <xf numFmtId="0" fontId="78" fillId="25" borderId="0" xfId="66" applyFont="1" applyFill="1" applyAlignment="1" applyProtection="1">
      <alignment horizontal="center" vertical="center" shrinkToFit="1"/>
      <protection locked="0"/>
    </xf>
    <xf numFmtId="0" fontId="78" fillId="26" borderId="0" xfId="66" applyFont="1" applyFill="1" applyAlignment="1" applyProtection="1">
      <alignment horizontal="center" vertical="center" shrinkToFit="1"/>
      <protection locked="0"/>
    </xf>
    <xf numFmtId="0" fontId="78" fillId="27" borderId="0" xfId="66" applyFont="1" applyFill="1" applyAlignment="1" applyProtection="1">
      <alignment horizontal="center" vertical="center"/>
      <protection locked="0"/>
    </xf>
    <xf numFmtId="0" fontId="78" fillId="0" borderId="0" xfId="66" applyFont="1" applyFill="1" applyAlignment="1">
      <alignment horizontal="center" vertical="center"/>
    </xf>
    <xf numFmtId="0" fontId="77" fillId="25" borderId="11" xfId="66" applyFont="1" applyFill="1" applyBorder="1" applyAlignment="1" applyProtection="1">
      <alignment horizontal="center" vertical="center"/>
      <protection locked="0"/>
    </xf>
    <xf numFmtId="0" fontId="77" fillId="26" borderId="13" xfId="66" applyFont="1" applyFill="1" applyBorder="1" applyAlignment="1" applyProtection="1">
      <alignment horizontal="center" vertical="center"/>
      <protection locked="0"/>
    </xf>
    <xf numFmtId="0" fontId="77" fillId="26" borderId="12" xfId="66" applyFont="1" applyFill="1" applyBorder="1" applyAlignment="1" applyProtection="1">
      <alignment horizontal="center" vertical="center"/>
      <protection locked="0"/>
    </xf>
    <xf numFmtId="0" fontId="77" fillId="0" borderId="14" xfId="66" quotePrefix="1" applyFont="1" applyBorder="1" applyAlignment="1">
      <alignment horizontal="center" vertical="center"/>
    </xf>
    <xf numFmtId="0" fontId="77" fillId="0" borderId="14" xfId="66" applyFont="1" applyBorder="1" applyAlignment="1">
      <alignment horizontal="center" vertical="center"/>
    </xf>
    <xf numFmtId="0" fontId="80" fillId="0" borderId="166" xfId="66" applyFont="1" applyFill="1" applyBorder="1" applyAlignment="1">
      <alignment horizontal="center" vertical="center" wrapText="1"/>
    </xf>
    <xf numFmtId="0" fontId="80" fillId="0" borderId="53" xfId="66" applyFont="1" applyFill="1" applyBorder="1" applyAlignment="1">
      <alignment horizontal="center" vertical="center" wrapText="1"/>
    </xf>
    <xf numFmtId="0" fontId="80" fillId="0" borderId="108" xfId="66" applyFont="1" applyFill="1" applyBorder="1" applyAlignment="1">
      <alignment horizontal="center" vertical="center" wrapText="1"/>
    </xf>
    <xf numFmtId="0" fontId="80" fillId="0" borderId="16" xfId="66" applyFont="1" applyFill="1" applyBorder="1" applyAlignment="1">
      <alignment horizontal="center" vertical="center" wrapText="1"/>
    </xf>
    <xf numFmtId="0" fontId="80" fillId="0" borderId="167" xfId="66" applyFont="1" applyFill="1" applyBorder="1" applyAlignment="1">
      <alignment horizontal="center" vertical="center" wrapText="1"/>
    </xf>
    <xf numFmtId="0" fontId="80" fillId="0" borderId="18" xfId="66" applyFont="1" applyFill="1" applyBorder="1" applyAlignment="1">
      <alignment horizontal="center" vertical="center" wrapText="1"/>
    </xf>
    <xf numFmtId="0" fontId="80" fillId="0" borderId="55" xfId="66" applyFont="1" applyBorder="1" applyAlignment="1">
      <alignment horizontal="center" vertical="center" wrapText="1"/>
    </xf>
    <xf numFmtId="0" fontId="80" fillId="0" borderId="53" xfId="66" applyFont="1" applyBorder="1" applyAlignment="1">
      <alignment horizontal="center" vertical="center" wrapText="1"/>
    </xf>
    <xf numFmtId="0" fontId="80" fillId="0" borderId="47" xfId="66" applyFont="1" applyBorder="1" applyAlignment="1">
      <alignment horizontal="center" vertical="center" wrapText="1"/>
    </xf>
    <xf numFmtId="0" fontId="80" fillId="0" borderId="16" xfId="66" applyFont="1" applyBorder="1" applyAlignment="1">
      <alignment horizontal="center" vertical="center" wrapText="1"/>
    </xf>
    <xf numFmtId="0" fontId="80" fillId="0" borderId="40" xfId="66" applyFont="1" applyBorder="1" applyAlignment="1">
      <alignment horizontal="center" vertical="center" wrapText="1"/>
    </xf>
    <xf numFmtId="0" fontId="80" fillId="0" borderId="18" xfId="66" applyFont="1" applyBorder="1" applyAlignment="1">
      <alignment horizontal="center" vertical="center" wrapText="1"/>
    </xf>
    <xf numFmtId="0" fontId="77" fillId="0" borderId="55" xfId="66" applyFont="1" applyBorder="1" applyAlignment="1">
      <alignment horizontal="center" vertical="center" wrapText="1"/>
    </xf>
    <xf numFmtId="0" fontId="77" fillId="0" borderId="14" xfId="66" applyFont="1" applyBorder="1" applyAlignment="1">
      <alignment horizontal="center" vertical="center" wrapText="1"/>
    </xf>
    <xf numFmtId="0" fontId="77" fillId="0" borderId="53" xfId="66" applyFont="1" applyBorder="1" applyAlignment="1">
      <alignment horizontal="center" vertical="center" wrapText="1"/>
    </xf>
    <xf numFmtId="0" fontId="77" fillId="0" borderId="47" xfId="66" applyFont="1" applyBorder="1" applyAlignment="1">
      <alignment horizontal="center" vertical="center" wrapText="1"/>
    </xf>
    <xf numFmtId="0" fontId="77" fillId="0" borderId="0" xfId="66" applyFont="1" applyBorder="1" applyAlignment="1">
      <alignment horizontal="center" vertical="center" wrapText="1"/>
    </xf>
    <xf numFmtId="0" fontId="77" fillId="0" borderId="16" xfId="66" applyFont="1" applyBorder="1" applyAlignment="1">
      <alignment horizontal="center" vertical="center" wrapText="1"/>
    </xf>
    <xf numFmtId="0" fontId="77" fillId="0" borderId="40" xfId="66" applyFont="1" applyBorder="1" applyAlignment="1">
      <alignment horizontal="center" vertical="center" wrapText="1"/>
    </xf>
    <xf numFmtId="0" fontId="77" fillId="0" borderId="17" xfId="66" applyFont="1" applyBorder="1" applyAlignment="1">
      <alignment horizontal="center" vertical="center" wrapText="1"/>
    </xf>
    <xf numFmtId="0" fontId="77" fillId="0" borderId="18" xfId="66" applyFont="1" applyBorder="1" applyAlignment="1">
      <alignment horizontal="center" vertical="center" wrapText="1"/>
    </xf>
    <xf numFmtId="0" fontId="77" fillId="0" borderId="13" xfId="66" applyFont="1" applyFill="1" applyBorder="1" applyAlignment="1">
      <alignment horizontal="center" vertical="center"/>
    </xf>
    <xf numFmtId="0" fontId="77" fillId="0" borderId="15" xfId="66" applyFont="1" applyFill="1" applyBorder="1" applyAlignment="1">
      <alignment horizontal="center" vertical="center"/>
    </xf>
    <xf numFmtId="0" fontId="77" fillId="0" borderId="21" xfId="66" applyFont="1" applyFill="1" applyBorder="1" applyAlignment="1">
      <alignment horizontal="center" vertical="center"/>
    </xf>
    <xf numFmtId="0" fontId="77" fillId="27" borderId="11" xfId="66" applyFont="1" applyFill="1" applyBorder="1" applyAlignment="1" applyProtection="1">
      <alignment horizontal="center" vertical="center"/>
      <protection locked="0"/>
    </xf>
    <xf numFmtId="0" fontId="77" fillId="27" borderId="12" xfId="66" applyFont="1" applyFill="1" applyBorder="1" applyAlignment="1" applyProtection="1">
      <alignment horizontal="center" vertical="center"/>
      <protection locked="0"/>
    </xf>
    <xf numFmtId="0" fontId="77" fillId="24" borderId="11" xfId="66" applyFont="1" applyFill="1" applyBorder="1" applyAlignment="1" applyProtection="1">
      <alignment horizontal="center" vertical="center"/>
    </xf>
    <xf numFmtId="0" fontId="77" fillId="24" borderId="12" xfId="66" applyFont="1" applyFill="1" applyBorder="1" applyAlignment="1" applyProtection="1">
      <alignment horizontal="center" vertical="center"/>
    </xf>
    <xf numFmtId="1" fontId="77" fillId="0" borderId="185" xfId="66" applyNumberFormat="1" applyFont="1" applyBorder="1" applyAlignment="1">
      <alignment horizontal="center" vertical="center" wrapText="1"/>
    </xf>
    <xf numFmtId="1" fontId="77" fillId="0" borderId="184" xfId="66" applyNumberFormat="1" applyFont="1" applyBorder="1" applyAlignment="1">
      <alignment horizontal="center" vertical="center" wrapText="1"/>
    </xf>
    <xf numFmtId="0" fontId="77" fillId="27" borderId="41" xfId="66" applyFont="1" applyFill="1" applyBorder="1" applyAlignment="1" applyProtection="1">
      <alignment horizontal="left" vertical="center" wrapText="1"/>
      <protection locked="0"/>
    </xf>
    <xf numFmtId="0" fontId="77" fillId="27" borderId="20" xfId="66" applyFont="1" applyFill="1" applyBorder="1" applyAlignment="1" applyProtection="1">
      <alignment horizontal="left" vertical="center" wrapText="1"/>
      <protection locked="0"/>
    </xf>
    <xf numFmtId="0" fontId="77" fillId="27" borderId="19" xfId="66" applyFont="1" applyFill="1" applyBorder="1" applyAlignment="1" applyProtection="1">
      <alignment horizontal="left" vertical="center" wrapText="1"/>
      <protection locked="0"/>
    </xf>
    <xf numFmtId="0" fontId="77" fillId="27" borderId="47" xfId="66" applyFont="1" applyFill="1" applyBorder="1" applyAlignment="1" applyProtection="1">
      <alignment horizontal="left" vertical="center" wrapText="1"/>
      <protection locked="0"/>
    </xf>
    <xf numFmtId="0" fontId="77" fillId="27" borderId="0" xfId="66" applyFont="1" applyFill="1" applyBorder="1" applyAlignment="1" applyProtection="1">
      <alignment horizontal="left" vertical="center" wrapText="1"/>
      <protection locked="0"/>
    </xf>
    <xf numFmtId="0" fontId="77" fillId="27" borderId="16" xfId="66" applyFont="1" applyFill="1" applyBorder="1" applyAlignment="1" applyProtection="1">
      <alignment horizontal="left" vertical="center" wrapText="1"/>
      <protection locked="0"/>
    </xf>
    <xf numFmtId="177" fontId="77" fillId="0" borderId="177" xfId="66" applyNumberFormat="1" applyFont="1" applyBorder="1" applyAlignment="1">
      <alignment horizontal="center" vertical="center" wrapText="1"/>
    </xf>
    <xf numFmtId="177" fontId="77" fillId="0" borderId="109" xfId="66" applyNumberFormat="1" applyFont="1" applyBorder="1" applyAlignment="1">
      <alignment horizontal="center" vertical="center" wrapText="1"/>
    </xf>
    <xf numFmtId="177" fontId="77" fillId="0" borderId="178" xfId="66" applyNumberFormat="1" applyFont="1" applyBorder="1" applyAlignment="1">
      <alignment horizontal="center" vertical="center" wrapText="1"/>
    </xf>
    <xf numFmtId="0" fontId="77" fillId="25" borderId="41" xfId="66" applyFont="1" applyFill="1" applyBorder="1" applyAlignment="1" applyProtection="1">
      <alignment horizontal="center" vertical="center" shrinkToFit="1"/>
      <protection locked="0"/>
    </xf>
    <xf numFmtId="0" fontId="77" fillId="25" borderId="26" xfId="66" applyFont="1" applyFill="1" applyBorder="1" applyAlignment="1" applyProtection="1">
      <alignment horizontal="center" vertical="center" wrapText="1"/>
      <protection locked="0"/>
    </xf>
    <xf numFmtId="0" fontId="77" fillId="25" borderId="24" xfId="66" applyFont="1" applyFill="1" applyBorder="1" applyAlignment="1" applyProtection="1">
      <alignment horizontal="center" vertical="center" wrapText="1"/>
      <protection locked="0"/>
    </xf>
    <xf numFmtId="0" fontId="77" fillId="0" borderId="61" xfId="66" applyFont="1" applyBorder="1" applyAlignment="1">
      <alignment horizontal="center" vertical="center"/>
    </xf>
    <xf numFmtId="0" fontId="77" fillId="0" borderId="64" xfId="66" applyFont="1" applyBorder="1" applyAlignment="1">
      <alignment horizontal="center" vertical="center"/>
    </xf>
    <xf numFmtId="0" fontId="77" fillId="0" borderId="79" xfId="66" applyFont="1" applyBorder="1" applyAlignment="1">
      <alignment horizontal="center" vertical="center"/>
    </xf>
    <xf numFmtId="0" fontId="77" fillId="0" borderId="101" xfId="66" applyFont="1" applyBorder="1" applyAlignment="1">
      <alignment horizontal="center" vertical="center" wrapText="1"/>
    </xf>
    <xf numFmtId="0" fontId="77" fillId="0" borderId="31" xfId="66" applyFont="1" applyBorder="1" applyAlignment="1">
      <alignment horizontal="center" vertical="center" wrapText="1"/>
    </xf>
    <xf numFmtId="0" fontId="77" fillId="0" borderId="52" xfId="66" applyFont="1" applyBorder="1" applyAlignment="1">
      <alignment horizontal="center" vertical="center" wrapText="1"/>
    </xf>
    <xf numFmtId="0" fontId="79" fillId="0" borderId="56" xfId="66" applyFont="1" applyBorder="1" applyAlignment="1">
      <alignment horizontal="center" vertical="center" wrapText="1"/>
    </xf>
    <xf numFmtId="0" fontId="79" fillId="0" borderId="101" xfId="66" applyFont="1" applyBorder="1" applyAlignment="1">
      <alignment horizontal="center" vertical="center" wrapText="1"/>
    </xf>
    <xf numFmtId="0" fontId="79" fillId="0" borderId="30" xfId="66" applyFont="1" applyBorder="1" applyAlignment="1">
      <alignment horizontal="center" vertical="center" wrapText="1"/>
    </xf>
    <xf numFmtId="0" fontId="79" fillId="0" borderId="31" xfId="66" applyFont="1" applyBorder="1" applyAlignment="1">
      <alignment horizontal="center" vertical="center" wrapText="1"/>
    </xf>
    <xf numFmtId="0" fontId="79" fillId="0" borderId="42" xfId="66" applyFont="1" applyBorder="1" applyAlignment="1">
      <alignment horizontal="center" vertical="center" wrapText="1"/>
    </xf>
    <xf numFmtId="0" fontId="79" fillId="0" borderId="52" xfId="66" applyFont="1" applyBorder="1" applyAlignment="1">
      <alignment horizontal="center" vertical="center" wrapText="1"/>
    </xf>
    <xf numFmtId="0" fontId="77" fillId="0" borderId="56" xfId="66" applyFont="1" applyBorder="1" applyAlignment="1">
      <alignment horizontal="center" vertical="center" wrapText="1"/>
    </xf>
    <xf numFmtId="0" fontId="77" fillId="0" borderId="30" xfId="66" applyFont="1" applyBorder="1" applyAlignment="1">
      <alignment horizontal="center" vertical="center" wrapText="1"/>
    </xf>
    <xf numFmtId="0" fontId="77" fillId="0" borderId="42" xfId="66" applyFont="1" applyBorder="1" applyAlignment="1">
      <alignment horizontal="center" vertical="center" wrapText="1"/>
    </xf>
    <xf numFmtId="1" fontId="77" fillId="0" borderId="173" xfId="66" applyNumberFormat="1" applyFont="1" applyBorder="1" applyAlignment="1">
      <alignment horizontal="center" vertical="center" wrapText="1"/>
    </xf>
    <xf numFmtId="1" fontId="77" fillId="0" borderId="172" xfId="66" applyNumberFormat="1" applyFont="1" applyBorder="1" applyAlignment="1">
      <alignment horizontal="center" vertical="center" wrapText="1"/>
    </xf>
    <xf numFmtId="0" fontId="77" fillId="27" borderId="55" xfId="66" applyFont="1" applyFill="1" applyBorder="1" applyAlignment="1" applyProtection="1">
      <alignment horizontal="left" vertical="center" wrapText="1"/>
      <protection locked="0"/>
    </xf>
    <xf numFmtId="0" fontId="77" fillId="27" borderId="14" xfId="66" applyFont="1" applyFill="1" applyBorder="1" applyAlignment="1" applyProtection="1">
      <alignment horizontal="left" vertical="center" wrapText="1"/>
      <protection locked="0"/>
    </xf>
    <xf numFmtId="0" fontId="77" fillId="27" borderId="53" xfId="66" applyFont="1" applyFill="1" applyBorder="1" applyAlignment="1" applyProtection="1">
      <alignment horizontal="left" vertical="center" wrapText="1"/>
      <protection locked="0"/>
    </xf>
    <xf numFmtId="0" fontId="77" fillId="27" borderId="43" xfId="66" applyFont="1" applyFill="1" applyBorder="1" applyAlignment="1" applyProtection="1">
      <alignment horizontal="left" vertical="center" wrapText="1"/>
      <protection locked="0"/>
    </xf>
    <xf numFmtId="0" fontId="77" fillId="27" borderId="10" xfId="66" applyFont="1" applyFill="1" applyBorder="1" applyAlignment="1" applyProtection="1">
      <alignment horizontal="left" vertical="center" wrapText="1"/>
      <protection locked="0"/>
    </xf>
    <xf numFmtId="0" fontId="77" fillId="27" borderId="35" xfId="66" applyFont="1" applyFill="1" applyBorder="1" applyAlignment="1" applyProtection="1">
      <alignment horizontal="left" vertical="center" wrapText="1"/>
      <protection locked="0"/>
    </xf>
    <xf numFmtId="177" fontId="77" fillId="0" borderId="189" xfId="66" applyNumberFormat="1" applyFont="1" applyBorder="1" applyAlignment="1">
      <alignment horizontal="center" vertical="center" wrapText="1"/>
    </xf>
    <xf numFmtId="177" fontId="77" fillId="0" borderId="188" xfId="66" applyNumberFormat="1" applyFont="1" applyBorder="1" applyAlignment="1">
      <alignment horizontal="center" vertical="center" wrapText="1"/>
    </xf>
    <xf numFmtId="177" fontId="77" fillId="0" borderId="190" xfId="66" applyNumberFormat="1" applyFont="1" applyBorder="1" applyAlignment="1">
      <alignment horizontal="center" vertical="center" wrapText="1"/>
    </xf>
    <xf numFmtId="0" fontId="77" fillId="25" borderId="43" xfId="66" applyFont="1" applyFill="1" applyBorder="1" applyAlignment="1" applyProtection="1">
      <alignment horizontal="center" vertical="center" shrinkToFit="1"/>
      <protection locked="0"/>
    </xf>
    <xf numFmtId="0" fontId="77" fillId="25" borderId="25" xfId="66" applyFont="1" applyFill="1" applyBorder="1" applyAlignment="1" applyProtection="1">
      <alignment horizontal="center" vertical="center" shrinkToFit="1"/>
      <protection locked="0"/>
    </xf>
    <xf numFmtId="0" fontId="77" fillId="25" borderId="27" xfId="66" applyFont="1" applyFill="1" applyBorder="1" applyAlignment="1" applyProtection="1">
      <alignment horizontal="center" vertical="center" wrapText="1"/>
      <protection locked="0"/>
    </xf>
    <xf numFmtId="0" fontId="77" fillId="25" borderId="25" xfId="66" applyFont="1" applyFill="1" applyBorder="1" applyAlignment="1" applyProtection="1">
      <alignment horizontal="center" vertical="center" wrapText="1"/>
      <protection locked="0"/>
    </xf>
    <xf numFmtId="0" fontId="77" fillId="25" borderId="27" xfId="66" applyFont="1" applyFill="1" applyBorder="1" applyAlignment="1" applyProtection="1">
      <alignment horizontal="center" vertical="center" shrinkToFit="1"/>
      <protection locked="0"/>
    </xf>
    <xf numFmtId="0" fontId="77" fillId="25" borderId="10" xfId="66" applyFont="1" applyFill="1" applyBorder="1" applyAlignment="1" applyProtection="1">
      <alignment horizontal="center" vertical="center" shrinkToFit="1"/>
      <protection locked="0"/>
    </xf>
    <xf numFmtId="0" fontId="77" fillId="0" borderId="57" xfId="66" applyFont="1" applyBorder="1" applyAlignment="1">
      <alignment horizontal="center" vertical="center"/>
    </xf>
    <xf numFmtId="0" fontId="77" fillId="25" borderId="40" xfId="66" applyFont="1" applyFill="1" applyBorder="1" applyAlignment="1" applyProtection="1">
      <alignment horizontal="center" vertical="center" shrinkToFit="1"/>
      <protection locked="0"/>
    </xf>
    <xf numFmtId="0" fontId="77" fillId="25" borderId="52" xfId="66" applyFont="1" applyFill="1" applyBorder="1" applyAlignment="1" applyProtection="1">
      <alignment horizontal="center" vertical="center" shrinkToFit="1"/>
      <protection locked="0"/>
    </xf>
    <xf numFmtId="0" fontId="77" fillId="25" borderId="42" xfId="66" applyFont="1" applyFill="1" applyBorder="1" applyAlignment="1" applyProtection="1">
      <alignment horizontal="center" vertical="center" wrapText="1"/>
      <protection locked="0"/>
    </xf>
    <xf numFmtId="0" fontId="77" fillId="25" borderId="52" xfId="66" applyFont="1" applyFill="1" applyBorder="1" applyAlignment="1" applyProtection="1">
      <alignment horizontal="center" vertical="center" wrapText="1"/>
      <protection locked="0"/>
    </xf>
    <xf numFmtId="0" fontId="77" fillId="25" borderId="42" xfId="66" applyFont="1" applyFill="1" applyBorder="1" applyAlignment="1" applyProtection="1">
      <alignment horizontal="center" vertical="center" shrinkToFit="1"/>
      <protection locked="0"/>
    </xf>
    <xf numFmtId="0" fontId="77" fillId="25" borderId="17" xfId="66" applyFont="1" applyFill="1" applyBorder="1" applyAlignment="1" applyProtection="1">
      <alignment horizontal="center" vertical="center" shrinkToFit="1"/>
      <protection locked="0"/>
    </xf>
    <xf numFmtId="0" fontId="77" fillId="27" borderId="48" xfId="66" applyFont="1" applyFill="1" applyBorder="1" applyAlignment="1" applyProtection="1">
      <alignment horizontal="center" vertical="center" shrinkToFit="1"/>
      <protection locked="0"/>
    </xf>
    <xf numFmtId="0" fontId="77" fillId="27" borderId="36" xfId="66" applyFont="1" applyFill="1" applyBorder="1" applyAlignment="1" applyProtection="1">
      <alignment horizontal="center" vertical="center" shrinkToFit="1"/>
      <protection locked="0"/>
    </xf>
    <xf numFmtId="0" fontId="77" fillId="27" borderId="51" xfId="66" applyFont="1" applyFill="1" applyBorder="1" applyAlignment="1" applyProtection="1">
      <alignment horizontal="center" vertical="center" shrinkToFit="1"/>
      <protection locked="0"/>
    </xf>
    <xf numFmtId="0" fontId="80" fillId="0" borderId="0" xfId="66" applyFont="1" applyFill="1" applyBorder="1" applyAlignment="1">
      <alignment horizontal="center" vertical="center"/>
    </xf>
    <xf numFmtId="0" fontId="80" fillId="0" borderId="0" xfId="66" applyFont="1" applyFill="1" applyBorder="1" applyAlignment="1">
      <alignment horizontal="center" vertical="center" wrapText="1"/>
    </xf>
    <xf numFmtId="0" fontId="80" fillId="24" borderId="0" xfId="66" applyFont="1" applyFill="1" applyBorder="1" applyAlignment="1" applyProtection="1">
      <alignment horizontal="center" vertical="center" wrapText="1"/>
      <protection locked="0"/>
    </xf>
    <xf numFmtId="0" fontId="79" fillId="0" borderId="10" xfId="66" applyFont="1" applyFill="1" applyBorder="1" applyAlignment="1">
      <alignment horizontal="center" vertical="center"/>
    </xf>
    <xf numFmtId="179" fontId="79" fillId="24" borderId="28" xfId="66" applyNumberFormat="1" applyFont="1" applyFill="1" applyBorder="1" applyAlignment="1">
      <alignment horizontal="center" vertical="center"/>
    </xf>
    <xf numFmtId="0" fontId="77" fillId="27" borderId="40" xfId="66" applyFont="1" applyFill="1" applyBorder="1" applyAlignment="1" applyProtection="1">
      <alignment horizontal="left" vertical="center" wrapText="1"/>
      <protection locked="0"/>
    </xf>
    <xf numFmtId="0" fontId="77" fillId="27" borderId="17" xfId="66" applyFont="1" applyFill="1" applyBorder="1" applyAlignment="1" applyProtection="1">
      <alignment horizontal="left" vertical="center" wrapText="1"/>
      <protection locked="0"/>
    </xf>
    <xf numFmtId="0" fontId="77" fillId="27" borderId="18" xfId="66" applyFont="1" applyFill="1" applyBorder="1" applyAlignment="1" applyProtection="1">
      <alignment horizontal="left" vertical="center" wrapText="1"/>
      <protection locked="0"/>
    </xf>
    <xf numFmtId="177" fontId="77" fillId="0" borderId="195" xfId="66" applyNumberFormat="1" applyFont="1" applyBorder="1" applyAlignment="1">
      <alignment horizontal="center" vertical="center" wrapText="1"/>
    </xf>
    <xf numFmtId="177" fontId="77" fillId="0" borderId="191" xfId="66" applyNumberFormat="1" applyFont="1" applyBorder="1" applyAlignment="1">
      <alignment horizontal="center" vertical="center" wrapText="1"/>
    </xf>
    <xf numFmtId="177" fontId="77" fillId="0" borderId="196" xfId="66" applyNumberFormat="1" applyFont="1" applyBorder="1" applyAlignment="1">
      <alignment horizontal="center" vertical="center" wrapText="1"/>
    </xf>
    <xf numFmtId="0" fontId="80" fillId="24" borderId="0" xfId="66" applyFont="1" applyFill="1" applyBorder="1" applyAlignment="1" applyProtection="1">
      <alignment horizontal="left" vertical="center" wrapText="1"/>
      <protection locked="0"/>
    </xf>
    <xf numFmtId="0" fontId="79" fillId="0" borderId="0" xfId="66" applyFont="1" applyFill="1" applyBorder="1" applyAlignment="1">
      <alignment horizontal="center" vertical="center"/>
    </xf>
    <xf numFmtId="178" fontId="79" fillId="0" borderId="28" xfId="75" applyNumberFormat="1" applyFont="1" applyFill="1" applyBorder="1" applyAlignment="1">
      <alignment horizontal="right" vertical="center"/>
    </xf>
    <xf numFmtId="178" fontId="79" fillId="27" borderId="28" xfId="66" applyNumberFormat="1" applyFont="1" applyFill="1" applyBorder="1" applyAlignment="1" applyProtection="1">
      <alignment horizontal="right" vertical="center"/>
      <protection locked="0"/>
    </xf>
    <xf numFmtId="178" fontId="79" fillId="27" borderId="11" xfId="66" applyNumberFormat="1" applyFont="1" applyFill="1" applyBorder="1" applyAlignment="1" applyProtection="1">
      <alignment horizontal="right" vertical="center"/>
      <protection locked="0"/>
    </xf>
    <xf numFmtId="178" fontId="79" fillId="27" borderId="12" xfId="66" applyNumberFormat="1" applyFont="1" applyFill="1" applyBorder="1" applyAlignment="1" applyProtection="1">
      <alignment horizontal="right" vertical="center"/>
      <protection locked="0"/>
    </xf>
    <xf numFmtId="179" fontId="79" fillId="0" borderId="28" xfId="66" applyNumberFormat="1" applyFont="1" applyFill="1" applyBorder="1" applyAlignment="1">
      <alignment horizontal="center" vertical="center"/>
    </xf>
    <xf numFmtId="0" fontId="79" fillId="0" borderId="28" xfId="66" applyFont="1" applyFill="1" applyBorder="1" applyAlignment="1">
      <alignment horizontal="center" vertical="center"/>
    </xf>
    <xf numFmtId="0" fontId="79" fillId="0" borderId="28" xfId="66" applyNumberFormat="1" applyFont="1" applyFill="1" applyBorder="1" applyAlignment="1">
      <alignment horizontal="center" vertical="center"/>
    </xf>
    <xf numFmtId="178" fontId="79" fillId="0" borderId="28" xfId="66" applyNumberFormat="1" applyFont="1" applyFill="1" applyBorder="1" applyAlignment="1">
      <alignment horizontal="right" vertical="center"/>
    </xf>
    <xf numFmtId="178" fontId="79" fillId="27" borderId="28" xfId="75" applyNumberFormat="1" applyFont="1" applyFill="1" applyBorder="1" applyAlignment="1" applyProtection="1">
      <alignment horizontal="right" vertical="center"/>
      <protection locked="0"/>
    </xf>
    <xf numFmtId="178" fontId="79" fillId="0" borderId="11" xfId="66" applyNumberFormat="1" applyFont="1" applyFill="1" applyBorder="1" applyAlignment="1">
      <alignment horizontal="center" vertical="center"/>
    </xf>
    <xf numFmtId="178" fontId="79" fillId="0" borderId="12" xfId="66" applyNumberFormat="1" applyFont="1" applyFill="1" applyBorder="1" applyAlignment="1">
      <alignment horizontal="center" vertical="center"/>
    </xf>
    <xf numFmtId="176" fontId="79" fillId="0" borderId="28" xfId="66" applyNumberFormat="1" applyFont="1" applyFill="1" applyBorder="1" applyAlignment="1">
      <alignment horizontal="center" vertical="center"/>
    </xf>
    <xf numFmtId="0" fontId="79" fillId="24" borderId="28" xfId="66" applyFont="1" applyFill="1" applyBorder="1" applyAlignment="1">
      <alignment horizontal="center" vertical="center"/>
    </xf>
    <xf numFmtId="176" fontId="79" fillId="24" borderId="28" xfId="66" applyNumberFormat="1" applyFont="1" applyFill="1" applyBorder="1" applyAlignment="1">
      <alignment horizontal="center" vertical="center"/>
    </xf>
    <xf numFmtId="0" fontId="79" fillId="27" borderId="11" xfId="66" applyFont="1" applyFill="1" applyBorder="1" applyAlignment="1" applyProtection="1">
      <alignment horizontal="center" vertical="center"/>
      <protection locked="0"/>
    </xf>
    <xf numFmtId="0" fontId="79" fillId="27" borderId="12" xfId="66" applyFont="1" applyFill="1" applyBorder="1" applyAlignment="1" applyProtection="1">
      <alignment horizontal="center" vertical="center"/>
      <protection locked="0"/>
    </xf>
    <xf numFmtId="0" fontId="79" fillId="24" borderId="11" xfId="66" applyFont="1" applyFill="1" applyBorder="1" applyAlignment="1" applyProtection="1">
      <alignment horizontal="center" vertical="center"/>
    </xf>
    <xf numFmtId="0" fontId="79" fillId="24" borderId="12" xfId="66" applyFont="1" applyFill="1" applyBorder="1" applyAlignment="1" applyProtection="1">
      <alignment horizontal="center" vertical="center"/>
    </xf>
    <xf numFmtId="178" fontId="79" fillId="0" borderId="11" xfId="66" applyNumberFormat="1" applyFont="1" applyFill="1" applyBorder="1" applyAlignment="1">
      <alignment horizontal="right" vertical="center"/>
    </xf>
    <xf numFmtId="178" fontId="79" fillId="0" borderId="12" xfId="66" applyNumberFormat="1" applyFont="1" applyFill="1" applyBorder="1" applyAlignment="1">
      <alignment horizontal="right" vertical="center"/>
    </xf>
    <xf numFmtId="178" fontId="79" fillId="0" borderId="28" xfId="66" applyNumberFormat="1" applyFont="1" applyFill="1" applyBorder="1" applyAlignment="1">
      <alignment horizontal="center" vertical="center"/>
    </xf>
    <xf numFmtId="0" fontId="82" fillId="0" borderId="22" xfId="66" applyFont="1" applyBorder="1" applyAlignment="1">
      <alignment horizontal="center" vertical="center" wrapText="1"/>
    </xf>
    <xf numFmtId="0" fontId="82" fillId="0" borderId="23" xfId="66" applyFont="1" applyBorder="1" applyAlignment="1">
      <alignment horizontal="center" vertical="center" wrapText="1"/>
    </xf>
    <xf numFmtId="0" fontId="82" fillId="0" borderId="57" xfId="66" applyFont="1" applyBorder="1" applyAlignment="1">
      <alignment horizontal="center" vertical="center" wrapText="1"/>
    </xf>
    <xf numFmtId="0" fontId="77" fillId="0" borderId="53" xfId="66" applyFont="1" applyBorder="1" applyAlignment="1">
      <alignment horizontal="center" vertical="center"/>
    </xf>
    <xf numFmtId="0" fontId="77" fillId="0" borderId="47" xfId="66" applyFont="1" applyBorder="1" applyAlignment="1">
      <alignment horizontal="center" vertical="center"/>
    </xf>
    <xf numFmtId="0" fontId="77" fillId="0" borderId="0" xfId="66" applyFont="1" applyBorder="1" applyAlignment="1">
      <alignment horizontal="center" vertical="center"/>
    </xf>
    <xf numFmtId="0" fontId="77" fillId="0" borderId="16" xfId="66" applyFont="1" applyBorder="1" applyAlignment="1">
      <alignment horizontal="center" vertical="center"/>
    </xf>
    <xf numFmtId="0" fontId="77" fillId="0" borderId="40" xfId="66" applyFont="1" applyBorder="1" applyAlignment="1">
      <alignment horizontal="center" vertical="center"/>
    </xf>
    <xf numFmtId="0" fontId="77" fillId="0" borderId="17" xfId="66" applyFont="1" applyBorder="1" applyAlignment="1">
      <alignment horizontal="center" vertical="center"/>
    </xf>
    <xf numFmtId="0" fontId="77" fillId="0" borderId="18" xfId="66" applyFont="1" applyBorder="1" applyAlignment="1">
      <alignment horizontal="center" vertical="center"/>
    </xf>
    <xf numFmtId="0" fontId="77" fillId="25" borderId="64" xfId="66" applyFont="1" applyFill="1" applyBorder="1" applyAlignment="1" applyProtection="1">
      <alignment horizontal="center" vertical="center"/>
      <protection locked="0"/>
    </xf>
    <xf numFmtId="0" fontId="77" fillId="26" borderId="64" xfId="66" applyFont="1" applyFill="1" applyBorder="1" applyAlignment="1" applyProtection="1">
      <alignment horizontal="center" vertical="center"/>
      <protection locked="0"/>
    </xf>
    <xf numFmtId="0" fontId="77" fillId="25" borderId="21" xfId="66" applyFont="1" applyFill="1" applyBorder="1" applyAlignment="1" applyProtection="1">
      <alignment horizontal="center" vertical="center"/>
      <protection locked="0"/>
    </xf>
    <xf numFmtId="0" fontId="77" fillId="26" borderId="15" xfId="66" applyFont="1" applyFill="1" applyBorder="1" applyAlignment="1" applyProtection="1">
      <alignment horizontal="center" vertical="center"/>
      <protection locked="0"/>
    </xf>
    <xf numFmtId="0" fontId="77" fillId="26" borderId="21" xfId="66" applyFont="1" applyFill="1" applyBorder="1" applyAlignment="1" applyProtection="1">
      <alignment horizontal="center" vertical="center"/>
      <protection locked="0"/>
    </xf>
    <xf numFmtId="0" fontId="77" fillId="25" borderId="61" xfId="66" applyFont="1" applyFill="1" applyBorder="1" applyAlignment="1" applyProtection="1">
      <alignment horizontal="center" vertical="center"/>
      <protection locked="0"/>
    </xf>
    <xf numFmtId="0" fontId="77" fillId="25" borderId="49" xfId="66" applyFont="1" applyFill="1" applyBorder="1" applyAlignment="1" applyProtection="1">
      <alignment horizontal="center" vertical="center"/>
      <protection locked="0"/>
    </xf>
    <xf numFmtId="0" fontId="77" fillId="26" borderId="32" xfId="66" applyFont="1" applyFill="1" applyBorder="1" applyAlignment="1" applyProtection="1">
      <alignment horizontal="center" vertical="center"/>
      <protection locked="0"/>
    </xf>
    <xf numFmtId="0" fontId="77" fillId="26" borderId="34" xfId="66" applyFont="1" applyFill="1" applyBorder="1" applyAlignment="1" applyProtection="1">
      <alignment horizontal="center" vertical="center"/>
      <protection locked="0"/>
    </xf>
    <xf numFmtId="0" fontId="77" fillId="26" borderId="79" xfId="66" applyFont="1" applyFill="1" applyBorder="1" applyAlignment="1" applyProtection="1">
      <alignment horizontal="center" vertical="center"/>
      <protection locked="0"/>
    </xf>
    <xf numFmtId="0" fontId="77" fillId="26" borderId="50" xfId="66" applyFont="1" applyFill="1" applyBorder="1" applyAlignment="1" applyProtection="1">
      <alignment horizontal="center" vertical="center"/>
      <protection locked="0"/>
    </xf>
    <xf numFmtId="0" fontId="77" fillId="26" borderId="36" xfId="66" applyFont="1" applyFill="1" applyBorder="1" applyAlignment="1" applyProtection="1">
      <alignment horizontal="center" vertical="center"/>
      <protection locked="0"/>
    </xf>
    <xf numFmtId="0" fontId="77" fillId="26" borderId="37" xfId="66" applyFont="1" applyFill="1" applyBorder="1" applyAlignment="1" applyProtection="1">
      <alignment horizontal="center" vertical="center"/>
      <protection locked="0"/>
    </xf>
    <xf numFmtId="0" fontId="84" fillId="24" borderId="28" xfId="66" applyFont="1" applyFill="1" applyBorder="1" applyAlignment="1" applyProtection="1">
      <alignment horizontal="center" vertical="center"/>
    </xf>
    <xf numFmtId="0" fontId="3" fillId="24" borderId="22" xfId="66" applyFill="1" applyBorder="1" applyAlignment="1">
      <alignment horizontal="center" vertical="center"/>
    </xf>
    <xf numFmtId="0" fontId="3" fillId="24" borderId="23" xfId="66" applyFill="1" applyBorder="1" applyAlignment="1">
      <alignment horizontal="center" vertical="center"/>
    </xf>
    <xf numFmtId="0" fontId="3" fillId="24" borderId="57" xfId="66" applyFill="1" applyBorder="1" applyAlignment="1">
      <alignment horizontal="center" vertical="center"/>
    </xf>
    <xf numFmtId="0" fontId="19" fillId="0" borderId="0" xfId="44" applyFont="1" applyAlignment="1">
      <alignment horizontal="center" vertical="center"/>
    </xf>
    <xf numFmtId="0" fontId="27" fillId="0" borderId="10" xfId="44" applyFont="1" applyBorder="1" applyAlignment="1">
      <alignment horizontal="left" vertical="center"/>
    </xf>
    <xf numFmtId="0" fontId="27" fillId="0" borderId="25" xfId="44" applyFont="1" applyBorder="1" applyAlignment="1">
      <alignment horizontal="left" vertical="center"/>
    </xf>
    <xf numFmtId="0" fontId="22" fillId="0" borderId="12" xfId="44" applyFont="1" applyBorder="1" applyAlignment="1">
      <alignment horizontal="left" vertical="center"/>
    </xf>
    <xf numFmtId="0" fontId="22" fillId="0" borderId="28" xfId="44" applyFont="1" applyBorder="1" applyAlignment="1">
      <alignment horizontal="left" vertical="center"/>
    </xf>
    <xf numFmtId="0" fontId="22" fillId="0" borderId="66" xfId="44" applyBorder="1" applyAlignment="1">
      <alignment horizontal="center" vertical="center"/>
    </xf>
    <xf numFmtId="0" fontId="22" fillId="0" borderId="93" xfId="44" applyBorder="1" applyAlignment="1">
      <alignment horizontal="center" vertical="center"/>
    </xf>
    <xf numFmtId="0" fontId="27" fillId="0" borderId="20" xfId="44" applyFont="1" applyBorder="1" applyAlignment="1">
      <alignment horizontal="left" vertical="center"/>
    </xf>
    <xf numFmtId="0" fontId="27" fillId="0" borderId="24" xfId="44" applyFont="1" applyBorder="1" applyAlignment="1">
      <alignment horizontal="left" vertical="center"/>
    </xf>
    <xf numFmtId="0" fontId="27" fillId="0" borderId="0" xfId="44" applyFont="1" applyBorder="1" applyAlignment="1">
      <alignment horizontal="left" vertical="center"/>
    </xf>
    <xf numFmtId="0" fontId="27" fillId="0" borderId="31" xfId="44" applyFont="1" applyBorder="1" applyAlignment="1">
      <alignment horizontal="left" vertical="center"/>
    </xf>
    <xf numFmtId="0" fontId="8" fillId="0" borderId="11" xfId="68" applyBorder="1" applyAlignment="1">
      <alignment horizontal="center" vertical="center"/>
    </xf>
    <xf numFmtId="0" fontId="8" fillId="0" borderId="13" xfId="68" applyBorder="1" applyAlignment="1">
      <alignment horizontal="center" vertical="center"/>
    </xf>
    <xf numFmtId="0" fontId="8" fillId="0" borderId="12" xfId="68" applyBorder="1" applyAlignment="1">
      <alignment horizontal="center" vertical="center"/>
    </xf>
    <xf numFmtId="0" fontId="8" fillId="0" borderId="28" xfId="68" applyBorder="1" applyAlignment="1">
      <alignment horizontal="center" vertical="center"/>
    </xf>
    <xf numFmtId="0" fontId="69" fillId="0" borderId="66" xfId="69" applyFont="1" applyBorder="1" applyAlignment="1">
      <alignment horizontal="center" vertical="center"/>
    </xf>
    <xf numFmtId="0" fontId="69" fillId="0" borderId="67" xfId="69" applyFont="1" applyBorder="1" applyAlignment="1">
      <alignment horizontal="center" vertical="center"/>
    </xf>
    <xf numFmtId="0" fontId="70" fillId="0" borderId="66" xfId="69" applyFont="1" applyBorder="1" applyAlignment="1">
      <alignment horizontal="left" vertical="center" shrinkToFit="1"/>
    </xf>
    <xf numFmtId="0" fontId="70" fillId="0" borderId="67" xfId="69" applyFont="1" applyBorder="1" applyAlignment="1">
      <alignment horizontal="left" vertical="center" shrinkToFit="1"/>
    </xf>
    <xf numFmtId="0" fontId="70" fillId="0" borderId="93" xfId="69" applyFont="1" applyBorder="1" applyAlignment="1">
      <alignment horizontal="left" vertical="center" shrinkToFit="1"/>
    </xf>
    <xf numFmtId="0" fontId="69" fillId="0" borderId="0" xfId="69" applyFont="1" applyAlignment="1">
      <alignment horizontal="center" vertical="center"/>
    </xf>
    <xf numFmtId="0" fontId="69" fillId="0" borderId="0" xfId="69" applyFont="1" applyBorder="1" applyAlignment="1">
      <alignment vertical="center"/>
    </xf>
    <xf numFmtId="0" fontId="67" fillId="0" borderId="0" xfId="69" applyFont="1" applyAlignment="1">
      <alignment vertical="center"/>
    </xf>
    <xf numFmtId="0" fontId="68" fillId="0" borderId="0" xfId="70" applyFont="1" applyBorder="1" applyAlignment="1">
      <alignment horizontal="left" vertical="center" wrapText="1"/>
    </xf>
    <xf numFmtId="0" fontId="68" fillId="0" borderId="0" xfId="71" applyFont="1" applyBorder="1" applyAlignment="1">
      <alignment vertical="center"/>
    </xf>
    <xf numFmtId="0" fontId="68" fillId="0" borderId="0" xfId="71" applyFont="1" applyAlignment="1">
      <alignment vertical="center"/>
    </xf>
    <xf numFmtId="0" fontId="69" fillId="0" borderId="0" xfId="69" applyFont="1" applyAlignment="1">
      <alignment vertical="center" wrapText="1"/>
    </xf>
    <xf numFmtId="0" fontId="69" fillId="0" borderId="0" xfId="69" applyFont="1" applyAlignment="1">
      <alignment vertical="center"/>
    </xf>
    <xf numFmtId="0" fontId="69" fillId="0" borderId="0" xfId="69" applyFont="1" applyBorder="1" applyAlignment="1">
      <alignment horizontal="right" vertical="center" wrapText="1"/>
    </xf>
    <xf numFmtId="0" fontId="48" fillId="24" borderId="47" xfId="72" applyFont="1" applyFill="1" applyBorder="1" applyAlignment="1">
      <alignment horizontal="left" vertical="center" wrapText="1"/>
    </xf>
    <xf numFmtId="0" fontId="48" fillId="24" borderId="16" xfId="72" applyFont="1" applyFill="1" applyBorder="1" applyAlignment="1">
      <alignment horizontal="left" vertical="center" wrapText="1"/>
    </xf>
    <xf numFmtId="0" fontId="48" fillId="24" borderId="47" xfId="72" applyFont="1" applyFill="1" applyBorder="1" applyAlignment="1">
      <alignment horizontal="center" vertical="top" wrapText="1"/>
    </xf>
    <xf numFmtId="0" fontId="48" fillId="24" borderId="16" xfId="72" applyFont="1" applyFill="1" applyBorder="1" applyAlignment="1">
      <alignment horizontal="center" vertical="top" wrapText="1"/>
    </xf>
    <xf numFmtId="0" fontId="48" fillId="24" borderId="40" xfId="72" applyFont="1" applyFill="1" applyBorder="1" applyAlignment="1">
      <alignment horizontal="center" vertical="top" wrapText="1"/>
    </xf>
    <xf numFmtId="0" fontId="48" fillId="24" borderId="18" xfId="72" applyFont="1" applyFill="1" applyBorder="1" applyAlignment="1">
      <alignment horizontal="center" vertical="top" wrapText="1"/>
    </xf>
    <xf numFmtId="0" fontId="71" fillId="24" borderId="0" xfId="72" applyFont="1" applyFill="1" applyBorder="1" applyAlignment="1">
      <alignment horizontal="center" vertical="center"/>
    </xf>
    <xf numFmtId="0" fontId="48" fillId="24" borderId="65" xfId="72" applyFont="1" applyFill="1" applyBorder="1" applyAlignment="1">
      <alignment horizontal="center" vertical="center" wrapText="1"/>
    </xf>
    <xf numFmtId="0" fontId="48" fillId="24" borderId="45" xfId="72" applyFont="1" applyFill="1" applyBorder="1" applyAlignment="1">
      <alignment horizontal="center" vertical="center" wrapText="1"/>
    </xf>
    <xf numFmtId="0" fontId="48" fillId="24" borderId="41" xfId="72" applyFont="1" applyFill="1" applyBorder="1" applyAlignment="1">
      <alignment horizontal="left" vertical="center" wrapText="1"/>
    </xf>
    <xf numFmtId="0" fontId="48" fillId="24" borderId="19" xfId="72" applyFont="1" applyFill="1" applyBorder="1" applyAlignment="1">
      <alignment horizontal="left" vertical="center" wrapText="1"/>
    </xf>
    <xf numFmtId="0" fontId="48" fillId="24" borderId="47" xfId="72" applyFont="1" applyFill="1" applyBorder="1" applyAlignment="1">
      <alignment horizontal="left" vertical="top" wrapText="1"/>
    </xf>
    <xf numFmtId="0" fontId="48" fillId="24" borderId="16" xfId="72" applyFont="1" applyFill="1" applyBorder="1" applyAlignment="1">
      <alignment horizontal="left" vertical="top" wrapText="1"/>
    </xf>
    <xf numFmtId="0" fontId="66" fillId="24" borderId="28" xfId="72" applyFont="1" applyFill="1" applyBorder="1" applyAlignment="1">
      <alignment horizontal="left" vertical="center"/>
    </xf>
    <xf numFmtId="0" fontId="66" fillId="24" borderId="0" xfId="72" applyFont="1" applyFill="1" applyBorder="1" applyAlignment="1">
      <alignment horizontal="left" vertical="top"/>
    </xf>
    <xf numFmtId="0" fontId="66" fillId="24" borderId="0" xfId="72" applyFont="1" applyFill="1" applyBorder="1" applyAlignment="1">
      <alignment horizontal="right" vertical="center"/>
    </xf>
    <xf numFmtId="0" fontId="71" fillId="24" borderId="0" xfId="72" applyFont="1" applyFill="1" applyBorder="1" applyAlignment="1">
      <alignment horizontal="right"/>
    </xf>
    <xf numFmtId="0" fontId="53" fillId="24" borderId="0" xfId="72" applyFont="1" applyFill="1" applyBorder="1" applyAlignment="1">
      <alignment horizontal="left" vertical="center"/>
    </xf>
    <xf numFmtId="0" fontId="53" fillId="24" borderId="10" xfId="72" applyFont="1" applyFill="1" applyBorder="1" applyAlignment="1">
      <alignment horizontal="left" vertical="center"/>
    </xf>
    <xf numFmtId="0" fontId="53" fillId="24" borderId="20" xfId="72" applyFont="1" applyFill="1" applyBorder="1" applyAlignment="1">
      <alignment horizontal="left"/>
    </xf>
    <xf numFmtId="0" fontId="53" fillId="24" borderId="20" xfId="72" applyFont="1" applyFill="1" applyBorder="1" applyAlignment="1">
      <alignment horizontal="center" vertical="center"/>
    </xf>
    <xf numFmtId="0" fontId="53" fillId="24" borderId="10" xfId="72" applyFont="1" applyFill="1" applyBorder="1" applyAlignment="1">
      <alignment horizontal="center" vertical="center"/>
    </xf>
    <xf numFmtId="0" fontId="66" fillId="24" borderId="10" xfId="72" applyFont="1" applyFill="1" applyBorder="1" applyAlignment="1">
      <alignment horizontal="center"/>
    </xf>
    <xf numFmtId="0" fontId="66" fillId="24" borderId="0" xfId="72" applyFont="1" applyFill="1" applyBorder="1" applyAlignment="1">
      <alignment horizontal="center" vertical="top"/>
    </xf>
    <xf numFmtId="0" fontId="23" fillId="0" borderId="0" xfId="65" applyFont="1" applyBorder="1" applyAlignment="1">
      <alignment horizontal="left" vertical="center"/>
    </xf>
    <xf numFmtId="0" fontId="8" fillId="0" borderId="0" xfId="65" applyAlignment="1">
      <alignment horizontal="left" vertical="center"/>
    </xf>
    <xf numFmtId="0" fontId="23" fillId="0" borderId="20" xfId="65" applyFont="1" applyBorder="1" applyAlignment="1">
      <alignment horizontal="right" vertical="center"/>
    </xf>
    <xf numFmtId="0" fontId="23" fillId="0" borderId="0" xfId="65" applyFont="1" applyBorder="1" applyAlignment="1">
      <alignment horizontal="left" vertical="center" wrapText="1"/>
    </xf>
    <xf numFmtId="0" fontId="8" fillId="0" borderId="0" xfId="65" applyBorder="1" applyAlignment="1">
      <alignment vertical="center"/>
    </xf>
    <xf numFmtId="0" fontId="23" fillId="0" borderId="0" xfId="65" applyFont="1" applyAlignment="1">
      <alignment horizontal="left" vertical="center"/>
    </xf>
    <xf numFmtId="0" fontId="23" fillId="0" borderId="0" xfId="65" applyFont="1" applyBorder="1" applyAlignment="1">
      <alignment horizontal="center" vertical="center"/>
    </xf>
    <xf numFmtId="0" fontId="23" fillId="0" borderId="0" xfId="65" applyFont="1" applyBorder="1" applyAlignment="1">
      <alignment horizontal="right" vertical="center"/>
    </xf>
    <xf numFmtId="0" fontId="54" fillId="0" borderId="0" xfId="65" applyFont="1" applyBorder="1" applyAlignment="1">
      <alignment horizontal="right" vertical="center"/>
    </xf>
    <xf numFmtId="0" fontId="9" fillId="0" borderId="0" xfId="65" applyFont="1" applyAlignment="1">
      <alignment horizontal="left" vertical="top" wrapText="1"/>
    </xf>
    <xf numFmtId="0" fontId="23" fillId="0" borderId="0" xfId="65" applyFont="1" applyBorder="1" applyAlignment="1">
      <alignment horizontal="distributed" vertical="center"/>
    </xf>
    <xf numFmtId="0" fontId="54" fillId="0" borderId="0" xfId="65" applyFont="1" applyBorder="1" applyAlignment="1">
      <alignment horizontal="left" vertical="center"/>
    </xf>
    <xf numFmtId="0" fontId="54" fillId="0" borderId="0" xfId="65" applyFont="1" applyBorder="1" applyAlignment="1">
      <alignment horizontal="right" vertical="center" shrinkToFit="1"/>
    </xf>
    <xf numFmtId="0" fontId="54" fillId="0" borderId="31" xfId="65" applyFont="1" applyBorder="1" applyAlignment="1">
      <alignment horizontal="right" vertical="center" shrinkToFit="1"/>
    </xf>
    <xf numFmtId="0" fontId="23" fillId="0" borderId="11" xfId="65" applyFont="1" applyBorder="1" applyAlignment="1">
      <alignment horizontal="distributed" vertical="center"/>
    </xf>
    <xf numFmtId="0" fontId="23" fillId="0" borderId="12" xfId="65" applyFont="1" applyBorder="1" applyAlignment="1">
      <alignment horizontal="distributed" vertical="center"/>
    </xf>
    <xf numFmtId="0" fontId="23" fillId="0" borderId="0" xfId="65" applyFont="1" applyBorder="1" applyAlignment="1">
      <alignment horizontal="left" vertical="top" wrapText="1"/>
    </xf>
    <xf numFmtId="0" fontId="54" fillId="0" borderId="0" xfId="65" applyFont="1" applyBorder="1" applyAlignment="1">
      <alignment horizontal="left" vertical="center" wrapText="1"/>
    </xf>
    <xf numFmtId="0" fontId="26" fillId="0" borderId="0" xfId="65" applyFont="1" applyAlignment="1">
      <alignment horizontal="left" vertical="center"/>
    </xf>
    <xf numFmtId="0" fontId="99" fillId="0" borderId="0" xfId="77" applyFont="1" applyAlignment="1">
      <alignment horizontal="left" vertical="top" wrapText="1"/>
    </xf>
    <xf numFmtId="0" fontId="99" fillId="0" borderId="0" xfId="65" applyFont="1" applyAlignment="1">
      <alignment horizontal="center" vertical="center"/>
    </xf>
    <xf numFmtId="0" fontId="26" fillId="0" borderId="0" xfId="65" applyFont="1" applyAlignment="1">
      <alignment horizontal="left" vertical="top" wrapText="1"/>
    </xf>
    <xf numFmtId="0" fontId="26" fillId="0" borderId="0" xfId="65" applyFont="1" applyAlignment="1">
      <alignment horizontal="left" vertical="center" wrapText="1"/>
    </xf>
    <xf numFmtId="0" fontId="56" fillId="0" borderId="0" xfId="65" applyFont="1" applyAlignment="1">
      <alignment horizontal="left" vertical="center" shrinkToFit="1"/>
    </xf>
    <xf numFmtId="0" fontId="100" fillId="0" borderId="0" xfId="65" applyFont="1" applyAlignment="1">
      <alignment horizontal="right" vertical="center"/>
    </xf>
    <xf numFmtId="0" fontId="18" fillId="0" borderId="0" xfId="65" applyFont="1" applyAlignment="1">
      <alignment horizontal="left" vertical="center"/>
    </xf>
    <xf numFmtId="0" fontId="26" fillId="0" borderId="0" xfId="65" applyFont="1" applyBorder="1" applyAlignment="1">
      <alignment horizontal="left" vertical="center"/>
    </xf>
    <xf numFmtId="0" fontId="101" fillId="0" borderId="0" xfId="65" applyFont="1" applyAlignment="1">
      <alignment horizontal="center" vertical="center"/>
    </xf>
    <xf numFmtId="0" fontId="17" fillId="24" borderId="0" xfId="63" applyFont="1" applyFill="1" applyBorder="1" applyAlignment="1">
      <alignment horizontal="center" vertical="top"/>
    </xf>
    <xf numFmtId="0" fontId="115" fillId="24" borderId="0" xfId="78" applyFont="1" applyFill="1" applyBorder="1" applyAlignment="1">
      <alignment horizontal="left" vertical="top" wrapText="1"/>
    </xf>
    <xf numFmtId="0" fontId="17" fillId="24" borderId="0" xfId="63" applyFont="1" applyFill="1" applyBorder="1" applyAlignment="1">
      <alignment horizontal="center" vertical="center" wrapText="1"/>
    </xf>
    <xf numFmtId="0" fontId="9" fillId="24" borderId="0" xfId="63" applyFont="1" applyFill="1" applyBorder="1" applyAlignment="1">
      <alignment horizontal="center" vertical="center" wrapText="1"/>
    </xf>
    <xf numFmtId="0" fontId="47" fillId="24" borderId="0" xfId="78" applyFont="1" applyFill="1" applyBorder="1" applyAlignment="1">
      <alignment horizontal="center" vertical="center"/>
    </xf>
    <xf numFmtId="0" fontId="49" fillId="24" borderId="0" xfId="78" applyFont="1" applyFill="1" applyBorder="1" applyAlignment="1">
      <alignment horizontal="left" vertical="center"/>
    </xf>
    <xf numFmtId="0" fontId="17" fillId="0" borderId="0" xfId="63" applyFont="1" applyFill="1" applyBorder="1" applyAlignment="1">
      <alignment horizontal="center" vertical="center" shrinkToFit="1"/>
    </xf>
    <xf numFmtId="0" fontId="10" fillId="24" borderId="0" xfId="63" applyFont="1" applyFill="1" applyBorder="1" applyAlignment="1">
      <alignment horizontal="center" vertical="center" wrapText="1"/>
    </xf>
    <xf numFmtId="0" fontId="2" fillId="24" borderId="0" xfId="78" applyFill="1" applyBorder="1" applyAlignment="1">
      <alignment horizontal="center" vertical="center"/>
    </xf>
    <xf numFmtId="0" fontId="59" fillId="24" borderId="0" xfId="64" applyFont="1" applyFill="1" applyBorder="1" applyAlignment="1">
      <alignment horizontal="left" vertical="top"/>
    </xf>
    <xf numFmtId="0" fontId="109" fillId="24" borderId="0" xfId="78" applyFont="1" applyFill="1" applyBorder="1" applyAlignment="1">
      <alignment horizontal="left" vertical="center"/>
    </xf>
    <xf numFmtId="0" fontId="17" fillId="24" borderId="0" xfId="63" applyFont="1" applyFill="1" applyBorder="1" applyAlignment="1">
      <alignment horizontal="left" vertical="center" wrapText="1"/>
    </xf>
    <xf numFmtId="0" fontId="109" fillId="24" borderId="0" xfId="78" applyFont="1" applyFill="1" applyAlignment="1">
      <alignment horizontal="center" vertical="center"/>
    </xf>
    <xf numFmtId="0" fontId="2" fillId="24" borderId="77" xfId="78" applyFill="1" applyBorder="1" applyAlignment="1">
      <alignment horizontal="center" vertical="center"/>
    </xf>
    <xf numFmtId="0" fontId="2" fillId="24" borderId="89" xfId="78" applyFill="1" applyBorder="1" applyAlignment="1">
      <alignment horizontal="center" vertical="center"/>
    </xf>
    <xf numFmtId="0" fontId="2" fillId="24" borderId="81" xfId="78" applyFill="1" applyBorder="1" applyAlignment="1">
      <alignment horizontal="center" vertical="center"/>
    </xf>
    <xf numFmtId="0" fontId="2" fillId="24" borderId="26" xfId="78" applyFill="1" applyBorder="1" applyAlignment="1">
      <alignment horizontal="center" vertical="center"/>
    </xf>
    <xf numFmtId="0" fontId="2" fillId="24" borderId="20" xfId="78" applyFill="1" applyBorder="1" applyAlignment="1">
      <alignment horizontal="center" vertical="center"/>
    </xf>
    <xf numFmtId="0" fontId="2" fillId="24" borderId="24" xfId="78" applyFill="1" applyBorder="1" applyAlignment="1">
      <alignment horizontal="center" vertical="center"/>
    </xf>
    <xf numFmtId="0" fontId="2" fillId="24" borderId="30" xfId="78" applyFill="1" applyBorder="1" applyAlignment="1">
      <alignment horizontal="center" vertical="center"/>
    </xf>
    <xf numFmtId="0" fontId="2" fillId="24" borderId="31" xfId="78" applyFill="1" applyBorder="1" applyAlignment="1">
      <alignment horizontal="center" vertical="center"/>
    </xf>
    <xf numFmtId="0" fontId="2" fillId="24" borderId="27" xfId="78" applyFill="1" applyBorder="1" applyAlignment="1">
      <alignment horizontal="center" vertical="center"/>
    </xf>
    <xf numFmtId="0" fontId="2" fillId="24" borderId="10" xfId="78" applyFill="1" applyBorder="1" applyAlignment="1">
      <alignment horizontal="center" vertical="center"/>
    </xf>
    <xf numFmtId="0" fontId="2" fillId="24" borderId="25" xfId="78" applyFill="1" applyBorder="1" applyAlignment="1">
      <alignment horizontal="center" vertical="center"/>
    </xf>
    <xf numFmtId="0" fontId="59" fillId="24" borderId="0" xfId="64" applyFont="1" applyFill="1" applyBorder="1" applyAlignment="1">
      <alignment horizontal="left" vertical="center"/>
    </xf>
    <xf numFmtId="0" fontId="48" fillId="24" borderId="0" xfId="78" applyFont="1" applyFill="1" applyBorder="1" applyAlignment="1">
      <alignment horizontal="center" vertical="center"/>
    </xf>
    <xf numFmtId="0" fontId="26" fillId="0" borderId="0" xfId="46" applyFont="1" applyAlignment="1">
      <alignment horizontal="left" vertical="center"/>
    </xf>
    <xf numFmtId="0" fontId="18" fillId="0" borderId="0" xfId="46" applyFont="1" applyAlignment="1">
      <alignment horizontal="left" vertical="center"/>
    </xf>
    <xf numFmtId="0" fontId="26" fillId="0" borderId="0" xfId="46" applyFont="1" applyBorder="1" applyAlignment="1">
      <alignment vertical="center" shrinkToFit="1"/>
    </xf>
    <xf numFmtId="0" fontId="22" fillId="0" borderId="0" xfId="42" applyAlignment="1">
      <alignment vertical="center"/>
    </xf>
    <xf numFmtId="0" fontId="26" fillId="0" borderId="20" xfId="46" applyFont="1" applyBorder="1" applyAlignment="1">
      <alignment horizontal="right" vertical="center"/>
    </xf>
    <xf numFmtId="0" fontId="22" fillId="0" borderId="20" xfId="46" applyBorder="1" applyAlignment="1">
      <alignment horizontal="right" vertical="center"/>
    </xf>
    <xf numFmtId="0" fontId="26" fillId="0" borderId="10" xfId="46" applyFont="1" applyBorder="1" applyAlignment="1">
      <alignment horizontal="left" vertical="center"/>
    </xf>
    <xf numFmtId="0" fontId="26" fillId="0" borderId="0" xfId="46" applyFont="1" applyBorder="1" applyAlignment="1">
      <alignment horizontal="left" vertical="center"/>
    </xf>
    <xf numFmtId="0" fontId="26" fillId="0" borderId="0" xfId="46" applyFont="1" applyAlignment="1">
      <alignment horizontal="left" vertical="center" wrapText="1"/>
    </xf>
    <xf numFmtId="0" fontId="0" fillId="0" borderId="22" xfId="0" applyFont="1" applyFill="1" applyBorder="1" applyAlignment="1">
      <alignment horizontal="left" vertical="center" wrapText="1"/>
    </xf>
    <xf numFmtId="0" fontId="9" fillId="0" borderId="55" xfId="0" applyFont="1" applyFill="1" applyBorder="1" applyAlignment="1">
      <alignment horizontal="center" vertical="center" wrapText="1"/>
    </xf>
    <xf numFmtId="0" fontId="9" fillId="0" borderId="53" xfId="0" applyFont="1" applyFill="1" applyBorder="1" applyAlignment="1">
      <alignment horizontal="center" vertical="center" wrapText="1"/>
    </xf>
    <xf numFmtId="0" fontId="10" fillId="0" borderId="40" xfId="0" applyFont="1" applyFill="1" applyBorder="1" applyAlignment="1">
      <alignment horizontal="left" vertical="center" wrapText="1"/>
    </xf>
    <xf numFmtId="0" fontId="10" fillId="0" borderId="17" xfId="0" applyFont="1" applyFill="1" applyBorder="1" applyAlignment="1">
      <alignment horizontal="left" vertical="center" wrapText="1"/>
    </xf>
    <xf numFmtId="0" fontId="10" fillId="0" borderId="18" xfId="0" applyFont="1" applyFill="1" applyBorder="1" applyAlignment="1">
      <alignment horizontal="left" vertical="center" wrapText="1"/>
    </xf>
    <xf numFmtId="0" fontId="9" fillId="0" borderId="40"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7" xfId="0" applyFont="1" applyFill="1" applyBorder="1" applyAlignment="1">
      <alignment horizontal="center" vertical="center" wrapText="1"/>
    </xf>
  </cellXfs>
  <cellStyles count="8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64" builtinId="8"/>
    <cellStyle name="ハイパーリンク 2" xfId="76"/>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55"/>
    <cellStyle name="桁区切り 3" xfId="7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51"/>
    <cellStyle name="標準 2 2 2" xfId="56"/>
    <cellStyle name="標準 2 2 3" xfId="59"/>
    <cellStyle name="標準 2 3" xfId="80"/>
    <cellStyle name="標準 2 3 2" xfId="73"/>
    <cellStyle name="標準 2 3 3" xfId="81"/>
    <cellStyle name="標準 3" xfId="48"/>
    <cellStyle name="標準 3 2" xfId="52"/>
    <cellStyle name="標準 3 3" xfId="58"/>
    <cellStyle name="標準 4" xfId="50"/>
    <cellStyle name="標準 4 2" xfId="53"/>
    <cellStyle name="標準 4 2 2" xfId="66"/>
    <cellStyle name="標準 4 3" xfId="60"/>
    <cellStyle name="標準 4 4" xfId="67"/>
    <cellStyle name="標準 4 5" xfId="79"/>
    <cellStyle name="標準 5" xfId="54"/>
    <cellStyle name="標準 5 2" xfId="62"/>
    <cellStyle name="標準 5 3" xfId="74"/>
    <cellStyle name="標準 5 3 2" xfId="78"/>
    <cellStyle name="標準 6" xfId="57"/>
    <cellStyle name="標準 6 2" xfId="72"/>
    <cellStyle name="標準 7" xfId="61"/>
    <cellStyle name="標準 7 2" xfId="68"/>
    <cellStyle name="標準_CT2ID639N277" xfId="42"/>
    <cellStyle name="標準_CT2ID639N277 2" xfId="77"/>
    <cellStyle name="標準_CT57ID2345N174" xfId="63"/>
    <cellStyle name="標準_kyotaku_shinnsei" xfId="43"/>
    <cellStyle name="標準_記載方法" xfId="70"/>
    <cellStyle name="標準_共通⑤" xfId="71"/>
    <cellStyle name="標準_勤務時間の調べ" xfId="44"/>
    <cellStyle name="標準_写真台紙（１面６枚型）" xfId="69"/>
    <cellStyle name="標準_第１号様式・付表" xfId="45"/>
    <cellStyle name="標準_付表　訪問介護　修正版_第一号様式 2" xfId="49"/>
    <cellStyle name="標準_老福届" xfId="46"/>
    <cellStyle name="標準_老福届 2" xfId="65"/>
    <cellStyle name="良い" xfId="47" builtinId="26" customBuiltin="1"/>
  </cellStyles>
  <dxfs count="418">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99060</xdr:colOff>
          <xdr:row>37</xdr:row>
          <xdr:rowOff>121920</xdr:rowOff>
        </xdr:from>
        <xdr:to>
          <xdr:col>15</xdr:col>
          <xdr:colOff>45720</xdr:colOff>
          <xdr:row>39</xdr:row>
          <xdr:rowOff>45720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1A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37</xdr:row>
          <xdr:rowOff>121920</xdr:rowOff>
        </xdr:from>
        <xdr:to>
          <xdr:col>23</xdr:col>
          <xdr:colOff>7620</xdr:colOff>
          <xdr:row>39</xdr:row>
          <xdr:rowOff>45720</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1A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37</xdr:row>
          <xdr:rowOff>121920</xdr:rowOff>
        </xdr:from>
        <xdr:to>
          <xdr:col>30</xdr:col>
          <xdr:colOff>121920</xdr:colOff>
          <xdr:row>39</xdr:row>
          <xdr:rowOff>45720</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1A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56</xdr:row>
          <xdr:rowOff>121920</xdr:rowOff>
        </xdr:from>
        <xdr:to>
          <xdr:col>15</xdr:col>
          <xdr:colOff>45720</xdr:colOff>
          <xdr:row>58</xdr:row>
          <xdr:rowOff>45720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1A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56</xdr:row>
          <xdr:rowOff>121920</xdr:rowOff>
        </xdr:from>
        <xdr:to>
          <xdr:col>23</xdr:col>
          <xdr:colOff>7620</xdr:colOff>
          <xdr:row>58</xdr:row>
          <xdr:rowOff>45720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1A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56</xdr:row>
          <xdr:rowOff>121920</xdr:rowOff>
        </xdr:from>
        <xdr:to>
          <xdr:col>30</xdr:col>
          <xdr:colOff>121920</xdr:colOff>
          <xdr:row>58</xdr:row>
          <xdr:rowOff>45720</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1A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20</xdr:row>
          <xdr:rowOff>251460</xdr:rowOff>
        </xdr:from>
        <xdr:to>
          <xdr:col>19</xdr:col>
          <xdr:colOff>182880</xdr:colOff>
          <xdr:row>22</xdr:row>
          <xdr:rowOff>30480</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1A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20</xdr:row>
          <xdr:rowOff>251460</xdr:rowOff>
        </xdr:from>
        <xdr:to>
          <xdr:col>28</xdr:col>
          <xdr:colOff>30480</xdr:colOff>
          <xdr:row>22</xdr:row>
          <xdr:rowOff>30480</xdr:rowOff>
        </xdr:to>
        <xdr:sp macro="" textlink="">
          <xdr:nvSpPr>
            <xdr:cNvPr id="55304" name="Check Box 8" hidden="1">
              <a:extLst>
                <a:ext uri="{63B3BB69-23CF-44E3-9099-C40C66FF867C}">
                  <a14:compatExt spid="_x0000_s55304"/>
                </a:ext>
                <a:ext uri="{FF2B5EF4-FFF2-40B4-BE49-F238E27FC236}">
                  <a16:creationId xmlns:a16="http://schemas.microsoft.com/office/drawing/2014/main" id="{00000000-0008-0000-1A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39</xdr:row>
          <xdr:rowOff>137160</xdr:rowOff>
        </xdr:from>
        <xdr:to>
          <xdr:col>19</xdr:col>
          <xdr:colOff>182880</xdr:colOff>
          <xdr:row>41</xdr:row>
          <xdr:rowOff>30480</xdr:rowOff>
        </xdr:to>
        <xdr:sp macro="" textlink="">
          <xdr:nvSpPr>
            <xdr:cNvPr id="55305" name="Check Box 9" hidden="1">
              <a:extLst>
                <a:ext uri="{63B3BB69-23CF-44E3-9099-C40C66FF867C}">
                  <a14:compatExt spid="_x0000_s55305"/>
                </a:ext>
                <a:ext uri="{FF2B5EF4-FFF2-40B4-BE49-F238E27FC236}">
                  <a16:creationId xmlns:a16="http://schemas.microsoft.com/office/drawing/2014/main" id="{00000000-0008-0000-1A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39</xdr:row>
          <xdr:rowOff>137160</xdr:rowOff>
        </xdr:from>
        <xdr:to>
          <xdr:col>28</xdr:col>
          <xdr:colOff>30480</xdr:colOff>
          <xdr:row>41</xdr:row>
          <xdr:rowOff>30480</xdr:rowOff>
        </xdr:to>
        <xdr:sp macro="" textlink="">
          <xdr:nvSpPr>
            <xdr:cNvPr id="55306" name="Check Box 10" hidden="1">
              <a:extLst>
                <a:ext uri="{63B3BB69-23CF-44E3-9099-C40C66FF867C}">
                  <a14:compatExt spid="_x0000_s55306"/>
                </a:ext>
                <a:ext uri="{FF2B5EF4-FFF2-40B4-BE49-F238E27FC236}">
                  <a16:creationId xmlns:a16="http://schemas.microsoft.com/office/drawing/2014/main" id="{00000000-0008-0000-1A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6</xdr:col>
      <xdr:colOff>563880</xdr:colOff>
      <xdr:row>21</xdr:row>
      <xdr:rowOff>175260</xdr:rowOff>
    </xdr:from>
    <xdr:to>
      <xdr:col>9</xdr:col>
      <xdr:colOff>533400</xdr:colOff>
      <xdr:row>23</xdr:row>
      <xdr:rowOff>169545</xdr:rowOff>
    </xdr:to>
    <xdr:sp macro="" textlink="">
      <xdr:nvSpPr>
        <xdr:cNvPr id="3" name="AutoShape 2">
          <a:extLst>
            <a:ext uri="{FF2B5EF4-FFF2-40B4-BE49-F238E27FC236}">
              <a16:creationId xmlns:a16="http://schemas.microsoft.com/office/drawing/2014/main" id="{00000000-0008-0000-1400-000003000000}"/>
            </a:ext>
          </a:extLst>
        </xdr:cNvPr>
        <xdr:cNvSpPr>
          <a:spLocks noChangeArrowheads="1"/>
        </xdr:cNvSpPr>
      </xdr:nvSpPr>
      <xdr:spPr bwMode="auto">
        <a:xfrm>
          <a:off x="3108960" y="4953000"/>
          <a:ext cx="2552700" cy="443865"/>
        </a:xfrm>
        <a:prstGeom prst="wedgeRoundRectCallout">
          <a:avLst>
            <a:gd name="adj1" fmla="val -37746"/>
            <a:gd name="adj2" fmla="val 95494"/>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l" rtl="0">
            <a:lnSpc>
              <a:spcPts val="1000"/>
            </a:lnSpc>
            <a:defRPr sz="1000"/>
          </a:pPr>
          <a:r>
            <a:rPr lang="ja-JP" altLang="en-US" sz="900" b="1" i="0" u="none" strike="noStrike" baseline="0">
              <a:solidFill>
                <a:srgbClr val="000000"/>
              </a:solidFill>
              <a:latin typeface="ＭＳ ゴシック"/>
              <a:ea typeface="ＭＳ ゴシック"/>
            </a:rPr>
            <a:t>老人福祉法上の事業の種類を記載し、</a:t>
          </a:r>
          <a:endParaRPr lang="en-US" altLang="ja-JP" sz="900" b="1" i="0" u="none" strike="noStrike" baseline="0">
            <a:solidFill>
              <a:srgbClr val="000000"/>
            </a:solidFill>
            <a:latin typeface="ＭＳ ゴシック"/>
            <a:ea typeface="ＭＳ ゴシック"/>
          </a:endParaRPr>
        </a:p>
        <a:p>
          <a:pPr algn="l" rtl="0">
            <a:lnSpc>
              <a:spcPts val="1000"/>
            </a:lnSpc>
            <a:defRPr sz="1000"/>
          </a:pPr>
          <a:r>
            <a:rPr lang="ja-JP" altLang="en-US" sz="900" b="1" i="0" u="none" strike="noStrike" baseline="0">
              <a:solidFill>
                <a:srgbClr val="000000"/>
              </a:solidFill>
              <a:latin typeface="ＭＳ ゴシック"/>
              <a:ea typeface="ＭＳ ゴシック"/>
            </a:rPr>
            <a:t>括弧書きで介護保険法上の事業の内容を記載。</a:t>
          </a:r>
        </a:p>
      </xdr:txBody>
    </xdr:sp>
    <xdr:clientData/>
  </xdr:twoCellAnchor>
  <xdr:twoCellAnchor>
    <xdr:from>
      <xdr:col>0</xdr:col>
      <xdr:colOff>114300</xdr:colOff>
      <xdr:row>40</xdr:row>
      <xdr:rowOff>57151</xdr:rowOff>
    </xdr:from>
    <xdr:to>
      <xdr:col>10</xdr:col>
      <xdr:colOff>123825</xdr:colOff>
      <xdr:row>43</xdr:row>
      <xdr:rowOff>114301</xdr:rowOff>
    </xdr:to>
    <xdr:sp macro="" textlink="">
      <xdr:nvSpPr>
        <xdr:cNvPr id="4" name="Text Box 2">
          <a:extLst>
            <a:ext uri="{FF2B5EF4-FFF2-40B4-BE49-F238E27FC236}">
              <a16:creationId xmlns:a16="http://schemas.microsoft.com/office/drawing/2014/main" id="{00000000-0008-0000-1400-000004000000}"/>
            </a:ext>
          </a:extLst>
        </xdr:cNvPr>
        <xdr:cNvSpPr txBox="1">
          <a:spLocks noChangeArrowheads="1"/>
        </xdr:cNvSpPr>
      </xdr:nvSpPr>
      <xdr:spPr bwMode="auto">
        <a:xfrm>
          <a:off x="114300" y="9170671"/>
          <a:ext cx="5983605" cy="430530"/>
        </a:xfrm>
        <a:prstGeom prst="rect">
          <a:avLst/>
        </a:prstGeom>
        <a:solidFill>
          <a:srgbClr val="FFFFFF"/>
        </a:solidFill>
        <a:ln w="9525">
          <a:solidFill>
            <a:srgbClr val="000000"/>
          </a:solidFill>
          <a:prstDash val="dash"/>
          <a:miter lim="800000"/>
          <a:headEnd/>
          <a:tailEnd/>
        </a:ln>
      </xdr:spPr>
      <xdr:txBody>
        <a:bodyPr vertOverflow="clip" wrap="square" lIns="74295" tIns="8890" rIns="74295" bIns="8890" anchor="t" upright="1"/>
        <a:lstStyle/>
        <a:p>
          <a:pPr algn="l" rtl="0">
            <a:defRPr sz="1000"/>
          </a:pPr>
          <a:r>
            <a:rPr lang="ja-JP" altLang="en-US" sz="1050" b="0" i="0" u="none" strike="noStrike" baseline="0">
              <a:solidFill>
                <a:srgbClr val="000000"/>
              </a:solidFill>
              <a:latin typeface="ＭＳ ゴシック"/>
              <a:ea typeface="ＭＳ ゴシック"/>
            </a:rPr>
            <a:t>※　老人デイサービス事業・老人短期入所事業を</a:t>
          </a:r>
          <a:r>
            <a:rPr lang="ja-JP" altLang="en-US" sz="1050" b="1" i="0" u="sng" strike="noStrike" baseline="0">
              <a:solidFill>
                <a:srgbClr val="000000"/>
              </a:solidFill>
              <a:latin typeface="ＭＳ ゴシック"/>
              <a:ea typeface="ＭＳ ゴシック"/>
            </a:rPr>
            <a:t>単独の施設において</a:t>
          </a:r>
          <a:r>
            <a:rPr lang="ja-JP" altLang="en-US" sz="1050" b="0" i="0" u="none" strike="noStrike" baseline="0">
              <a:solidFill>
                <a:srgbClr val="000000"/>
              </a:solidFill>
              <a:latin typeface="ＭＳ ゴシック"/>
              <a:ea typeface="ＭＳ ゴシック"/>
            </a:rPr>
            <a:t>行う場合、当該様式を使用。</a:t>
          </a:r>
          <a:endParaRPr lang="ja-JP" altLang="en-US" sz="12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ゴシック"/>
              <a:ea typeface="ＭＳ ゴシック"/>
            </a:rPr>
            <a:t>※　</a:t>
          </a:r>
          <a:r>
            <a:rPr lang="ja-JP" altLang="ja-JP" sz="1050" b="0" i="0" baseline="0">
              <a:effectLst/>
              <a:latin typeface="+mn-lt"/>
              <a:ea typeface="+mn-ea"/>
              <a:cs typeface="+mn-cs"/>
            </a:rPr>
            <a:t>上記</a:t>
          </a:r>
          <a:r>
            <a:rPr lang="ja-JP" altLang="ja-JP" sz="1050" b="1" i="0" baseline="0">
              <a:effectLst/>
              <a:latin typeface="+mn-lt"/>
              <a:ea typeface="+mn-ea"/>
              <a:cs typeface="+mn-cs"/>
            </a:rPr>
            <a:t>（＊）</a:t>
          </a:r>
          <a:r>
            <a:rPr lang="ja-JP" altLang="ja-JP" sz="1050" b="0" i="0" baseline="0">
              <a:effectLst/>
              <a:latin typeface="+mn-lt"/>
              <a:ea typeface="+mn-ea"/>
              <a:cs typeface="+mn-cs"/>
            </a:rPr>
            <a:t>については、文書量削減の観点から、東京都では記載不要（添付も不要）とします。</a:t>
          </a:r>
          <a:endParaRPr lang="ja-JP" altLang="en-US" sz="1050" b="0" i="0" u="none" strike="noStrike" baseline="0">
            <a:solidFill>
              <a:srgbClr val="000000"/>
            </a:solidFill>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83820</xdr:colOff>
          <xdr:row>10</xdr:row>
          <xdr:rowOff>121920</xdr:rowOff>
        </xdr:from>
        <xdr:to>
          <xdr:col>9</xdr:col>
          <xdr:colOff>381000</xdr:colOff>
          <xdr:row>17</xdr:row>
          <xdr:rowOff>68580</xdr:rowOff>
        </xdr:to>
        <xdr:sp macro="" textlink="">
          <xdr:nvSpPr>
            <xdr:cNvPr id="37889" name="Check Box 1" hidden="1">
              <a:extLst>
                <a:ext uri="{63B3BB69-23CF-44E3-9099-C40C66FF867C}">
                  <a14:compatExt spid="_x0000_s378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365760</xdr:colOff>
          <xdr:row>10</xdr:row>
          <xdr:rowOff>121920</xdr:rowOff>
        </xdr:from>
        <xdr:to>
          <xdr:col>10</xdr:col>
          <xdr:colOff>662940</xdr:colOff>
          <xdr:row>17</xdr:row>
          <xdr:rowOff>68580</xdr:rowOff>
        </xdr:to>
        <xdr:sp macro="" textlink="">
          <xdr:nvSpPr>
            <xdr:cNvPr id="37890" name="Check Box 2" hidden="1">
              <a:extLst>
                <a:ext uri="{63B3BB69-23CF-44E3-9099-C40C66FF867C}">
                  <a14:compatExt spid="_x0000_s378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68580</xdr:colOff>
          <xdr:row>23</xdr:row>
          <xdr:rowOff>7620</xdr:rowOff>
        </xdr:from>
        <xdr:to>
          <xdr:col>9</xdr:col>
          <xdr:colOff>251460</xdr:colOff>
          <xdr:row>25</xdr:row>
          <xdr:rowOff>68580</xdr:rowOff>
        </xdr:to>
        <xdr:grpSp>
          <xdr:nvGrpSpPr>
            <xdr:cNvPr id="4" name="グループ化 3"/>
            <xdr:cNvGrpSpPr/>
          </xdr:nvGrpSpPr>
          <xdr:grpSpPr>
            <a:xfrm>
              <a:off x="3688080" y="3169920"/>
              <a:ext cx="1242060" cy="327660"/>
              <a:chOff x="3703320" y="3169920"/>
              <a:chExt cx="1242060" cy="327660"/>
            </a:xfrm>
          </xdr:grpSpPr>
          <xdr:sp macro="" textlink="">
            <xdr:nvSpPr>
              <xdr:cNvPr id="37891" name="Check Box 3" hidden="1">
                <a:extLst>
                  <a:ext uri="{63B3BB69-23CF-44E3-9099-C40C66FF867C}">
                    <a14:compatExt spid="_x0000_s37891"/>
                  </a:ext>
                </a:extLst>
              </xdr:cNvPr>
              <xdr:cNvSpPr/>
            </xdr:nvSpPr>
            <xdr:spPr bwMode="auto">
              <a:xfrm>
                <a:off x="3703320" y="3169920"/>
                <a:ext cx="297180" cy="3276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7892" name="Check Box 4" hidden="1">
                <a:extLst>
                  <a:ext uri="{63B3BB69-23CF-44E3-9099-C40C66FF867C}">
                    <a14:compatExt spid="_x0000_s37892"/>
                  </a:ext>
                </a:extLst>
              </xdr:cNvPr>
              <xdr:cNvSpPr/>
            </xdr:nvSpPr>
            <xdr:spPr bwMode="auto">
              <a:xfrm>
                <a:off x="4648200" y="3169920"/>
                <a:ext cx="297180" cy="3276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68580</xdr:colOff>
          <xdr:row>27</xdr:row>
          <xdr:rowOff>0</xdr:rowOff>
        </xdr:from>
        <xdr:to>
          <xdr:col>9</xdr:col>
          <xdr:colOff>251460</xdr:colOff>
          <xdr:row>29</xdr:row>
          <xdr:rowOff>60960</xdr:rowOff>
        </xdr:to>
        <xdr:grpSp>
          <xdr:nvGrpSpPr>
            <xdr:cNvPr id="7" name="グループ化 6"/>
            <xdr:cNvGrpSpPr/>
          </xdr:nvGrpSpPr>
          <xdr:grpSpPr>
            <a:xfrm>
              <a:off x="3688080" y="3695700"/>
              <a:ext cx="1242060" cy="327660"/>
              <a:chOff x="3703320" y="3695700"/>
              <a:chExt cx="1242060" cy="327660"/>
            </a:xfrm>
          </xdr:grpSpPr>
          <xdr:sp macro="" textlink="">
            <xdr:nvSpPr>
              <xdr:cNvPr id="37893" name="Check Box 5" hidden="1">
                <a:extLst>
                  <a:ext uri="{63B3BB69-23CF-44E3-9099-C40C66FF867C}">
                    <a14:compatExt spid="_x0000_s37893"/>
                  </a:ext>
                </a:extLst>
              </xdr:cNvPr>
              <xdr:cNvSpPr/>
            </xdr:nvSpPr>
            <xdr:spPr bwMode="auto">
              <a:xfrm>
                <a:off x="3703320" y="3695700"/>
                <a:ext cx="297180" cy="3276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7894" name="Check Box 6" hidden="1">
                <a:extLst>
                  <a:ext uri="{63B3BB69-23CF-44E3-9099-C40C66FF867C}">
                    <a14:compatExt spid="_x0000_s37894"/>
                  </a:ext>
                </a:extLst>
              </xdr:cNvPr>
              <xdr:cNvSpPr/>
            </xdr:nvSpPr>
            <xdr:spPr bwMode="auto">
              <a:xfrm>
                <a:off x="4648200" y="3695700"/>
                <a:ext cx="297180" cy="3276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68580</xdr:colOff>
          <xdr:row>30</xdr:row>
          <xdr:rowOff>121920</xdr:rowOff>
        </xdr:from>
        <xdr:to>
          <xdr:col>9</xdr:col>
          <xdr:colOff>251460</xdr:colOff>
          <xdr:row>32</xdr:row>
          <xdr:rowOff>68580</xdr:rowOff>
        </xdr:to>
        <xdr:grpSp>
          <xdr:nvGrpSpPr>
            <xdr:cNvPr id="10" name="グループ化 9"/>
            <xdr:cNvGrpSpPr/>
          </xdr:nvGrpSpPr>
          <xdr:grpSpPr>
            <a:xfrm>
              <a:off x="3688080" y="4168140"/>
              <a:ext cx="1242060" cy="327660"/>
              <a:chOff x="3703320" y="3695700"/>
              <a:chExt cx="1242060" cy="327660"/>
            </a:xfrm>
          </xdr:grpSpPr>
          <xdr:sp macro="" textlink="">
            <xdr:nvSpPr>
              <xdr:cNvPr id="37895" name="Check Box 7" hidden="1">
                <a:extLst>
                  <a:ext uri="{63B3BB69-23CF-44E3-9099-C40C66FF867C}">
                    <a14:compatExt spid="_x0000_s37895"/>
                  </a:ext>
                </a:extLst>
              </xdr:cNvPr>
              <xdr:cNvSpPr/>
            </xdr:nvSpPr>
            <xdr:spPr bwMode="auto">
              <a:xfrm>
                <a:off x="3703320" y="3695700"/>
                <a:ext cx="297180" cy="3276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7896" name="Check Box 8" hidden="1">
                <a:extLst>
                  <a:ext uri="{63B3BB69-23CF-44E3-9099-C40C66FF867C}">
                    <a14:compatExt spid="_x0000_s37896"/>
                  </a:ext>
                </a:extLst>
              </xdr:cNvPr>
              <xdr:cNvSpPr/>
            </xdr:nvSpPr>
            <xdr:spPr bwMode="auto">
              <a:xfrm>
                <a:off x="4648200" y="3695700"/>
                <a:ext cx="297180" cy="3276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68580</xdr:colOff>
          <xdr:row>33</xdr:row>
          <xdr:rowOff>182880</xdr:rowOff>
        </xdr:from>
        <xdr:to>
          <xdr:col>9</xdr:col>
          <xdr:colOff>251460</xdr:colOff>
          <xdr:row>36</xdr:row>
          <xdr:rowOff>53340</xdr:rowOff>
        </xdr:to>
        <xdr:grpSp>
          <xdr:nvGrpSpPr>
            <xdr:cNvPr id="13" name="グループ化 12"/>
            <xdr:cNvGrpSpPr/>
          </xdr:nvGrpSpPr>
          <xdr:grpSpPr>
            <a:xfrm>
              <a:off x="3688080" y="4709160"/>
              <a:ext cx="1242060" cy="327660"/>
              <a:chOff x="3703320" y="3695700"/>
              <a:chExt cx="1242060" cy="327660"/>
            </a:xfrm>
          </xdr:grpSpPr>
          <xdr:sp macro="" textlink="">
            <xdr:nvSpPr>
              <xdr:cNvPr id="37897" name="Check Box 9" hidden="1">
                <a:extLst>
                  <a:ext uri="{63B3BB69-23CF-44E3-9099-C40C66FF867C}">
                    <a14:compatExt spid="_x0000_s37897"/>
                  </a:ext>
                </a:extLst>
              </xdr:cNvPr>
              <xdr:cNvSpPr/>
            </xdr:nvSpPr>
            <xdr:spPr bwMode="auto">
              <a:xfrm>
                <a:off x="3703320" y="3695700"/>
                <a:ext cx="297180" cy="3276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7898" name="Check Box 10" hidden="1">
                <a:extLst>
                  <a:ext uri="{63B3BB69-23CF-44E3-9099-C40C66FF867C}">
                    <a14:compatExt spid="_x0000_s37898"/>
                  </a:ext>
                </a:extLst>
              </xdr:cNvPr>
              <xdr:cNvSpPr/>
            </xdr:nvSpPr>
            <xdr:spPr bwMode="auto">
              <a:xfrm>
                <a:off x="4648200" y="3695700"/>
                <a:ext cx="297180" cy="3276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68580</xdr:colOff>
          <xdr:row>40</xdr:row>
          <xdr:rowOff>99060</xdr:rowOff>
        </xdr:from>
        <xdr:to>
          <xdr:col>9</xdr:col>
          <xdr:colOff>251460</xdr:colOff>
          <xdr:row>42</xdr:row>
          <xdr:rowOff>45720</xdr:rowOff>
        </xdr:to>
        <xdr:grpSp>
          <xdr:nvGrpSpPr>
            <xdr:cNvPr id="16" name="グループ化 15"/>
            <xdr:cNvGrpSpPr/>
          </xdr:nvGrpSpPr>
          <xdr:grpSpPr>
            <a:xfrm>
              <a:off x="3688080" y="5783580"/>
              <a:ext cx="1242060" cy="327660"/>
              <a:chOff x="3703320" y="3695700"/>
              <a:chExt cx="1242060" cy="327660"/>
            </a:xfrm>
          </xdr:grpSpPr>
          <xdr:sp macro="" textlink="">
            <xdr:nvSpPr>
              <xdr:cNvPr id="37899" name="Check Box 11" hidden="1">
                <a:extLst>
                  <a:ext uri="{63B3BB69-23CF-44E3-9099-C40C66FF867C}">
                    <a14:compatExt spid="_x0000_s37899"/>
                  </a:ext>
                </a:extLst>
              </xdr:cNvPr>
              <xdr:cNvSpPr/>
            </xdr:nvSpPr>
            <xdr:spPr bwMode="auto">
              <a:xfrm>
                <a:off x="3703320" y="3695700"/>
                <a:ext cx="297180" cy="3276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7900" name="Check Box 12" hidden="1">
                <a:extLst>
                  <a:ext uri="{63B3BB69-23CF-44E3-9099-C40C66FF867C}">
                    <a14:compatExt spid="_x0000_s37900"/>
                  </a:ext>
                </a:extLst>
              </xdr:cNvPr>
              <xdr:cNvSpPr/>
            </xdr:nvSpPr>
            <xdr:spPr bwMode="auto">
              <a:xfrm>
                <a:off x="4648200" y="3695700"/>
                <a:ext cx="297180" cy="3276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94</xdr:col>
          <xdr:colOff>30480</xdr:colOff>
          <xdr:row>15</xdr:row>
          <xdr:rowOff>30480</xdr:rowOff>
        </xdr:from>
        <xdr:to>
          <xdr:col>99</xdr:col>
          <xdr:colOff>0</xdr:colOff>
          <xdr:row>21</xdr:row>
          <xdr:rowOff>7620</xdr:rowOff>
        </xdr:to>
        <xdr:sp macro="" textlink="">
          <xdr:nvSpPr>
            <xdr:cNvPr id="54273" name="Check Box 1" hidden="1">
              <a:extLst>
                <a:ext uri="{63B3BB69-23CF-44E3-9099-C40C66FF867C}">
                  <a14:compatExt spid="_x0000_s54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30480</xdr:colOff>
          <xdr:row>75</xdr:row>
          <xdr:rowOff>60960</xdr:rowOff>
        </xdr:from>
        <xdr:to>
          <xdr:col>85</xdr:col>
          <xdr:colOff>0</xdr:colOff>
          <xdr:row>80</xdr:row>
          <xdr:rowOff>0</xdr:rowOff>
        </xdr:to>
        <xdr:sp macro="" textlink="">
          <xdr:nvSpPr>
            <xdr:cNvPr id="54274" name="Check Box 2" hidden="1">
              <a:extLst>
                <a:ext uri="{63B3BB69-23CF-44E3-9099-C40C66FF867C}">
                  <a14:compatExt spid="_x0000_s54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94</xdr:col>
          <xdr:colOff>7620</xdr:colOff>
          <xdr:row>75</xdr:row>
          <xdr:rowOff>38100</xdr:rowOff>
        </xdr:from>
        <xdr:to>
          <xdr:col>98</xdr:col>
          <xdr:colOff>38100</xdr:colOff>
          <xdr:row>79</xdr:row>
          <xdr:rowOff>45720</xdr:rowOff>
        </xdr:to>
        <xdr:sp macro="" textlink="">
          <xdr:nvSpPr>
            <xdr:cNvPr id="54275" name="Check Box 3" hidden="1">
              <a:extLst>
                <a:ext uri="{63B3BB69-23CF-44E3-9099-C40C66FF867C}">
                  <a14:compatExt spid="_x0000_s54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45720</xdr:colOff>
          <xdr:row>82</xdr:row>
          <xdr:rowOff>76200</xdr:rowOff>
        </xdr:from>
        <xdr:to>
          <xdr:col>85</xdr:col>
          <xdr:colOff>22860</xdr:colOff>
          <xdr:row>85</xdr:row>
          <xdr:rowOff>60960</xdr:rowOff>
        </xdr:to>
        <xdr:sp macro="" textlink="">
          <xdr:nvSpPr>
            <xdr:cNvPr id="54276" name="Check Box 4" hidden="1">
              <a:extLst>
                <a:ext uri="{63B3BB69-23CF-44E3-9099-C40C66FF867C}">
                  <a14:compatExt spid="_x0000_s54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94</xdr:col>
          <xdr:colOff>30480</xdr:colOff>
          <xdr:row>82</xdr:row>
          <xdr:rowOff>38100</xdr:rowOff>
        </xdr:from>
        <xdr:to>
          <xdr:col>99</xdr:col>
          <xdr:colOff>0</xdr:colOff>
          <xdr:row>86</xdr:row>
          <xdr:rowOff>45720</xdr:rowOff>
        </xdr:to>
        <xdr:sp macro="" textlink="">
          <xdr:nvSpPr>
            <xdr:cNvPr id="54277" name="Check Box 5" hidden="1">
              <a:extLst>
                <a:ext uri="{63B3BB69-23CF-44E3-9099-C40C66FF867C}">
                  <a14:compatExt spid="_x0000_s54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22860</xdr:colOff>
          <xdr:row>97</xdr:row>
          <xdr:rowOff>53340</xdr:rowOff>
        </xdr:from>
        <xdr:to>
          <xdr:col>84</xdr:col>
          <xdr:colOff>45720</xdr:colOff>
          <xdr:row>104</xdr:row>
          <xdr:rowOff>45720</xdr:rowOff>
        </xdr:to>
        <xdr:sp macro="" textlink="">
          <xdr:nvSpPr>
            <xdr:cNvPr id="54278" name="Check Box 6" hidden="1">
              <a:extLst>
                <a:ext uri="{63B3BB69-23CF-44E3-9099-C40C66FF867C}">
                  <a14:compatExt spid="_x0000_s54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94</xdr:col>
          <xdr:colOff>38100</xdr:colOff>
          <xdr:row>98</xdr:row>
          <xdr:rowOff>0</xdr:rowOff>
        </xdr:from>
        <xdr:to>
          <xdr:col>99</xdr:col>
          <xdr:colOff>7620</xdr:colOff>
          <xdr:row>104</xdr:row>
          <xdr:rowOff>45720</xdr:rowOff>
        </xdr:to>
        <xdr:sp macro="" textlink="">
          <xdr:nvSpPr>
            <xdr:cNvPr id="54279" name="Check Box 7" hidden="1">
              <a:extLst>
                <a:ext uri="{63B3BB69-23CF-44E3-9099-C40C66FF867C}">
                  <a14:compatExt spid="_x0000_s54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28575</xdr:colOff>
      <xdr:row>105</xdr:row>
      <xdr:rowOff>28575</xdr:rowOff>
    </xdr:from>
    <xdr:to>
      <xdr:col>8</xdr:col>
      <xdr:colOff>28575</xdr:colOff>
      <xdr:row>107</xdr:row>
      <xdr:rowOff>9525</xdr:rowOff>
    </xdr:to>
    <xdr:sp macro="" textlink="">
      <xdr:nvSpPr>
        <xdr:cNvPr id="9" name="右矢印 8"/>
        <xdr:cNvSpPr/>
      </xdr:nvSpPr>
      <xdr:spPr>
        <a:xfrm>
          <a:off x="348615" y="6635115"/>
          <a:ext cx="106680" cy="118110"/>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94</xdr:col>
      <xdr:colOff>9525</xdr:colOff>
      <xdr:row>16</xdr:row>
      <xdr:rowOff>38100</xdr:rowOff>
    </xdr:from>
    <xdr:to>
      <xdr:col>98</xdr:col>
      <xdr:colOff>28575</xdr:colOff>
      <xdr:row>20</xdr:row>
      <xdr:rowOff>9525</xdr:rowOff>
    </xdr:to>
    <xdr:sp macro="" textlink="">
      <xdr:nvSpPr>
        <xdr:cNvPr id="10" name="正方形/長方形 9"/>
        <xdr:cNvSpPr/>
      </xdr:nvSpPr>
      <xdr:spPr bwMode="auto">
        <a:xfrm>
          <a:off x="5023485" y="1089660"/>
          <a:ext cx="232410" cy="215265"/>
        </a:xfrm>
        <a:prstGeom prst="rect">
          <a:avLst/>
        </a:prstGeom>
        <a:noFill/>
        <a:ln w="1905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94</xdr:col>
      <xdr:colOff>19050</xdr:colOff>
      <xdr:row>38</xdr:row>
      <xdr:rowOff>28575</xdr:rowOff>
    </xdr:from>
    <xdr:to>
      <xdr:col>98</xdr:col>
      <xdr:colOff>38100</xdr:colOff>
      <xdr:row>42</xdr:row>
      <xdr:rowOff>0</xdr:rowOff>
    </xdr:to>
    <xdr:sp macro="" textlink="">
      <xdr:nvSpPr>
        <xdr:cNvPr id="11" name="正方形/長方形 10"/>
        <xdr:cNvSpPr/>
      </xdr:nvSpPr>
      <xdr:spPr bwMode="auto">
        <a:xfrm>
          <a:off x="5033010" y="2421255"/>
          <a:ext cx="232410" cy="215265"/>
        </a:xfrm>
        <a:prstGeom prst="rect">
          <a:avLst/>
        </a:prstGeom>
        <a:noFill/>
        <a:ln w="1905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94</xdr:col>
          <xdr:colOff>30480</xdr:colOff>
          <xdr:row>37</xdr:row>
          <xdr:rowOff>0</xdr:rowOff>
        </xdr:from>
        <xdr:to>
          <xdr:col>99</xdr:col>
          <xdr:colOff>0</xdr:colOff>
          <xdr:row>43</xdr:row>
          <xdr:rowOff>30480</xdr:rowOff>
        </xdr:to>
        <xdr:sp macro="" textlink="">
          <xdr:nvSpPr>
            <xdr:cNvPr id="54280" name="Check Box 8" hidden="1">
              <a:extLst>
                <a:ext uri="{63B3BB69-23CF-44E3-9099-C40C66FF867C}">
                  <a14:compatExt spid="_x0000_s54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95</xdr:col>
      <xdr:colOff>38100</xdr:colOff>
      <xdr:row>54</xdr:row>
      <xdr:rowOff>38100</xdr:rowOff>
    </xdr:from>
    <xdr:to>
      <xdr:col>100</xdr:col>
      <xdr:colOff>0</xdr:colOff>
      <xdr:row>58</xdr:row>
      <xdr:rowOff>9525</xdr:rowOff>
    </xdr:to>
    <xdr:sp macro="" textlink="">
      <xdr:nvSpPr>
        <xdr:cNvPr id="13" name="正方形/長方形 12"/>
        <xdr:cNvSpPr/>
      </xdr:nvSpPr>
      <xdr:spPr bwMode="auto">
        <a:xfrm>
          <a:off x="5105400" y="3406140"/>
          <a:ext cx="228600" cy="215265"/>
        </a:xfrm>
        <a:prstGeom prst="rect">
          <a:avLst/>
        </a:prstGeom>
        <a:noFill/>
        <a:ln w="1905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95</xdr:col>
          <xdr:colOff>45720</xdr:colOff>
          <xdr:row>53</xdr:row>
          <xdr:rowOff>30480</xdr:rowOff>
        </xdr:from>
        <xdr:to>
          <xdr:col>100</xdr:col>
          <xdr:colOff>0</xdr:colOff>
          <xdr:row>59</xdr:row>
          <xdr:rowOff>0</xdr:rowOff>
        </xdr:to>
        <xdr:sp macro="" textlink="">
          <xdr:nvSpPr>
            <xdr:cNvPr id="54281" name="Check Box 9" hidden="1">
              <a:extLst>
                <a:ext uri="{63B3BB69-23CF-44E3-9099-C40C66FF867C}">
                  <a14:compatExt spid="_x0000_s54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80</xdr:col>
      <xdr:colOff>19050</xdr:colOff>
      <xdr:row>82</xdr:row>
      <xdr:rowOff>104775</xdr:rowOff>
    </xdr:from>
    <xdr:to>
      <xdr:col>85</xdr:col>
      <xdr:colOff>19049</xdr:colOff>
      <xdr:row>85</xdr:row>
      <xdr:rowOff>47625</xdr:rowOff>
    </xdr:to>
    <xdr:sp macro="" textlink="">
      <xdr:nvSpPr>
        <xdr:cNvPr id="15" name="正方形/長方形 14"/>
        <xdr:cNvSpPr/>
      </xdr:nvSpPr>
      <xdr:spPr bwMode="auto">
        <a:xfrm>
          <a:off x="4286250" y="5179695"/>
          <a:ext cx="266699" cy="240030"/>
        </a:xfrm>
        <a:prstGeom prst="rect">
          <a:avLst/>
        </a:prstGeom>
        <a:noFill/>
        <a:ln w="1905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94</xdr:col>
      <xdr:colOff>0</xdr:colOff>
      <xdr:row>82</xdr:row>
      <xdr:rowOff>114300</xdr:rowOff>
    </xdr:from>
    <xdr:to>
      <xdr:col>98</xdr:col>
      <xdr:colOff>57149</xdr:colOff>
      <xdr:row>85</xdr:row>
      <xdr:rowOff>57150</xdr:rowOff>
    </xdr:to>
    <xdr:sp macro="" textlink="">
      <xdr:nvSpPr>
        <xdr:cNvPr id="16" name="正方形/長方形 15"/>
        <xdr:cNvSpPr/>
      </xdr:nvSpPr>
      <xdr:spPr bwMode="auto">
        <a:xfrm>
          <a:off x="5013960" y="5189220"/>
          <a:ext cx="270509" cy="240030"/>
        </a:xfrm>
        <a:prstGeom prst="rect">
          <a:avLst/>
        </a:prstGeom>
        <a:noFill/>
        <a:ln w="1905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80</xdr:col>
      <xdr:colOff>0</xdr:colOff>
      <xdr:row>99</xdr:row>
      <xdr:rowOff>0</xdr:rowOff>
    </xdr:from>
    <xdr:to>
      <xdr:col>84</xdr:col>
      <xdr:colOff>57149</xdr:colOff>
      <xdr:row>103</xdr:row>
      <xdr:rowOff>28575</xdr:rowOff>
    </xdr:to>
    <xdr:sp macro="" textlink="">
      <xdr:nvSpPr>
        <xdr:cNvPr id="17" name="正方形/長方形 16"/>
        <xdr:cNvSpPr/>
      </xdr:nvSpPr>
      <xdr:spPr bwMode="auto">
        <a:xfrm>
          <a:off x="4267200" y="6240780"/>
          <a:ext cx="270509" cy="272415"/>
        </a:xfrm>
        <a:prstGeom prst="rect">
          <a:avLst/>
        </a:prstGeom>
        <a:noFill/>
        <a:ln w="1905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94</xdr:col>
      <xdr:colOff>9525</xdr:colOff>
      <xdr:row>99</xdr:row>
      <xdr:rowOff>19050</xdr:rowOff>
    </xdr:from>
    <xdr:to>
      <xdr:col>99</xdr:col>
      <xdr:colOff>9524</xdr:colOff>
      <xdr:row>103</xdr:row>
      <xdr:rowOff>47625</xdr:rowOff>
    </xdr:to>
    <xdr:sp macro="" textlink="">
      <xdr:nvSpPr>
        <xdr:cNvPr id="18" name="正方形/長方形 17"/>
        <xdr:cNvSpPr/>
      </xdr:nvSpPr>
      <xdr:spPr bwMode="auto">
        <a:xfrm>
          <a:off x="5023485" y="6259830"/>
          <a:ext cx="266699" cy="272415"/>
        </a:xfrm>
        <a:prstGeom prst="rect">
          <a:avLst/>
        </a:prstGeom>
        <a:noFill/>
        <a:ln w="1905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93</xdr:col>
      <xdr:colOff>38100</xdr:colOff>
      <xdr:row>75</xdr:row>
      <xdr:rowOff>57150</xdr:rowOff>
    </xdr:from>
    <xdr:to>
      <xdr:col>98</xdr:col>
      <xdr:colOff>38099</xdr:colOff>
      <xdr:row>79</xdr:row>
      <xdr:rowOff>47625</xdr:rowOff>
    </xdr:to>
    <xdr:sp macro="" textlink="">
      <xdr:nvSpPr>
        <xdr:cNvPr id="19" name="正方形/長方形 18"/>
        <xdr:cNvSpPr/>
      </xdr:nvSpPr>
      <xdr:spPr bwMode="auto">
        <a:xfrm>
          <a:off x="4998720" y="4705350"/>
          <a:ext cx="266699" cy="234315"/>
        </a:xfrm>
        <a:prstGeom prst="rect">
          <a:avLst/>
        </a:prstGeom>
        <a:noFill/>
        <a:ln w="1905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80</xdr:col>
      <xdr:colOff>9525</xdr:colOff>
      <xdr:row>75</xdr:row>
      <xdr:rowOff>57150</xdr:rowOff>
    </xdr:from>
    <xdr:to>
      <xdr:col>85</xdr:col>
      <xdr:colOff>9524</xdr:colOff>
      <xdr:row>79</xdr:row>
      <xdr:rowOff>47625</xdr:rowOff>
    </xdr:to>
    <xdr:sp macro="" textlink="">
      <xdr:nvSpPr>
        <xdr:cNvPr id="20" name="正方形/長方形 19"/>
        <xdr:cNvSpPr/>
      </xdr:nvSpPr>
      <xdr:spPr bwMode="auto">
        <a:xfrm>
          <a:off x="4276725" y="4705350"/>
          <a:ext cx="266699" cy="234315"/>
        </a:xfrm>
        <a:prstGeom prst="rect">
          <a:avLst/>
        </a:prstGeom>
        <a:noFill/>
        <a:ln w="19050"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137160</xdr:colOff>
          <xdr:row>17</xdr:row>
          <xdr:rowOff>22860</xdr:rowOff>
        </xdr:from>
        <xdr:to>
          <xdr:col>16</xdr:col>
          <xdr:colOff>45720</xdr:colOff>
          <xdr:row>18</xdr:row>
          <xdr:rowOff>7620</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1C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160020</xdr:colOff>
          <xdr:row>17</xdr:row>
          <xdr:rowOff>22860</xdr:rowOff>
        </xdr:from>
        <xdr:to>
          <xdr:col>24</xdr:col>
          <xdr:colOff>175260</xdr:colOff>
          <xdr:row>18</xdr:row>
          <xdr:rowOff>7620</xdr:rowOff>
        </xdr:to>
        <xdr:sp macro="" textlink="">
          <xdr:nvSpPr>
            <xdr:cNvPr id="56322" name="Check Box 2" hidden="1">
              <a:extLst>
                <a:ext uri="{63B3BB69-23CF-44E3-9099-C40C66FF867C}">
                  <a14:compatExt spid="_x0000_s56322"/>
                </a:ext>
                <a:ext uri="{FF2B5EF4-FFF2-40B4-BE49-F238E27FC236}">
                  <a16:creationId xmlns:a16="http://schemas.microsoft.com/office/drawing/2014/main" id="{00000000-0008-0000-1C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19</xdr:col>
          <xdr:colOff>175260</xdr:colOff>
          <xdr:row>23</xdr:row>
          <xdr:rowOff>45720</xdr:rowOff>
        </xdr:to>
        <xdr:sp macro="" textlink="">
          <xdr:nvSpPr>
            <xdr:cNvPr id="56323" name="Check Box 3" hidden="1">
              <a:extLst>
                <a:ext uri="{63B3BB69-23CF-44E3-9099-C40C66FF867C}">
                  <a14:compatExt spid="_x0000_s56323"/>
                </a:ext>
                <a:ext uri="{FF2B5EF4-FFF2-40B4-BE49-F238E27FC236}">
                  <a16:creationId xmlns:a16="http://schemas.microsoft.com/office/drawing/2014/main" id="{00000000-0008-0000-1C00-000003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30480</xdr:colOff>
          <xdr:row>23</xdr:row>
          <xdr:rowOff>45720</xdr:rowOff>
        </xdr:to>
        <xdr:sp macro="" textlink="">
          <xdr:nvSpPr>
            <xdr:cNvPr id="56324" name="Check Box 4" hidden="1">
              <a:extLst>
                <a:ext uri="{63B3BB69-23CF-44E3-9099-C40C66FF867C}">
                  <a14:compatExt spid="_x0000_s56324"/>
                </a:ext>
                <a:ext uri="{FF2B5EF4-FFF2-40B4-BE49-F238E27FC236}">
                  <a16:creationId xmlns:a16="http://schemas.microsoft.com/office/drawing/2014/main" id="{00000000-0008-0000-1C00-000004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19</xdr:col>
          <xdr:colOff>175260</xdr:colOff>
          <xdr:row>23</xdr:row>
          <xdr:rowOff>45720</xdr:rowOff>
        </xdr:to>
        <xdr:sp macro="" textlink="">
          <xdr:nvSpPr>
            <xdr:cNvPr id="56325" name="Check Box 5" hidden="1">
              <a:extLst>
                <a:ext uri="{63B3BB69-23CF-44E3-9099-C40C66FF867C}">
                  <a14:compatExt spid="_x0000_s56325"/>
                </a:ext>
                <a:ext uri="{FF2B5EF4-FFF2-40B4-BE49-F238E27FC236}">
                  <a16:creationId xmlns:a16="http://schemas.microsoft.com/office/drawing/2014/main" id="{00000000-0008-0000-1C00-000005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30480</xdr:colOff>
          <xdr:row>23</xdr:row>
          <xdr:rowOff>45720</xdr:rowOff>
        </xdr:to>
        <xdr:sp macro="" textlink="">
          <xdr:nvSpPr>
            <xdr:cNvPr id="56326" name="Check Box 6" hidden="1">
              <a:extLst>
                <a:ext uri="{63B3BB69-23CF-44E3-9099-C40C66FF867C}">
                  <a14:compatExt spid="_x0000_s56326"/>
                </a:ext>
                <a:ext uri="{FF2B5EF4-FFF2-40B4-BE49-F238E27FC236}">
                  <a16:creationId xmlns:a16="http://schemas.microsoft.com/office/drawing/2014/main" id="{00000000-0008-0000-1C00-000006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41</xdr:row>
          <xdr:rowOff>152400</xdr:rowOff>
        </xdr:from>
        <xdr:to>
          <xdr:col>19</xdr:col>
          <xdr:colOff>175260</xdr:colOff>
          <xdr:row>43</xdr:row>
          <xdr:rowOff>45720</xdr:rowOff>
        </xdr:to>
        <xdr:sp macro="" textlink="">
          <xdr:nvSpPr>
            <xdr:cNvPr id="56327" name="Check Box 7" hidden="1">
              <a:extLst>
                <a:ext uri="{63B3BB69-23CF-44E3-9099-C40C66FF867C}">
                  <a14:compatExt spid="_x0000_s56327"/>
                </a:ext>
                <a:ext uri="{FF2B5EF4-FFF2-40B4-BE49-F238E27FC236}">
                  <a16:creationId xmlns:a16="http://schemas.microsoft.com/office/drawing/2014/main" id="{00000000-0008-0000-1C00-000007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41</xdr:row>
          <xdr:rowOff>152400</xdr:rowOff>
        </xdr:from>
        <xdr:to>
          <xdr:col>28</xdr:col>
          <xdr:colOff>30480</xdr:colOff>
          <xdr:row>43</xdr:row>
          <xdr:rowOff>45720</xdr:rowOff>
        </xdr:to>
        <xdr:sp macro="" textlink="">
          <xdr:nvSpPr>
            <xdr:cNvPr id="56328" name="Check Box 8" hidden="1">
              <a:extLst>
                <a:ext uri="{63B3BB69-23CF-44E3-9099-C40C66FF867C}">
                  <a14:compatExt spid="_x0000_s56328"/>
                </a:ext>
                <a:ext uri="{FF2B5EF4-FFF2-40B4-BE49-F238E27FC236}">
                  <a16:creationId xmlns:a16="http://schemas.microsoft.com/office/drawing/2014/main" id="{00000000-0008-0000-1C00-000008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41</xdr:row>
          <xdr:rowOff>152400</xdr:rowOff>
        </xdr:from>
        <xdr:to>
          <xdr:col>19</xdr:col>
          <xdr:colOff>175260</xdr:colOff>
          <xdr:row>43</xdr:row>
          <xdr:rowOff>45720</xdr:rowOff>
        </xdr:to>
        <xdr:sp macro="" textlink="">
          <xdr:nvSpPr>
            <xdr:cNvPr id="56329" name="Check Box 9" hidden="1">
              <a:extLst>
                <a:ext uri="{63B3BB69-23CF-44E3-9099-C40C66FF867C}">
                  <a14:compatExt spid="_x0000_s56329"/>
                </a:ext>
                <a:ext uri="{FF2B5EF4-FFF2-40B4-BE49-F238E27FC236}">
                  <a16:creationId xmlns:a16="http://schemas.microsoft.com/office/drawing/2014/main" id="{00000000-0008-0000-1C00-000009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41</xdr:row>
          <xdr:rowOff>152400</xdr:rowOff>
        </xdr:from>
        <xdr:to>
          <xdr:col>28</xdr:col>
          <xdr:colOff>30480</xdr:colOff>
          <xdr:row>43</xdr:row>
          <xdr:rowOff>45720</xdr:rowOff>
        </xdr:to>
        <xdr:sp macro="" textlink="">
          <xdr:nvSpPr>
            <xdr:cNvPr id="56330" name="Check Box 10" hidden="1">
              <a:extLst>
                <a:ext uri="{63B3BB69-23CF-44E3-9099-C40C66FF867C}">
                  <a14:compatExt spid="_x0000_s56330"/>
                </a:ext>
                <a:ext uri="{FF2B5EF4-FFF2-40B4-BE49-F238E27FC236}">
                  <a16:creationId xmlns:a16="http://schemas.microsoft.com/office/drawing/2014/main" id="{00000000-0008-0000-1C00-00000A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39</xdr:row>
          <xdr:rowOff>121920</xdr:rowOff>
        </xdr:from>
        <xdr:to>
          <xdr:col>15</xdr:col>
          <xdr:colOff>45720</xdr:colOff>
          <xdr:row>41</xdr:row>
          <xdr:rowOff>45720</xdr:rowOff>
        </xdr:to>
        <xdr:sp macro="" textlink="">
          <xdr:nvSpPr>
            <xdr:cNvPr id="56331" name="Check Box 11" hidden="1">
              <a:extLst>
                <a:ext uri="{63B3BB69-23CF-44E3-9099-C40C66FF867C}">
                  <a14:compatExt spid="_x0000_s56331"/>
                </a:ext>
                <a:ext uri="{FF2B5EF4-FFF2-40B4-BE49-F238E27FC236}">
                  <a16:creationId xmlns:a16="http://schemas.microsoft.com/office/drawing/2014/main" id="{00000000-0008-0000-1C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39</xdr:row>
          <xdr:rowOff>121920</xdr:rowOff>
        </xdr:from>
        <xdr:to>
          <xdr:col>23</xdr:col>
          <xdr:colOff>7620</xdr:colOff>
          <xdr:row>41</xdr:row>
          <xdr:rowOff>45720</xdr:rowOff>
        </xdr:to>
        <xdr:sp macro="" textlink="">
          <xdr:nvSpPr>
            <xdr:cNvPr id="56332" name="Check Box 12" hidden="1">
              <a:extLst>
                <a:ext uri="{63B3BB69-23CF-44E3-9099-C40C66FF867C}">
                  <a14:compatExt spid="_x0000_s56332"/>
                </a:ext>
                <a:ext uri="{FF2B5EF4-FFF2-40B4-BE49-F238E27FC236}">
                  <a16:creationId xmlns:a16="http://schemas.microsoft.com/office/drawing/2014/main" id="{00000000-0008-0000-1C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39</xdr:row>
          <xdr:rowOff>121920</xdr:rowOff>
        </xdr:from>
        <xdr:to>
          <xdr:col>30</xdr:col>
          <xdr:colOff>121920</xdr:colOff>
          <xdr:row>41</xdr:row>
          <xdr:rowOff>45720</xdr:rowOff>
        </xdr:to>
        <xdr:sp macro="" textlink="">
          <xdr:nvSpPr>
            <xdr:cNvPr id="56333" name="Check Box 13" hidden="1">
              <a:extLst>
                <a:ext uri="{63B3BB69-23CF-44E3-9099-C40C66FF867C}">
                  <a14:compatExt spid="_x0000_s56333"/>
                </a:ext>
                <a:ext uri="{FF2B5EF4-FFF2-40B4-BE49-F238E27FC236}">
                  <a16:creationId xmlns:a16="http://schemas.microsoft.com/office/drawing/2014/main" id="{00000000-0008-0000-1C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59</xdr:row>
          <xdr:rowOff>121920</xdr:rowOff>
        </xdr:from>
        <xdr:to>
          <xdr:col>15</xdr:col>
          <xdr:colOff>45720</xdr:colOff>
          <xdr:row>61</xdr:row>
          <xdr:rowOff>45720</xdr:rowOff>
        </xdr:to>
        <xdr:sp macro="" textlink="">
          <xdr:nvSpPr>
            <xdr:cNvPr id="56334" name="Check Box 14" hidden="1">
              <a:extLst>
                <a:ext uri="{63B3BB69-23CF-44E3-9099-C40C66FF867C}">
                  <a14:compatExt spid="_x0000_s56334"/>
                </a:ext>
                <a:ext uri="{FF2B5EF4-FFF2-40B4-BE49-F238E27FC236}">
                  <a16:creationId xmlns:a16="http://schemas.microsoft.com/office/drawing/2014/main" id="{00000000-0008-0000-1C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59</xdr:row>
          <xdr:rowOff>121920</xdr:rowOff>
        </xdr:from>
        <xdr:to>
          <xdr:col>23</xdr:col>
          <xdr:colOff>7620</xdr:colOff>
          <xdr:row>61</xdr:row>
          <xdr:rowOff>45720</xdr:rowOff>
        </xdr:to>
        <xdr:sp macro="" textlink="">
          <xdr:nvSpPr>
            <xdr:cNvPr id="56335" name="Check Box 15" hidden="1">
              <a:extLst>
                <a:ext uri="{63B3BB69-23CF-44E3-9099-C40C66FF867C}">
                  <a14:compatExt spid="_x0000_s56335"/>
                </a:ext>
                <a:ext uri="{FF2B5EF4-FFF2-40B4-BE49-F238E27FC236}">
                  <a16:creationId xmlns:a16="http://schemas.microsoft.com/office/drawing/2014/main" id="{00000000-0008-0000-1C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59</xdr:row>
          <xdr:rowOff>121920</xdr:rowOff>
        </xdr:from>
        <xdr:to>
          <xdr:col>30</xdr:col>
          <xdr:colOff>121920</xdr:colOff>
          <xdr:row>61</xdr:row>
          <xdr:rowOff>45720</xdr:rowOff>
        </xdr:to>
        <xdr:sp macro="" textlink="">
          <xdr:nvSpPr>
            <xdr:cNvPr id="56336" name="Check Box 16" hidden="1">
              <a:extLst>
                <a:ext uri="{63B3BB69-23CF-44E3-9099-C40C66FF867C}">
                  <a14:compatExt spid="_x0000_s56336"/>
                </a:ext>
                <a:ext uri="{FF2B5EF4-FFF2-40B4-BE49-F238E27FC236}">
                  <a16:creationId xmlns:a16="http://schemas.microsoft.com/office/drawing/2014/main" id="{00000000-0008-0000-1C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106680</xdr:colOff>
          <xdr:row>44</xdr:row>
          <xdr:rowOff>121920</xdr:rowOff>
        </xdr:from>
        <xdr:to>
          <xdr:col>12</xdr:col>
          <xdr:colOff>144780</xdr:colOff>
          <xdr:row>46</xdr:row>
          <xdr:rowOff>38100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1E00-000001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44</xdr:row>
          <xdr:rowOff>121920</xdr:rowOff>
        </xdr:from>
        <xdr:to>
          <xdr:col>22</xdr:col>
          <xdr:colOff>38100</xdr:colOff>
          <xdr:row>46</xdr:row>
          <xdr:rowOff>38100</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1E00-000002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45720</xdr:colOff>
          <xdr:row>44</xdr:row>
          <xdr:rowOff>121920</xdr:rowOff>
        </xdr:from>
        <xdr:to>
          <xdr:col>29</xdr:col>
          <xdr:colOff>38100</xdr:colOff>
          <xdr:row>46</xdr:row>
          <xdr:rowOff>38100</xdr:rowOff>
        </xdr:to>
        <xdr:sp macro="" textlink="">
          <xdr:nvSpPr>
            <xdr:cNvPr id="57347" name="Check Box 3" hidden="1">
              <a:extLst>
                <a:ext uri="{63B3BB69-23CF-44E3-9099-C40C66FF867C}">
                  <a14:compatExt spid="_x0000_s57347"/>
                </a:ext>
                <a:ext uri="{FF2B5EF4-FFF2-40B4-BE49-F238E27FC236}">
                  <a16:creationId xmlns:a16="http://schemas.microsoft.com/office/drawing/2014/main" id="{00000000-0008-0000-1E00-000003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68</xdr:row>
          <xdr:rowOff>121920</xdr:rowOff>
        </xdr:from>
        <xdr:to>
          <xdr:col>12</xdr:col>
          <xdr:colOff>144780</xdr:colOff>
          <xdr:row>70</xdr:row>
          <xdr:rowOff>38100</xdr:rowOff>
        </xdr:to>
        <xdr:sp macro="" textlink="">
          <xdr:nvSpPr>
            <xdr:cNvPr id="57348" name="Check Box 4" hidden="1">
              <a:extLst>
                <a:ext uri="{63B3BB69-23CF-44E3-9099-C40C66FF867C}">
                  <a14:compatExt spid="_x0000_s57348"/>
                </a:ext>
                <a:ext uri="{FF2B5EF4-FFF2-40B4-BE49-F238E27FC236}">
                  <a16:creationId xmlns:a16="http://schemas.microsoft.com/office/drawing/2014/main" id="{00000000-0008-0000-1E00-000004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68</xdr:row>
          <xdr:rowOff>121920</xdr:rowOff>
        </xdr:from>
        <xdr:to>
          <xdr:col>22</xdr:col>
          <xdr:colOff>38100</xdr:colOff>
          <xdr:row>70</xdr:row>
          <xdr:rowOff>38100</xdr:rowOff>
        </xdr:to>
        <xdr:sp macro="" textlink="">
          <xdr:nvSpPr>
            <xdr:cNvPr id="57349" name="Check Box 5" hidden="1">
              <a:extLst>
                <a:ext uri="{63B3BB69-23CF-44E3-9099-C40C66FF867C}">
                  <a14:compatExt spid="_x0000_s57349"/>
                </a:ext>
                <a:ext uri="{FF2B5EF4-FFF2-40B4-BE49-F238E27FC236}">
                  <a16:creationId xmlns:a16="http://schemas.microsoft.com/office/drawing/2014/main" id="{00000000-0008-0000-1E00-000005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45720</xdr:colOff>
          <xdr:row>68</xdr:row>
          <xdr:rowOff>121920</xdr:rowOff>
        </xdr:from>
        <xdr:to>
          <xdr:col>29</xdr:col>
          <xdr:colOff>38100</xdr:colOff>
          <xdr:row>70</xdr:row>
          <xdr:rowOff>38100</xdr:rowOff>
        </xdr:to>
        <xdr:sp macro="" textlink="">
          <xdr:nvSpPr>
            <xdr:cNvPr id="57350" name="Check Box 6" hidden="1">
              <a:extLst>
                <a:ext uri="{63B3BB69-23CF-44E3-9099-C40C66FF867C}">
                  <a14:compatExt spid="_x0000_s57350"/>
                </a:ext>
                <a:ext uri="{FF2B5EF4-FFF2-40B4-BE49-F238E27FC236}">
                  <a16:creationId xmlns:a16="http://schemas.microsoft.com/office/drawing/2014/main" id="{00000000-0008-0000-1E00-000006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22</xdr:row>
          <xdr:rowOff>251460</xdr:rowOff>
        </xdr:from>
        <xdr:to>
          <xdr:col>20</xdr:col>
          <xdr:colOff>22860</xdr:colOff>
          <xdr:row>24</xdr:row>
          <xdr:rowOff>38100</xdr:rowOff>
        </xdr:to>
        <xdr:sp macro="" textlink="">
          <xdr:nvSpPr>
            <xdr:cNvPr id="57351" name="Check Box 7" hidden="1">
              <a:extLst>
                <a:ext uri="{63B3BB69-23CF-44E3-9099-C40C66FF867C}">
                  <a14:compatExt spid="_x0000_s57351"/>
                </a:ext>
                <a:ext uri="{FF2B5EF4-FFF2-40B4-BE49-F238E27FC236}">
                  <a16:creationId xmlns:a16="http://schemas.microsoft.com/office/drawing/2014/main" id="{00000000-0008-0000-1E00-000007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22</xdr:row>
          <xdr:rowOff>251460</xdr:rowOff>
        </xdr:from>
        <xdr:to>
          <xdr:col>28</xdr:col>
          <xdr:colOff>60960</xdr:colOff>
          <xdr:row>24</xdr:row>
          <xdr:rowOff>38100</xdr:rowOff>
        </xdr:to>
        <xdr:sp macro="" textlink="">
          <xdr:nvSpPr>
            <xdr:cNvPr id="57352" name="Check Box 8" hidden="1">
              <a:extLst>
                <a:ext uri="{63B3BB69-23CF-44E3-9099-C40C66FF867C}">
                  <a14:compatExt spid="_x0000_s57352"/>
                </a:ext>
                <a:ext uri="{FF2B5EF4-FFF2-40B4-BE49-F238E27FC236}">
                  <a16:creationId xmlns:a16="http://schemas.microsoft.com/office/drawing/2014/main" id="{00000000-0008-0000-1E00-000008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46</xdr:row>
          <xdr:rowOff>160020</xdr:rowOff>
        </xdr:from>
        <xdr:to>
          <xdr:col>20</xdr:col>
          <xdr:colOff>22860</xdr:colOff>
          <xdr:row>48</xdr:row>
          <xdr:rowOff>38100</xdr:rowOff>
        </xdr:to>
        <xdr:sp macro="" textlink="">
          <xdr:nvSpPr>
            <xdr:cNvPr id="57353" name="Check Box 9" hidden="1">
              <a:extLst>
                <a:ext uri="{63B3BB69-23CF-44E3-9099-C40C66FF867C}">
                  <a14:compatExt spid="_x0000_s57353"/>
                </a:ext>
                <a:ext uri="{FF2B5EF4-FFF2-40B4-BE49-F238E27FC236}">
                  <a16:creationId xmlns:a16="http://schemas.microsoft.com/office/drawing/2014/main" id="{00000000-0008-0000-1E00-000009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46</xdr:row>
          <xdr:rowOff>160020</xdr:rowOff>
        </xdr:from>
        <xdr:to>
          <xdr:col>28</xdr:col>
          <xdr:colOff>60960</xdr:colOff>
          <xdr:row>48</xdr:row>
          <xdr:rowOff>38100</xdr:rowOff>
        </xdr:to>
        <xdr:sp macro="" textlink="">
          <xdr:nvSpPr>
            <xdr:cNvPr id="57354" name="Check Box 10" hidden="1">
              <a:extLst>
                <a:ext uri="{63B3BB69-23CF-44E3-9099-C40C66FF867C}">
                  <a14:compatExt spid="_x0000_s57354"/>
                </a:ext>
                <a:ext uri="{FF2B5EF4-FFF2-40B4-BE49-F238E27FC236}">
                  <a16:creationId xmlns:a16="http://schemas.microsoft.com/office/drawing/2014/main" id="{00000000-0008-0000-1E00-00000A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449580</xdr:colOff>
          <xdr:row>17</xdr:row>
          <xdr:rowOff>68580</xdr:rowOff>
        </xdr:from>
        <xdr:to>
          <xdr:col>9</xdr:col>
          <xdr:colOff>30480</xdr:colOff>
          <xdr:row>17</xdr:row>
          <xdr:rowOff>266700</xdr:rowOff>
        </xdr:to>
        <xdr:sp macro="" textlink="">
          <xdr:nvSpPr>
            <xdr:cNvPr id="57355" name="Check Box 11" hidden="1">
              <a:extLst>
                <a:ext uri="{63B3BB69-23CF-44E3-9099-C40C66FF867C}">
                  <a14:compatExt spid="_x0000_s57355"/>
                </a:ext>
                <a:ext uri="{FF2B5EF4-FFF2-40B4-BE49-F238E27FC236}">
                  <a16:creationId xmlns:a16="http://schemas.microsoft.com/office/drawing/2014/main" id="{00000000-0008-0000-1E00-00000B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175260</xdr:colOff>
          <xdr:row>17</xdr:row>
          <xdr:rowOff>76200</xdr:rowOff>
        </xdr:from>
        <xdr:to>
          <xdr:col>13</xdr:col>
          <xdr:colOff>152400</xdr:colOff>
          <xdr:row>17</xdr:row>
          <xdr:rowOff>266700</xdr:rowOff>
        </xdr:to>
        <xdr:sp macro="" textlink="">
          <xdr:nvSpPr>
            <xdr:cNvPr id="57356" name="Check Box 12" hidden="1">
              <a:extLst>
                <a:ext uri="{63B3BB69-23CF-44E3-9099-C40C66FF867C}">
                  <a14:compatExt spid="_x0000_s57356"/>
                </a:ext>
                <a:ext uri="{FF2B5EF4-FFF2-40B4-BE49-F238E27FC236}">
                  <a16:creationId xmlns:a16="http://schemas.microsoft.com/office/drawing/2014/main" id="{00000000-0008-0000-1E00-00000C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xdr:cNvSpPr/>
      </xdr:nvSpPr>
      <xdr:spPr>
        <a:xfrm>
          <a:off x="95250" y="16095345"/>
          <a:ext cx="12582525"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3" name="正方形/長方形 2"/>
        <xdr:cNvSpPr/>
      </xdr:nvSpPr>
      <xdr:spPr>
        <a:xfrm>
          <a:off x="125730" y="18543270"/>
          <a:ext cx="12580620"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xdr:cNvSpPr/>
      </xdr:nvSpPr>
      <xdr:spPr>
        <a:xfrm>
          <a:off x="4629150" y="466725"/>
          <a:ext cx="6758940" cy="9906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15240</xdr:colOff>
      <xdr:row>4</xdr:row>
      <xdr:rowOff>0</xdr:rowOff>
    </xdr:from>
    <xdr:to>
      <xdr:col>20</xdr:col>
      <xdr:colOff>15240</xdr:colOff>
      <xdr:row>16</xdr:row>
      <xdr:rowOff>0</xdr:rowOff>
    </xdr:to>
    <xdr:sp macro="" textlink="">
      <xdr:nvSpPr>
        <xdr:cNvPr id="2" name="テキスト ボックス 1"/>
        <xdr:cNvSpPr txBox="1"/>
      </xdr:nvSpPr>
      <xdr:spPr>
        <a:xfrm>
          <a:off x="9159240" y="830580"/>
          <a:ext cx="3703320" cy="407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事業の運営を行うために必要な広さを有する専用の区画を設けることが必要です。他の事業と同一の事務室を使う場合は、それぞれの事業を行う区画を明確に区分してください。（利用申込みの受付、相談等に対応するのに適切なスペースを確保すること）</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・手指を洗浄するための設備等感染症予防に必要な設備等に配慮し、当該事業に必要な設備及び備品等を確保してください。</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居室・共同生活室については、</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・平面図上に各室の面積（内法）を記載してください。</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・ユニット型、従来型ともにショート部分の写真を添付してください。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590550</xdr:colOff>
      <xdr:row>13</xdr:row>
      <xdr:rowOff>66675</xdr:rowOff>
    </xdr:from>
    <xdr:to>
      <xdr:col>11</xdr:col>
      <xdr:colOff>0</xdr:colOff>
      <xdr:row>32</xdr:row>
      <xdr:rowOff>47625</xdr:rowOff>
    </xdr:to>
    <xdr:sp macro="" textlink="">
      <xdr:nvSpPr>
        <xdr:cNvPr id="2" name="Rectangle 1"/>
        <xdr:cNvSpPr>
          <a:spLocks noChangeArrowheads="1"/>
        </xdr:cNvSpPr>
      </xdr:nvSpPr>
      <xdr:spPr bwMode="auto">
        <a:xfrm>
          <a:off x="590550" y="3617595"/>
          <a:ext cx="6198870" cy="3166110"/>
        </a:xfrm>
        <a:prstGeom prst="rect">
          <a:avLst/>
        </a:prstGeom>
        <a:solidFill>
          <a:srgbClr xmlns:mc="http://schemas.openxmlformats.org/markup-compatibility/2006" xmlns:a14="http://schemas.microsoft.com/office/drawing/2010/main" val="FFFFFF" mc:Ignorable="a14" a14:legacySpreadsheetColorIndex="65">
            <a:alpha val="96861"/>
          </a:srgbClr>
        </a:solidFill>
        <a:ln w="63500" cmpd="dbl">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613410</xdr:colOff>
      <xdr:row>13</xdr:row>
      <xdr:rowOff>76200</xdr:rowOff>
    </xdr:from>
    <xdr:to>
      <xdr:col>22</xdr:col>
      <xdr:colOff>0</xdr:colOff>
      <xdr:row>32</xdr:row>
      <xdr:rowOff>57150</xdr:rowOff>
    </xdr:to>
    <xdr:sp macro="" textlink="">
      <xdr:nvSpPr>
        <xdr:cNvPr id="3" name="Rectangle 2"/>
        <xdr:cNvSpPr>
          <a:spLocks noChangeArrowheads="1"/>
        </xdr:cNvSpPr>
      </xdr:nvSpPr>
      <xdr:spPr bwMode="auto">
        <a:xfrm>
          <a:off x="7402830" y="3627120"/>
          <a:ext cx="6176010" cy="3166110"/>
        </a:xfrm>
        <a:prstGeom prst="rect">
          <a:avLst/>
        </a:prstGeom>
        <a:solidFill>
          <a:srgbClr xmlns:mc="http://schemas.openxmlformats.org/markup-compatibility/2006" xmlns:a14="http://schemas.microsoft.com/office/drawing/2010/main" val="FFFFFF" mc:Ignorable="a14" a14:legacySpreadsheetColorIndex="65"/>
        </a:solidFill>
        <a:ln w="63500" cmpd="dbl">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613410</xdr:colOff>
      <xdr:row>36</xdr:row>
      <xdr:rowOff>28575</xdr:rowOff>
    </xdr:from>
    <xdr:to>
      <xdr:col>10</xdr:col>
      <xdr:colOff>528918</xdr:colOff>
      <xdr:row>55</xdr:row>
      <xdr:rowOff>0</xdr:rowOff>
    </xdr:to>
    <xdr:sp macro="" textlink="">
      <xdr:nvSpPr>
        <xdr:cNvPr id="4" name="Rectangle 3"/>
        <xdr:cNvSpPr>
          <a:spLocks noChangeArrowheads="1"/>
        </xdr:cNvSpPr>
      </xdr:nvSpPr>
      <xdr:spPr bwMode="auto">
        <a:xfrm>
          <a:off x="613410" y="7511415"/>
          <a:ext cx="6087708" cy="3156585"/>
        </a:xfrm>
        <a:prstGeom prst="rect">
          <a:avLst/>
        </a:prstGeom>
        <a:solidFill>
          <a:srgbClr xmlns:mc="http://schemas.openxmlformats.org/markup-compatibility/2006" xmlns:a14="http://schemas.microsoft.com/office/drawing/2010/main" val="FFFFFF" mc:Ignorable="a14" a14:legacySpreadsheetColorIndex="65"/>
        </a:solidFill>
        <a:ln w="63500" cmpd="dbl">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47625</xdr:colOff>
      <xdr:row>36</xdr:row>
      <xdr:rowOff>28575</xdr:rowOff>
    </xdr:from>
    <xdr:to>
      <xdr:col>22</xdr:col>
      <xdr:colOff>0</xdr:colOff>
      <xdr:row>55</xdr:row>
      <xdr:rowOff>0</xdr:rowOff>
    </xdr:to>
    <xdr:sp macro="" textlink="">
      <xdr:nvSpPr>
        <xdr:cNvPr id="5" name="Rectangle 4"/>
        <xdr:cNvSpPr>
          <a:spLocks noChangeArrowheads="1"/>
        </xdr:cNvSpPr>
      </xdr:nvSpPr>
      <xdr:spPr bwMode="auto">
        <a:xfrm>
          <a:off x="7454265" y="7511415"/>
          <a:ext cx="6124575" cy="3156585"/>
        </a:xfrm>
        <a:prstGeom prst="rect">
          <a:avLst/>
        </a:prstGeom>
        <a:solidFill>
          <a:srgbClr xmlns:mc="http://schemas.openxmlformats.org/markup-compatibility/2006" xmlns:a14="http://schemas.microsoft.com/office/drawing/2010/main" val="FFFFFF" mc:Ignorable="a14" a14:legacySpreadsheetColorIndex="65"/>
        </a:solidFill>
        <a:ln w="635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700"/>
            </a:lnSpc>
            <a:defRPr sz="1000"/>
          </a:pPr>
          <a:endParaRPr lang="ja-JP" altLang="en-US" sz="1400" b="0" i="0" u="none" strike="noStrike" baseline="0">
            <a:solidFill>
              <a:srgbClr val="000000"/>
            </a:solidFill>
            <a:latin typeface="HG丸ｺﾞｼｯｸM-PRO"/>
            <a:ea typeface="HG丸ｺﾞｼｯｸM-PRO"/>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2600325</xdr:colOff>
      <xdr:row>16</xdr:row>
      <xdr:rowOff>161925</xdr:rowOff>
    </xdr:from>
    <xdr:to>
      <xdr:col>7</xdr:col>
      <xdr:colOff>114300</xdr:colOff>
      <xdr:row>18</xdr:row>
      <xdr:rowOff>76200</xdr:rowOff>
    </xdr:to>
    <xdr:sp macro="" textlink="">
      <xdr:nvSpPr>
        <xdr:cNvPr id="2" name="AutoShape 2">
          <a:extLst>
            <a:ext uri="{FF2B5EF4-FFF2-40B4-BE49-F238E27FC236}">
              <a16:creationId xmlns:a16="http://schemas.microsoft.com/office/drawing/2014/main" id="{00000000-0008-0000-1200-000002000000}"/>
            </a:ext>
          </a:extLst>
        </xdr:cNvPr>
        <xdr:cNvSpPr>
          <a:spLocks noChangeArrowheads="1"/>
        </xdr:cNvSpPr>
      </xdr:nvSpPr>
      <xdr:spPr bwMode="auto">
        <a:xfrm>
          <a:off x="3369945" y="3758565"/>
          <a:ext cx="2550795" cy="447675"/>
        </a:xfrm>
        <a:prstGeom prst="wedgeRoundRectCallout">
          <a:avLst>
            <a:gd name="adj1" fmla="val -41477"/>
            <a:gd name="adj2" fmla="val 89111"/>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l" rtl="0">
            <a:lnSpc>
              <a:spcPts val="1000"/>
            </a:lnSpc>
            <a:defRPr sz="1000"/>
          </a:pPr>
          <a:r>
            <a:rPr lang="ja-JP" altLang="en-US" sz="900" b="1" i="0" u="none" strike="noStrike" baseline="0">
              <a:solidFill>
                <a:srgbClr val="000000"/>
              </a:solidFill>
              <a:latin typeface="ＭＳ ゴシック"/>
              <a:ea typeface="ＭＳ ゴシック"/>
            </a:rPr>
            <a:t>老人福祉法上の事業の種類を記載し、</a:t>
          </a:r>
          <a:endParaRPr lang="en-US" altLang="ja-JP" sz="900" b="1" i="0" u="none" strike="noStrike" baseline="0">
            <a:solidFill>
              <a:srgbClr val="000000"/>
            </a:solidFill>
            <a:latin typeface="ＭＳ ゴシック"/>
            <a:ea typeface="ＭＳ ゴシック"/>
          </a:endParaRPr>
        </a:p>
        <a:p>
          <a:pPr algn="l" rtl="0">
            <a:lnSpc>
              <a:spcPts val="1000"/>
            </a:lnSpc>
            <a:defRPr sz="1000"/>
          </a:pPr>
          <a:r>
            <a:rPr lang="ja-JP" altLang="en-US" sz="900" b="1" i="0" u="none" strike="noStrike" baseline="0">
              <a:solidFill>
                <a:srgbClr val="000000"/>
              </a:solidFill>
              <a:latin typeface="ＭＳ ゴシック"/>
              <a:ea typeface="ＭＳ ゴシック"/>
            </a:rPr>
            <a:t>括弧書きで介護保険法上の事業の内容を記載。</a:t>
          </a:r>
        </a:p>
      </xdr:txBody>
    </xdr:sp>
    <xdr:clientData/>
  </xdr:twoCellAnchor>
  <xdr:twoCellAnchor>
    <xdr:from>
      <xdr:col>6</xdr:col>
      <xdr:colOff>352425</xdr:colOff>
      <xdr:row>22</xdr:row>
      <xdr:rowOff>133351</xdr:rowOff>
    </xdr:from>
    <xdr:to>
      <xdr:col>7</xdr:col>
      <xdr:colOff>142875</xdr:colOff>
      <xdr:row>24</xdr:row>
      <xdr:rowOff>76201</xdr:rowOff>
    </xdr:to>
    <xdr:sp macro="" textlink="">
      <xdr:nvSpPr>
        <xdr:cNvPr id="3" name="AutoShape 3">
          <a:extLst>
            <a:ext uri="{FF2B5EF4-FFF2-40B4-BE49-F238E27FC236}">
              <a16:creationId xmlns:a16="http://schemas.microsoft.com/office/drawing/2014/main" id="{00000000-0008-0000-1200-000003000000}"/>
            </a:ext>
          </a:extLst>
        </xdr:cNvPr>
        <xdr:cNvSpPr>
          <a:spLocks noChangeArrowheads="1"/>
        </xdr:cNvSpPr>
      </xdr:nvSpPr>
      <xdr:spPr bwMode="auto">
        <a:xfrm>
          <a:off x="4749165" y="5253991"/>
          <a:ext cx="1200150" cy="476250"/>
        </a:xfrm>
        <a:prstGeom prst="wedgeRoundRectCallout">
          <a:avLst>
            <a:gd name="adj1" fmla="val -44961"/>
            <a:gd name="adj2" fmla="val -79537"/>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050" b="1" i="0" u="none" strike="noStrike" baseline="0">
              <a:solidFill>
                <a:srgbClr val="000000"/>
              </a:solidFill>
              <a:latin typeface="ＭＳ ゴシック"/>
              <a:ea typeface="ＭＳ ゴシック"/>
            </a:rPr>
            <a:t>法人の名称、所在地を記載。</a:t>
          </a:r>
        </a:p>
      </xdr:txBody>
    </xdr:sp>
    <xdr:clientData/>
  </xdr:twoCellAnchor>
  <xdr:twoCellAnchor>
    <xdr:from>
      <xdr:col>5</xdr:col>
      <xdr:colOff>2514600</xdr:colOff>
      <xdr:row>28</xdr:row>
      <xdr:rowOff>200024</xdr:rowOff>
    </xdr:from>
    <xdr:to>
      <xdr:col>8</xdr:col>
      <xdr:colOff>28575</xdr:colOff>
      <xdr:row>29</xdr:row>
      <xdr:rowOff>361949</xdr:rowOff>
    </xdr:to>
    <xdr:sp macro="" textlink="">
      <xdr:nvSpPr>
        <xdr:cNvPr id="4" name="AutoShape 5">
          <a:extLst>
            <a:ext uri="{FF2B5EF4-FFF2-40B4-BE49-F238E27FC236}">
              <a16:creationId xmlns:a16="http://schemas.microsoft.com/office/drawing/2014/main" id="{00000000-0008-0000-1200-000004000000}"/>
            </a:ext>
          </a:extLst>
        </xdr:cNvPr>
        <xdr:cNvSpPr>
          <a:spLocks noChangeArrowheads="1"/>
        </xdr:cNvSpPr>
      </xdr:nvSpPr>
      <xdr:spPr bwMode="auto">
        <a:xfrm>
          <a:off x="3284220" y="6844664"/>
          <a:ext cx="2748915" cy="428625"/>
        </a:xfrm>
        <a:prstGeom prst="wedgeRoundRectCallout">
          <a:avLst>
            <a:gd name="adj1" fmla="val -32377"/>
            <a:gd name="adj2" fmla="val -7024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800" b="1" i="0" u="none" strike="noStrike" baseline="0">
              <a:solidFill>
                <a:srgbClr val="000000"/>
              </a:solidFill>
              <a:latin typeface="ＭＳ ゴシック"/>
              <a:ea typeface="ＭＳ ゴシック"/>
            </a:rPr>
            <a:t>老人居宅介護等事業（訪問介護）は記入不要、老人デイサービス事業（通所介護）は(1)～(3)を記載</a:t>
          </a:r>
        </a:p>
      </xdr:txBody>
    </xdr:sp>
    <xdr:clientData/>
  </xdr:twoCellAnchor>
  <xdr:twoCellAnchor>
    <xdr:from>
      <xdr:col>0</xdr:col>
      <xdr:colOff>28575</xdr:colOff>
      <xdr:row>40</xdr:row>
      <xdr:rowOff>47624</xdr:rowOff>
    </xdr:from>
    <xdr:to>
      <xdr:col>8</xdr:col>
      <xdr:colOff>47625</xdr:colOff>
      <xdr:row>43</xdr:row>
      <xdr:rowOff>45719</xdr:rowOff>
    </xdr:to>
    <xdr:sp macro="" textlink="">
      <xdr:nvSpPr>
        <xdr:cNvPr id="5" name="Text Box 7">
          <a:extLst>
            <a:ext uri="{FF2B5EF4-FFF2-40B4-BE49-F238E27FC236}">
              <a16:creationId xmlns:a16="http://schemas.microsoft.com/office/drawing/2014/main" id="{00000000-0008-0000-1200-000005000000}"/>
            </a:ext>
          </a:extLst>
        </xdr:cNvPr>
        <xdr:cNvSpPr txBox="1">
          <a:spLocks noChangeArrowheads="1"/>
        </xdr:cNvSpPr>
      </xdr:nvSpPr>
      <xdr:spPr bwMode="auto">
        <a:xfrm>
          <a:off x="28575" y="9824084"/>
          <a:ext cx="6023610" cy="501015"/>
        </a:xfrm>
        <a:prstGeom prst="rect">
          <a:avLst/>
        </a:prstGeom>
        <a:solidFill>
          <a:srgbClr val="FFFFFF"/>
        </a:solidFill>
        <a:ln w="9525">
          <a:solidFill>
            <a:srgbClr val="000000"/>
          </a:solidFill>
          <a:prstDash val="dash"/>
          <a:miter lim="800000"/>
          <a:headEnd/>
          <a:tailEnd/>
        </a:ln>
      </xdr:spPr>
      <xdr:txBody>
        <a:bodyPr vertOverflow="clip" wrap="square" lIns="74295" tIns="8890" rIns="74295" bIns="8890" anchor="t" upright="1"/>
        <a:lstStyle/>
        <a:p>
          <a:pPr algn="l" rtl="0">
            <a:lnSpc>
              <a:spcPts val="1300"/>
            </a:lnSpc>
            <a:defRPr sz="1000"/>
          </a:pPr>
          <a:r>
            <a:rPr lang="ja-JP" altLang="en-US" sz="1050" b="0" i="0" u="none" strike="noStrike" baseline="0">
              <a:solidFill>
                <a:srgbClr val="000000"/>
              </a:solidFill>
              <a:latin typeface="ＭＳ ゴシック"/>
              <a:ea typeface="ＭＳ ゴシック"/>
            </a:rPr>
            <a:t>※　老人デイサービス事業・老人短期入所事業で、</a:t>
          </a:r>
          <a:r>
            <a:rPr lang="ja-JP" altLang="en-US" sz="1050" b="1" i="0" u="sng" strike="noStrike" baseline="0">
              <a:solidFill>
                <a:srgbClr val="000000"/>
              </a:solidFill>
              <a:latin typeface="ＭＳ ゴシック"/>
              <a:ea typeface="ＭＳ ゴシック"/>
            </a:rPr>
            <a:t>他施設において</a:t>
          </a:r>
          <a:r>
            <a:rPr lang="ja-JP" altLang="en-US" sz="1050" b="0" i="0" u="none" strike="noStrike" baseline="0">
              <a:solidFill>
                <a:srgbClr val="000000"/>
              </a:solidFill>
              <a:latin typeface="ＭＳ ゴシック"/>
              <a:ea typeface="ＭＳ ゴシック"/>
            </a:rPr>
            <a:t>行う場合、当該様式を使用。</a:t>
          </a:r>
          <a:endParaRPr lang="ja-JP" altLang="en-US" sz="11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ゴシック"/>
              <a:ea typeface="ＭＳ ゴシック"/>
            </a:rPr>
            <a:t>※　上記</a:t>
          </a:r>
          <a:r>
            <a:rPr lang="ja-JP" altLang="en-US" sz="1050" b="1" i="0" u="none" strike="noStrike" baseline="0">
              <a:solidFill>
                <a:srgbClr val="000000"/>
              </a:solidFill>
              <a:latin typeface="ＭＳ ゴシック"/>
              <a:ea typeface="ＭＳ ゴシック"/>
            </a:rPr>
            <a:t>（＊）</a:t>
          </a:r>
          <a:r>
            <a:rPr lang="ja-JP" altLang="en-US" sz="1050" b="0" i="0" u="none" strike="noStrike" baseline="0">
              <a:solidFill>
                <a:srgbClr val="000000"/>
              </a:solidFill>
              <a:latin typeface="ＭＳ ゴシック"/>
              <a:ea typeface="ＭＳ ゴシック"/>
            </a:rPr>
            <a:t>については、文書量削減の観点から、東京都では記載不要（添付も不要）とします。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71;&#35703;&#20107;&#26989;&#32773;&#25285;&#24403;/01%20&#25351;&#23450;&#12539;&#23626;&#20986;&#31561;&#38306;&#20418;/00%20&#20849;&#36890;&#65288;&#25351;&#23450;&#31561;&#35215;&#21063;&#12539;&#35201;&#32177;&#38306;&#20418;&#12399;&#12371;&#12385;&#12425;&#12391;&#12377;&#65289;/02&#12288;&#25351;&#23450;&#31561;%20&#35201;&#32177;%20&#38306;&#20418;&#65288;11&#39640;&#20171;&#31532;82&#21495;&#65289;/R04-03&#12288;&#25913;&#27491;&#38306;&#20418;&#65288;&#20171;&#35703;&#20998;&#37326;&#12398;&#25991;&#26360;&#12395;&#20418;&#12427;&#36000;&#25285;&#36605;&#28187;&#65289;/01_&#21402;&#21172;&#30465;&#12398;&#27096;&#24335;&#20363;&#65288;&#21402;&#21172;&#30465;HP&#12363;&#12425;&#12480;&#12454;&#12531;&#12525;&#12540;&#12489;&#65289;/1-3_&#21442;&#32771;&#27096;&#24335;1-04_&#21220;&#21209;&#34920;_&#36890;&#25152;&#20171;&#357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71;&#35703;&#20107;&#26989;&#32773;&#25285;&#24403;/01%20&#25351;&#23450;&#12539;&#23626;&#20986;&#31561;&#38306;&#20418;/00%20&#20849;&#36890;&#65288;&#25351;&#23450;&#31561;&#35215;&#21063;&#12539;&#35201;&#32177;&#38306;&#20418;&#12399;&#12371;&#12385;&#12425;&#12391;&#12377;&#65289;/02&#12288;&#25351;&#23450;&#31561;%20&#35201;&#32177;%20&#38306;&#20418;&#65288;11&#39640;&#20171;&#31532;82&#21495;&#65289;/R04-03&#12288;&#25913;&#27491;&#38306;&#20418;&#65288;&#20171;&#35703;&#20998;&#37326;&#12398;&#25991;&#26360;&#12395;&#20418;&#12427;&#36000;&#25285;&#36605;&#28187;&#65289;/01_&#21402;&#21172;&#30465;&#12398;&#27096;&#24335;&#20363;&#65288;&#21402;&#21172;&#30465;HP&#12363;&#12425;&#12480;&#12454;&#12531;&#12525;&#12540;&#12489;&#65289;/1-3_&#21442;&#32771;&#27096;&#24335;1-08_&#21220;&#21209;&#34920;_&#20171;&#35703;&#32769;&#20154;&#31119;&#31049;&#26045;&#35373;&#12539;&#30701;&#26399;&#20837;&#25152;&#29983;&#27963;&#20171;&#357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通所介護"/>
      <sheetName val="【記載例】シフト記号表（勤務時間帯）"/>
      <sheetName val="通所介護（100名）"/>
      <sheetName val="通所介護（1枚版）"/>
      <sheetName val="シフト記号表（勤務時間帯）"/>
      <sheetName val="記入方法"/>
      <sheetName val="プルダウン・リスト"/>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ユニット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s>
    <sheetDataSet>
      <sheetData sheetId="0" refreshError="1"/>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43.xml"/><Relationship Id="rId13" Type="http://schemas.openxmlformats.org/officeDocument/2006/relationships/ctrlProp" Target="../ctrlProps/ctrlProp48.xml"/><Relationship Id="rId3" Type="http://schemas.openxmlformats.org/officeDocument/2006/relationships/vmlDrawing" Target="../drawings/vmlDrawing4.vml"/><Relationship Id="rId7" Type="http://schemas.openxmlformats.org/officeDocument/2006/relationships/ctrlProp" Target="../ctrlProps/ctrlProp42.xml"/><Relationship Id="rId12" Type="http://schemas.openxmlformats.org/officeDocument/2006/relationships/ctrlProp" Target="../ctrlProps/ctrlProp47.xml"/><Relationship Id="rId2" Type="http://schemas.openxmlformats.org/officeDocument/2006/relationships/drawing" Target="../drawings/drawing11.xml"/><Relationship Id="rId1" Type="http://schemas.openxmlformats.org/officeDocument/2006/relationships/printerSettings" Target="../printerSettings/printerSettings21.bin"/><Relationship Id="rId6" Type="http://schemas.openxmlformats.org/officeDocument/2006/relationships/ctrlProp" Target="../ctrlProps/ctrlProp41.xml"/><Relationship Id="rId11" Type="http://schemas.openxmlformats.org/officeDocument/2006/relationships/ctrlProp" Target="../ctrlProps/ctrlProp46.xml"/><Relationship Id="rId5" Type="http://schemas.openxmlformats.org/officeDocument/2006/relationships/ctrlProp" Target="../ctrlProps/ctrlProp40.xml"/><Relationship Id="rId15" Type="http://schemas.openxmlformats.org/officeDocument/2006/relationships/ctrlProp" Target="../ctrlProps/ctrlProp50.xml"/><Relationship Id="rId10" Type="http://schemas.openxmlformats.org/officeDocument/2006/relationships/ctrlProp" Target="../ctrlProps/ctrlProp45.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drawing" Target="../drawings/drawing12.x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printerSettings" Target="../printerSettings/printerSettings22.bin"/><Relationship Id="rId1" Type="http://schemas.openxmlformats.org/officeDocument/2006/relationships/hyperlink" Target="http://www.toshiseibi.metro.tokyo.jp/kenchiku/kijun/kaisei.htm" TargetMode="External"/><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0" Type="http://schemas.openxmlformats.org/officeDocument/2006/relationships/ctrlProp" Target="../ctrlProps/ctrlProp56.xml"/><Relationship Id="rId4" Type="http://schemas.openxmlformats.org/officeDocument/2006/relationships/vmlDrawing" Target="../drawings/vmlDrawing5.vml"/><Relationship Id="rId9" Type="http://schemas.openxmlformats.org/officeDocument/2006/relationships/ctrlProp" Target="../ctrlProps/ctrlProp5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18" Type="http://schemas.openxmlformats.org/officeDocument/2006/relationships/ctrlProp" Target="../ctrlProps/ctrlProp25.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17" Type="http://schemas.openxmlformats.org/officeDocument/2006/relationships/ctrlProp" Target="../ctrlProps/ctrlProp24.xml"/><Relationship Id="rId2" Type="http://schemas.openxmlformats.org/officeDocument/2006/relationships/drawing" Target="../drawings/drawing2.xml"/><Relationship Id="rId16" Type="http://schemas.openxmlformats.org/officeDocument/2006/relationships/ctrlProp" Target="../ctrlProps/ctrlProp23.xml"/><Relationship Id="rId1" Type="http://schemas.openxmlformats.org/officeDocument/2006/relationships/printerSettings" Target="../printerSettings/printerSettings7.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5" Type="http://schemas.openxmlformats.org/officeDocument/2006/relationships/ctrlProp" Target="../ctrlProps/ctrlProp22.xml"/><Relationship Id="rId10" Type="http://schemas.openxmlformats.org/officeDocument/2006/relationships/ctrlProp" Target="../ctrlProps/ctrlProp17.xml"/><Relationship Id="rId19" Type="http://schemas.openxmlformats.org/officeDocument/2006/relationships/ctrlProp" Target="../ctrlProps/ctrlProp26.xml"/><Relationship Id="rId4" Type="http://schemas.openxmlformats.org/officeDocument/2006/relationships/ctrlProp" Target="../ctrlProps/ctrlProp11.xml"/><Relationship Id="rId9" Type="http://schemas.openxmlformats.org/officeDocument/2006/relationships/ctrlProp" Target="../ctrlProps/ctrlProp16.xml"/><Relationship Id="rId14" Type="http://schemas.openxmlformats.org/officeDocument/2006/relationships/ctrlProp" Target="../ctrlProps/ctrlProp2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3" Type="http://schemas.openxmlformats.org/officeDocument/2006/relationships/vmlDrawing" Target="../drawings/vmlDrawing3.vml"/><Relationship Id="rId7" Type="http://schemas.openxmlformats.org/officeDocument/2006/relationships/ctrlProp" Target="../ctrlProps/ctrlProp30.xml"/><Relationship Id="rId12" Type="http://schemas.openxmlformats.org/officeDocument/2006/relationships/ctrlProp" Target="../ctrlProps/ctrlProp35.xml"/><Relationship Id="rId2" Type="http://schemas.openxmlformats.org/officeDocument/2006/relationships/drawing" Target="../drawings/drawing3.xml"/><Relationship Id="rId1" Type="http://schemas.openxmlformats.org/officeDocument/2006/relationships/printerSettings" Target="../printerSettings/printerSettings9.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5" Type="http://schemas.openxmlformats.org/officeDocument/2006/relationships/ctrlProp" Target="../ctrlProps/ctrlProp38.xml"/><Relationship Id="rId10" Type="http://schemas.openxmlformats.org/officeDocument/2006/relationships/ctrlProp" Target="../ctrlProps/ctrlProp33.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I53"/>
  <sheetViews>
    <sheetView showGridLines="0" tabSelected="1" view="pageBreakPreview" zoomScaleNormal="115" zoomScaleSheetLayoutView="100" workbookViewId="0">
      <selection sqref="A1:H1"/>
    </sheetView>
  </sheetViews>
  <sheetFormatPr defaultColWidth="9" defaultRowHeight="13.2" x14ac:dyDescent="0.2"/>
  <cols>
    <col min="1" max="1" width="4.33203125" style="380" customWidth="1"/>
    <col min="2" max="2" width="23.6640625" style="380" customWidth="1"/>
    <col min="3" max="3" width="39.6640625" style="380" customWidth="1"/>
    <col min="4" max="4" width="11.21875" style="380" customWidth="1"/>
    <col min="5" max="5" width="4.21875" style="380" customWidth="1"/>
    <col min="6" max="6" width="4.109375" style="380" customWidth="1"/>
    <col min="7" max="7" width="3.88671875" style="380" customWidth="1"/>
    <col min="8" max="8" width="4" style="380" customWidth="1"/>
    <col min="9" max="16384" width="9" style="380"/>
  </cols>
  <sheetData>
    <row r="1" spans="1:9" ht="19.2" x14ac:dyDescent="0.25">
      <c r="A1" s="672" t="s">
        <v>718</v>
      </c>
      <c r="B1" s="673"/>
      <c r="C1" s="673"/>
      <c r="D1" s="673"/>
      <c r="E1" s="673"/>
      <c r="F1" s="673"/>
      <c r="G1" s="673"/>
      <c r="H1" s="673"/>
    </row>
    <row r="2" spans="1:9" ht="8.25" customHeight="1" x14ac:dyDescent="0.25">
      <c r="B2" s="382"/>
      <c r="E2" s="383"/>
      <c r="F2" s="383"/>
      <c r="G2" s="383"/>
      <c r="H2" s="383"/>
    </row>
    <row r="3" spans="1:9" ht="18" customHeight="1" x14ac:dyDescent="0.2">
      <c r="B3" s="384" t="s">
        <v>150</v>
      </c>
      <c r="D3" s="385" t="s">
        <v>199</v>
      </c>
      <c r="E3" s="386"/>
      <c r="F3" s="386"/>
      <c r="G3" s="386"/>
      <c r="H3" s="386"/>
    </row>
    <row r="4" spans="1:9" ht="8.25" customHeight="1" x14ac:dyDescent="0.25">
      <c r="B4" s="387"/>
      <c r="E4" s="386"/>
      <c r="F4" s="383"/>
      <c r="G4" s="383"/>
      <c r="H4" s="383"/>
    </row>
    <row r="5" spans="1:9" ht="21.75" customHeight="1" x14ac:dyDescent="0.2">
      <c r="A5" s="674" t="s">
        <v>151</v>
      </c>
      <c r="B5" s="675"/>
      <c r="C5" s="388"/>
      <c r="D5" s="389"/>
      <c r="E5" s="389"/>
      <c r="F5" s="389"/>
      <c r="G5" s="389"/>
      <c r="H5" s="390"/>
    </row>
    <row r="6" spans="1:9" ht="10.5" customHeight="1" thickBot="1" x14ac:dyDescent="0.25"/>
    <row r="7" spans="1:9" ht="21" customHeight="1" x14ac:dyDescent="0.2">
      <c r="A7" s="391"/>
      <c r="B7" s="392"/>
      <c r="C7" s="393"/>
      <c r="D7" s="676" t="s">
        <v>719</v>
      </c>
      <c r="E7" s="679" t="s">
        <v>152</v>
      </c>
      <c r="F7" s="682" t="s">
        <v>153</v>
      </c>
      <c r="G7" s="685" t="s">
        <v>154</v>
      </c>
      <c r="H7" s="688" t="s">
        <v>155</v>
      </c>
    </row>
    <row r="8" spans="1:9" x14ac:dyDescent="0.2">
      <c r="A8" s="394"/>
      <c r="B8" s="691" t="s">
        <v>156</v>
      </c>
      <c r="C8" s="692"/>
      <c r="D8" s="677"/>
      <c r="E8" s="680"/>
      <c r="F8" s="683"/>
      <c r="G8" s="686"/>
      <c r="H8" s="689"/>
    </row>
    <row r="9" spans="1:9" ht="21.6" customHeight="1" thickBot="1" x14ac:dyDescent="0.25">
      <c r="A9" s="394"/>
      <c r="B9" s="395"/>
      <c r="C9" s="396"/>
      <c r="D9" s="678"/>
      <c r="E9" s="681"/>
      <c r="F9" s="684"/>
      <c r="G9" s="687"/>
      <c r="H9" s="690"/>
    </row>
    <row r="10" spans="1:9" ht="19.5" customHeight="1" x14ac:dyDescent="0.2">
      <c r="A10" s="697" t="s">
        <v>127</v>
      </c>
      <c r="B10" s="700" t="s">
        <v>845</v>
      </c>
      <c r="C10" s="701"/>
      <c r="D10" s="397"/>
      <c r="E10" s="397" t="s">
        <v>58</v>
      </c>
      <c r="F10" s="398" t="s">
        <v>58</v>
      </c>
      <c r="G10" s="398" t="s">
        <v>58</v>
      </c>
      <c r="H10" s="399" t="s">
        <v>58</v>
      </c>
    </row>
    <row r="11" spans="1:9" ht="19.5" customHeight="1" x14ac:dyDescent="0.2">
      <c r="A11" s="698"/>
      <c r="B11" s="702" t="s">
        <v>842</v>
      </c>
      <c r="C11" s="703"/>
      <c r="D11" s="400"/>
      <c r="E11" s="400" t="s">
        <v>58</v>
      </c>
      <c r="F11" s="401"/>
      <c r="G11" s="402"/>
      <c r="H11" s="403"/>
      <c r="I11" s="404"/>
    </row>
    <row r="12" spans="1:9" ht="19.5" customHeight="1" x14ac:dyDescent="0.2">
      <c r="A12" s="698"/>
      <c r="B12" s="702" t="s">
        <v>843</v>
      </c>
      <c r="C12" s="703"/>
      <c r="D12" s="405"/>
      <c r="E12" s="406"/>
      <c r="F12" s="407" t="s">
        <v>58</v>
      </c>
      <c r="G12" s="407" t="s">
        <v>58</v>
      </c>
      <c r="H12" s="403"/>
    </row>
    <row r="13" spans="1:9" ht="19.5" customHeight="1" thickBot="1" x14ac:dyDescent="0.25">
      <c r="A13" s="699"/>
      <c r="B13" s="704" t="s">
        <v>844</v>
      </c>
      <c r="C13" s="705"/>
      <c r="D13" s="408"/>
      <c r="E13" s="409"/>
      <c r="F13" s="410"/>
      <c r="G13" s="411"/>
      <c r="H13" s="412" t="s">
        <v>58</v>
      </c>
    </row>
    <row r="14" spans="1:9" ht="19.5" customHeight="1" x14ac:dyDescent="0.2">
      <c r="A14" s="413">
        <v>1</v>
      </c>
      <c r="B14" s="700" t="s">
        <v>720</v>
      </c>
      <c r="C14" s="701"/>
      <c r="D14" s="400"/>
      <c r="E14" s="400" t="s">
        <v>58</v>
      </c>
      <c r="F14" s="407" t="s">
        <v>58</v>
      </c>
      <c r="G14" s="407" t="s">
        <v>58</v>
      </c>
      <c r="H14" s="414" t="s">
        <v>58</v>
      </c>
    </row>
    <row r="15" spans="1:9" ht="19.5" customHeight="1" x14ac:dyDescent="0.2">
      <c r="A15" s="415">
        <v>2</v>
      </c>
      <c r="B15" s="702" t="s">
        <v>59</v>
      </c>
      <c r="C15" s="703"/>
      <c r="D15" s="416"/>
      <c r="E15" s="417"/>
      <c r="F15" s="418" t="s">
        <v>58</v>
      </c>
      <c r="G15" s="418" t="s">
        <v>58</v>
      </c>
      <c r="H15" s="403"/>
    </row>
    <row r="16" spans="1:9" ht="19.5" customHeight="1" x14ac:dyDescent="0.2">
      <c r="A16" s="706">
        <v>3</v>
      </c>
      <c r="B16" s="708" t="s">
        <v>157</v>
      </c>
      <c r="C16" s="709"/>
      <c r="D16" s="419"/>
      <c r="E16" s="710" t="s">
        <v>58</v>
      </c>
      <c r="F16" s="420"/>
      <c r="G16" s="712" t="s">
        <v>58</v>
      </c>
      <c r="H16" s="693" t="s">
        <v>58</v>
      </c>
    </row>
    <row r="17" spans="1:8" ht="19.5" customHeight="1" x14ac:dyDescent="0.2">
      <c r="A17" s="707"/>
      <c r="B17" s="695" t="s">
        <v>721</v>
      </c>
      <c r="C17" s="696"/>
      <c r="D17" s="413"/>
      <c r="E17" s="711"/>
      <c r="F17" s="407"/>
      <c r="G17" s="713"/>
      <c r="H17" s="694"/>
    </row>
    <row r="18" spans="1:8" ht="19.5" customHeight="1" x14ac:dyDescent="0.2">
      <c r="A18" s="706">
        <v>4</v>
      </c>
      <c r="B18" s="708" t="s">
        <v>263</v>
      </c>
      <c r="C18" s="709"/>
      <c r="D18" s="421"/>
      <c r="E18" s="710" t="s">
        <v>58</v>
      </c>
      <c r="F18" s="422"/>
      <c r="G18" s="712" t="s">
        <v>58</v>
      </c>
      <c r="H18" s="693" t="s">
        <v>58</v>
      </c>
    </row>
    <row r="19" spans="1:8" ht="19.2" customHeight="1" x14ac:dyDescent="0.2">
      <c r="A19" s="714"/>
      <c r="B19" s="718" t="s">
        <v>158</v>
      </c>
      <c r="C19" s="719"/>
      <c r="D19" s="423"/>
      <c r="E19" s="715"/>
      <c r="F19" s="424"/>
      <c r="G19" s="716"/>
      <c r="H19" s="717"/>
    </row>
    <row r="20" spans="1:8" ht="19.5" customHeight="1" x14ac:dyDescent="0.2">
      <c r="A20" s="425">
        <v>5</v>
      </c>
      <c r="B20" s="702" t="s">
        <v>60</v>
      </c>
      <c r="C20" s="703"/>
      <c r="D20" s="426"/>
      <c r="E20" s="427" t="s">
        <v>58</v>
      </c>
      <c r="F20" s="418" t="s">
        <v>58</v>
      </c>
      <c r="G20" s="418" t="s">
        <v>58</v>
      </c>
      <c r="H20" s="428" t="s">
        <v>58</v>
      </c>
    </row>
    <row r="21" spans="1:8" ht="19.5" customHeight="1" x14ac:dyDescent="0.2">
      <c r="A21" s="425">
        <v>6</v>
      </c>
      <c r="B21" s="702" t="s">
        <v>722</v>
      </c>
      <c r="C21" s="703"/>
      <c r="D21" s="426"/>
      <c r="E21" s="427" t="s">
        <v>58</v>
      </c>
      <c r="F21" s="418" t="s">
        <v>58</v>
      </c>
      <c r="G21" s="418" t="s">
        <v>58</v>
      </c>
      <c r="H21" s="414" t="s">
        <v>58</v>
      </c>
    </row>
    <row r="22" spans="1:8" ht="19.5" customHeight="1" x14ac:dyDescent="0.2">
      <c r="A22" s="425">
        <v>7</v>
      </c>
      <c r="B22" s="702" t="s">
        <v>159</v>
      </c>
      <c r="C22" s="703"/>
      <c r="D22" s="416"/>
      <c r="E22" s="427" t="s">
        <v>58</v>
      </c>
      <c r="F22" s="429"/>
      <c r="G22" s="402"/>
      <c r="H22" s="428" t="s">
        <v>58</v>
      </c>
    </row>
    <row r="23" spans="1:8" ht="19.5" customHeight="1" thickBot="1" x14ac:dyDescent="0.25">
      <c r="A23" s="655">
        <v>8</v>
      </c>
      <c r="B23" s="704" t="s">
        <v>712</v>
      </c>
      <c r="C23" s="705"/>
      <c r="D23" s="665"/>
      <c r="E23" s="427" t="s">
        <v>58</v>
      </c>
      <c r="F23" s="418" t="s">
        <v>58</v>
      </c>
      <c r="G23" s="418" t="s">
        <v>58</v>
      </c>
      <c r="H23" s="428" t="s">
        <v>58</v>
      </c>
    </row>
    <row r="24" spans="1:8" ht="24" customHeight="1" x14ac:dyDescent="0.2">
      <c r="A24" s="714">
        <v>9</v>
      </c>
      <c r="B24" s="721" t="s">
        <v>846</v>
      </c>
      <c r="C24" s="722"/>
      <c r="D24" s="664"/>
      <c r="E24" s="430" t="s">
        <v>58</v>
      </c>
      <c r="F24" s="431" t="s">
        <v>58</v>
      </c>
      <c r="G24" s="431" t="s">
        <v>58</v>
      </c>
      <c r="H24" s="432" t="s">
        <v>58</v>
      </c>
    </row>
    <row r="25" spans="1:8" ht="74.400000000000006" customHeight="1" thickBot="1" x14ac:dyDescent="0.25">
      <c r="A25" s="720"/>
      <c r="B25" s="723" t="s">
        <v>847</v>
      </c>
      <c r="C25" s="724"/>
      <c r="D25" s="433"/>
      <c r="E25" s="434" t="s">
        <v>58</v>
      </c>
      <c r="F25" s="435" t="s">
        <v>58</v>
      </c>
      <c r="G25" s="435" t="s">
        <v>58</v>
      </c>
      <c r="H25" s="436" t="s">
        <v>58</v>
      </c>
    </row>
    <row r="26" spans="1:8" ht="21.75" customHeight="1" thickBot="1" x14ac:dyDescent="0.25">
      <c r="A26" s="437">
        <v>10</v>
      </c>
      <c r="B26" s="725" t="s">
        <v>723</v>
      </c>
      <c r="C26" s="726"/>
      <c r="D26" s="437"/>
      <c r="E26" s="438" t="s">
        <v>58</v>
      </c>
      <c r="F26" s="439" t="s">
        <v>58</v>
      </c>
      <c r="G26" s="439" t="s">
        <v>58</v>
      </c>
      <c r="H26" s="440" t="s">
        <v>58</v>
      </c>
    </row>
    <row r="27" spans="1:8" ht="19.5" customHeight="1" thickBot="1" x14ac:dyDescent="0.25">
      <c r="A27" s="441"/>
      <c r="B27" s="442"/>
      <c r="C27" s="442"/>
      <c r="D27" s="441"/>
      <c r="E27" s="441"/>
      <c r="F27" s="441"/>
      <c r="G27" s="441"/>
      <c r="H27" s="441"/>
    </row>
    <row r="28" spans="1:8" customFormat="1" ht="19.5" customHeight="1" thickBot="1" x14ac:dyDescent="0.25">
      <c r="A28" s="727"/>
      <c r="B28" s="729" t="s">
        <v>724</v>
      </c>
      <c r="C28" s="729"/>
      <c r="D28" s="729"/>
      <c r="E28" s="729"/>
      <c r="F28" s="729"/>
      <c r="G28" s="730" t="s">
        <v>725</v>
      </c>
      <c r="H28" s="730"/>
    </row>
    <row r="29" spans="1:8" customFormat="1" ht="19.5" customHeight="1" thickBot="1" x14ac:dyDescent="0.25">
      <c r="A29" s="728"/>
      <c r="B29" s="729"/>
      <c r="C29" s="729"/>
      <c r="D29" s="729"/>
      <c r="E29" s="729"/>
      <c r="F29" s="729"/>
      <c r="G29" s="730"/>
      <c r="H29" s="730"/>
    </row>
    <row r="30" spans="1:8" customFormat="1" ht="23.4" customHeight="1" x14ac:dyDescent="0.2">
      <c r="A30" s="443">
        <v>1</v>
      </c>
      <c r="B30" s="731" t="s">
        <v>726</v>
      </c>
      <c r="C30" s="731"/>
      <c r="D30" s="731"/>
      <c r="E30" s="731"/>
      <c r="F30" s="731"/>
      <c r="G30" s="732"/>
      <c r="H30" s="732"/>
    </row>
    <row r="31" spans="1:8" customFormat="1" ht="23.4" customHeight="1" x14ac:dyDescent="0.2">
      <c r="A31" s="444">
        <v>2</v>
      </c>
      <c r="B31" s="739" t="s">
        <v>727</v>
      </c>
      <c r="C31" s="739"/>
      <c r="D31" s="739"/>
      <c r="E31" s="739"/>
      <c r="F31" s="739"/>
      <c r="G31" s="740"/>
      <c r="H31" s="740"/>
    </row>
    <row r="32" spans="1:8" customFormat="1" ht="23.4" customHeight="1" thickBot="1" x14ac:dyDescent="0.25">
      <c r="A32" s="445">
        <v>3</v>
      </c>
      <c r="B32" s="741" t="s">
        <v>728</v>
      </c>
      <c r="C32" s="741"/>
      <c r="D32" s="741"/>
      <c r="E32" s="741"/>
      <c r="F32" s="741"/>
      <c r="G32" s="742"/>
      <c r="H32" s="742"/>
    </row>
    <row r="33" spans="1:8" customFormat="1" ht="19.5" customHeight="1" x14ac:dyDescent="0.2">
      <c r="A33" s="446"/>
      <c r="B33" s="447"/>
      <c r="C33" s="447"/>
      <c r="D33" s="447"/>
      <c r="E33" s="447"/>
      <c r="F33" s="447"/>
      <c r="G33" s="448"/>
      <c r="H33" s="448"/>
    </row>
    <row r="34" spans="1:8" ht="26.25" customHeight="1" x14ac:dyDescent="0.2">
      <c r="A34" s="743" t="s">
        <v>716</v>
      </c>
      <c r="B34" s="743"/>
      <c r="C34" s="743"/>
      <c r="D34" s="743"/>
      <c r="E34" s="743"/>
      <c r="F34" s="743"/>
      <c r="G34" s="743"/>
      <c r="H34" s="743"/>
    </row>
    <row r="35" spans="1:8" x14ac:dyDescent="0.2">
      <c r="A35" s="744" t="s">
        <v>717</v>
      </c>
      <c r="B35" s="744"/>
      <c r="C35" s="744"/>
      <c r="D35" s="744"/>
      <c r="E35" s="744"/>
      <c r="F35" s="744"/>
      <c r="G35" s="744"/>
      <c r="H35" s="744"/>
    </row>
    <row r="36" spans="1:8" ht="14.4" customHeight="1" x14ac:dyDescent="0.2">
      <c r="A36" s="745" t="s">
        <v>861</v>
      </c>
      <c r="B36" s="746"/>
      <c r="C36" s="746"/>
      <c r="D36" s="746"/>
      <c r="E36" s="746"/>
      <c r="F36" s="746"/>
      <c r="G36" s="746"/>
      <c r="H36" s="746"/>
    </row>
    <row r="37" spans="1:8" ht="14.4" customHeight="1" x14ac:dyDescent="0.2">
      <c r="A37" s="746"/>
      <c r="B37" s="746"/>
      <c r="C37" s="746"/>
      <c r="D37" s="746"/>
      <c r="E37" s="746"/>
      <c r="F37" s="746"/>
      <c r="G37" s="746"/>
      <c r="H37" s="746"/>
    </row>
    <row r="38" spans="1:8" ht="14.4" customHeight="1" x14ac:dyDescent="0.2">
      <c r="A38" s="746"/>
      <c r="B38" s="746"/>
      <c r="C38" s="746"/>
      <c r="D38" s="746"/>
      <c r="E38" s="746"/>
      <c r="F38" s="746"/>
      <c r="G38" s="746"/>
      <c r="H38" s="746"/>
    </row>
    <row r="39" spans="1:8" ht="12" customHeight="1" thickBot="1" x14ac:dyDescent="0.25">
      <c r="A39" s="449"/>
      <c r="B39" s="381"/>
      <c r="C39" s="381"/>
      <c r="D39" s="381"/>
      <c r="E39" s="381"/>
    </row>
    <row r="40" spans="1:8" ht="18.75" customHeight="1" x14ac:dyDescent="0.2">
      <c r="A40" s="450" t="s">
        <v>729</v>
      </c>
      <c r="B40" s="451"/>
      <c r="C40" s="452"/>
      <c r="D40" s="747" t="s">
        <v>730</v>
      </c>
      <c r="E40" s="748"/>
      <c r="F40" s="748"/>
      <c r="G40" s="748"/>
      <c r="H40" s="749"/>
    </row>
    <row r="41" spans="1:8" ht="15" customHeight="1" thickBot="1" x14ac:dyDescent="0.25">
      <c r="A41" s="453"/>
      <c r="B41" s="454" t="s">
        <v>731</v>
      </c>
      <c r="C41" s="455"/>
      <c r="D41" s="750"/>
      <c r="E41" s="751"/>
      <c r="F41" s="751"/>
      <c r="G41" s="751"/>
      <c r="H41" s="752"/>
    </row>
    <row r="42" spans="1:8" ht="30" customHeight="1" thickBot="1" x14ac:dyDescent="0.25">
      <c r="A42" s="753" t="s">
        <v>715</v>
      </c>
      <c r="B42" s="754"/>
      <c r="C42" s="755"/>
      <c r="D42" s="756" t="s">
        <v>732</v>
      </c>
      <c r="E42" s="757"/>
      <c r="F42" s="757"/>
      <c r="G42" s="757"/>
      <c r="H42" s="758"/>
    </row>
    <row r="43" spans="1:8" ht="32.4" customHeight="1" x14ac:dyDescent="0.2">
      <c r="A43" s="1806" t="s">
        <v>862</v>
      </c>
      <c r="B43" s="1806"/>
      <c r="C43" s="1806"/>
      <c r="D43" s="1807" t="s">
        <v>863</v>
      </c>
      <c r="E43" s="1814"/>
      <c r="F43" s="1814"/>
      <c r="G43" s="1814"/>
      <c r="H43" s="1808"/>
    </row>
    <row r="44" spans="1:8" ht="21" customHeight="1" thickBot="1" x14ac:dyDescent="0.25">
      <c r="A44" s="1809" t="s">
        <v>864</v>
      </c>
      <c r="B44" s="1810"/>
      <c r="C44" s="1811"/>
      <c r="D44" s="1812"/>
      <c r="E44" s="1815"/>
      <c r="F44" s="1815"/>
      <c r="G44" s="1815"/>
      <c r="H44" s="1813"/>
    </row>
    <row r="45" spans="1:8" ht="15" customHeight="1" x14ac:dyDescent="0.2">
      <c r="A45" s="385"/>
      <c r="B45" s="385"/>
      <c r="C45" s="385"/>
      <c r="D45" s="456"/>
      <c r="E45" s="457"/>
      <c r="F45" s="457"/>
      <c r="G45" s="457"/>
      <c r="H45" s="457"/>
    </row>
    <row r="46" spans="1:8" ht="21" customHeight="1" x14ac:dyDescent="0.2">
      <c r="A46" s="759" t="s">
        <v>160</v>
      </c>
      <c r="B46" s="760"/>
      <c r="C46" s="760"/>
      <c r="D46" s="760"/>
      <c r="E46" s="760"/>
      <c r="F46" s="760"/>
      <c r="G46" s="760"/>
      <c r="H46" s="761"/>
    </row>
    <row r="47" spans="1:8" ht="17.25" customHeight="1" x14ac:dyDescent="0.2">
      <c r="A47" s="733" t="s">
        <v>733</v>
      </c>
      <c r="B47" s="734"/>
      <c r="C47" s="734"/>
      <c r="D47" s="734"/>
      <c r="E47" s="734"/>
      <c r="F47" s="734"/>
      <c r="G47" s="734"/>
      <c r="H47" s="735"/>
    </row>
    <row r="48" spans="1:8" ht="14.25" customHeight="1" x14ac:dyDescent="0.2">
      <c r="A48" s="736"/>
      <c r="B48" s="737"/>
      <c r="C48" s="737"/>
      <c r="D48" s="737"/>
      <c r="E48" s="737"/>
      <c r="F48" s="737"/>
      <c r="G48" s="737"/>
      <c r="H48" s="738"/>
    </row>
    <row r="49" spans="1:8" ht="21" customHeight="1" x14ac:dyDescent="0.2">
      <c r="A49" s="762" t="s">
        <v>32</v>
      </c>
      <c r="B49" s="763"/>
      <c r="C49" s="458"/>
      <c r="D49" s="459"/>
      <c r="E49" s="459"/>
      <c r="F49" s="459"/>
      <c r="G49" s="459"/>
      <c r="H49" s="460"/>
    </row>
    <row r="50" spans="1:8" ht="20.25" customHeight="1" x14ac:dyDescent="0.2">
      <c r="A50" s="764" t="s">
        <v>161</v>
      </c>
      <c r="B50" s="765"/>
      <c r="C50" s="461"/>
      <c r="D50" s="459"/>
      <c r="E50" s="459"/>
      <c r="F50" s="459"/>
      <c r="G50" s="459"/>
      <c r="H50" s="460"/>
    </row>
    <row r="51" spans="1:8" ht="12" customHeight="1" x14ac:dyDescent="0.2">
      <c r="A51" s="766" t="s">
        <v>162</v>
      </c>
      <c r="B51" s="767"/>
      <c r="C51" s="462" t="s">
        <v>734</v>
      </c>
      <c r="D51" s="463"/>
      <c r="E51" s="463"/>
      <c r="F51" s="463"/>
      <c r="G51" s="463"/>
      <c r="H51" s="464"/>
    </row>
    <row r="52" spans="1:8" ht="12" customHeight="1" x14ac:dyDescent="0.2">
      <c r="A52" s="768"/>
      <c r="B52" s="763"/>
      <c r="C52" s="465" t="s">
        <v>735</v>
      </c>
      <c r="D52" s="466"/>
      <c r="E52" s="466"/>
      <c r="F52" s="466"/>
      <c r="G52" s="466"/>
      <c r="H52" s="467"/>
    </row>
    <row r="53" spans="1:8" customFormat="1" ht="21" customHeight="1" x14ac:dyDescent="0.2">
      <c r="A53" s="769" t="s">
        <v>736</v>
      </c>
      <c r="B53" s="770"/>
      <c r="C53" s="771"/>
      <c r="D53" s="772"/>
      <c r="E53" s="772"/>
      <c r="F53" s="772"/>
      <c r="G53" s="772"/>
      <c r="H53" s="773"/>
    </row>
  </sheetData>
  <mergeCells count="60">
    <mergeCell ref="A49:B49"/>
    <mergeCell ref="A50:B50"/>
    <mergeCell ref="A51:B52"/>
    <mergeCell ref="A53:B53"/>
    <mergeCell ref="C53:H53"/>
    <mergeCell ref="A47:H48"/>
    <mergeCell ref="B31:F31"/>
    <mergeCell ref="G31:H31"/>
    <mergeCell ref="B32:F32"/>
    <mergeCell ref="G32:H32"/>
    <mergeCell ref="A34:H34"/>
    <mergeCell ref="A35:H35"/>
    <mergeCell ref="A36:H38"/>
    <mergeCell ref="D40:H41"/>
    <mergeCell ref="A42:C42"/>
    <mergeCell ref="D42:H42"/>
    <mergeCell ref="A46:H46"/>
    <mergeCell ref="A43:C43"/>
    <mergeCell ref="A44:C44"/>
    <mergeCell ref="D43:H44"/>
    <mergeCell ref="B26:C26"/>
    <mergeCell ref="A28:A29"/>
    <mergeCell ref="B28:F29"/>
    <mergeCell ref="G28:H29"/>
    <mergeCell ref="B30:F30"/>
    <mergeCell ref="G30:H30"/>
    <mergeCell ref="B20:C20"/>
    <mergeCell ref="B21:C21"/>
    <mergeCell ref="B22:C22"/>
    <mergeCell ref="B23:C23"/>
    <mergeCell ref="A24:A25"/>
    <mergeCell ref="B24:C24"/>
    <mergeCell ref="B25:C25"/>
    <mergeCell ref="A18:A19"/>
    <mergeCell ref="B18:C18"/>
    <mergeCell ref="E18:E19"/>
    <mergeCell ref="G18:G19"/>
    <mergeCell ref="H18:H19"/>
    <mergeCell ref="B19:C19"/>
    <mergeCell ref="H16:H17"/>
    <mergeCell ref="B17:C17"/>
    <mergeCell ref="A10:A13"/>
    <mergeCell ref="B10:C10"/>
    <mergeCell ref="B11:C11"/>
    <mergeCell ref="B12:C12"/>
    <mergeCell ref="B13:C13"/>
    <mergeCell ref="B14:C14"/>
    <mergeCell ref="B15:C15"/>
    <mergeCell ref="A16:A17"/>
    <mergeCell ref="B16:C16"/>
    <mergeCell ref="E16:E17"/>
    <mergeCell ref="G16:G17"/>
    <mergeCell ref="A1:H1"/>
    <mergeCell ref="A5:B5"/>
    <mergeCell ref="D7:D9"/>
    <mergeCell ref="E7:E9"/>
    <mergeCell ref="F7:F9"/>
    <mergeCell ref="G7:G9"/>
    <mergeCell ref="H7:H9"/>
    <mergeCell ref="B8:C8"/>
  </mergeCells>
  <phoneticPr fontId="13"/>
  <pageMargins left="0.78740157480314965" right="0.11811023622047245" top="0.27559055118110237" bottom="0.23622047244094491" header="0.19685039370078741" footer="0.23622047244094491"/>
  <pageSetup paperSize="9" scale="82"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8"/>
  <sheetViews>
    <sheetView view="pageBreakPreview" zoomScale="80" zoomScaleNormal="90" zoomScaleSheetLayoutView="80" workbookViewId="0">
      <selection activeCell="C45" sqref="C45:R45"/>
    </sheetView>
  </sheetViews>
  <sheetFormatPr defaultColWidth="8.77734375" defaultRowHeight="13.2" x14ac:dyDescent="0.2"/>
  <cols>
    <col min="1" max="1" width="6" style="629" customWidth="1"/>
    <col min="2" max="4" width="4.33203125" style="629" customWidth="1"/>
    <col min="5" max="5" width="0.109375" style="629" hidden="1" customWidth="1"/>
    <col min="6" max="6" width="11.6640625" style="629" customWidth="1"/>
    <col min="7" max="7" width="7.109375" style="629" customWidth="1"/>
    <col min="8" max="10" width="4.109375" style="629" customWidth="1"/>
    <col min="11" max="11" width="3" style="629" customWidth="1"/>
    <col min="12" max="16" width="3.109375" style="629" customWidth="1"/>
    <col min="17" max="22" width="3" style="629" customWidth="1"/>
    <col min="23" max="26" width="3.109375" style="629" customWidth="1"/>
    <col min="27" max="34" width="3" style="629" customWidth="1"/>
    <col min="35" max="16384" width="8.77734375" style="629"/>
  </cols>
  <sheetData>
    <row r="1" spans="1:34" ht="36" customHeight="1" x14ac:dyDescent="0.2">
      <c r="A1" s="1487" t="s">
        <v>860</v>
      </c>
      <c r="B1" s="1488"/>
      <c r="C1" s="1488"/>
      <c r="D1" s="1488"/>
      <c r="E1" s="1488"/>
      <c r="F1" s="1488"/>
      <c r="G1" s="1488"/>
      <c r="H1" s="1488"/>
      <c r="I1" s="1488"/>
      <c r="J1" s="1488"/>
      <c r="K1" s="1488"/>
      <c r="L1" s="1488"/>
      <c r="M1" s="1488"/>
      <c r="N1" s="1488"/>
      <c r="O1" s="1488"/>
      <c r="P1" s="1488"/>
      <c r="Q1" s="1488"/>
      <c r="R1" s="1488"/>
      <c r="S1" s="1488"/>
      <c r="T1" s="1488"/>
      <c r="U1" s="1488"/>
      <c r="V1" s="1488"/>
      <c r="W1" s="1488"/>
      <c r="X1" s="1488"/>
      <c r="Y1" s="1488"/>
      <c r="Z1" s="1488"/>
      <c r="AA1" s="1488"/>
      <c r="AB1" s="1488"/>
      <c r="AC1" s="1488"/>
      <c r="AD1" s="1488"/>
      <c r="AE1" s="1488"/>
      <c r="AF1" s="1488"/>
      <c r="AG1" s="1488"/>
      <c r="AH1" s="1488"/>
    </row>
    <row r="2" spans="1:34" ht="22.2" customHeight="1" x14ac:dyDescent="0.2">
      <c r="A2" s="652"/>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653"/>
    </row>
    <row r="3" spans="1:34" ht="28.2" customHeight="1" thickBot="1" x14ac:dyDescent="0.25">
      <c r="A3" s="625" t="s">
        <v>831</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row>
    <row r="4" spans="1:34" s="631" customFormat="1" ht="22.2" customHeight="1" x14ac:dyDescent="0.2">
      <c r="A4" s="1489" t="s">
        <v>347</v>
      </c>
      <c r="B4" s="1490"/>
      <c r="C4" s="1491"/>
      <c r="D4" s="1498" t="s">
        <v>130</v>
      </c>
      <c r="E4" s="1499"/>
      <c r="F4" s="1500"/>
      <c r="G4" s="1501"/>
      <c r="H4" s="1499"/>
      <c r="I4" s="1499"/>
      <c r="J4" s="1499"/>
      <c r="K4" s="1499"/>
      <c r="L4" s="1499"/>
      <c r="M4" s="1499"/>
      <c r="N4" s="1499"/>
      <c r="O4" s="1499"/>
      <c r="P4" s="1499"/>
      <c r="Q4" s="1499"/>
      <c r="R4" s="1499"/>
      <c r="S4" s="1500"/>
      <c r="T4" s="1502" t="s">
        <v>148</v>
      </c>
      <c r="U4" s="1503"/>
      <c r="V4" s="1503"/>
      <c r="W4" s="1504"/>
      <c r="X4" s="1505"/>
      <c r="Y4" s="1506"/>
      <c r="Z4" s="1506"/>
      <c r="AA4" s="1506"/>
      <c r="AB4" s="1506"/>
      <c r="AC4" s="1506"/>
      <c r="AD4" s="1506"/>
      <c r="AE4" s="1506"/>
      <c r="AF4" s="1506"/>
      <c r="AG4" s="1506"/>
      <c r="AH4" s="1507"/>
    </row>
    <row r="5" spans="1:34" s="631" customFormat="1" ht="22.2" customHeight="1" x14ac:dyDescent="0.2">
      <c r="A5" s="1492"/>
      <c r="B5" s="1493"/>
      <c r="C5" s="1494"/>
      <c r="D5" s="1465" t="s">
        <v>130</v>
      </c>
      <c r="E5" s="1466"/>
      <c r="F5" s="1467"/>
      <c r="G5" s="1468"/>
      <c r="H5" s="1469"/>
      <c r="I5" s="1469"/>
      <c r="J5" s="1469"/>
      <c r="K5" s="1469"/>
      <c r="L5" s="1469"/>
      <c r="M5" s="1469"/>
      <c r="N5" s="1469"/>
      <c r="O5" s="1469"/>
      <c r="P5" s="1469"/>
      <c r="Q5" s="1469"/>
      <c r="R5" s="1469"/>
      <c r="S5" s="1470"/>
      <c r="T5" s="1471" t="s">
        <v>148</v>
      </c>
      <c r="U5" s="1472"/>
      <c r="V5" s="1472"/>
      <c r="W5" s="1473"/>
      <c r="X5" s="1474"/>
      <c r="Y5" s="1475"/>
      <c r="Z5" s="1475"/>
      <c r="AA5" s="1475"/>
      <c r="AB5" s="1475"/>
      <c r="AC5" s="1475"/>
      <c r="AD5" s="1475"/>
      <c r="AE5" s="1475"/>
      <c r="AF5" s="1475"/>
      <c r="AG5" s="1475"/>
      <c r="AH5" s="1476"/>
    </row>
    <row r="6" spans="1:34" s="631" customFormat="1" ht="22.2" customHeight="1" x14ac:dyDescent="0.2">
      <c r="A6" s="1492"/>
      <c r="B6" s="1493"/>
      <c r="C6" s="1494"/>
      <c r="D6" s="1465" t="s">
        <v>130</v>
      </c>
      <c r="E6" s="1466"/>
      <c r="F6" s="1467"/>
      <c r="G6" s="1468"/>
      <c r="H6" s="1469"/>
      <c r="I6" s="1469"/>
      <c r="J6" s="1469"/>
      <c r="K6" s="1469"/>
      <c r="L6" s="1469"/>
      <c r="M6" s="1469"/>
      <c r="N6" s="1469"/>
      <c r="O6" s="1469"/>
      <c r="P6" s="1469"/>
      <c r="Q6" s="1469"/>
      <c r="R6" s="1469"/>
      <c r="S6" s="1470"/>
      <c r="T6" s="1471" t="s">
        <v>148</v>
      </c>
      <c r="U6" s="1472"/>
      <c r="V6" s="1472"/>
      <c r="W6" s="1473"/>
      <c r="X6" s="1474"/>
      <c r="Y6" s="1475"/>
      <c r="Z6" s="1475"/>
      <c r="AA6" s="1475"/>
      <c r="AB6" s="1475"/>
      <c r="AC6" s="1475"/>
      <c r="AD6" s="1475"/>
      <c r="AE6" s="1475"/>
      <c r="AF6" s="1475"/>
      <c r="AG6" s="1475"/>
      <c r="AH6" s="1476"/>
    </row>
    <row r="7" spans="1:34" s="631" customFormat="1" ht="22.2" customHeight="1" thickBot="1" x14ac:dyDescent="0.25">
      <c r="A7" s="1495"/>
      <c r="B7" s="1496"/>
      <c r="C7" s="1497"/>
      <c r="D7" s="1477" t="s">
        <v>130</v>
      </c>
      <c r="E7" s="1478"/>
      <c r="F7" s="1479"/>
      <c r="G7" s="1480"/>
      <c r="H7" s="1478"/>
      <c r="I7" s="1478"/>
      <c r="J7" s="1478"/>
      <c r="K7" s="1478"/>
      <c r="L7" s="1478"/>
      <c r="M7" s="1478"/>
      <c r="N7" s="1478"/>
      <c r="O7" s="1478"/>
      <c r="P7" s="1478"/>
      <c r="Q7" s="1478"/>
      <c r="R7" s="1478"/>
      <c r="S7" s="1479"/>
      <c r="T7" s="1481" t="s">
        <v>148</v>
      </c>
      <c r="U7" s="1482"/>
      <c r="V7" s="1482"/>
      <c r="W7" s="1483"/>
      <c r="X7" s="1484"/>
      <c r="Y7" s="1485"/>
      <c r="Z7" s="1485"/>
      <c r="AA7" s="1485"/>
      <c r="AB7" s="1485"/>
      <c r="AC7" s="1485"/>
      <c r="AD7" s="1485"/>
      <c r="AE7" s="1485"/>
      <c r="AF7" s="1485"/>
      <c r="AG7" s="1485"/>
      <c r="AH7" s="1486"/>
    </row>
    <row r="8" spans="1:34" x14ac:dyDescent="0.2">
      <c r="B8" s="1464"/>
      <c r="C8" s="1464"/>
      <c r="D8" s="1464"/>
      <c r="E8" s="1464"/>
      <c r="F8" s="1464"/>
      <c r="G8" s="1464"/>
      <c r="H8" s="1464"/>
      <c r="I8" s="1464"/>
      <c r="J8" s="1464"/>
      <c r="K8" s="1464"/>
      <c r="L8" s="1464"/>
      <c r="M8" s="1464"/>
      <c r="N8" s="1464"/>
      <c r="O8" s="1464"/>
      <c r="P8" s="1464"/>
      <c r="Q8" s="1464"/>
      <c r="R8" s="1464"/>
      <c r="S8" s="1464"/>
      <c r="T8" s="1464"/>
      <c r="U8" s="1464"/>
      <c r="V8" s="1464"/>
      <c r="W8" s="1464"/>
      <c r="X8" s="1464"/>
      <c r="Y8" s="1464"/>
      <c r="Z8" s="1464"/>
      <c r="AA8" s="1464"/>
      <c r="AB8" s="1464"/>
      <c r="AC8" s="1464"/>
      <c r="AD8" s="1464"/>
      <c r="AE8" s="1464"/>
      <c r="AF8" s="1464"/>
      <c r="AG8" s="1464"/>
      <c r="AH8" s="1464"/>
    </row>
  </sheetData>
  <mergeCells count="19">
    <mergeCell ref="A1:AH1"/>
    <mergeCell ref="A4:C7"/>
    <mergeCell ref="D4:F4"/>
    <mergeCell ref="G4:S4"/>
    <mergeCell ref="T4:W4"/>
    <mergeCell ref="X4:AH4"/>
    <mergeCell ref="D5:F5"/>
    <mergeCell ref="G5:S5"/>
    <mergeCell ref="T5:W5"/>
    <mergeCell ref="X5:AH5"/>
    <mergeCell ref="B8:AH8"/>
    <mergeCell ref="D6:F6"/>
    <mergeCell ref="G6:S6"/>
    <mergeCell ref="T6:W6"/>
    <mergeCell ref="X6:AH6"/>
    <mergeCell ref="D7:F7"/>
    <mergeCell ref="G7:S7"/>
    <mergeCell ref="T7:W7"/>
    <mergeCell ref="X7:AH7"/>
  </mergeCells>
  <phoneticPr fontId="13"/>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BB110"/>
  <sheetViews>
    <sheetView workbookViewId="0">
      <selection activeCell="F19" sqref="F19:G19"/>
    </sheetView>
  </sheetViews>
  <sheetFormatPr defaultColWidth="10" defaultRowHeight="13.2" x14ac:dyDescent="0.2"/>
  <cols>
    <col min="1" max="1" width="1.5546875" style="338" customWidth="1"/>
    <col min="2" max="3" width="10" style="338"/>
    <col min="4" max="4" width="45.109375" style="338" customWidth="1"/>
    <col min="5" max="16384" width="10" style="338"/>
  </cols>
  <sheetData>
    <row r="1" spans="2:11" ht="14.4" x14ac:dyDescent="0.2">
      <c r="B1" s="338" t="s">
        <v>594</v>
      </c>
      <c r="D1" s="339"/>
      <c r="E1" s="339"/>
      <c r="F1" s="339"/>
    </row>
    <row r="2" spans="2:11" s="341" customFormat="1" ht="20.25" customHeight="1" x14ac:dyDescent="0.2">
      <c r="B2" s="340" t="s">
        <v>595</v>
      </c>
      <c r="C2" s="340"/>
      <c r="D2" s="339"/>
      <c r="E2" s="339"/>
      <c r="F2" s="339"/>
    </row>
    <row r="3" spans="2:11" s="341" customFormat="1" ht="20.25" customHeight="1" x14ac:dyDescent="0.2">
      <c r="B3" s="340"/>
      <c r="C3" s="340"/>
      <c r="D3" s="339"/>
      <c r="E3" s="339"/>
      <c r="F3" s="339"/>
    </row>
    <row r="4" spans="2:11" s="343" customFormat="1" ht="20.25" customHeight="1" x14ac:dyDescent="0.2">
      <c r="B4" s="342"/>
      <c r="C4" s="339" t="s">
        <v>596</v>
      </c>
      <c r="D4" s="339"/>
      <c r="F4" s="1508" t="s">
        <v>597</v>
      </c>
      <c r="G4" s="1508"/>
      <c r="H4" s="1508"/>
      <c r="I4" s="1508"/>
      <c r="J4" s="1508"/>
      <c r="K4" s="1508"/>
    </row>
    <row r="5" spans="2:11" s="343" customFormat="1" ht="20.25" customHeight="1" x14ac:dyDescent="0.2">
      <c r="B5" s="344"/>
      <c r="C5" s="339" t="s">
        <v>598</v>
      </c>
      <c r="D5" s="339"/>
      <c r="F5" s="1508"/>
      <c r="G5" s="1508"/>
      <c r="H5" s="1508"/>
      <c r="I5" s="1508"/>
      <c r="J5" s="1508"/>
      <c r="K5" s="1508"/>
    </row>
    <row r="6" spans="2:11" s="341" customFormat="1" ht="20.25" customHeight="1" x14ac:dyDescent="0.2">
      <c r="B6" s="345" t="s">
        <v>599</v>
      </c>
      <c r="C6" s="339"/>
      <c r="D6" s="339"/>
      <c r="E6" s="286"/>
      <c r="F6" s="346"/>
    </row>
    <row r="7" spans="2:11" s="341" customFormat="1" ht="20.25" customHeight="1" x14ac:dyDescent="0.2">
      <c r="B7" s="340"/>
      <c r="C7" s="340"/>
      <c r="D7" s="339"/>
      <c r="E7" s="286"/>
      <c r="F7" s="346"/>
    </row>
    <row r="8" spans="2:11" s="341" customFormat="1" ht="20.25" customHeight="1" x14ac:dyDescent="0.2">
      <c r="B8" s="339" t="s">
        <v>600</v>
      </c>
      <c r="C8" s="340"/>
      <c r="D8" s="339"/>
      <c r="E8" s="286"/>
      <c r="F8" s="346"/>
    </row>
    <row r="9" spans="2:11" s="341" customFormat="1" ht="20.25" customHeight="1" x14ac:dyDescent="0.2">
      <c r="B9" s="340"/>
      <c r="C9" s="340"/>
      <c r="D9" s="339"/>
      <c r="E9" s="339"/>
      <c r="F9" s="339"/>
    </row>
    <row r="10" spans="2:11" s="341" customFormat="1" ht="20.25" customHeight="1" x14ac:dyDescent="0.2">
      <c r="B10" s="339" t="s">
        <v>601</v>
      </c>
      <c r="C10" s="340"/>
      <c r="D10" s="339"/>
      <c r="E10" s="339"/>
      <c r="F10" s="339"/>
    </row>
    <row r="11" spans="2:11" s="341" customFormat="1" ht="20.25" customHeight="1" x14ac:dyDescent="0.2">
      <c r="B11" s="339"/>
      <c r="C11" s="340"/>
      <c r="D11" s="339"/>
    </row>
    <row r="12" spans="2:11" s="341" customFormat="1" ht="20.25" customHeight="1" x14ac:dyDescent="0.2">
      <c r="B12" s="339" t="s">
        <v>602</v>
      </c>
      <c r="C12" s="340"/>
      <c r="D12" s="339"/>
    </row>
    <row r="13" spans="2:11" s="341" customFormat="1" ht="20.25" customHeight="1" x14ac:dyDescent="0.2">
      <c r="B13" s="339"/>
      <c r="C13" s="340"/>
      <c r="D13" s="339"/>
    </row>
    <row r="14" spans="2:11" s="341" customFormat="1" ht="20.25" customHeight="1" x14ac:dyDescent="0.2">
      <c r="B14" s="339" t="s">
        <v>603</v>
      </c>
      <c r="C14" s="340"/>
      <c r="D14" s="339"/>
    </row>
    <row r="15" spans="2:11" s="341" customFormat="1" ht="20.25" customHeight="1" x14ac:dyDescent="0.2">
      <c r="B15" s="339"/>
      <c r="C15" s="340"/>
      <c r="D15" s="339"/>
    </row>
    <row r="16" spans="2:11" s="341" customFormat="1" ht="20.25" customHeight="1" x14ac:dyDescent="0.2">
      <c r="B16" s="339" t="s">
        <v>604</v>
      </c>
      <c r="C16" s="340"/>
      <c r="D16" s="339"/>
    </row>
    <row r="17" spans="2:6" s="341" customFormat="1" ht="20.25" customHeight="1" x14ac:dyDescent="0.2">
      <c r="B17" s="339" t="s">
        <v>605</v>
      </c>
      <c r="C17" s="340"/>
      <c r="D17" s="339"/>
    </row>
    <row r="18" spans="2:6" s="341" customFormat="1" ht="20.25" customHeight="1" x14ac:dyDescent="0.2">
      <c r="B18" s="339"/>
      <c r="C18" s="340"/>
      <c r="D18" s="339"/>
    </row>
    <row r="19" spans="2:6" s="341" customFormat="1" ht="17.25" customHeight="1" x14ac:dyDescent="0.2">
      <c r="B19" s="339" t="s">
        <v>606</v>
      </c>
      <c r="C19" s="339"/>
      <c r="D19" s="339"/>
    </row>
    <row r="20" spans="2:6" s="341" customFormat="1" ht="17.25" customHeight="1" x14ac:dyDescent="0.2">
      <c r="B20" s="339" t="s">
        <v>607</v>
      </c>
      <c r="C20" s="339"/>
      <c r="D20" s="339"/>
    </row>
    <row r="21" spans="2:6" s="341" customFormat="1" ht="17.25" customHeight="1" x14ac:dyDescent="0.2">
      <c r="B21" s="339"/>
      <c r="C21" s="339"/>
      <c r="D21" s="339"/>
    </row>
    <row r="22" spans="2:6" s="341" customFormat="1" ht="17.25" customHeight="1" x14ac:dyDescent="0.2">
      <c r="B22" s="339"/>
      <c r="C22" s="347" t="s">
        <v>474</v>
      </c>
      <c r="D22" s="347" t="s">
        <v>608</v>
      </c>
    </row>
    <row r="23" spans="2:6" s="341" customFormat="1" ht="17.25" customHeight="1" x14ac:dyDescent="0.2">
      <c r="B23" s="339"/>
      <c r="C23" s="347">
        <v>1</v>
      </c>
      <c r="D23" s="348" t="s">
        <v>609</v>
      </c>
    </row>
    <row r="24" spans="2:6" s="341" customFormat="1" ht="17.25" customHeight="1" x14ac:dyDescent="0.2">
      <c r="B24" s="339"/>
      <c r="C24" s="347">
        <v>2</v>
      </c>
      <c r="D24" s="348" t="s">
        <v>610</v>
      </c>
    </row>
    <row r="25" spans="2:6" s="341" customFormat="1" ht="17.25" customHeight="1" x14ac:dyDescent="0.2">
      <c r="B25" s="339"/>
      <c r="C25" s="347">
        <v>3</v>
      </c>
      <c r="D25" s="348" t="s">
        <v>611</v>
      </c>
    </row>
    <row r="26" spans="2:6" s="341" customFormat="1" ht="17.25" customHeight="1" x14ac:dyDescent="0.2">
      <c r="B26" s="339"/>
      <c r="C26" s="347">
        <v>4</v>
      </c>
      <c r="D26" s="348" t="s">
        <v>500</v>
      </c>
    </row>
    <row r="27" spans="2:6" s="341" customFormat="1" ht="17.25" customHeight="1" x14ac:dyDescent="0.2">
      <c r="B27" s="339"/>
      <c r="C27" s="347">
        <v>5</v>
      </c>
      <c r="D27" s="348" t="s">
        <v>501</v>
      </c>
    </row>
    <row r="28" spans="2:6" s="341" customFormat="1" ht="17.25" customHeight="1" x14ac:dyDescent="0.2">
      <c r="B28" s="339"/>
      <c r="C28" s="347">
        <v>6</v>
      </c>
      <c r="D28" s="348" t="s">
        <v>612</v>
      </c>
    </row>
    <row r="29" spans="2:6" s="341" customFormat="1" ht="17.25" customHeight="1" x14ac:dyDescent="0.2">
      <c r="B29" s="339"/>
      <c r="C29" s="347">
        <v>7</v>
      </c>
      <c r="D29" s="348" t="s">
        <v>613</v>
      </c>
    </row>
    <row r="30" spans="2:6" s="341" customFormat="1" ht="17.25" customHeight="1" x14ac:dyDescent="0.2">
      <c r="B30" s="339"/>
      <c r="C30" s="347">
        <v>8</v>
      </c>
      <c r="D30" s="348" t="s">
        <v>614</v>
      </c>
    </row>
    <row r="31" spans="2:6" s="341" customFormat="1" ht="17.25" customHeight="1" x14ac:dyDescent="0.2">
      <c r="B31" s="339"/>
      <c r="C31" s="286"/>
      <c r="D31" s="346"/>
    </row>
    <row r="32" spans="2:6" s="341" customFormat="1" ht="17.25" customHeight="1" x14ac:dyDescent="0.2">
      <c r="B32" s="339" t="s">
        <v>615</v>
      </c>
      <c r="C32" s="339"/>
      <c r="D32" s="339"/>
      <c r="E32" s="343"/>
      <c r="F32" s="343"/>
    </row>
    <row r="33" spans="2:51" s="341" customFormat="1" ht="17.25" customHeight="1" x14ac:dyDescent="0.2">
      <c r="B33" s="339" t="s">
        <v>616</v>
      </c>
      <c r="C33" s="339"/>
      <c r="D33" s="339"/>
      <c r="E33" s="343"/>
      <c r="F33" s="343"/>
    </row>
    <row r="34" spans="2:51" s="341" customFormat="1" ht="17.25" customHeight="1" x14ac:dyDescent="0.2">
      <c r="B34" s="339"/>
      <c r="C34" s="339"/>
      <c r="D34" s="339"/>
      <c r="E34" s="343"/>
      <c r="F34" s="343"/>
      <c r="G34" s="349"/>
      <c r="H34" s="349"/>
      <c r="J34" s="349"/>
      <c r="K34" s="349"/>
      <c r="L34" s="349"/>
      <c r="M34" s="349"/>
      <c r="N34" s="349"/>
      <c r="O34" s="349"/>
      <c r="R34" s="349"/>
      <c r="S34" s="349"/>
      <c r="T34" s="349"/>
      <c r="W34" s="349"/>
      <c r="X34" s="349"/>
      <c r="Y34" s="349"/>
    </row>
    <row r="35" spans="2:51" s="341" customFormat="1" ht="17.25" customHeight="1" x14ac:dyDescent="0.2">
      <c r="B35" s="339"/>
      <c r="C35" s="347" t="s">
        <v>511</v>
      </c>
      <c r="D35" s="347" t="s">
        <v>512</v>
      </c>
      <c r="E35" s="343"/>
      <c r="F35" s="343"/>
      <c r="G35" s="349"/>
      <c r="H35" s="349"/>
      <c r="J35" s="349"/>
      <c r="K35" s="349"/>
      <c r="L35" s="349"/>
      <c r="M35" s="349"/>
      <c r="N35" s="349"/>
      <c r="O35" s="349"/>
      <c r="R35" s="349"/>
      <c r="S35" s="349"/>
      <c r="T35" s="349"/>
      <c r="W35" s="349"/>
      <c r="X35" s="349"/>
      <c r="Y35" s="349"/>
    </row>
    <row r="36" spans="2:51" s="341" customFormat="1" ht="17.25" customHeight="1" x14ac:dyDescent="0.2">
      <c r="B36" s="339"/>
      <c r="C36" s="347" t="s">
        <v>503</v>
      </c>
      <c r="D36" s="348" t="s">
        <v>513</v>
      </c>
      <c r="E36" s="343"/>
      <c r="F36" s="343"/>
      <c r="G36" s="349"/>
      <c r="H36" s="349"/>
      <c r="J36" s="349"/>
      <c r="K36" s="349"/>
      <c r="L36" s="349"/>
      <c r="M36" s="349"/>
      <c r="N36" s="349"/>
      <c r="O36" s="349"/>
      <c r="R36" s="349"/>
      <c r="S36" s="349"/>
      <c r="T36" s="349"/>
      <c r="W36" s="349"/>
      <c r="X36" s="349"/>
      <c r="Y36" s="349"/>
    </row>
    <row r="37" spans="2:51" s="341" customFormat="1" ht="17.25" customHeight="1" x14ac:dyDescent="0.2">
      <c r="B37" s="339"/>
      <c r="C37" s="347" t="s">
        <v>506</v>
      </c>
      <c r="D37" s="348" t="s">
        <v>517</v>
      </c>
      <c r="E37" s="343"/>
      <c r="F37" s="343"/>
      <c r="G37" s="349"/>
      <c r="H37" s="349"/>
      <c r="J37" s="349"/>
      <c r="K37" s="349"/>
      <c r="L37" s="349"/>
      <c r="M37" s="349"/>
      <c r="N37" s="349"/>
      <c r="O37" s="349"/>
      <c r="R37" s="349"/>
      <c r="S37" s="349"/>
      <c r="T37" s="349"/>
      <c r="W37" s="349"/>
      <c r="X37" s="349"/>
      <c r="Y37" s="349"/>
    </row>
    <row r="38" spans="2:51" s="341" customFormat="1" ht="17.25" customHeight="1" x14ac:dyDescent="0.2">
      <c r="B38" s="339"/>
      <c r="C38" s="347" t="s">
        <v>507</v>
      </c>
      <c r="D38" s="348" t="s">
        <v>520</v>
      </c>
      <c r="E38" s="343"/>
      <c r="F38" s="343"/>
      <c r="G38" s="349"/>
      <c r="H38" s="349"/>
      <c r="J38" s="349"/>
      <c r="K38" s="349"/>
      <c r="L38" s="349"/>
      <c r="M38" s="349"/>
      <c r="N38" s="349"/>
      <c r="O38" s="349"/>
      <c r="R38" s="349"/>
      <c r="S38" s="349"/>
      <c r="T38" s="349"/>
      <c r="W38" s="349"/>
      <c r="X38" s="349"/>
      <c r="Y38" s="349"/>
    </row>
    <row r="39" spans="2:51" s="341" customFormat="1" ht="17.25" customHeight="1" x14ac:dyDescent="0.2">
      <c r="B39" s="339"/>
      <c r="C39" s="347" t="s">
        <v>509</v>
      </c>
      <c r="D39" s="348" t="s">
        <v>617</v>
      </c>
      <c r="E39" s="343"/>
      <c r="F39" s="343"/>
      <c r="G39" s="349"/>
      <c r="H39" s="349"/>
      <c r="J39" s="349"/>
      <c r="K39" s="349"/>
      <c r="L39" s="349"/>
      <c r="M39" s="349"/>
      <c r="N39" s="349"/>
      <c r="O39" s="349"/>
      <c r="R39" s="349"/>
      <c r="S39" s="349"/>
      <c r="T39" s="349"/>
      <c r="W39" s="349"/>
      <c r="X39" s="349"/>
      <c r="Y39" s="349"/>
    </row>
    <row r="40" spans="2:51" s="341" customFormat="1" ht="17.25" customHeight="1" x14ac:dyDescent="0.2">
      <c r="B40" s="339"/>
      <c r="C40" s="339"/>
      <c r="D40" s="339"/>
      <c r="E40" s="343"/>
      <c r="F40" s="343"/>
      <c r="G40" s="349"/>
      <c r="H40" s="349"/>
      <c r="J40" s="349"/>
      <c r="K40" s="349"/>
      <c r="L40" s="349"/>
      <c r="M40" s="349"/>
      <c r="N40" s="349"/>
      <c r="O40" s="349"/>
      <c r="R40" s="349"/>
      <c r="S40" s="349"/>
      <c r="T40" s="349"/>
      <c r="W40" s="349"/>
      <c r="X40" s="349"/>
      <c r="Y40" s="349"/>
    </row>
    <row r="41" spans="2:51" s="341" customFormat="1" ht="17.25" customHeight="1" x14ac:dyDescent="0.2">
      <c r="B41" s="339"/>
      <c r="C41" s="350" t="s">
        <v>618</v>
      </c>
      <c r="D41" s="339"/>
      <c r="E41" s="343"/>
      <c r="F41" s="343"/>
      <c r="G41" s="349"/>
      <c r="H41" s="349"/>
      <c r="J41" s="349"/>
      <c r="K41" s="349"/>
      <c r="L41" s="349"/>
      <c r="M41" s="349"/>
      <c r="N41" s="349"/>
      <c r="O41" s="349"/>
      <c r="R41" s="349"/>
      <c r="S41" s="349"/>
      <c r="T41" s="349"/>
      <c r="W41" s="349"/>
      <c r="X41" s="349"/>
      <c r="Y41" s="349"/>
    </row>
    <row r="42" spans="2:51" s="341" customFormat="1" ht="17.25" customHeight="1" x14ac:dyDescent="0.2">
      <c r="B42" s="343"/>
      <c r="C42" s="339" t="s">
        <v>619</v>
      </c>
      <c r="D42" s="343"/>
      <c r="E42" s="343"/>
      <c r="F42" s="350"/>
      <c r="G42" s="349"/>
      <c r="H42" s="349"/>
      <c r="J42" s="349"/>
      <c r="K42" s="349"/>
      <c r="L42" s="349"/>
      <c r="M42" s="349"/>
      <c r="N42" s="349"/>
      <c r="O42" s="349"/>
      <c r="R42" s="349"/>
      <c r="S42" s="349"/>
      <c r="T42" s="349"/>
      <c r="W42" s="349"/>
      <c r="X42" s="349"/>
      <c r="Y42" s="349"/>
    </row>
    <row r="43" spans="2:51" s="341" customFormat="1" ht="17.25" customHeight="1" x14ac:dyDescent="0.2">
      <c r="B43" s="343"/>
      <c r="C43" s="339" t="s">
        <v>620</v>
      </c>
      <c r="D43" s="343"/>
      <c r="E43" s="343"/>
      <c r="F43" s="339"/>
      <c r="G43" s="349"/>
      <c r="H43" s="349"/>
      <c r="J43" s="349"/>
      <c r="K43" s="349"/>
      <c r="L43" s="349"/>
      <c r="M43" s="349"/>
      <c r="N43" s="349"/>
      <c r="O43" s="349"/>
      <c r="R43" s="349"/>
      <c r="S43" s="349"/>
      <c r="T43" s="349"/>
      <c r="W43" s="349"/>
      <c r="X43" s="349"/>
      <c r="Y43" s="349"/>
    </row>
    <row r="44" spans="2:51" s="341" customFormat="1" ht="17.25" customHeight="1" x14ac:dyDescent="0.2">
      <c r="B44" s="339"/>
      <c r="C44" s="339"/>
      <c r="D44" s="339"/>
      <c r="E44" s="350"/>
      <c r="F44" s="349"/>
      <c r="G44" s="349"/>
      <c r="H44" s="349"/>
      <c r="J44" s="349"/>
      <c r="K44" s="349"/>
      <c r="L44" s="349"/>
      <c r="M44" s="349"/>
      <c r="N44" s="349"/>
      <c r="O44" s="349"/>
      <c r="R44" s="349"/>
      <c r="S44" s="349"/>
      <c r="T44" s="349"/>
      <c r="W44" s="349"/>
      <c r="X44" s="349"/>
      <c r="Y44" s="349"/>
    </row>
    <row r="45" spans="2:51" s="341" customFormat="1" ht="17.25" customHeight="1" x14ac:dyDescent="0.2">
      <c r="B45" s="339" t="s">
        <v>621</v>
      </c>
      <c r="C45" s="339"/>
      <c r="D45" s="339"/>
    </row>
    <row r="46" spans="2:51" s="341" customFormat="1" ht="17.25" customHeight="1" x14ac:dyDescent="0.2">
      <c r="B46" s="339" t="s">
        <v>622</v>
      </c>
      <c r="C46" s="339"/>
      <c r="D46" s="339"/>
      <c r="AH46" s="351"/>
      <c r="AI46" s="351"/>
      <c r="AJ46" s="351"/>
      <c r="AK46" s="351"/>
      <c r="AL46" s="351"/>
      <c r="AM46" s="351"/>
      <c r="AN46" s="351"/>
      <c r="AO46" s="351"/>
      <c r="AP46" s="351"/>
      <c r="AQ46" s="351"/>
      <c r="AR46" s="351"/>
      <c r="AS46" s="351"/>
    </row>
    <row r="47" spans="2:51" s="341" customFormat="1" ht="17.25" customHeight="1" x14ac:dyDescent="0.2">
      <c r="B47" s="352" t="s">
        <v>623</v>
      </c>
      <c r="C47" s="343"/>
      <c r="D47" s="343"/>
      <c r="E47" s="353"/>
      <c r="F47" s="353"/>
      <c r="G47" s="353"/>
      <c r="H47" s="353"/>
      <c r="I47" s="353"/>
      <c r="J47" s="353"/>
      <c r="K47" s="353"/>
      <c r="L47" s="353"/>
      <c r="M47" s="353"/>
      <c r="N47" s="353"/>
      <c r="O47" s="354"/>
      <c r="P47" s="354"/>
      <c r="Q47" s="353"/>
      <c r="R47" s="354"/>
      <c r="S47" s="353"/>
      <c r="T47" s="353"/>
      <c r="U47" s="354"/>
      <c r="V47" s="351"/>
      <c r="W47" s="351"/>
      <c r="X47" s="351"/>
      <c r="Y47" s="353"/>
      <c r="Z47" s="353"/>
      <c r="AA47" s="353"/>
      <c r="AB47" s="353"/>
      <c r="AC47" s="351"/>
      <c r="AD47" s="353"/>
      <c r="AE47" s="354"/>
      <c r="AF47" s="354"/>
      <c r="AG47" s="354"/>
      <c r="AH47" s="354"/>
      <c r="AI47" s="355"/>
      <c r="AJ47" s="354"/>
      <c r="AK47" s="354"/>
      <c r="AL47" s="354"/>
      <c r="AM47" s="354"/>
      <c r="AN47" s="354"/>
      <c r="AO47" s="354"/>
      <c r="AP47" s="354"/>
      <c r="AQ47" s="354"/>
      <c r="AR47" s="354"/>
      <c r="AS47" s="354"/>
      <c r="AT47" s="354"/>
      <c r="AU47" s="354"/>
      <c r="AV47" s="354"/>
      <c r="AW47" s="354"/>
      <c r="AX47" s="354"/>
      <c r="AY47" s="355"/>
    </row>
    <row r="48" spans="2:51" s="341" customFormat="1" ht="17.25" customHeight="1" x14ac:dyDescent="0.2">
      <c r="F48" s="351"/>
    </row>
    <row r="49" spans="2:54" s="341" customFormat="1" ht="17.25" customHeight="1" x14ac:dyDescent="0.2">
      <c r="B49" s="339" t="s">
        <v>624</v>
      </c>
      <c r="C49" s="339"/>
    </row>
    <row r="50" spans="2:54" s="341" customFormat="1" ht="17.25" customHeight="1" x14ac:dyDescent="0.2">
      <c r="B50" s="339"/>
      <c r="C50" s="339"/>
    </row>
    <row r="51" spans="2:54" s="341" customFormat="1" ht="17.25" customHeight="1" x14ac:dyDescent="0.2">
      <c r="B51" s="339" t="s">
        <v>625</v>
      </c>
      <c r="C51" s="339"/>
    </row>
    <row r="52" spans="2:54" s="341" customFormat="1" ht="17.25" customHeight="1" x14ac:dyDescent="0.2">
      <c r="B52" s="339" t="s">
        <v>626</v>
      </c>
      <c r="C52" s="339"/>
    </row>
    <row r="53" spans="2:54" s="341" customFormat="1" ht="17.25" customHeight="1" x14ac:dyDescent="0.2">
      <c r="B53" s="339"/>
      <c r="C53" s="339"/>
    </row>
    <row r="54" spans="2:54" s="341" customFormat="1" ht="17.25" customHeight="1" x14ac:dyDescent="0.2">
      <c r="B54" s="339" t="s">
        <v>627</v>
      </c>
      <c r="C54" s="339"/>
    </row>
    <row r="55" spans="2:54" s="341" customFormat="1" ht="17.25" customHeight="1" x14ac:dyDescent="0.2">
      <c r="B55" s="339" t="s">
        <v>628</v>
      </c>
      <c r="C55" s="339"/>
    </row>
    <row r="56" spans="2:54" s="341" customFormat="1" ht="17.25" customHeight="1" x14ac:dyDescent="0.2">
      <c r="B56" s="339"/>
      <c r="C56" s="339"/>
    </row>
    <row r="57" spans="2:54" s="341" customFormat="1" ht="17.25" customHeight="1" x14ac:dyDescent="0.2">
      <c r="B57" s="339" t="s">
        <v>629</v>
      </c>
      <c r="C57" s="339"/>
      <c r="D57" s="339"/>
    </row>
    <row r="58" spans="2:54" s="341" customFormat="1" ht="17.25" customHeight="1" x14ac:dyDescent="0.2">
      <c r="B58" s="339"/>
      <c r="C58" s="339"/>
      <c r="D58" s="339"/>
    </row>
    <row r="59" spans="2:54" s="341" customFormat="1" ht="17.25" customHeight="1" x14ac:dyDescent="0.2">
      <c r="B59" s="343" t="s">
        <v>630</v>
      </c>
      <c r="C59" s="343"/>
      <c r="D59" s="339"/>
    </row>
    <row r="60" spans="2:54" s="341" customFormat="1" ht="17.25" customHeight="1" x14ac:dyDescent="0.2">
      <c r="B60" s="343" t="s">
        <v>631</v>
      </c>
      <c r="C60" s="343"/>
      <c r="D60" s="339"/>
    </row>
    <row r="61" spans="2:54" s="341" customFormat="1" ht="17.25" customHeight="1" x14ac:dyDescent="0.2">
      <c r="B61" s="343" t="s">
        <v>632</v>
      </c>
    </row>
    <row r="62" spans="2:54" s="341" customFormat="1" ht="17.25" customHeight="1" x14ac:dyDescent="0.2">
      <c r="B62" s="343"/>
    </row>
    <row r="63" spans="2:54" s="341" customFormat="1" ht="17.25" customHeight="1" x14ac:dyDescent="0.2">
      <c r="B63" s="343" t="s">
        <v>633</v>
      </c>
      <c r="E63" s="356"/>
      <c r="F63" s="356"/>
      <c r="G63" s="356"/>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6"/>
    </row>
    <row r="64" spans="2:54" s="341" customFormat="1" ht="17.25" customHeight="1" x14ac:dyDescent="0.2">
      <c r="B64" s="357" t="s">
        <v>634</v>
      </c>
      <c r="E64" s="356"/>
      <c r="F64" s="356"/>
      <c r="G64" s="356"/>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6"/>
      <c r="AY64" s="356"/>
      <c r="AZ64" s="356"/>
      <c r="BA64" s="356"/>
      <c r="BB64" s="356"/>
    </row>
    <row r="65" spans="2:2" ht="18.75" customHeight="1" x14ac:dyDescent="0.2">
      <c r="B65" s="358" t="s">
        <v>635</v>
      </c>
    </row>
    <row r="66" spans="2:2" ht="18.75" customHeight="1" x14ac:dyDescent="0.2">
      <c r="B66" s="357" t="s">
        <v>636</v>
      </c>
    </row>
    <row r="67" spans="2:2" ht="18.75" customHeight="1" x14ac:dyDescent="0.2">
      <c r="B67" s="358" t="s">
        <v>637</v>
      </c>
    </row>
    <row r="68" spans="2:2" ht="18.75" customHeight="1" x14ac:dyDescent="0.2">
      <c r="B68" s="357" t="s">
        <v>638</v>
      </c>
    </row>
    <row r="69" spans="2:2" ht="18.75" customHeight="1" x14ac:dyDescent="0.2">
      <c r="B69" s="357" t="s">
        <v>639</v>
      </c>
    </row>
    <row r="70" spans="2:2" ht="18.75" customHeight="1" x14ac:dyDescent="0.2">
      <c r="B70" s="357" t="s">
        <v>640</v>
      </c>
    </row>
    <row r="71" spans="2:2" ht="18.75" customHeight="1" x14ac:dyDescent="0.2"/>
    <row r="72" spans="2:2" ht="18.75" customHeight="1" x14ac:dyDescent="0.2"/>
    <row r="73" spans="2:2" ht="18.75" customHeight="1" x14ac:dyDescent="0.2"/>
    <row r="74" spans="2:2" ht="18.75" customHeight="1" x14ac:dyDescent="0.2"/>
    <row r="75" spans="2:2" ht="18.75" customHeight="1" x14ac:dyDescent="0.2"/>
    <row r="76" spans="2:2" ht="18.75" customHeight="1" x14ac:dyDescent="0.2"/>
    <row r="77" spans="2:2" ht="18.75" customHeight="1" x14ac:dyDescent="0.2"/>
    <row r="78" spans="2:2" ht="18.75" customHeight="1" x14ac:dyDescent="0.2"/>
    <row r="79" spans="2:2" ht="18.75" customHeight="1" x14ac:dyDescent="0.2"/>
    <row r="80" spans="2:2" ht="18.75" customHeight="1" x14ac:dyDescent="0.2"/>
    <row r="81" ht="18.75" customHeight="1" x14ac:dyDescent="0.2"/>
    <row r="82" ht="18.75" customHeight="1" x14ac:dyDescent="0.2"/>
    <row r="83" ht="18.75" customHeight="1" x14ac:dyDescent="0.2"/>
    <row r="84" ht="18.75" customHeight="1" x14ac:dyDescent="0.2"/>
    <row r="85" ht="18.75" customHeight="1" x14ac:dyDescent="0.2"/>
    <row r="86" ht="18.75" customHeight="1" x14ac:dyDescent="0.2"/>
    <row r="87" ht="18.75" customHeight="1" x14ac:dyDescent="0.2"/>
    <row r="88" ht="18.75" customHeight="1" x14ac:dyDescent="0.2"/>
    <row r="89" ht="18.75" customHeight="1" x14ac:dyDescent="0.2"/>
    <row r="90" ht="18.75" customHeight="1" x14ac:dyDescent="0.2"/>
    <row r="91" ht="18.75" customHeight="1" x14ac:dyDescent="0.2"/>
    <row r="92" ht="18.75" customHeight="1" x14ac:dyDescent="0.2"/>
    <row r="93" ht="18.75" customHeight="1" x14ac:dyDescent="0.2"/>
    <row r="94" ht="18.75" customHeight="1" x14ac:dyDescent="0.2"/>
    <row r="95" ht="18.75" customHeight="1" x14ac:dyDescent="0.2"/>
    <row r="96" ht="18.75" customHeight="1" x14ac:dyDescent="0.2"/>
    <row r="97" ht="18.75" customHeight="1" x14ac:dyDescent="0.2"/>
    <row r="98" ht="18.75" customHeight="1" x14ac:dyDescent="0.2"/>
    <row r="99" ht="18.75" customHeight="1" x14ac:dyDescent="0.2"/>
    <row r="100" ht="18.75" customHeight="1" x14ac:dyDescent="0.2"/>
    <row r="101" ht="18.75" customHeight="1" x14ac:dyDescent="0.2"/>
    <row r="102" ht="18.75" customHeight="1" x14ac:dyDescent="0.2"/>
    <row r="103" ht="18.75" customHeight="1" x14ac:dyDescent="0.2"/>
    <row r="104" ht="18.75" customHeight="1" x14ac:dyDescent="0.2"/>
    <row r="105" ht="18.75" customHeight="1" x14ac:dyDescent="0.2"/>
    <row r="106" ht="18.75" customHeight="1" x14ac:dyDescent="0.2"/>
    <row r="107" ht="18.75" customHeight="1" x14ac:dyDescent="0.2"/>
    <row r="108" ht="18.75" customHeight="1" x14ac:dyDescent="0.2"/>
    <row r="109" ht="18.75" customHeight="1" x14ac:dyDescent="0.2"/>
    <row r="110" ht="18.75" customHeight="1" x14ac:dyDescent="0.2"/>
  </sheetData>
  <mergeCells count="1">
    <mergeCell ref="F4:K5"/>
  </mergeCells>
  <phoneticPr fontId="13"/>
  <pageMargins left="0.70866141732283472" right="0.70866141732283472" top="0.74803149606299213" bottom="0.35433070866141736" header="0.31496062992125984" footer="0.31496062992125984"/>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BB120"/>
  <sheetViews>
    <sheetView workbookViewId="0">
      <selection activeCell="F19" sqref="F19:G19"/>
    </sheetView>
  </sheetViews>
  <sheetFormatPr defaultColWidth="10" defaultRowHeight="13.2" x14ac:dyDescent="0.2"/>
  <cols>
    <col min="1" max="1" width="1.5546875" style="338" customWidth="1"/>
    <col min="2" max="3" width="10" style="338"/>
    <col min="4" max="4" width="45.109375" style="338" customWidth="1"/>
    <col min="5" max="16384" width="10" style="338"/>
  </cols>
  <sheetData>
    <row r="1" spans="2:11" ht="14.4" x14ac:dyDescent="0.2">
      <c r="B1" s="338" t="s">
        <v>594</v>
      </c>
      <c r="D1" s="339"/>
      <c r="E1" s="339"/>
      <c r="F1" s="339"/>
    </row>
    <row r="2" spans="2:11" s="341" customFormat="1" ht="20.25" customHeight="1" x14ac:dyDescent="0.2">
      <c r="B2" s="340" t="s">
        <v>641</v>
      </c>
      <c r="C2" s="340"/>
      <c r="D2" s="339"/>
      <c r="E2" s="339"/>
      <c r="F2" s="339"/>
    </row>
    <row r="3" spans="2:11" s="341" customFormat="1" ht="20.25" customHeight="1" x14ac:dyDescent="0.2">
      <c r="B3" s="340"/>
      <c r="C3" s="340"/>
      <c r="D3" s="339"/>
      <c r="E3" s="339"/>
      <c r="F3" s="339"/>
    </row>
    <row r="4" spans="2:11" s="343" customFormat="1" ht="20.25" customHeight="1" x14ac:dyDescent="0.2">
      <c r="B4" s="342"/>
      <c r="C4" s="339" t="s">
        <v>596</v>
      </c>
      <c r="D4" s="339"/>
      <c r="F4" s="1508" t="s">
        <v>597</v>
      </c>
      <c r="G4" s="1508"/>
      <c r="H4" s="1508"/>
      <c r="I4" s="1508"/>
      <c r="J4" s="1508"/>
      <c r="K4" s="1508"/>
    </row>
    <row r="5" spans="2:11" s="343" customFormat="1" ht="20.25" customHeight="1" x14ac:dyDescent="0.2">
      <c r="B5" s="344"/>
      <c r="C5" s="339" t="s">
        <v>598</v>
      </c>
      <c r="D5" s="339"/>
      <c r="F5" s="1508"/>
      <c r="G5" s="1508"/>
      <c r="H5" s="1508"/>
      <c r="I5" s="1508"/>
      <c r="J5" s="1508"/>
      <c r="K5" s="1508"/>
    </row>
    <row r="6" spans="2:11" s="341" customFormat="1" ht="20.25" customHeight="1" x14ac:dyDescent="0.2">
      <c r="B6" s="345" t="s">
        <v>599</v>
      </c>
      <c r="C6" s="339"/>
      <c r="D6" s="339"/>
      <c r="E6" s="286"/>
      <c r="F6" s="346"/>
    </row>
    <row r="7" spans="2:11" s="341" customFormat="1" ht="20.25" customHeight="1" x14ac:dyDescent="0.2">
      <c r="B7" s="340"/>
      <c r="C7" s="340"/>
      <c r="D7" s="339"/>
      <c r="E7" s="286"/>
      <c r="F7" s="346"/>
    </row>
    <row r="8" spans="2:11" s="341" customFormat="1" ht="20.25" customHeight="1" x14ac:dyDescent="0.2">
      <c r="B8" s="339" t="s">
        <v>600</v>
      </c>
      <c r="C8" s="340"/>
      <c r="D8" s="339"/>
      <c r="E8" s="286"/>
      <c r="F8" s="346"/>
    </row>
    <row r="9" spans="2:11" s="341" customFormat="1" ht="20.25" customHeight="1" x14ac:dyDescent="0.2">
      <c r="B9" s="340"/>
      <c r="C9" s="340"/>
      <c r="D9" s="339"/>
      <c r="E9" s="339"/>
      <c r="F9" s="339"/>
    </row>
    <row r="10" spans="2:11" s="341" customFormat="1" ht="20.25" customHeight="1" x14ac:dyDescent="0.2">
      <c r="B10" s="339" t="s">
        <v>601</v>
      </c>
      <c r="C10" s="340"/>
      <c r="D10" s="339"/>
      <c r="E10" s="339"/>
      <c r="F10" s="339"/>
    </row>
    <row r="11" spans="2:11" s="341" customFormat="1" ht="20.25" customHeight="1" x14ac:dyDescent="0.2">
      <c r="B11" s="339"/>
      <c r="C11" s="340"/>
      <c r="D11" s="339"/>
    </row>
    <row r="12" spans="2:11" s="341" customFormat="1" ht="20.25" customHeight="1" x14ac:dyDescent="0.2">
      <c r="B12" s="339" t="s">
        <v>602</v>
      </c>
      <c r="C12" s="340"/>
      <c r="D12" s="339"/>
    </row>
    <row r="13" spans="2:11" s="341" customFormat="1" ht="20.25" customHeight="1" x14ac:dyDescent="0.2">
      <c r="B13" s="339"/>
      <c r="C13" s="340"/>
      <c r="D13" s="339"/>
    </row>
    <row r="14" spans="2:11" s="341" customFormat="1" ht="20.25" customHeight="1" x14ac:dyDescent="0.2">
      <c r="B14" s="339" t="s">
        <v>603</v>
      </c>
      <c r="C14" s="340"/>
      <c r="D14" s="339"/>
    </row>
    <row r="15" spans="2:11" s="341" customFormat="1" ht="20.25" customHeight="1" x14ac:dyDescent="0.2">
      <c r="B15" s="339"/>
      <c r="C15" s="340"/>
      <c r="D15" s="339"/>
    </row>
    <row r="16" spans="2:11" s="341" customFormat="1" ht="20.25" customHeight="1" x14ac:dyDescent="0.2">
      <c r="B16" s="339" t="s">
        <v>604</v>
      </c>
      <c r="C16" s="340"/>
      <c r="D16" s="339"/>
    </row>
    <row r="17" spans="2:4" s="341" customFormat="1" ht="20.25" customHeight="1" x14ac:dyDescent="0.2">
      <c r="B17" s="339" t="s">
        <v>605</v>
      </c>
      <c r="C17" s="340"/>
      <c r="D17" s="339"/>
    </row>
    <row r="18" spans="2:4" s="341" customFormat="1" ht="20.25" customHeight="1" x14ac:dyDescent="0.2">
      <c r="B18" s="339"/>
      <c r="C18" s="340"/>
      <c r="D18" s="339"/>
    </row>
    <row r="19" spans="2:4" s="341" customFormat="1" ht="20.25" customHeight="1" x14ac:dyDescent="0.2">
      <c r="B19" s="339" t="s">
        <v>642</v>
      </c>
      <c r="C19" s="340"/>
      <c r="D19" s="339"/>
    </row>
    <row r="20" spans="2:4" s="341" customFormat="1" ht="20.25" customHeight="1" x14ac:dyDescent="0.2">
      <c r="B20" s="339" t="s">
        <v>643</v>
      </c>
      <c r="C20" s="340"/>
      <c r="D20" s="339"/>
    </row>
    <row r="21" spans="2:4" s="341" customFormat="1" ht="20.25" customHeight="1" x14ac:dyDescent="0.2">
      <c r="B21" s="339" t="s">
        <v>644</v>
      </c>
      <c r="C21" s="340"/>
      <c r="D21" s="339"/>
    </row>
    <row r="22" spans="2:4" s="341" customFormat="1" ht="20.25" customHeight="1" x14ac:dyDescent="0.2">
      <c r="B22" s="339"/>
      <c r="C22" s="340"/>
      <c r="D22" s="339"/>
    </row>
    <row r="23" spans="2:4" s="341" customFormat="1" ht="20.25" customHeight="1" x14ac:dyDescent="0.2">
      <c r="B23" s="339" t="s">
        <v>645</v>
      </c>
      <c r="C23" s="340"/>
      <c r="D23" s="339"/>
    </row>
    <row r="24" spans="2:4" s="341" customFormat="1" ht="20.25" customHeight="1" x14ac:dyDescent="0.2">
      <c r="B24" s="339" t="s">
        <v>646</v>
      </c>
      <c r="C24" s="340"/>
      <c r="D24" s="339"/>
    </row>
    <row r="25" spans="2:4" s="341" customFormat="1" ht="20.25" customHeight="1" x14ac:dyDescent="0.2">
      <c r="B25" s="339" t="s">
        <v>647</v>
      </c>
      <c r="C25" s="340"/>
      <c r="D25" s="339"/>
    </row>
    <row r="26" spans="2:4" s="341" customFormat="1" ht="20.25" customHeight="1" x14ac:dyDescent="0.2">
      <c r="B26" s="339" t="s">
        <v>648</v>
      </c>
      <c r="C26" s="340"/>
      <c r="D26" s="339"/>
    </row>
    <row r="27" spans="2:4" s="341" customFormat="1" ht="20.25" customHeight="1" x14ac:dyDescent="0.2">
      <c r="B27" s="339"/>
      <c r="C27" s="339"/>
      <c r="D27" s="339"/>
    </row>
    <row r="28" spans="2:4" s="341" customFormat="1" ht="17.25" customHeight="1" x14ac:dyDescent="0.2">
      <c r="B28" s="339" t="s">
        <v>649</v>
      </c>
      <c r="C28" s="339"/>
      <c r="D28" s="339"/>
    </row>
    <row r="29" spans="2:4" s="341" customFormat="1" ht="17.25" customHeight="1" x14ac:dyDescent="0.2">
      <c r="B29" s="339" t="s">
        <v>650</v>
      </c>
      <c r="C29" s="339"/>
      <c r="D29" s="339"/>
    </row>
    <row r="30" spans="2:4" s="341" customFormat="1" ht="17.25" customHeight="1" x14ac:dyDescent="0.2">
      <c r="B30" s="339"/>
      <c r="C30" s="339"/>
      <c r="D30" s="339"/>
    </row>
    <row r="31" spans="2:4" s="341" customFormat="1" ht="17.25" customHeight="1" x14ac:dyDescent="0.2">
      <c r="B31" s="339"/>
      <c r="C31" s="347" t="s">
        <v>474</v>
      </c>
      <c r="D31" s="347" t="s">
        <v>608</v>
      </c>
    </row>
    <row r="32" spans="2:4" s="341" customFormat="1" ht="17.25" customHeight="1" x14ac:dyDescent="0.2">
      <c r="B32" s="339"/>
      <c r="C32" s="347">
        <v>1</v>
      </c>
      <c r="D32" s="348" t="s">
        <v>609</v>
      </c>
    </row>
    <row r="33" spans="2:25" s="341" customFormat="1" ht="17.25" customHeight="1" x14ac:dyDescent="0.2">
      <c r="B33" s="339"/>
      <c r="C33" s="347">
        <v>2</v>
      </c>
      <c r="D33" s="348" t="s">
        <v>610</v>
      </c>
    </row>
    <row r="34" spans="2:25" s="341" customFormat="1" ht="17.25" customHeight="1" x14ac:dyDescent="0.2">
      <c r="B34" s="339"/>
      <c r="C34" s="347">
        <v>3</v>
      </c>
      <c r="D34" s="348" t="s">
        <v>611</v>
      </c>
    </row>
    <row r="35" spans="2:25" s="341" customFormat="1" ht="17.25" customHeight="1" x14ac:dyDescent="0.2">
      <c r="B35" s="339"/>
      <c r="C35" s="347">
        <v>4</v>
      </c>
      <c r="D35" s="348" t="s">
        <v>500</v>
      </c>
    </row>
    <row r="36" spans="2:25" s="341" customFormat="1" ht="17.25" customHeight="1" x14ac:dyDescent="0.2">
      <c r="B36" s="339"/>
      <c r="C36" s="347">
        <v>5</v>
      </c>
      <c r="D36" s="348" t="s">
        <v>501</v>
      </c>
    </row>
    <row r="37" spans="2:25" s="341" customFormat="1" ht="17.25" customHeight="1" x14ac:dyDescent="0.2">
      <c r="B37" s="339"/>
      <c r="C37" s="347">
        <v>6</v>
      </c>
      <c r="D37" s="348" t="s">
        <v>612</v>
      </c>
    </row>
    <row r="38" spans="2:25" s="341" customFormat="1" ht="17.25" customHeight="1" x14ac:dyDescent="0.2">
      <c r="B38" s="339"/>
      <c r="C38" s="347">
        <v>7</v>
      </c>
      <c r="D38" s="348" t="s">
        <v>613</v>
      </c>
    </row>
    <row r="39" spans="2:25" s="341" customFormat="1" ht="17.25" customHeight="1" x14ac:dyDescent="0.2">
      <c r="B39" s="339"/>
      <c r="C39" s="347">
        <v>8</v>
      </c>
      <c r="D39" s="348" t="s">
        <v>614</v>
      </c>
    </row>
    <row r="40" spans="2:25" s="341" customFormat="1" ht="17.25" customHeight="1" x14ac:dyDescent="0.2">
      <c r="B40" s="339"/>
      <c r="C40" s="286"/>
      <c r="D40" s="346"/>
    </row>
    <row r="41" spans="2:25" s="341" customFormat="1" ht="17.25" customHeight="1" x14ac:dyDescent="0.2">
      <c r="B41" s="339" t="s">
        <v>651</v>
      </c>
      <c r="C41" s="339"/>
      <c r="D41" s="339"/>
      <c r="E41" s="343"/>
      <c r="F41" s="343"/>
    </row>
    <row r="42" spans="2:25" s="341" customFormat="1" ht="17.25" customHeight="1" x14ac:dyDescent="0.2">
      <c r="B42" s="339" t="s">
        <v>616</v>
      </c>
      <c r="C42" s="339"/>
      <c r="D42" s="339"/>
      <c r="E42" s="343"/>
      <c r="F42" s="343"/>
    </row>
    <row r="43" spans="2:25" s="341" customFormat="1" ht="17.25" customHeight="1" x14ac:dyDescent="0.2">
      <c r="B43" s="339"/>
      <c r="C43" s="339"/>
      <c r="D43" s="339"/>
      <c r="E43" s="343"/>
      <c r="F43" s="343"/>
      <c r="G43" s="349"/>
      <c r="H43" s="349"/>
      <c r="J43" s="349"/>
      <c r="K43" s="349"/>
      <c r="L43" s="349"/>
      <c r="M43" s="349"/>
      <c r="N43" s="349"/>
      <c r="O43" s="349"/>
      <c r="R43" s="349"/>
      <c r="S43" s="349"/>
      <c r="T43" s="349"/>
      <c r="W43" s="349"/>
      <c r="X43" s="349"/>
      <c r="Y43" s="349"/>
    </row>
    <row r="44" spans="2:25" s="341" customFormat="1" ht="17.25" customHeight="1" x14ac:dyDescent="0.2">
      <c r="B44" s="339"/>
      <c r="C44" s="347" t="s">
        <v>511</v>
      </c>
      <c r="D44" s="347" t="s">
        <v>512</v>
      </c>
      <c r="E44" s="343"/>
      <c r="F44" s="343"/>
      <c r="G44" s="349"/>
      <c r="H44" s="349"/>
      <c r="J44" s="349"/>
      <c r="K44" s="349"/>
      <c r="L44" s="349"/>
      <c r="M44" s="349"/>
      <c r="N44" s="349"/>
      <c r="O44" s="349"/>
      <c r="R44" s="349"/>
      <c r="S44" s="349"/>
      <c r="T44" s="349"/>
      <c r="W44" s="349"/>
      <c r="X44" s="349"/>
      <c r="Y44" s="349"/>
    </row>
    <row r="45" spans="2:25" s="341" customFormat="1" ht="17.25" customHeight="1" x14ac:dyDescent="0.2">
      <c r="B45" s="339"/>
      <c r="C45" s="347" t="s">
        <v>503</v>
      </c>
      <c r="D45" s="348" t="s">
        <v>513</v>
      </c>
      <c r="E45" s="343"/>
      <c r="F45" s="343"/>
      <c r="G45" s="349"/>
      <c r="H45" s="349"/>
      <c r="J45" s="349"/>
      <c r="K45" s="349"/>
      <c r="L45" s="349"/>
      <c r="M45" s="349"/>
      <c r="N45" s="349"/>
      <c r="O45" s="349"/>
      <c r="R45" s="349"/>
      <c r="S45" s="349"/>
      <c r="T45" s="349"/>
      <c r="W45" s="349"/>
      <c r="X45" s="349"/>
      <c r="Y45" s="349"/>
    </row>
    <row r="46" spans="2:25" s="341" customFormat="1" ht="17.25" customHeight="1" x14ac:dyDescent="0.2">
      <c r="B46" s="339"/>
      <c r="C46" s="347" t="s">
        <v>506</v>
      </c>
      <c r="D46" s="348" t="s">
        <v>517</v>
      </c>
      <c r="E46" s="343"/>
      <c r="F46" s="343"/>
      <c r="G46" s="349"/>
      <c r="H46" s="349"/>
      <c r="J46" s="349"/>
      <c r="K46" s="349"/>
      <c r="L46" s="349"/>
      <c r="M46" s="349"/>
      <c r="N46" s="349"/>
      <c r="O46" s="349"/>
      <c r="R46" s="349"/>
      <c r="S46" s="349"/>
      <c r="T46" s="349"/>
      <c r="W46" s="349"/>
      <c r="X46" s="349"/>
      <c r="Y46" s="349"/>
    </row>
    <row r="47" spans="2:25" s="341" customFormat="1" ht="17.25" customHeight="1" x14ac:dyDescent="0.2">
      <c r="B47" s="339"/>
      <c r="C47" s="347" t="s">
        <v>507</v>
      </c>
      <c r="D47" s="348" t="s">
        <v>520</v>
      </c>
      <c r="E47" s="343"/>
      <c r="F47" s="343"/>
      <c r="G47" s="349"/>
      <c r="H47" s="349"/>
      <c r="J47" s="349"/>
      <c r="K47" s="349"/>
      <c r="L47" s="349"/>
      <c r="M47" s="349"/>
      <c r="N47" s="349"/>
      <c r="O47" s="349"/>
      <c r="R47" s="349"/>
      <c r="S47" s="349"/>
      <c r="T47" s="349"/>
      <c r="W47" s="349"/>
      <c r="X47" s="349"/>
      <c r="Y47" s="349"/>
    </row>
    <row r="48" spans="2:25" s="341" customFormat="1" ht="17.25" customHeight="1" x14ac:dyDescent="0.2">
      <c r="B48" s="339"/>
      <c r="C48" s="347" t="s">
        <v>509</v>
      </c>
      <c r="D48" s="348" t="s">
        <v>617</v>
      </c>
      <c r="E48" s="343"/>
      <c r="F48" s="343"/>
      <c r="G48" s="349"/>
      <c r="H48" s="349"/>
      <c r="J48" s="349"/>
      <c r="K48" s="349"/>
      <c r="L48" s="349"/>
      <c r="M48" s="349"/>
      <c r="N48" s="349"/>
      <c r="O48" s="349"/>
      <c r="R48" s="349"/>
      <c r="S48" s="349"/>
      <c r="T48" s="349"/>
      <c r="W48" s="349"/>
      <c r="X48" s="349"/>
      <c r="Y48" s="349"/>
    </row>
    <row r="49" spans="2:51" s="341" customFormat="1" ht="17.25" customHeight="1" x14ac:dyDescent="0.2">
      <c r="B49" s="339"/>
      <c r="C49" s="339"/>
      <c r="D49" s="339"/>
      <c r="E49" s="343"/>
      <c r="F49" s="343"/>
      <c r="G49" s="349"/>
      <c r="H49" s="349"/>
      <c r="J49" s="349"/>
      <c r="K49" s="349"/>
      <c r="L49" s="349"/>
      <c r="M49" s="349"/>
      <c r="N49" s="349"/>
      <c r="O49" s="349"/>
      <c r="R49" s="349"/>
      <c r="S49" s="349"/>
      <c r="T49" s="349"/>
      <c r="W49" s="349"/>
      <c r="X49" s="349"/>
      <c r="Y49" s="349"/>
    </row>
    <row r="50" spans="2:51" s="341" customFormat="1" ht="17.25" customHeight="1" x14ac:dyDescent="0.2">
      <c r="B50" s="339"/>
      <c r="C50" s="350" t="s">
        <v>618</v>
      </c>
      <c r="D50" s="339"/>
      <c r="E50" s="343"/>
      <c r="F50" s="343"/>
      <c r="G50" s="349"/>
      <c r="H50" s="349"/>
      <c r="J50" s="349"/>
      <c r="K50" s="349"/>
      <c r="L50" s="349"/>
      <c r="M50" s="349"/>
      <c r="N50" s="349"/>
      <c r="O50" s="349"/>
      <c r="R50" s="349"/>
      <c r="S50" s="349"/>
      <c r="T50" s="349"/>
      <c r="W50" s="349"/>
      <c r="X50" s="349"/>
      <c r="Y50" s="349"/>
    </row>
    <row r="51" spans="2:51" s="341" customFormat="1" ht="17.25" customHeight="1" x14ac:dyDescent="0.2">
      <c r="B51" s="343"/>
      <c r="C51" s="339" t="s">
        <v>619</v>
      </c>
      <c r="D51" s="343"/>
      <c r="E51" s="343"/>
      <c r="F51" s="350"/>
      <c r="G51" s="349"/>
      <c r="H51" s="349"/>
      <c r="J51" s="349"/>
      <c r="K51" s="349"/>
      <c r="L51" s="349"/>
      <c r="M51" s="349"/>
      <c r="N51" s="349"/>
      <c r="O51" s="349"/>
      <c r="R51" s="349"/>
      <c r="S51" s="349"/>
      <c r="T51" s="349"/>
      <c r="W51" s="349"/>
      <c r="X51" s="349"/>
      <c r="Y51" s="349"/>
    </row>
    <row r="52" spans="2:51" s="341" customFormat="1" ht="17.25" customHeight="1" x14ac:dyDescent="0.2">
      <c r="B52" s="343"/>
      <c r="C52" s="339" t="s">
        <v>620</v>
      </c>
      <c r="D52" s="343"/>
      <c r="E52" s="343"/>
      <c r="F52" s="339"/>
      <c r="G52" s="349"/>
      <c r="H52" s="349"/>
      <c r="J52" s="349"/>
      <c r="K52" s="349"/>
      <c r="L52" s="349"/>
      <c r="M52" s="349"/>
      <c r="N52" s="349"/>
      <c r="O52" s="349"/>
      <c r="R52" s="349"/>
      <c r="S52" s="349"/>
      <c r="T52" s="349"/>
      <c r="W52" s="349"/>
      <c r="X52" s="349"/>
      <c r="Y52" s="349"/>
    </row>
    <row r="53" spans="2:51" s="341" customFormat="1" ht="17.25" customHeight="1" x14ac:dyDescent="0.2">
      <c r="B53" s="339"/>
      <c r="C53" s="339"/>
      <c r="D53" s="339"/>
      <c r="E53" s="350"/>
      <c r="F53" s="349"/>
      <c r="G53" s="349"/>
      <c r="H53" s="349"/>
      <c r="J53" s="349"/>
      <c r="K53" s="349"/>
      <c r="L53" s="349"/>
      <c r="M53" s="349"/>
      <c r="N53" s="349"/>
      <c r="O53" s="349"/>
      <c r="R53" s="349"/>
      <c r="S53" s="349"/>
      <c r="T53" s="349"/>
      <c r="W53" s="349"/>
      <c r="X53" s="349"/>
      <c r="Y53" s="349"/>
    </row>
    <row r="54" spans="2:51" s="341" customFormat="1" ht="17.25" customHeight="1" x14ac:dyDescent="0.2">
      <c r="B54" s="339" t="s">
        <v>652</v>
      </c>
      <c r="C54" s="339"/>
      <c r="D54" s="339"/>
    </row>
    <row r="55" spans="2:51" s="341" customFormat="1" ht="17.25" customHeight="1" x14ac:dyDescent="0.2">
      <c r="B55" s="339" t="s">
        <v>622</v>
      </c>
      <c r="C55" s="339"/>
      <c r="D55" s="339"/>
      <c r="AH55" s="351"/>
      <c r="AI55" s="351"/>
      <c r="AJ55" s="351"/>
      <c r="AK55" s="351"/>
      <c r="AL55" s="351"/>
      <c r="AM55" s="351"/>
      <c r="AN55" s="351"/>
      <c r="AO55" s="351"/>
      <c r="AP55" s="351"/>
      <c r="AQ55" s="351"/>
      <c r="AR55" s="351"/>
      <c r="AS55" s="351"/>
    </row>
    <row r="56" spans="2:51" s="341" customFormat="1" ht="17.25" customHeight="1" x14ac:dyDescent="0.2">
      <c r="B56" s="352" t="s">
        <v>623</v>
      </c>
      <c r="C56" s="343"/>
      <c r="D56" s="343"/>
      <c r="E56" s="353"/>
      <c r="F56" s="353"/>
      <c r="G56" s="353"/>
      <c r="H56" s="353"/>
      <c r="I56" s="353"/>
      <c r="J56" s="353"/>
      <c r="K56" s="353"/>
      <c r="L56" s="353"/>
      <c r="M56" s="353"/>
      <c r="N56" s="353"/>
      <c r="O56" s="354"/>
      <c r="P56" s="354"/>
      <c r="Q56" s="353"/>
      <c r="R56" s="354"/>
      <c r="S56" s="353"/>
      <c r="T56" s="353"/>
      <c r="U56" s="354"/>
      <c r="V56" s="351"/>
      <c r="W56" s="351"/>
      <c r="X56" s="351"/>
      <c r="Y56" s="353"/>
      <c r="Z56" s="353"/>
      <c r="AA56" s="353"/>
      <c r="AB56" s="353"/>
      <c r="AC56" s="351"/>
      <c r="AD56" s="353"/>
      <c r="AE56" s="354"/>
      <c r="AF56" s="354"/>
      <c r="AG56" s="354"/>
      <c r="AH56" s="354"/>
      <c r="AI56" s="355"/>
      <c r="AJ56" s="354"/>
      <c r="AK56" s="354"/>
      <c r="AL56" s="354"/>
      <c r="AM56" s="354"/>
      <c r="AN56" s="354"/>
      <c r="AO56" s="354"/>
      <c r="AP56" s="354"/>
      <c r="AQ56" s="354"/>
      <c r="AR56" s="354"/>
      <c r="AS56" s="354"/>
      <c r="AT56" s="354"/>
      <c r="AU56" s="354"/>
      <c r="AV56" s="354"/>
      <c r="AW56" s="354"/>
      <c r="AX56" s="354"/>
      <c r="AY56" s="355"/>
    </row>
    <row r="57" spans="2:51" s="341" customFormat="1" ht="17.25" customHeight="1" x14ac:dyDescent="0.2">
      <c r="B57" s="352" t="s">
        <v>653</v>
      </c>
      <c r="C57" s="343"/>
      <c r="D57" s="343"/>
      <c r="E57" s="353"/>
      <c r="F57" s="353"/>
      <c r="G57" s="353"/>
      <c r="H57" s="353"/>
      <c r="I57" s="353"/>
      <c r="J57" s="353"/>
      <c r="K57" s="353"/>
      <c r="L57" s="353"/>
      <c r="M57" s="353"/>
      <c r="N57" s="353"/>
      <c r="O57" s="354"/>
      <c r="P57" s="354"/>
      <c r="Q57" s="353"/>
      <c r="R57" s="354"/>
      <c r="S57" s="353"/>
      <c r="T57" s="353"/>
      <c r="U57" s="354"/>
      <c r="V57" s="351"/>
      <c r="W57" s="351"/>
      <c r="X57" s="351"/>
      <c r="Y57" s="353"/>
      <c r="Z57" s="353"/>
      <c r="AA57" s="353"/>
      <c r="AB57" s="353"/>
      <c r="AC57" s="351"/>
      <c r="AD57" s="353"/>
      <c r="AE57" s="354"/>
      <c r="AF57" s="354"/>
      <c r="AG57" s="354"/>
      <c r="AH57" s="354"/>
      <c r="AI57" s="355"/>
      <c r="AJ57" s="354"/>
      <c r="AK57" s="354"/>
      <c r="AL57" s="354"/>
      <c r="AM57" s="354"/>
      <c r="AN57" s="354"/>
      <c r="AO57" s="354"/>
      <c r="AP57" s="354"/>
      <c r="AQ57" s="354"/>
      <c r="AR57" s="354"/>
      <c r="AS57" s="354"/>
      <c r="AT57" s="354"/>
      <c r="AU57" s="354"/>
      <c r="AV57" s="354"/>
      <c r="AW57" s="354"/>
      <c r="AX57" s="354"/>
      <c r="AY57" s="355"/>
    </row>
    <row r="58" spans="2:51" s="341" customFormat="1" ht="17.25" customHeight="1" x14ac:dyDescent="0.2">
      <c r="F58" s="351"/>
    </row>
    <row r="59" spans="2:51" s="341" customFormat="1" ht="17.25" customHeight="1" x14ac:dyDescent="0.2">
      <c r="B59" s="339" t="s">
        <v>654</v>
      </c>
      <c r="C59" s="339"/>
    </row>
    <row r="60" spans="2:51" s="341" customFormat="1" ht="17.25" customHeight="1" x14ac:dyDescent="0.2">
      <c r="B60" s="339"/>
      <c r="C60" s="339"/>
    </row>
    <row r="61" spans="2:51" s="341" customFormat="1" ht="17.25" customHeight="1" x14ac:dyDescent="0.2">
      <c r="B61" s="339" t="s">
        <v>655</v>
      </c>
      <c r="C61" s="339"/>
    </row>
    <row r="62" spans="2:51" s="341" customFormat="1" ht="17.25" customHeight="1" x14ac:dyDescent="0.2">
      <c r="B62" s="339" t="s">
        <v>626</v>
      </c>
      <c r="C62" s="339"/>
    </row>
    <row r="63" spans="2:51" s="341" customFormat="1" ht="17.25" customHeight="1" x14ac:dyDescent="0.2">
      <c r="B63" s="339"/>
      <c r="C63" s="339"/>
    </row>
    <row r="64" spans="2:51" s="341" customFormat="1" ht="17.25" customHeight="1" x14ac:dyDescent="0.2">
      <c r="B64" s="339" t="s">
        <v>656</v>
      </c>
      <c r="C64" s="339"/>
    </row>
    <row r="65" spans="2:54" s="341" customFormat="1" ht="17.25" customHeight="1" x14ac:dyDescent="0.2">
      <c r="B65" s="339" t="s">
        <v>628</v>
      </c>
      <c r="C65" s="339"/>
    </row>
    <row r="66" spans="2:54" s="341" customFormat="1" ht="17.25" customHeight="1" x14ac:dyDescent="0.2">
      <c r="B66" s="339"/>
      <c r="C66" s="339"/>
    </row>
    <row r="67" spans="2:54" s="341" customFormat="1" ht="17.25" customHeight="1" x14ac:dyDescent="0.2">
      <c r="B67" s="339" t="s">
        <v>657</v>
      </c>
      <c r="C67" s="339"/>
      <c r="D67" s="339"/>
    </row>
    <row r="68" spans="2:54" s="341" customFormat="1" ht="17.25" customHeight="1" x14ac:dyDescent="0.2">
      <c r="B68" s="339"/>
      <c r="C68" s="339"/>
      <c r="D68" s="339"/>
    </row>
    <row r="69" spans="2:54" s="341" customFormat="1" ht="17.25" customHeight="1" x14ac:dyDescent="0.2">
      <c r="B69" s="343" t="s">
        <v>658</v>
      </c>
      <c r="C69" s="343"/>
      <c r="D69" s="339"/>
    </row>
    <row r="70" spans="2:54" s="341" customFormat="1" ht="17.25" customHeight="1" x14ac:dyDescent="0.2">
      <c r="B70" s="343" t="s">
        <v>631</v>
      </c>
      <c r="C70" s="343"/>
      <c r="D70" s="339"/>
    </row>
    <row r="71" spans="2:54" s="341" customFormat="1" ht="17.25" customHeight="1" x14ac:dyDescent="0.2">
      <c r="B71" s="343" t="s">
        <v>632</v>
      </c>
    </row>
    <row r="72" spans="2:54" s="341" customFormat="1" ht="17.25" customHeight="1" x14ac:dyDescent="0.2">
      <c r="B72" s="343"/>
    </row>
    <row r="73" spans="2:54" s="341" customFormat="1" ht="17.25" customHeight="1" x14ac:dyDescent="0.2">
      <c r="B73" s="343" t="s">
        <v>659</v>
      </c>
      <c r="E73" s="356"/>
      <c r="F73" s="356"/>
      <c r="G73" s="356"/>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356"/>
      <c r="AS73" s="356"/>
      <c r="AT73" s="356"/>
      <c r="AU73" s="356"/>
      <c r="AV73" s="356"/>
      <c r="AW73" s="356"/>
      <c r="AX73" s="356"/>
    </row>
    <row r="74" spans="2:54" s="341" customFormat="1" ht="17.25" customHeight="1" x14ac:dyDescent="0.2">
      <c r="B74" s="357" t="s">
        <v>634</v>
      </c>
      <c r="E74" s="356"/>
      <c r="F74" s="356"/>
      <c r="G74" s="356"/>
      <c r="H74" s="356"/>
      <c r="I74" s="356"/>
      <c r="J74" s="356"/>
      <c r="K74" s="356"/>
      <c r="L74" s="356"/>
      <c r="M74" s="356"/>
      <c r="N74" s="356"/>
      <c r="O74" s="356"/>
      <c r="P74" s="356"/>
      <c r="Q74" s="356"/>
      <c r="R74" s="356"/>
      <c r="S74" s="356"/>
      <c r="T74" s="356"/>
      <c r="U74" s="356"/>
      <c r="V74" s="356"/>
      <c r="W74" s="356"/>
      <c r="X74" s="356"/>
      <c r="Y74" s="356"/>
      <c r="Z74" s="356"/>
      <c r="AA74" s="356"/>
      <c r="AB74" s="356"/>
      <c r="AC74" s="356"/>
      <c r="AD74" s="356"/>
      <c r="AE74" s="356"/>
      <c r="AF74" s="356"/>
      <c r="AG74" s="356"/>
      <c r="AH74" s="356"/>
      <c r="AI74" s="356"/>
      <c r="AJ74" s="356"/>
      <c r="AK74" s="356"/>
      <c r="AL74" s="356"/>
      <c r="AM74" s="356"/>
      <c r="AN74" s="356"/>
      <c r="AO74" s="356"/>
      <c r="AP74" s="356"/>
      <c r="AQ74" s="356"/>
      <c r="AR74" s="356"/>
      <c r="AS74" s="356"/>
      <c r="AT74" s="356"/>
      <c r="AU74" s="356"/>
      <c r="AV74" s="356"/>
      <c r="AW74" s="356"/>
      <c r="AX74" s="356"/>
      <c r="AY74" s="356"/>
      <c r="AZ74" s="356"/>
      <c r="BA74" s="356"/>
      <c r="BB74" s="356"/>
    </row>
    <row r="75" spans="2:54" ht="18.75" customHeight="1" x14ac:dyDescent="0.2">
      <c r="B75" s="358" t="s">
        <v>635</v>
      </c>
    </row>
    <row r="76" spans="2:54" ht="18.75" customHeight="1" x14ac:dyDescent="0.2">
      <c r="B76" s="357" t="s">
        <v>636</v>
      </c>
    </row>
    <row r="77" spans="2:54" ht="18.75" customHeight="1" x14ac:dyDescent="0.2">
      <c r="B77" s="358" t="s">
        <v>637</v>
      </c>
    </row>
    <row r="78" spans="2:54" ht="18.75" customHeight="1" x14ac:dyDescent="0.2">
      <c r="B78" s="357" t="s">
        <v>638</v>
      </c>
    </row>
    <row r="79" spans="2:54" ht="18.75" customHeight="1" x14ac:dyDescent="0.2">
      <c r="B79" s="357" t="s">
        <v>639</v>
      </c>
    </row>
    <row r="80" spans="2:54" ht="18.75" customHeight="1" x14ac:dyDescent="0.2">
      <c r="B80" s="357" t="s">
        <v>640</v>
      </c>
    </row>
    <row r="81" ht="18.75" customHeight="1" x14ac:dyDescent="0.2"/>
    <row r="82" ht="18.75" customHeight="1" x14ac:dyDescent="0.2"/>
    <row r="83" ht="18.75" customHeight="1" x14ac:dyDescent="0.2"/>
    <row r="84" ht="18.75" customHeight="1" x14ac:dyDescent="0.2"/>
    <row r="85" ht="18.75" customHeight="1" x14ac:dyDescent="0.2"/>
    <row r="86" ht="18.75" customHeight="1" x14ac:dyDescent="0.2"/>
    <row r="87" ht="18.75" customHeight="1" x14ac:dyDescent="0.2"/>
    <row r="88" ht="18.75" customHeight="1" x14ac:dyDescent="0.2"/>
    <row r="89" ht="18.75" customHeight="1" x14ac:dyDescent="0.2"/>
    <row r="90" ht="18.75" customHeight="1" x14ac:dyDescent="0.2"/>
    <row r="91" ht="18.75" customHeight="1" x14ac:dyDescent="0.2"/>
    <row r="92" ht="18.75" customHeight="1" x14ac:dyDescent="0.2"/>
    <row r="93" ht="18.75" customHeight="1" x14ac:dyDescent="0.2"/>
    <row r="94" ht="18.75" customHeight="1" x14ac:dyDescent="0.2"/>
    <row r="95" ht="18.75" customHeight="1" x14ac:dyDescent="0.2"/>
    <row r="96" ht="18.75" customHeight="1" x14ac:dyDescent="0.2"/>
    <row r="97" ht="18.75" customHeight="1" x14ac:dyDescent="0.2"/>
    <row r="98" ht="18.75" customHeight="1" x14ac:dyDescent="0.2"/>
    <row r="99" ht="18.75" customHeight="1" x14ac:dyDescent="0.2"/>
    <row r="100" ht="18.75" customHeight="1" x14ac:dyDescent="0.2"/>
    <row r="101" ht="18.75" customHeight="1" x14ac:dyDescent="0.2"/>
    <row r="102" ht="18.75" customHeight="1" x14ac:dyDescent="0.2"/>
    <row r="103" ht="18.75" customHeight="1" x14ac:dyDescent="0.2"/>
    <row r="104" ht="18.75" customHeight="1" x14ac:dyDescent="0.2"/>
    <row r="105" ht="18.75" customHeight="1" x14ac:dyDescent="0.2"/>
    <row r="106" ht="18.75" customHeight="1" x14ac:dyDescent="0.2"/>
    <row r="107" ht="18.75" customHeight="1" x14ac:dyDescent="0.2"/>
    <row r="108" ht="18.75" customHeight="1" x14ac:dyDescent="0.2"/>
    <row r="109" ht="18.75" customHeight="1" x14ac:dyDescent="0.2"/>
    <row r="110" ht="18.75" customHeight="1" x14ac:dyDescent="0.2"/>
    <row r="111" ht="18.75" customHeight="1" x14ac:dyDescent="0.2"/>
    <row r="112" ht="18.75" customHeight="1" x14ac:dyDescent="0.2"/>
    <row r="113" ht="18.75" customHeight="1" x14ac:dyDescent="0.2"/>
    <row r="114" ht="18.75" customHeight="1" x14ac:dyDescent="0.2"/>
    <row r="115" ht="18.75" customHeight="1" x14ac:dyDescent="0.2"/>
    <row r="116" ht="18.75" customHeight="1" x14ac:dyDescent="0.2"/>
    <row r="117" ht="18.75" customHeight="1" x14ac:dyDescent="0.2"/>
    <row r="118" ht="18.75" customHeight="1" x14ac:dyDescent="0.2"/>
    <row r="119" ht="18.75" customHeight="1" x14ac:dyDescent="0.2"/>
    <row r="120" ht="18.75" customHeight="1" x14ac:dyDescent="0.2"/>
  </sheetData>
  <mergeCells count="1">
    <mergeCell ref="F4:K5"/>
  </mergeCells>
  <phoneticPr fontId="13"/>
  <pageMargins left="0.70866141732283472" right="0.70866141732283472" top="0.74803149606299213" bottom="0.35433070866141736" header="0.31496062992125984" footer="0.31496062992125984"/>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O290"/>
  <sheetViews>
    <sheetView showGridLines="0" view="pageBreakPreview" zoomScale="75" zoomScaleNormal="55" zoomScaleSheetLayoutView="75" workbookViewId="0">
      <selection activeCell="C17" sqref="C17:D18"/>
    </sheetView>
  </sheetViews>
  <sheetFormatPr defaultColWidth="5" defaultRowHeight="14.4" x14ac:dyDescent="0.2"/>
  <cols>
    <col min="1" max="1" width="1" style="219" customWidth="1"/>
    <col min="2" max="2" width="6.33203125" style="219" customWidth="1"/>
    <col min="3" max="4" width="9" style="219" customWidth="1"/>
    <col min="5" max="8" width="3.5546875" style="219" hidden="1" customWidth="1"/>
    <col min="9" max="10" width="3.5546875" style="219" customWidth="1"/>
    <col min="11" max="62" width="6.33203125" style="219" customWidth="1"/>
    <col min="63" max="63" width="1.21875" style="219" customWidth="1"/>
    <col min="64" max="16384" width="5" style="219"/>
  </cols>
  <sheetData>
    <row r="1" spans="2:67" s="182" customFormat="1" ht="20.25" customHeight="1" x14ac:dyDescent="0.2">
      <c r="C1" s="183" t="s">
        <v>456</v>
      </c>
      <c r="D1" s="183"/>
      <c r="E1" s="183"/>
      <c r="F1" s="183"/>
      <c r="G1" s="183"/>
      <c r="H1" s="183"/>
      <c r="I1" s="183"/>
      <c r="J1" s="183"/>
      <c r="M1" s="184" t="s">
        <v>457</v>
      </c>
      <c r="P1" s="183"/>
      <c r="Q1" s="183"/>
      <c r="R1" s="183"/>
      <c r="S1" s="183"/>
      <c r="T1" s="183"/>
      <c r="U1" s="183"/>
      <c r="V1" s="183"/>
      <c r="W1" s="183"/>
      <c r="AS1" s="185" t="s">
        <v>458</v>
      </c>
      <c r="AT1" s="1536" t="s">
        <v>710</v>
      </c>
      <c r="AU1" s="1537"/>
      <c r="AV1" s="1537"/>
      <c r="AW1" s="1537"/>
      <c r="AX1" s="1537"/>
      <c r="AY1" s="1537"/>
      <c r="AZ1" s="1537"/>
      <c r="BA1" s="1537"/>
      <c r="BB1" s="1537"/>
      <c r="BC1" s="1537"/>
      <c r="BD1" s="1537"/>
      <c r="BE1" s="1537"/>
      <c r="BF1" s="1537"/>
      <c r="BG1" s="1537"/>
      <c r="BH1" s="1537"/>
      <c r="BI1" s="1537"/>
      <c r="BJ1" s="185" t="s">
        <v>206</v>
      </c>
    </row>
    <row r="2" spans="2:67" s="186" customFormat="1" ht="20.25" customHeight="1" x14ac:dyDescent="0.2">
      <c r="J2" s="184"/>
      <c r="M2" s="184"/>
      <c r="N2" s="184"/>
      <c r="P2" s="185"/>
      <c r="Q2" s="185"/>
      <c r="R2" s="185"/>
      <c r="S2" s="185"/>
      <c r="T2" s="185"/>
      <c r="U2" s="185"/>
      <c r="V2" s="185"/>
      <c r="W2" s="185"/>
      <c r="AB2" s="187" t="s">
        <v>460</v>
      </c>
      <c r="AC2" s="1538"/>
      <c r="AD2" s="1538"/>
      <c r="AE2" s="187" t="s">
        <v>461</v>
      </c>
      <c r="AF2" s="1539" t="str">
        <f>IF(AC2=0,"",YEAR(DATE(2018+AC2,1,1)))</f>
        <v/>
      </c>
      <c r="AG2" s="1539"/>
      <c r="AH2" s="188" t="s">
        <v>462</v>
      </c>
      <c r="AI2" s="188" t="s">
        <v>202</v>
      </c>
      <c r="AJ2" s="1538"/>
      <c r="AK2" s="1538"/>
      <c r="AL2" s="188" t="s">
        <v>463</v>
      </c>
      <c r="AS2" s="185" t="s">
        <v>464</v>
      </c>
      <c r="AT2" s="1538"/>
      <c r="AU2" s="1538"/>
      <c r="AV2" s="1538"/>
      <c r="AW2" s="1538"/>
      <c r="AX2" s="1538"/>
      <c r="AY2" s="1538"/>
      <c r="AZ2" s="1538"/>
      <c r="BA2" s="1538"/>
      <c r="BB2" s="1538"/>
      <c r="BC2" s="1538"/>
      <c r="BD2" s="1538"/>
      <c r="BE2" s="1538"/>
      <c r="BF2" s="1538"/>
      <c r="BG2" s="1538"/>
      <c r="BH2" s="1538"/>
      <c r="BI2" s="1538"/>
      <c r="BJ2" s="185" t="s">
        <v>206</v>
      </c>
      <c r="BK2" s="185"/>
      <c r="BL2" s="185"/>
      <c r="BM2" s="185"/>
    </row>
    <row r="3" spans="2:67" s="186" customFormat="1" ht="20.25" customHeight="1" x14ac:dyDescent="0.2">
      <c r="J3" s="184"/>
      <c r="M3" s="184"/>
      <c r="O3" s="185"/>
      <c r="P3" s="185"/>
      <c r="Q3" s="185"/>
      <c r="R3" s="185"/>
      <c r="S3" s="185"/>
      <c r="T3" s="185"/>
      <c r="U3" s="185"/>
      <c r="AC3" s="189"/>
      <c r="AD3" s="189"/>
      <c r="AE3" s="190"/>
      <c r="AF3" s="191"/>
      <c r="AG3" s="190"/>
      <c r="BD3" s="192" t="s">
        <v>465</v>
      </c>
      <c r="BE3" s="1540"/>
      <c r="BF3" s="1541"/>
      <c r="BG3" s="1541"/>
      <c r="BH3" s="1542"/>
      <c r="BI3" s="185"/>
    </row>
    <row r="4" spans="2:67" s="186" customFormat="1" ht="20.25" customHeight="1" x14ac:dyDescent="0.2">
      <c r="B4" s="193"/>
      <c r="C4" s="193"/>
      <c r="D4" s="193"/>
      <c r="E4" s="193"/>
      <c r="F4" s="193"/>
      <c r="G4" s="193"/>
      <c r="H4" s="193"/>
      <c r="I4" s="193"/>
      <c r="J4" s="194"/>
      <c r="K4" s="193"/>
      <c r="L4" s="193"/>
      <c r="M4" s="194"/>
      <c r="N4" s="193"/>
      <c r="O4" s="195"/>
      <c r="P4" s="195"/>
      <c r="Q4" s="195"/>
      <c r="R4" s="195"/>
      <c r="S4" s="195"/>
      <c r="T4" s="195"/>
      <c r="U4" s="195"/>
      <c r="V4" s="193"/>
      <c r="W4" s="193"/>
      <c r="X4" s="193"/>
      <c r="Y4" s="193"/>
      <c r="Z4" s="193"/>
      <c r="AA4" s="193"/>
      <c r="AB4" s="193"/>
      <c r="AC4" s="196"/>
      <c r="AD4" s="196"/>
      <c r="AE4" s="197"/>
      <c r="AF4" s="198"/>
      <c r="AG4" s="197"/>
      <c r="AH4" s="193"/>
      <c r="AI4" s="193"/>
      <c r="AJ4" s="193"/>
      <c r="AK4" s="193"/>
      <c r="AL4" s="193"/>
      <c r="AM4" s="193"/>
      <c r="AN4" s="193"/>
      <c r="AO4" s="193"/>
      <c r="AP4" s="193"/>
      <c r="AQ4" s="193"/>
      <c r="AR4" s="193"/>
      <c r="BD4" s="192" t="s">
        <v>466</v>
      </c>
      <c r="BE4" s="1540"/>
      <c r="BF4" s="1541"/>
      <c r="BG4" s="1541"/>
      <c r="BH4" s="1542"/>
      <c r="BI4" s="185"/>
    </row>
    <row r="5" spans="2:67" s="186" customFormat="1" ht="9" customHeight="1" x14ac:dyDescent="0.2">
      <c r="B5" s="193"/>
      <c r="C5" s="193"/>
      <c r="D5" s="193"/>
      <c r="E5" s="193"/>
      <c r="F5" s="193"/>
      <c r="G5" s="193"/>
      <c r="H5" s="193"/>
      <c r="I5" s="193"/>
      <c r="J5" s="194"/>
      <c r="K5" s="193"/>
      <c r="L5" s="193"/>
      <c r="M5" s="194"/>
      <c r="N5" s="193"/>
      <c r="O5" s="195"/>
      <c r="P5" s="195"/>
      <c r="Q5" s="195"/>
      <c r="R5" s="195"/>
      <c r="S5" s="195"/>
      <c r="T5" s="195"/>
      <c r="U5" s="195"/>
      <c r="V5" s="193"/>
      <c r="W5" s="193"/>
      <c r="X5" s="193"/>
      <c r="Y5" s="193"/>
      <c r="Z5" s="193"/>
      <c r="AA5" s="193"/>
      <c r="AB5" s="193"/>
      <c r="AC5" s="199"/>
      <c r="AD5" s="199"/>
      <c r="AE5" s="193"/>
      <c r="AF5" s="193"/>
      <c r="AG5" s="193"/>
      <c r="AH5" s="193"/>
      <c r="AI5" s="193"/>
      <c r="AJ5" s="200"/>
      <c r="AK5" s="200"/>
      <c r="AL5" s="200"/>
      <c r="AM5" s="200"/>
      <c r="AN5" s="200"/>
      <c r="AO5" s="200"/>
      <c r="AP5" s="200"/>
      <c r="AQ5" s="200"/>
      <c r="AR5" s="200"/>
      <c r="AS5" s="182"/>
      <c r="AT5" s="182"/>
      <c r="AU5" s="182"/>
      <c r="AV5" s="182"/>
      <c r="AW5" s="182"/>
      <c r="AX5" s="182"/>
      <c r="AY5" s="182"/>
      <c r="AZ5" s="182"/>
      <c r="BA5" s="182"/>
      <c r="BB5" s="182"/>
      <c r="BC5" s="182"/>
      <c r="BD5" s="182"/>
      <c r="BE5" s="182"/>
      <c r="BF5" s="182"/>
      <c r="BG5" s="182"/>
      <c r="BH5" s="201"/>
      <c r="BI5" s="201"/>
    </row>
    <row r="6" spans="2:67" s="186" customFormat="1" ht="21" customHeight="1" x14ac:dyDescent="0.2">
      <c r="B6" s="202"/>
      <c r="C6" s="203"/>
      <c r="D6" s="203"/>
      <c r="E6" s="203"/>
      <c r="F6" s="203"/>
      <c r="G6" s="203"/>
      <c r="H6" s="203"/>
      <c r="I6" s="203"/>
      <c r="J6" s="203"/>
      <c r="K6" s="204"/>
      <c r="L6" s="204"/>
      <c r="M6" s="204"/>
      <c r="N6" s="205"/>
      <c r="O6" s="204"/>
      <c r="P6" s="204"/>
      <c r="Q6" s="204"/>
      <c r="R6" s="193"/>
      <c r="S6" s="193"/>
      <c r="T6" s="193"/>
      <c r="U6" s="193"/>
      <c r="V6" s="193"/>
      <c r="W6" s="193"/>
      <c r="X6" s="193"/>
      <c r="Y6" s="193"/>
      <c r="Z6" s="193"/>
      <c r="AA6" s="193"/>
      <c r="AB6" s="193"/>
      <c r="AC6" s="193"/>
      <c r="AD6" s="193"/>
      <c r="AE6" s="193"/>
      <c r="AF6" s="193"/>
      <c r="AG6" s="193"/>
      <c r="AH6" s="193"/>
      <c r="AI6" s="193"/>
      <c r="AJ6" s="200"/>
      <c r="AK6" s="200"/>
      <c r="AL6" s="200"/>
      <c r="AM6" s="200"/>
      <c r="AN6" s="200"/>
      <c r="AO6" s="200" t="s">
        <v>467</v>
      </c>
      <c r="AP6" s="200"/>
      <c r="AQ6" s="200"/>
      <c r="AR6" s="200"/>
      <c r="AS6" s="182"/>
      <c r="AT6" s="182"/>
      <c r="AU6" s="182"/>
      <c r="AW6" s="206"/>
      <c r="AX6" s="206"/>
      <c r="AY6" s="207"/>
      <c r="AZ6" s="182"/>
      <c r="BA6" s="1569"/>
      <c r="BB6" s="1570"/>
      <c r="BC6" s="207" t="s">
        <v>468</v>
      </c>
      <c r="BD6" s="182"/>
      <c r="BE6" s="1569"/>
      <c r="BF6" s="1570"/>
      <c r="BG6" s="207" t="s">
        <v>469</v>
      </c>
      <c r="BH6" s="182"/>
      <c r="BI6" s="201"/>
    </row>
    <row r="7" spans="2:67" s="186" customFormat="1" ht="5.25" customHeight="1" x14ac:dyDescent="0.2">
      <c r="B7" s="202"/>
      <c r="C7" s="208"/>
      <c r="D7" s="208"/>
      <c r="E7" s="208"/>
      <c r="F7" s="208"/>
      <c r="G7" s="208"/>
      <c r="H7" s="208"/>
      <c r="I7" s="208"/>
      <c r="J7" s="204"/>
      <c r="K7" s="204"/>
      <c r="L7" s="204"/>
      <c r="M7" s="205"/>
      <c r="N7" s="204"/>
      <c r="O7" s="204"/>
      <c r="P7" s="204"/>
      <c r="Q7" s="204"/>
      <c r="R7" s="193"/>
      <c r="S7" s="193"/>
      <c r="T7" s="193"/>
      <c r="U7" s="193"/>
      <c r="V7" s="193"/>
      <c r="W7" s="193"/>
      <c r="X7" s="193"/>
      <c r="Y7" s="193"/>
      <c r="Z7" s="193"/>
      <c r="AA7" s="193"/>
      <c r="AB7" s="193"/>
      <c r="AC7" s="193"/>
      <c r="AD7" s="193"/>
      <c r="AE7" s="193"/>
      <c r="AF7" s="193"/>
      <c r="AG7" s="193"/>
      <c r="AH7" s="193"/>
      <c r="AI7" s="193"/>
      <c r="AJ7" s="200"/>
      <c r="AK7" s="200"/>
      <c r="AL7" s="200"/>
      <c r="AM7" s="200"/>
      <c r="AN7" s="200"/>
      <c r="AO7" s="200"/>
      <c r="AP7" s="200"/>
      <c r="AQ7" s="200"/>
      <c r="AR7" s="200"/>
      <c r="AS7" s="200"/>
      <c r="AT7" s="200"/>
      <c r="AU7" s="200"/>
      <c r="AV7" s="200"/>
      <c r="AW7" s="200"/>
      <c r="AX7" s="200"/>
      <c r="AY7" s="200"/>
      <c r="AZ7" s="200"/>
      <c r="BA7" s="200"/>
      <c r="BB7" s="200"/>
      <c r="BC7" s="200"/>
      <c r="BD7" s="200"/>
      <c r="BE7" s="200"/>
      <c r="BF7" s="200"/>
      <c r="BG7" s="200"/>
      <c r="BH7" s="209"/>
      <c r="BI7" s="209"/>
      <c r="BJ7" s="193"/>
    </row>
    <row r="8" spans="2:67" s="186" customFormat="1" ht="21" customHeight="1" x14ac:dyDescent="0.2">
      <c r="B8" s="210"/>
      <c r="C8" s="205"/>
      <c r="D8" s="205"/>
      <c r="E8" s="205"/>
      <c r="F8" s="205"/>
      <c r="G8" s="205"/>
      <c r="H8" s="205"/>
      <c r="I8" s="205"/>
      <c r="J8" s="204"/>
      <c r="K8" s="204"/>
      <c r="L8" s="204"/>
      <c r="M8" s="205"/>
      <c r="N8" s="204"/>
      <c r="O8" s="204"/>
      <c r="P8" s="204"/>
      <c r="Q8" s="204"/>
      <c r="R8" s="193"/>
      <c r="S8" s="193"/>
      <c r="T8" s="193"/>
      <c r="U8" s="193"/>
      <c r="V8" s="193"/>
      <c r="W8" s="193"/>
      <c r="X8" s="193"/>
      <c r="Y8" s="193"/>
      <c r="Z8" s="193"/>
      <c r="AA8" s="193"/>
      <c r="AB8" s="193"/>
      <c r="AC8" s="193"/>
      <c r="AD8" s="193"/>
      <c r="AE8" s="193"/>
      <c r="AF8" s="193"/>
      <c r="AG8" s="193"/>
      <c r="AH8" s="193"/>
      <c r="AI8" s="193"/>
      <c r="AJ8" s="211"/>
      <c r="AK8" s="211"/>
      <c r="AL8" s="211"/>
      <c r="AM8" s="203"/>
      <c r="AN8" s="212"/>
      <c r="AO8" s="213"/>
      <c r="AP8" s="213"/>
      <c r="AQ8" s="202"/>
      <c r="AR8" s="206"/>
      <c r="AS8" s="206"/>
      <c r="AT8" s="206"/>
      <c r="AU8" s="214"/>
      <c r="AV8" s="214"/>
      <c r="AW8" s="200"/>
      <c r="AX8" s="206"/>
      <c r="AY8" s="206"/>
      <c r="AZ8" s="205"/>
      <c r="BA8" s="200"/>
      <c r="BB8" s="200" t="s">
        <v>470</v>
      </c>
      <c r="BC8" s="200"/>
      <c r="BD8" s="200"/>
      <c r="BE8" s="1571" t="e">
        <f>DAY(EOMONTH(DATE(AF2,AJ2,1),0))</f>
        <v>#VALUE!</v>
      </c>
      <c r="BF8" s="1572"/>
      <c r="BG8" s="200" t="s">
        <v>203</v>
      </c>
      <c r="BH8" s="200"/>
      <c r="BI8" s="200"/>
      <c r="BJ8" s="193"/>
      <c r="BM8" s="185"/>
      <c r="BN8" s="185"/>
      <c r="BO8" s="185"/>
    </row>
    <row r="9" spans="2:67" s="186" customFormat="1" ht="5.25" customHeight="1" x14ac:dyDescent="0.2">
      <c r="B9" s="210"/>
      <c r="C9" s="205"/>
      <c r="D9" s="205"/>
      <c r="E9" s="205"/>
      <c r="F9" s="205"/>
      <c r="G9" s="205"/>
      <c r="H9" s="205"/>
      <c r="I9" s="205"/>
      <c r="J9" s="204"/>
      <c r="K9" s="204"/>
      <c r="L9" s="204"/>
      <c r="M9" s="205"/>
      <c r="N9" s="204"/>
      <c r="O9" s="204"/>
      <c r="P9" s="204"/>
      <c r="Q9" s="204"/>
      <c r="R9" s="193"/>
      <c r="S9" s="193"/>
      <c r="T9" s="193"/>
      <c r="U9" s="193"/>
      <c r="V9" s="193"/>
      <c r="W9" s="193"/>
      <c r="X9" s="193"/>
      <c r="Y9" s="193"/>
      <c r="Z9" s="193"/>
      <c r="AA9" s="193"/>
      <c r="AB9" s="193"/>
      <c r="AC9" s="193"/>
      <c r="AD9" s="193"/>
      <c r="AE9" s="193"/>
      <c r="AF9" s="193"/>
      <c r="AG9" s="193"/>
      <c r="AH9" s="193"/>
      <c r="AI9" s="193"/>
      <c r="AJ9" s="211"/>
      <c r="AK9" s="211"/>
      <c r="AL9" s="211"/>
      <c r="AM9" s="203"/>
      <c r="AN9" s="212"/>
      <c r="AO9" s="213"/>
      <c r="AP9" s="213"/>
      <c r="AQ9" s="202"/>
      <c r="AR9" s="206"/>
      <c r="AS9" s="206"/>
      <c r="AT9" s="206"/>
      <c r="AU9" s="214"/>
      <c r="AV9" s="214"/>
      <c r="AW9" s="200"/>
      <c r="AX9" s="206"/>
      <c r="AY9" s="206"/>
      <c r="AZ9" s="205"/>
      <c r="BA9" s="200"/>
      <c r="BB9" s="200"/>
      <c r="BC9" s="200"/>
      <c r="BD9" s="200"/>
      <c r="BE9" s="205"/>
      <c r="BF9" s="205"/>
      <c r="BG9" s="200"/>
      <c r="BH9" s="200"/>
      <c r="BI9" s="200"/>
      <c r="BJ9" s="193"/>
      <c r="BM9" s="185"/>
      <c r="BN9" s="185"/>
      <c r="BO9" s="185"/>
    </row>
    <row r="10" spans="2:67" s="186" customFormat="1" ht="21" customHeight="1" x14ac:dyDescent="0.2">
      <c r="B10" s="210"/>
      <c r="C10" s="205"/>
      <c r="D10" s="205"/>
      <c r="E10" s="205"/>
      <c r="F10" s="205"/>
      <c r="G10" s="205"/>
      <c r="H10" s="205"/>
      <c r="I10" s="205"/>
      <c r="J10" s="204"/>
      <c r="K10" s="204"/>
      <c r="L10" s="204"/>
      <c r="M10" s="205"/>
      <c r="N10" s="204"/>
      <c r="O10" s="204"/>
      <c r="P10" s="204"/>
      <c r="Q10" s="204"/>
      <c r="R10" s="193"/>
      <c r="S10" s="193"/>
      <c r="T10" s="193"/>
      <c r="U10" s="193"/>
      <c r="V10" s="193"/>
      <c r="W10" s="193"/>
      <c r="X10" s="193"/>
      <c r="Y10" s="193"/>
      <c r="Z10" s="193"/>
      <c r="AA10" s="193"/>
      <c r="AB10" s="193"/>
      <c r="AC10" s="193"/>
      <c r="AD10" s="193"/>
      <c r="AE10" s="193"/>
      <c r="AF10" s="193"/>
      <c r="AG10" s="193"/>
      <c r="AH10" s="193"/>
      <c r="AI10" s="193"/>
      <c r="AJ10" s="211"/>
      <c r="AK10" s="211"/>
      <c r="AL10" s="211"/>
      <c r="AM10" s="203"/>
      <c r="AN10" s="212"/>
      <c r="AO10" s="213"/>
      <c r="AP10" s="213"/>
      <c r="AQ10" s="200" t="s">
        <v>471</v>
      </c>
      <c r="AR10" s="206"/>
      <c r="AS10" s="200"/>
      <c r="AT10" s="203"/>
      <c r="AU10" s="203"/>
      <c r="AV10" s="215"/>
      <c r="AW10" s="200"/>
      <c r="AX10" s="216"/>
      <c r="AY10" s="216"/>
      <c r="AZ10" s="216"/>
      <c r="BA10" s="200"/>
      <c r="BB10" s="200"/>
      <c r="BC10" s="209" t="s">
        <v>472</v>
      </c>
      <c r="BD10" s="200"/>
      <c r="BE10" s="1569"/>
      <c r="BF10" s="1570"/>
      <c r="BG10" s="207" t="s">
        <v>473</v>
      </c>
      <c r="BH10" s="200"/>
      <c r="BI10" s="200"/>
      <c r="BJ10" s="193"/>
      <c r="BM10" s="185"/>
      <c r="BN10" s="185"/>
      <c r="BO10" s="185"/>
    </row>
    <row r="11" spans="2:67" ht="5.25" customHeight="1" thickBot="1" x14ac:dyDescent="0.25">
      <c r="B11" s="217"/>
      <c r="C11" s="218"/>
      <c r="D11" s="218"/>
      <c r="E11" s="218"/>
      <c r="F11" s="218"/>
      <c r="G11" s="218"/>
      <c r="H11" s="218"/>
      <c r="I11" s="218"/>
      <c r="J11" s="218"/>
      <c r="K11" s="217"/>
      <c r="L11" s="217"/>
      <c r="M11" s="217"/>
      <c r="N11" s="217"/>
      <c r="O11" s="217"/>
      <c r="P11" s="217"/>
      <c r="Q11" s="217"/>
      <c r="R11" s="217"/>
      <c r="S11" s="217"/>
      <c r="T11" s="217"/>
      <c r="U11" s="217"/>
      <c r="V11" s="217"/>
      <c r="W11" s="217"/>
      <c r="X11" s="217"/>
      <c r="Y11" s="217"/>
      <c r="Z11" s="217"/>
      <c r="AA11" s="217"/>
      <c r="AB11" s="217"/>
      <c r="AC11" s="218"/>
      <c r="AD11" s="217"/>
      <c r="AE11" s="217"/>
      <c r="AF11" s="217"/>
      <c r="AG11" s="217"/>
      <c r="AH11" s="217"/>
      <c r="AI11" s="217"/>
      <c r="AJ11" s="217"/>
      <c r="AK11" s="217"/>
      <c r="AL11" s="217"/>
      <c r="AM11" s="217"/>
      <c r="AN11" s="217"/>
      <c r="AO11" s="217"/>
      <c r="AP11" s="217"/>
      <c r="AQ11" s="217"/>
      <c r="AR11" s="217"/>
      <c r="AT11" s="220"/>
      <c r="BK11" s="221"/>
      <c r="BL11" s="221"/>
      <c r="BM11" s="221"/>
    </row>
    <row r="12" spans="2:67" ht="21.6" customHeight="1" x14ac:dyDescent="0.2">
      <c r="B12" s="1587" t="s">
        <v>474</v>
      </c>
      <c r="C12" s="1557" t="s">
        <v>475</v>
      </c>
      <c r="D12" s="1590"/>
      <c r="E12" s="222"/>
      <c r="F12" s="223"/>
      <c r="G12" s="222"/>
      <c r="H12" s="223"/>
      <c r="I12" s="1593" t="s">
        <v>476</v>
      </c>
      <c r="J12" s="1594"/>
      <c r="K12" s="1599" t="s">
        <v>477</v>
      </c>
      <c r="L12" s="1558"/>
      <c r="M12" s="1558"/>
      <c r="N12" s="1590"/>
      <c r="O12" s="1599" t="s">
        <v>478</v>
      </c>
      <c r="P12" s="1558"/>
      <c r="Q12" s="1558"/>
      <c r="R12" s="1558"/>
      <c r="S12" s="1590"/>
      <c r="T12" s="224"/>
      <c r="U12" s="224"/>
      <c r="V12" s="225"/>
      <c r="W12" s="1543" t="s">
        <v>479</v>
      </c>
      <c r="X12" s="1544"/>
      <c r="Y12" s="1544"/>
      <c r="Z12" s="1544"/>
      <c r="AA12" s="1544"/>
      <c r="AB12" s="1544"/>
      <c r="AC12" s="1544"/>
      <c r="AD12" s="1544"/>
      <c r="AE12" s="1544"/>
      <c r="AF12" s="1544"/>
      <c r="AG12" s="1544"/>
      <c r="AH12" s="1544"/>
      <c r="AI12" s="1544"/>
      <c r="AJ12" s="1544"/>
      <c r="AK12" s="1544"/>
      <c r="AL12" s="1544"/>
      <c r="AM12" s="1544"/>
      <c r="AN12" s="1544"/>
      <c r="AO12" s="1544"/>
      <c r="AP12" s="1544"/>
      <c r="AQ12" s="1544"/>
      <c r="AR12" s="1544"/>
      <c r="AS12" s="1544"/>
      <c r="AT12" s="1544"/>
      <c r="AU12" s="1544"/>
      <c r="AV12" s="1544"/>
      <c r="AW12" s="1544"/>
      <c r="AX12" s="1544"/>
      <c r="AY12" s="1544"/>
      <c r="AZ12" s="1544"/>
      <c r="BA12" s="1544"/>
      <c r="BB12" s="1545" t="str">
        <f>IF(BE3="４週","(10)1～4週目の勤務時間数合計","(10)1か月の勤務時間数　合計")</f>
        <v>(10)1か月の勤務時間数　合計</v>
      </c>
      <c r="BC12" s="1546"/>
      <c r="BD12" s="1551" t="s">
        <v>480</v>
      </c>
      <c r="BE12" s="1552"/>
      <c r="BF12" s="1557" t="s">
        <v>481</v>
      </c>
      <c r="BG12" s="1558"/>
      <c r="BH12" s="1558"/>
      <c r="BI12" s="1558"/>
      <c r="BJ12" s="1559"/>
    </row>
    <row r="13" spans="2:67" ht="20.25" customHeight="1" x14ac:dyDescent="0.2">
      <c r="B13" s="1588"/>
      <c r="C13" s="1560"/>
      <c r="D13" s="1591"/>
      <c r="E13" s="226"/>
      <c r="F13" s="227"/>
      <c r="G13" s="226"/>
      <c r="H13" s="227"/>
      <c r="I13" s="1595"/>
      <c r="J13" s="1596"/>
      <c r="K13" s="1600"/>
      <c r="L13" s="1561"/>
      <c r="M13" s="1561"/>
      <c r="N13" s="1591"/>
      <c r="O13" s="1600"/>
      <c r="P13" s="1561"/>
      <c r="Q13" s="1561"/>
      <c r="R13" s="1561"/>
      <c r="S13" s="1591"/>
      <c r="T13" s="228"/>
      <c r="U13" s="228"/>
      <c r="V13" s="229"/>
      <c r="W13" s="1566" t="s">
        <v>482</v>
      </c>
      <c r="X13" s="1566"/>
      <c r="Y13" s="1566"/>
      <c r="Z13" s="1566"/>
      <c r="AA13" s="1566"/>
      <c r="AB13" s="1566"/>
      <c r="AC13" s="1567"/>
      <c r="AD13" s="1568" t="s">
        <v>483</v>
      </c>
      <c r="AE13" s="1566"/>
      <c r="AF13" s="1566"/>
      <c r="AG13" s="1566"/>
      <c r="AH13" s="1566"/>
      <c r="AI13" s="1566"/>
      <c r="AJ13" s="1567"/>
      <c r="AK13" s="1568" t="s">
        <v>484</v>
      </c>
      <c r="AL13" s="1566"/>
      <c r="AM13" s="1566"/>
      <c r="AN13" s="1566"/>
      <c r="AO13" s="1566"/>
      <c r="AP13" s="1566"/>
      <c r="AQ13" s="1567"/>
      <c r="AR13" s="1568" t="s">
        <v>485</v>
      </c>
      <c r="AS13" s="1566"/>
      <c r="AT13" s="1566"/>
      <c r="AU13" s="1566"/>
      <c r="AV13" s="1566"/>
      <c r="AW13" s="1566"/>
      <c r="AX13" s="1567"/>
      <c r="AY13" s="1568" t="s">
        <v>486</v>
      </c>
      <c r="AZ13" s="1566"/>
      <c r="BA13" s="1566"/>
      <c r="BB13" s="1547"/>
      <c r="BC13" s="1548"/>
      <c r="BD13" s="1553"/>
      <c r="BE13" s="1554"/>
      <c r="BF13" s="1560"/>
      <c r="BG13" s="1561"/>
      <c r="BH13" s="1561"/>
      <c r="BI13" s="1561"/>
      <c r="BJ13" s="1562"/>
    </row>
    <row r="14" spans="2:67" ht="20.25" customHeight="1" x14ac:dyDescent="0.2">
      <c r="B14" s="1588"/>
      <c r="C14" s="1560"/>
      <c r="D14" s="1591"/>
      <c r="E14" s="226"/>
      <c r="F14" s="227"/>
      <c r="G14" s="226"/>
      <c r="H14" s="227"/>
      <c r="I14" s="1595"/>
      <c r="J14" s="1596"/>
      <c r="K14" s="1600"/>
      <c r="L14" s="1561"/>
      <c r="M14" s="1561"/>
      <c r="N14" s="1591"/>
      <c r="O14" s="1600"/>
      <c r="P14" s="1561"/>
      <c r="Q14" s="1561"/>
      <c r="R14" s="1561"/>
      <c r="S14" s="1591"/>
      <c r="T14" s="228"/>
      <c r="U14" s="228"/>
      <c r="V14" s="229"/>
      <c r="W14" s="230">
        <v>1</v>
      </c>
      <c r="X14" s="231">
        <v>2</v>
      </c>
      <c r="Y14" s="231">
        <v>3</v>
      </c>
      <c r="Z14" s="231">
        <v>4</v>
      </c>
      <c r="AA14" s="231">
        <v>5</v>
      </c>
      <c r="AB14" s="231">
        <v>6</v>
      </c>
      <c r="AC14" s="232">
        <v>7</v>
      </c>
      <c r="AD14" s="233">
        <v>8</v>
      </c>
      <c r="AE14" s="231">
        <v>9</v>
      </c>
      <c r="AF14" s="231">
        <v>10</v>
      </c>
      <c r="AG14" s="231">
        <v>11</v>
      </c>
      <c r="AH14" s="231">
        <v>12</v>
      </c>
      <c r="AI14" s="231">
        <v>13</v>
      </c>
      <c r="AJ14" s="232">
        <v>14</v>
      </c>
      <c r="AK14" s="230">
        <v>15</v>
      </c>
      <c r="AL14" s="231">
        <v>16</v>
      </c>
      <c r="AM14" s="231">
        <v>17</v>
      </c>
      <c r="AN14" s="231">
        <v>18</v>
      </c>
      <c r="AO14" s="231">
        <v>19</v>
      </c>
      <c r="AP14" s="231">
        <v>20</v>
      </c>
      <c r="AQ14" s="232">
        <v>21</v>
      </c>
      <c r="AR14" s="233">
        <v>22</v>
      </c>
      <c r="AS14" s="231">
        <v>23</v>
      </c>
      <c r="AT14" s="231">
        <v>24</v>
      </c>
      <c r="AU14" s="231">
        <v>25</v>
      </c>
      <c r="AV14" s="231">
        <v>26</v>
      </c>
      <c r="AW14" s="231">
        <v>27</v>
      </c>
      <c r="AX14" s="232">
        <v>28</v>
      </c>
      <c r="AY14" s="234" t="str">
        <f>IF($BE$3="暦月",IF(DAY(DATE($AF$2,$AJ$2,29))=29,29,""),"")</f>
        <v/>
      </c>
      <c r="AZ14" s="235" t="str">
        <f>IF($BE$3="暦月",IF(DAY(DATE($AF$2,$AJ$2,30))=30,30,""),"")</f>
        <v/>
      </c>
      <c r="BA14" s="236" t="str">
        <f>IF($BE$3="暦月",IF(DAY(DATE($AF$2,$AJ$2,31))=31,31,""),"")</f>
        <v/>
      </c>
      <c r="BB14" s="1547"/>
      <c r="BC14" s="1548"/>
      <c r="BD14" s="1553"/>
      <c r="BE14" s="1554"/>
      <c r="BF14" s="1560"/>
      <c r="BG14" s="1561"/>
      <c r="BH14" s="1561"/>
      <c r="BI14" s="1561"/>
      <c r="BJ14" s="1562"/>
    </row>
    <row r="15" spans="2:67" ht="20.25" hidden="1" customHeight="1" x14ac:dyDescent="0.2">
      <c r="B15" s="1588"/>
      <c r="C15" s="1560"/>
      <c r="D15" s="1591"/>
      <c r="E15" s="226"/>
      <c r="F15" s="227"/>
      <c r="G15" s="226"/>
      <c r="H15" s="227"/>
      <c r="I15" s="1595"/>
      <c r="J15" s="1596"/>
      <c r="K15" s="1600"/>
      <c r="L15" s="1561"/>
      <c r="M15" s="1561"/>
      <c r="N15" s="1591"/>
      <c r="O15" s="1600"/>
      <c r="P15" s="1561"/>
      <c r="Q15" s="1561"/>
      <c r="R15" s="1561"/>
      <c r="S15" s="1591"/>
      <c r="T15" s="228"/>
      <c r="U15" s="228"/>
      <c r="V15" s="229"/>
      <c r="W15" s="230" t="e">
        <f>WEEKDAY(DATE($AF$2,$AJ$2,1))</f>
        <v>#VALUE!</v>
      </c>
      <c r="X15" s="231" t="e">
        <f>WEEKDAY(DATE($AF$2,$AJ$2,2))</f>
        <v>#VALUE!</v>
      </c>
      <c r="Y15" s="231" t="e">
        <f>WEEKDAY(DATE($AF$2,$AJ$2,3))</f>
        <v>#VALUE!</v>
      </c>
      <c r="Z15" s="231" t="e">
        <f>WEEKDAY(DATE($AF$2,$AJ$2,4))</f>
        <v>#VALUE!</v>
      </c>
      <c r="AA15" s="231" t="e">
        <f>WEEKDAY(DATE($AF$2,$AJ$2,5))</f>
        <v>#VALUE!</v>
      </c>
      <c r="AB15" s="231" t="e">
        <f>WEEKDAY(DATE($AF$2,$AJ$2,6))</f>
        <v>#VALUE!</v>
      </c>
      <c r="AC15" s="232" t="e">
        <f>WEEKDAY(DATE($AF$2,$AJ$2,7))</f>
        <v>#VALUE!</v>
      </c>
      <c r="AD15" s="233" t="e">
        <f>WEEKDAY(DATE($AF$2,$AJ$2,8))</f>
        <v>#VALUE!</v>
      </c>
      <c r="AE15" s="231" t="e">
        <f>WEEKDAY(DATE($AF$2,$AJ$2,9))</f>
        <v>#VALUE!</v>
      </c>
      <c r="AF15" s="231" t="e">
        <f>WEEKDAY(DATE($AF$2,$AJ$2,10))</f>
        <v>#VALUE!</v>
      </c>
      <c r="AG15" s="231" t="e">
        <f>WEEKDAY(DATE($AF$2,$AJ$2,11))</f>
        <v>#VALUE!</v>
      </c>
      <c r="AH15" s="231" t="e">
        <f>WEEKDAY(DATE($AF$2,$AJ$2,12))</f>
        <v>#VALUE!</v>
      </c>
      <c r="AI15" s="231" t="e">
        <f>WEEKDAY(DATE($AF$2,$AJ$2,13))</f>
        <v>#VALUE!</v>
      </c>
      <c r="AJ15" s="232" t="e">
        <f>WEEKDAY(DATE($AF$2,$AJ$2,14))</f>
        <v>#VALUE!</v>
      </c>
      <c r="AK15" s="233" t="e">
        <f>WEEKDAY(DATE($AF$2,$AJ$2,15))</f>
        <v>#VALUE!</v>
      </c>
      <c r="AL15" s="231" t="e">
        <f>WEEKDAY(DATE($AF$2,$AJ$2,16))</f>
        <v>#VALUE!</v>
      </c>
      <c r="AM15" s="231" t="e">
        <f>WEEKDAY(DATE($AF$2,$AJ$2,17))</f>
        <v>#VALUE!</v>
      </c>
      <c r="AN15" s="231" t="e">
        <f>WEEKDAY(DATE($AF$2,$AJ$2,18))</f>
        <v>#VALUE!</v>
      </c>
      <c r="AO15" s="231" t="e">
        <f>WEEKDAY(DATE($AF$2,$AJ$2,19))</f>
        <v>#VALUE!</v>
      </c>
      <c r="AP15" s="231" t="e">
        <f>WEEKDAY(DATE($AF$2,$AJ$2,20))</f>
        <v>#VALUE!</v>
      </c>
      <c r="AQ15" s="232" t="e">
        <f>WEEKDAY(DATE($AF$2,$AJ$2,21))</f>
        <v>#VALUE!</v>
      </c>
      <c r="AR15" s="233" t="e">
        <f>WEEKDAY(DATE($AF$2,$AJ$2,22))</f>
        <v>#VALUE!</v>
      </c>
      <c r="AS15" s="231" t="e">
        <f>WEEKDAY(DATE($AF$2,$AJ$2,23))</f>
        <v>#VALUE!</v>
      </c>
      <c r="AT15" s="231" t="e">
        <f>WEEKDAY(DATE($AF$2,$AJ$2,24))</f>
        <v>#VALUE!</v>
      </c>
      <c r="AU15" s="231" t="e">
        <f>WEEKDAY(DATE($AF$2,$AJ$2,25))</f>
        <v>#VALUE!</v>
      </c>
      <c r="AV15" s="231" t="e">
        <f>WEEKDAY(DATE($AF$2,$AJ$2,26))</f>
        <v>#VALUE!</v>
      </c>
      <c r="AW15" s="231" t="e">
        <f>WEEKDAY(DATE($AF$2,$AJ$2,27))</f>
        <v>#VALUE!</v>
      </c>
      <c r="AX15" s="232" t="e">
        <f>WEEKDAY(DATE($AF$2,$AJ$2,28))</f>
        <v>#VALUE!</v>
      </c>
      <c r="AY15" s="233">
        <f>IF(AY14=29,WEEKDAY(DATE($AF$2,$AJ$2,29)),0)</f>
        <v>0</v>
      </c>
      <c r="AZ15" s="231">
        <f>IF(AZ14=30,WEEKDAY(DATE($AF$2,$AJ$2,30)),0)</f>
        <v>0</v>
      </c>
      <c r="BA15" s="232">
        <f>IF(BA14=31,WEEKDAY(DATE($AF$2,$AJ$2,31)),0)</f>
        <v>0</v>
      </c>
      <c r="BB15" s="1547"/>
      <c r="BC15" s="1548"/>
      <c r="BD15" s="1553"/>
      <c r="BE15" s="1554"/>
      <c r="BF15" s="1560"/>
      <c r="BG15" s="1561"/>
      <c r="BH15" s="1561"/>
      <c r="BI15" s="1561"/>
      <c r="BJ15" s="1562"/>
    </row>
    <row r="16" spans="2:67" ht="20.25" customHeight="1" thickBot="1" x14ac:dyDescent="0.25">
      <c r="B16" s="1589"/>
      <c r="C16" s="1563"/>
      <c r="D16" s="1592"/>
      <c r="E16" s="237"/>
      <c r="F16" s="238"/>
      <c r="G16" s="237"/>
      <c r="H16" s="238"/>
      <c r="I16" s="1597"/>
      <c r="J16" s="1598"/>
      <c r="K16" s="1601"/>
      <c r="L16" s="1564"/>
      <c r="M16" s="1564"/>
      <c r="N16" s="1592"/>
      <c r="O16" s="1601"/>
      <c r="P16" s="1564"/>
      <c r="Q16" s="1564"/>
      <c r="R16" s="1564"/>
      <c r="S16" s="1592"/>
      <c r="T16" s="239"/>
      <c r="U16" s="239"/>
      <c r="V16" s="240"/>
      <c r="W16" s="241" t="e">
        <f>IF(W15=1,"日",IF(W15=2,"月",IF(W15=3,"火",IF(W15=4,"水",IF(W15=5,"木",IF(W15=6,"金","土"))))))</f>
        <v>#VALUE!</v>
      </c>
      <c r="X16" s="242" t="e">
        <f t="shared" ref="X16:AX16" si="0">IF(X15=1,"日",IF(X15=2,"月",IF(X15=3,"火",IF(X15=4,"水",IF(X15=5,"木",IF(X15=6,"金","土"))))))</f>
        <v>#VALUE!</v>
      </c>
      <c r="Y16" s="242" t="e">
        <f t="shared" si="0"/>
        <v>#VALUE!</v>
      </c>
      <c r="Z16" s="242" t="e">
        <f t="shared" si="0"/>
        <v>#VALUE!</v>
      </c>
      <c r="AA16" s="242" t="e">
        <f t="shared" si="0"/>
        <v>#VALUE!</v>
      </c>
      <c r="AB16" s="242" t="e">
        <f t="shared" si="0"/>
        <v>#VALUE!</v>
      </c>
      <c r="AC16" s="243" t="e">
        <f t="shared" si="0"/>
        <v>#VALUE!</v>
      </c>
      <c r="AD16" s="244" t="e">
        <f>IF(AD15=1,"日",IF(AD15=2,"月",IF(AD15=3,"火",IF(AD15=4,"水",IF(AD15=5,"木",IF(AD15=6,"金","土"))))))</f>
        <v>#VALUE!</v>
      </c>
      <c r="AE16" s="242" t="e">
        <f t="shared" si="0"/>
        <v>#VALUE!</v>
      </c>
      <c r="AF16" s="242" t="e">
        <f t="shared" si="0"/>
        <v>#VALUE!</v>
      </c>
      <c r="AG16" s="242" t="e">
        <f t="shared" si="0"/>
        <v>#VALUE!</v>
      </c>
      <c r="AH16" s="242" t="e">
        <f t="shared" si="0"/>
        <v>#VALUE!</v>
      </c>
      <c r="AI16" s="242" t="e">
        <f t="shared" si="0"/>
        <v>#VALUE!</v>
      </c>
      <c r="AJ16" s="243" t="e">
        <f t="shared" si="0"/>
        <v>#VALUE!</v>
      </c>
      <c r="AK16" s="244" t="e">
        <f>IF(AK15=1,"日",IF(AK15=2,"月",IF(AK15=3,"火",IF(AK15=4,"水",IF(AK15=5,"木",IF(AK15=6,"金","土"))))))</f>
        <v>#VALUE!</v>
      </c>
      <c r="AL16" s="242" t="e">
        <f t="shared" si="0"/>
        <v>#VALUE!</v>
      </c>
      <c r="AM16" s="242" t="e">
        <f t="shared" si="0"/>
        <v>#VALUE!</v>
      </c>
      <c r="AN16" s="242" t="e">
        <f t="shared" si="0"/>
        <v>#VALUE!</v>
      </c>
      <c r="AO16" s="242" t="e">
        <f t="shared" si="0"/>
        <v>#VALUE!</v>
      </c>
      <c r="AP16" s="242" t="e">
        <f t="shared" si="0"/>
        <v>#VALUE!</v>
      </c>
      <c r="AQ16" s="243" t="e">
        <f t="shared" si="0"/>
        <v>#VALUE!</v>
      </c>
      <c r="AR16" s="244" t="e">
        <f>IF(AR15=1,"日",IF(AR15=2,"月",IF(AR15=3,"火",IF(AR15=4,"水",IF(AR15=5,"木",IF(AR15=6,"金","土"))))))</f>
        <v>#VALUE!</v>
      </c>
      <c r="AS16" s="242" t="e">
        <f t="shared" si="0"/>
        <v>#VALUE!</v>
      </c>
      <c r="AT16" s="242" t="e">
        <f t="shared" si="0"/>
        <v>#VALUE!</v>
      </c>
      <c r="AU16" s="242" t="e">
        <f t="shared" si="0"/>
        <v>#VALUE!</v>
      </c>
      <c r="AV16" s="242" t="e">
        <f t="shared" si="0"/>
        <v>#VALUE!</v>
      </c>
      <c r="AW16" s="242" t="e">
        <f t="shared" si="0"/>
        <v>#VALUE!</v>
      </c>
      <c r="AX16" s="243" t="e">
        <f t="shared" si="0"/>
        <v>#VALUE!</v>
      </c>
      <c r="AY16" s="242" t="str">
        <f>IF(AY15=1,"日",IF(AY15=2,"月",IF(AY15=3,"火",IF(AY15=4,"水",IF(AY15=5,"木",IF(AY15=6,"金",IF(AY15=0,"","土")))))))</f>
        <v/>
      </c>
      <c r="AZ16" s="242" t="str">
        <f>IF(AZ15=1,"日",IF(AZ15=2,"月",IF(AZ15=3,"火",IF(AZ15=4,"水",IF(AZ15=5,"木",IF(AZ15=6,"金",IF(AZ15=0,"","土")))))))</f>
        <v/>
      </c>
      <c r="BA16" s="242" t="str">
        <f>IF(BA15=1,"日",IF(BA15=2,"月",IF(BA15=3,"火",IF(BA15=4,"水",IF(BA15=5,"木",IF(BA15=6,"金",IF(BA15=0,"","土")))))))</f>
        <v/>
      </c>
      <c r="BB16" s="1549"/>
      <c r="BC16" s="1550"/>
      <c r="BD16" s="1555"/>
      <c r="BE16" s="1556"/>
      <c r="BF16" s="1563"/>
      <c r="BG16" s="1564"/>
      <c r="BH16" s="1564"/>
      <c r="BI16" s="1564"/>
      <c r="BJ16" s="1565"/>
    </row>
    <row r="17" spans="2:62" ht="20.25" customHeight="1" x14ac:dyDescent="0.2">
      <c r="B17" s="1520">
        <f>B15+1</f>
        <v>1</v>
      </c>
      <c r="C17" s="1522"/>
      <c r="D17" s="1523"/>
      <c r="E17" s="245"/>
      <c r="F17" s="246"/>
      <c r="G17" s="245"/>
      <c r="H17" s="246"/>
      <c r="I17" s="1525"/>
      <c r="J17" s="1526"/>
      <c r="K17" s="1529"/>
      <c r="L17" s="1530"/>
      <c r="M17" s="1530"/>
      <c r="N17" s="1523"/>
      <c r="O17" s="1531"/>
      <c r="P17" s="1532"/>
      <c r="Q17" s="1532"/>
      <c r="R17" s="1532"/>
      <c r="S17" s="1533"/>
      <c r="T17" s="247" t="s">
        <v>487</v>
      </c>
      <c r="U17" s="248"/>
      <c r="V17" s="249"/>
      <c r="W17" s="250"/>
      <c r="X17" s="251"/>
      <c r="Y17" s="251"/>
      <c r="Z17" s="251"/>
      <c r="AA17" s="251"/>
      <c r="AB17" s="251"/>
      <c r="AC17" s="252"/>
      <c r="AD17" s="250"/>
      <c r="AE17" s="251"/>
      <c r="AF17" s="251"/>
      <c r="AG17" s="251"/>
      <c r="AH17" s="251"/>
      <c r="AI17" s="251"/>
      <c r="AJ17" s="252"/>
      <c r="AK17" s="250"/>
      <c r="AL17" s="251"/>
      <c r="AM17" s="251"/>
      <c r="AN17" s="251"/>
      <c r="AO17" s="251"/>
      <c r="AP17" s="251"/>
      <c r="AQ17" s="252"/>
      <c r="AR17" s="250"/>
      <c r="AS17" s="251"/>
      <c r="AT17" s="251"/>
      <c r="AU17" s="251"/>
      <c r="AV17" s="251"/>
      <c r="AW17" s="251"/>
      <c r="AX17" s="252"/>
      <c r="AY17" s="250"/>
      <c r="AZ17" s="251"/>
      <c r="BA17" s="251"/>
      <c r="BB17" s="1534"/>
      <c r="BC17" s="1535"/>
      <c r="BD17" s="1602"/>
      <c r="BE17" s="1603"/>
      <c r="BF17" s="1604"/>
      <c r="BG17" s="1605"/>
      <c r="BH17" s="1605"/>
      <c r="BI17" s="1605"/>
      <c r="BJ17" s="1606"/>
    </row>
    <row r="18" spans="2:62" ht="20.25" customHeight="1" x14ac:dyDescent="0.2">
      <c r="B18" s="1521"/>
      <c r="C18" s="1524"/>
      <c r="D18" s="1514"/>
      <c r="E18" s="253"/>
      <c r="F18" s="254">
        <f>C17</f>
        <v>0</v>
      </c>
      <c r="G18" s="253"/>
      <c r="H18" s="254">
        <f>I17</f>
        <v>0</v>
      </c>
      <c r="I18" s="1527"/>
      <c r="J18" s="1528"/>
      <c r="K18" s="1512"/>
      <c r="L18" s="1513"/>
      <c r="M18" s="1513"/>
      <c r="N18" s="1514"/>
      <c r="O18" s="1515"/>
      <c r="P18" s="1516"/>
      <c r="Q18" s="1516"/>
      <c r="R18" s="1516"/>
      <c r="S18" s="1517"/>
      <c r="T18" s="255" t="s">
        <v>488</v>
      </c>
      <c r="U18" s="256"/>
      <c r="V18" s="257"/>
      <c r="W18" s="258" t="str">
        <f>IF(W17="","",VLOOKUP(W17,'シフト記号表（従来型・ユニット型共通）'!$C$6:$L$47,10,FALSE))</f>
        <v/>
      </c>
      <c r="X18" s="259" t="str">
        <f>IF(X17="","",VLOOKUP(X17,'シフト記号表（従来型・ユニット型共通）'!$C$6:$L$47,10,FALSE))</f>
        <v/>
      </c>
      <c r="Y18" s="259" t="str">
        <f>IF(Y17="","",VLOOKUP(Y17,'シフト記号表（従来型・ユニット型共通）'!$C$6:$L$47,10,FALSE))</f>
        <v/>
      </c>
      <c r="Z18" s="259" t="str">
        <f>IF(Z17="","",VLOOKUP(Z17,'シフト記号表（従来型・ユニット型共通）'!$C$6:$L$47,10,FALSE))</f>
        <v/>
      </c>
      <c r="AA18" s="259" t="str">
        <f>IF(AA17="","",VLOOKUP(AA17,'シフト記号表（従来型・ユニット型共通）'!$C$6:$L$47,10,FALSE))</f>
        <v/>
      </c>
      <c r="AB18" s="259" t="str">
        <f>IF(AB17="","",VLOOKUP(AB17,'シフト記号表（従来型・ユニット型共通）'!$C$6:$L$47,10,FALSE))</f>
        <v/>
      </c>
      <c r="AC18" s="260" t="str">
        <f>IF(AC17="","",VLOOKUP(AC17,'シフト記号表（従来型・ユニット型共通）'!$C$6:$L$47,10,FALSE))</f>
        <v/>
      </c>
      <c r="AD18" s="258" t="str">
        <f>IF(AD17="","",VLOOKUP(AD17,'シフト記号表（従来型・ユニット型共通）'!$C$6:$L$47,10,FALSE))</f>
        <v/>
      </c>
      <c r="AE18" s="259" t="str">
        <f>IF(AE17="","",VLOOKUP(AE17,'シフト記号表（従来型・ユニット型共通）'!$C$6:$L$47,10,FALSE))</f>
        <v/>
      </c>
      <c r="AF18" s="259" t="str">
        <f>IF(AF17="","",VLOOKUP(AF17,'シフト記号表（従来型・ユニット型共通）'!$C$6:$L$47,10,FALSE))</f>
        <v/>
      </c>
      <c r="AG18" s="259" t="str">
        <f>IF(AG17="","",VLOOKUP(AG17,'シフト記号表（従来型・ユニット型共通）'!$C$6:$L$47,10,FALSE))</f>
        <v/>
      </c>
      <c r="AH18" s="259" t="str">
        <f>IF(AH17="","",VLOOKUP(AH17,'シフト記号表（従来型・ユニット型共通）'!$C$6:$L$47,10,FALSE))</f>
        <v/>
      </c>
      <c r="AI18" s="259" t="str">
        <f>IF(AI17="","",VLOOKUP(AI17,'シフト記号表（従来型・ユニット型共通）'!$C$6:$L$47,10,FALSE))</f>
        <v/>
      </c>
      <c r="AJ18" s="260" t="str">
        <f>IF(AJ17="","",VLOOKUP(AJ17,'シフト記号表（従来型・ユニット型共通）'!$C$6:$L$47,10,FALSE))</f>
        <v/>
      </c>
      <c r="AK18" s="258" t="str">
        <f>IF(AK17="","",VLOOKUP(AK17,'シフト記号表（従来型・ユニット型共通）'!$C$6:$L$47,10,FALSE))</f>
        <v/>
      </c>
      <c r="AL18" s="259" t="str">
        <f>IF(AL17="","",VLOOKUP(AL17,'シフト記号表（従来型・ユニット型共通）'!$C$6:$L$47,10,FALSE))</f>
        <v/>
      </c>
      <c r="AM18" s="259" t="str">
        <f>IF(AM17="","",VLOOKUP(AM17,'シフト記号表（従来型・ユニット型共通）'!$C$6:$L$47,10,FALSE))</f>
        <v/>
      </c>
      <c r="AN18" s="259" t="str">
        <f>IF(AN17="","",VLOOKUP(AN17,'シフト記号表（従来型・ユニット型共通）'!$C$6:$L$47,10,FALSE))</f>
        <v/>
      </c>
      <c r="AO18" s="259" t="str">
        <f>IF(AO17="","",VLOOKUP(AO17,'シフト記号表（従来型・ユニット型共通）'!$C$6:$L$47,10,FALSE))</f>
        <v/>
      </c>
      <c r="AP18" s="259" t="str">
        <f>IF(AP17="","",VLOOKUP(AP17,'シフト記号表（従来型・ユニット型共通）'!$C$6:$L$47,10,FALSE))</f>
        <v/>
      </c>
      <c r="AQ18" s="260" t="str">
        <f>IF(AQ17="","",VLOOKUP(AQ17,'シフト記号表（従来型・ユニット型共通）'!$C$6:$L$47,10,FALSE))</f>
        <v/>
      </c>
      <c r="AR18" s="258" t="str">
        <f>IF(AR17="","",VLOOKUP(AR17,'シフト記号表（従来型・ユニット型共通）'!$C$6:$L$47,10,FALSE))</f>
        <v/>
      </c>
      <c r="AS18" s="259" t="str">
        <f>IF(AS17="","",VLOOKUP(AS17,'シフト記号表（従来型・ユニット型共通）'!$C$6:$L$47,10,FALSE))</f>
        <v/>
      </c>
      <c r="AT18" s="259" t="str">
        <f>IF(AT17="","",VLOOKUP(AT17,'シフト記号表（従来型・ユニット型共通）'!$C$6:$L$47,10,FALSE))</f>
        <v/>
      </c>
      <c r="AU18" s="259" t="str">
        <f>IF(AU17="","",VLOOKUP(AU17,'シフト記号表（従来型・ユニット型共通）'!$C$6:$L$47,10,FALSE))</f>
        <v/>
      </c>
      <c r="AV18" s="259" t="str">
        <f>IF(AV17="","",VLOOKUP(AV17,'シフト記号表（従来型・ユニット型共通）'!$C$6:$L$47,10,FALSE))</f>
        <v/>
      </c>
      <c r="AW18" s="259" t="str">
        <f>IF(AW17="","",VLOOKUP(AW17,'シフト記号表（従来型・ユニット型共通）'!$C$6:$L$47,10,FALSE))</f>
        <v/>
      </c>
      <c r="AX18" s="260" t="str">
        <f>IF(AX17="","",VLOOKUP(AX17,'シフト記号表（従来型・ユニット型共通）'!$C$6:$L$47,10,FALSE))</f>
        <v/>
      </c>
      <c r="AY18" s="258" t="str">
        <f>IF(AY17="","",VLOOKUP(AY17,'シフト記号表（従来型・ユニット型共通）'!$C$6:$L$47,10,FALSE))</f>
        <v/>
      </c>
      <c r="AZ18" s="259" t="str">
        <f>IF(AZ17="","",VLOOKUP(AZ17,'シフト記号表（従来型・ユニット型共通）'!$C$6:$L$47,10,FALSE))</f>
        <v/>
      </c>
      <c r="BA18" s="259" t="str">
        <f>IF(BA17="","",VLOOKUP(BA17,'シフト記号表（従来型・ユニット型共通）'!$C$6:$L$47,10,FALSE))</f>
        <v/>
      </c>
      <c r="BB18" s="1581" t="str">
        <f>IF($BE$3="４週",SUM(W18:AX18),IF($BE$3="暦月",SUM(W18:BA18),""))</f>
        <v/>
      </c>
      <c r="BC18" s="1582"/>
      <c r="BD18" s="1583" t="str">
        <f>IF($BE$3="４週",BB18/4,IF($BE$3="暦月",(BB18/($BE$8/7)),""))</f>
        <v/>
      </c>
      <c r="BE18" s="1582"/>
      <c r="BF18" s="1578"/>
      <c r="BG18" s="1579"/>
      <c r="BH18" s="1579"/>
      <c r="BI18" s="1579"/>
      <c r="BJ18" s="1580"/>
    </row>
    <row r="19" spans="2:62" ht="20.25" customHeight="1" x14ac:dyDescent="0.2">
      <c r="B19" s="1520">
        <f>B17+1</f>
        <v>2</v>
      </c>
      <c r="C19" s="1584"/>
      <c r="D19" s="1511"/>
      <c r="E19" s="261"/>
      <c r="F19" s="262"/>
      <c r="G19" s="261"/>
      <c r="H19" s="262"/>
      <c r="I19" s="1585"/>
      <c r="J19" s="1586"/>
      <c r="K19" s="1509"/>
      <c r="L19" s="1510"/>
      <c r="M19" s="1510"/>
      <c r="N19" s="1511"/>
      <c r="O19" s="1515"/>
      <c r="P19" s="1516"/>
      <c r="Q19" s="1516"/>
      <c r="R19" s="1516"/>
      <c r="S19" s="1517"/>
      <c r="T19" s="263" t="s">
        <v>487</v>
      </c>
      <c r="U19" s="264"/>
      <c r="V19" s="265"/>
      <c r="W19" s="266"/>
      <c r="X19" s="267"/>
      <c r="Y19" s="267"/>
      <c r="Z19" s="267"/>
      <c r="AA19" s="267"/>
      <c r="AB19" s="267"/>
      <c r="AC19" s="268"/>
      <c r="AD19" s="266"/>
      <c r="AE19" s="267"/>
      <c r="AF19" s="267"/>
      <c r="AG19" s="267"/>
      <c r="AH19" s="267"/>
      <c r="AI19" s="267"/>
      <c r="AJ19" s="268"/>
      <c r="AK19" s="266"/>
      <c r="AL19" s="267"/>
      <c r="AM19" s="267"/>
      <c r="AN19" s="267"/>
      <c r="AO19" s="267"/>
      <c r="AP19" s="267"/>
      <c r="AQ19" s="268"/>
      <c r="AR19" s="266"/>
      <c r="AS19" s="267"/>
      <c r="AT19" s="267"/>
      <c r="AU19" s="267"/>
      <c r="AV19" s="267"/>
      <c r="AW19" s="267"/>
      <c r="AX19" s="268"/>
      <c r="AY19" s="266"/>
      <c r="AZ19" s="267"/>
      <c r="BA19" s="269"/>
      <c r="BB19" s="1518"/>
      <c r="BC19" s="1519"/>
      <c r="BD19" s="1573"/>
      <c r="BE19" s="1574"/>
      <c r="BF19" s="1575"/>
      <c r="BG19" s="1576"/>
      <c r="BH19" s="1576"/>
      <c r="BI19" s="1576"/>
      <c r="BJ19" s="1577"/>
    </row>
    <row r="20" spans="2:62" ht="20.25" customHeight="1" x14ac:dyDescent="0.2">
      <c r="B20" s="1521"/>
      <c r="C20" s="1524"/>
      <c r="D20" s="1514"/>
      <c r="E20" s="253"/>
      <c r="F20" s="254">
        <f>C19</f>
        <v>0</v>
      </c>
      <c r="G20" s="253"/>
      <c r="H20" s="254">
        <f>I19</f>
        <v>0</v>
      </c>
      <c r="I20" s="1527"/>
      <c r="J20" s="1528"/>
      <c r="K20" s="1512"/>
      <c r="L20" s="1513"/>
      <c r="M20" s="1513"/>
      <c r="N20" s="1514"/>
      <c r="O20" s="1515"/>
      <c r="P20" s="1516"/>
      <c r="Q20" s="1516"/>
      <c r="R20" s="1516"/>
      <c r="S20" s="1517"/>
      <c r="T20" s="255" t="s">
        <v>488</v>
      </c>
      <c r="U20" s="256"/>
      <c r="V20" s="257"/>
      <c r="W20" s="258" t="str">
        <f>IF(W19="","",VLOOKUP(W19,'シフト記号表（従来型・ユニット型共通）'!$C$6:$L$47,10,FALSE))</f>
        <v/>
      </c>
      <c r="X20" s="259" t="str">
        <f>IF(X19="","",VLOOKUP(X19,'シフト記号表（従来型・ユニット型共通）'!$C$6:$L$47,10,FALSE))</f>
        <v/>
      </c>
      <c r="Y20" s="259" t="str">
        <f>IF(Y19="","",VLOOKUP(Y19,'シフト記号表（従来型・ユニット型共通）'!$C$6:$L$47,10,FALSE))</f>
        <v/>
      </c>
      <c r="Z20" s="259" t="str">
        <f>IF(Z19="","",VLOOKUP(Z19,'シフト記号表（従来型・ユニット型共通）'!$C$6:$L$47,10,FALSE))</f>
        <v/>
      </c>
      <c r="AA20" s="259" t="str">
        <f>IF(AA19="","",VLOOKUP(AA19,'シフト記号表（従来型・ユニット型共通）'!$C$6:$L$47,10,FALSE))</f>
        <v/>
      </c>
      <c r="AB20" s="259" t="str">
        <f>IF(AB19="","",VLOOKUP(AB19,'シフト記号表（従来型・ユニット型共通）'!$C$6:$L$47,10,FALSE))</f>
        <v/>
      </c>
      <c r="AC20" s="260" t="str">
        <f>IF(AC19="","",VLOOKUP(AC19,'シフト記号表（従来型・ユニット型共通）'!$C$6:$L$47,10,FALSE))</f>
        <v/>
      </c>
      <c r="AD20" s="258" t="str">
        <f>IF(AD19="","",VLOOKUP(AD19,'シフト記号表（従来型・ユニット型共通）'!$C$6:$L$47,10,FALSE))</f>
        <v/>
      </c>
      <c r="AE20" s="259" t="str">
        <f>IF(AE19="","",VLOOKUP(AE19,'シフト記号表（従来型・ユニット型共通）'!$C$6:$L$47,10,FALSE))</f>
        <v/>
      </c>
      <c r="AF20" s="259" t="str">
        <f>IF(AF19="","",VLOOKUP(AF19,'シフト記号表（従来型・ユニット型共通）'!$C$6:$L$47,10,FALSE))</f>
        <v/>
      </c>
      <c r="AG20" s="259" t="str">
        <f>IF(AG19="","",VLOOKUP(AG19,'シフト記号表（従来型・ユニット型共通）'!$C$6:$L$47,10,FALSE))</f>
        <v/>
      </c>
      <c r="AH20" s="259" t="str">
        <f>IF(AH19="","",VLOOKUP(AH19,'シフト記号表（従来型・ユニット型共通）'!$C$6:$L$47,10,FALSE))</f>
        <v/>
      </c>
      <c r="AI20" s="259" t="str">
        <f>IF(AI19="","",VLOOKUP(AI19,'シフト記号表（従来型・ユニット型共通）'!$C$6:$L$47,10,FALSE))</f>
        <v/>
      </c>
      <c r="AJ20" s="260" t="str">
        <f>IF(AJ19="","",VLOOKUP(AJ19,'シフト記号表（従来型・ユニット型共通）'!$C$6:$L$47,10,FALSE))</f>
        <v/>
      </c>
      <c r="AK20" s="258" t="str">
        <f>IF(AK19="","",VLOOKUP(AK19,'シフト記号表（従来型・ユニット型共通）'!$C$6:$L$47,10,FALSE))</f>
        <v/>
      </c>
      <c r="AL20" s="259" t="str">
        <f>IF(AL19="","",VLOOKUP(AL19,'シフト記号表（従来型・ユニット型共通）'!$C$6:$L$47,10,FALSE))</f>
        <v/>
      </c>
      <c r="AM20" s="259" t="str">
        <f>IF(AM19="","",VLOOKUP(AM19,'シフト記号表（従来型・ユニット型共通）'!$C$6:$L$47,10,FALSE))</f>
        <v/>
      </c>
      <c r="AN20" s="259" t="str">
        <f>IF(AN19="","",VLOOKUP(AN19,'シフト記号表（従来型・ユニット型共通）'!$C$6:$L$47,10,FALSE))</f>
        <v/>
      </c>
      <c r="AO20" s="259" t="str">
        <f>IF(AO19="","",VLOOKUP(AO19,'シフト記号表（従来型・ユニット型共通）'!$C$6:$L$47,10,FALSE))</f>
        <v/>
      </c>
      <c r="AP20" s="259" t="str">
        <f>IF(AP19="","",VLOOKUP(AP19,'シフト記号表（従来型・ユニット型共通）'!$C$6:$L$47,10,FALSE))</f>
        <v/>
      </c>
      <c r="AQ20" s="260" t="str">
        <f>IF(AQ19="","",VLOOKUP(AQ19,'シフト記号表（従来型・ユニット型共通）'!$C$6:$L$47,10,FALSE))</f>
        <v/>
      </c>
      <c r="AR20" s="258" t="str">
        <f>IF(AR19="","",VLOOKUP(AR19,'シフト記号表（従来型・ユニット型共通）'!$C$6:$L$47,10,FALSE))</f>
        <v/>
      </c>
      <c r="AS20" s="259" t="str">
        <f>IF(AS19="","",VLOOKUP(AS19,'シフト記号表（従来型・ユニット型共通）'!$C$6:$L$47,10,FALSE))</f>
        <v/>
      </c>
      <c r="AT20" s="259" t="str">
        <f>IF(AT19="","",VLOOKUP(AT19,'シフト記号表（従来型・ユニット型共通）'!$C$6:$L$47,10,FALSE))</f>
        <v/>
      </c>
      <c r="AU20" s="259" t="str">
        <f>IF(AU19="","",VLOOKUP(AU19,'シフト記号表（従来型・ユニット型共通）'!$C$6:$L$47,10,FALSE))</f>
        <v/>
      </c>
      <c r="AV20" s="259" t="str">
        <f>IF(AV19="","",VLOOKUP(AV19,'シフト記号表（従来型・ユニット型共通）'!$C$6:$L$47,10,FALSE))</f>
        <v/>
      </c>
      <c r="AW20" s="259" t="str">
        <f>IF(AW19="","",VLOOKUP(AW19,'シフト記号表（従来型・ユニット型共通）'!$C$6:$L$47,10,FALSE))</f>
        <v/>
      </c>
      <c r="AX20" s="260" t="str">
        <f>IF(AX19="","",VLOOKUP(AX19,'シフト記号表（従来型・ユニット型共通）'!$C$6:$L$47,10,FALSE))</f>
        <v/>
      </c>
      <c r="AY20" s="258" t="str">
        <f>IF(AY19="","",VLOOKUP(AY19,'シフト記号表（従来型・ユニット型共通）'!$C$6:$L$47,10,FALSE))</f>
        <v/>
      </c>
      <c r="AZ20" s="259" t="str">
        <f>IF(AZ19="","",VLOOKUP(AZ19,'シフト記号表（従来型・ユニット型共通）'!$C$6:$L$47,10,FALSE))</f>
        <v/>
      </c>
      <c r="BA20" s="259" t="str">
        <f>IF(BA19="","",VLOOKUP(BA19,'シフト記号表（従来型・ユニット型共通）'!$C$6:$L$47,10,FALSE))</f>
        <v/>
      </c>
      <c r="BB20" s="1581" t="str">
        <f>IF($BE$3="４週",SUM(W20:AX20),IF($BE$3="暦月",SUM(W20:BA20),""))</f>
        <v/>
      </c>
      <c r="BC20" s="1582"/>
      <c r="BD20" s="1583" t="str">
        <f>IF($BE$3="４週",BB20/4,IF($BE$3="暦月",(BB20/($BE$8/7)),""))</f>
        <v/>
      </c>
      <c r="BE20" s="1582"/>
      <c r="BF20" s="1578"/>
      <c r="BG20" s="1579"/>
      <c r="BH20" s="1579"/>
      <c r="BI20" s="1579"/>
      <c r="BJ20" s="1580"/>
    </row>
    <row r="21" spans="2:62" ht="20.25" customHeight="1" x14ac:dyDescent="0.2">
      <c r="B21" s="1520">
        <f>B19+1</f>
        <v>3</v>
      </c>
      <c r="C21" s="1584"/>
      <c r="D21" s="1511"/>
      <c r="E21" s="253"/>
      <c r="F21" s="254"/>
      <c r="G21" s="253"/>
      <c r="H21" s="254"/>
      <c r="I21" s="1585"/>
      <c r="J21" s="1586"/>
      <c r="K21" s="1509"/>
      <c r="L21" s="1510"/>
      <c r="M21" s="1510"/>
      <c r="N21" s="1511"/>
      <c r="O21" s="1515"/>
      <c r="P21" s="1516"/>
      <c r="Q21" s="1516"/>
      <c r="R21" s="1516"/>
      <c r="S21" s="1517"/>
      <c r="T21" s="263" t="s">
        <v>487</v>
      </c>
      <c r="U21" s="264"/>
      <c r="V21" s="265"/>
      <c r="W21" s="266"/>
      <c r="X21" s="267"/>
      <c r="Y21" s="267"/>
      <c r="Z21" s="267"/>
      <c r="AA21" s="267"/>
      <c r="AB21" s="267"/>
      <c r="AC21" s="268"/>
      <c r="AD21" s="266"/>
      <c r="AE21" s="267"/>
      <c r="AF21" s="267"/>
      <c r="AG21" s="267"/>
      <c r="AH21" s="267"/>
      <c r="AI21" s="267"/>
      <c r="AJ21" s="268"/>
      <c r="AK21" s="266"/>
      <c r="AL21" s="267"/>
      <c r="AM21" s="267"/>
      <c r="AN21" s="267"/>
      <c r="AO21" s="267"/>
      <c r="AP21" s="267"/>
      <c r="AQ21" s="268"/>
      <c r="AR21" s="266"/>
      <c r="AS21" s="267"/>
      <c r="AT21" s="267"/>
      <c r="AU21" s="267"/>
      <c r="AV21" s="267"/>
      <c r="AW21" s="267"/>
      <c r="AX21" s="268"/>
      <c r="AY21" s="266"/>
      <c r="AZ21" s="267"/>
      <c r="BA21" s="269"/>
      <c r="BB21" s="1518"/>
      <c r="BC21" s="1519"/>
      <c r="BD21" s="1573"/>
      <c r="BE21" s="1574"/>
      <c r="BF21" s="1575"/>
      <c r="BG21" s="1576"/>
      <c r="BH21" s="1576"/>
      <c r="BI21" s="1576"/>
      <c r="BJ21" s="1577"/>
    </row>
    <row r="22" spans="2:62" ht="20.25" customHeight="1" x14ac:dyDescent="0.2">
      <c r="B22" s="1521"/>
      <c r="C22" s="1524"/>
      <c r="D22" s="1514"/>
      <c r="E22" s="253"/>
      <c r="F22" s="254">
        <f>C21</f>
        <v>0</v>
      </c>
      <c r="G22" s="253"/>
      <c r="H22" s="254">
        <f>I21</f>
        <v>0</v>
      </c>
      <c r="I22" s="1527"/>
      <c r="J22" s="1528"/>
      <c r="K22" s="1512"/>
      <c r="L22" s="1513"/>
      <c r="M22" s="1513"/>
      <c r="N22" s="1514"/>
      <c r="O22" s="1515"/>
      <c r="P22" s="1516"/>
      <c r="Q22" s="1516"/>
      <c r="R22" s="1516"/>
      <c r="S22" s="1517"/>
      <c r="T22" s="255" t="s">
        <v>488</v>
      </c>
      <c r="U22" s="256"/>
      <c r="V22" s="257"/>
      <c r="W22" s="258" t="str">
        <f>IF(W21="","",VLOOKUP(W21,'シフト記号表（従来型・ユニット型共通）'!$C$6:$L$47,10,FALSE))</f>
        <v/>
      </c>
      <c r="X22" s="259" t="str">
        <f>IF(X21="","",VLOOKUP(X21,'シフト記号表（従来型・ユニット型共通）'!$C$6:$L$47,10,FALSE))</f>
        <v/>
      </c>
      <c r="Y22" s="259" t="str">
        <f>IF(Y21="","",VLOOKUP(Y21,'シフト記号表（従来型・ユニット型共通）'!$C$6:$L$47,10,FALSE))</f>
        <v/>
      </c>
      <c r="Z22" s="259" t="str">
        <f>IF(Z21="","",VLOOKUP(Z21,'シフト記号表（従来型・ユニット型共通）'!$C$6:$L$47,10,FALSE))</f>
        <v/>
      </c>
      <c r="AA22" s="259" t="str">
        <f>IF(AA21="","",VLOOKUP(AA21,'シフト記号表（従来型・ユニット型共通）'!$C$6:$L$47,10,FALSE))</f>
        <v/>
      </c>
      <c r="AB22" s="259" t="str">
        <f>IF(AB21="","",VLOOKUP(AB21,'シフト記号表（従来型・ユニット型共通）'!$C$6:$L$47,10,FALSE))</f>
        <v/>
      </c>
      <c r="AC22" s="260" t="str">
        <f>IF(AC21="","",VLOOKUP(AC21,'シフト記号表（従来型・ユニット型共通）'!$C$6:$L$47,10,FALSE))</f>
        <v/>
      </c>
      <c r="AD22" s="258" t="str">
        <f>IF(AD21="","",VLOOKUP(AD21,'シフト記号表（従来型・ユニット型共通）'!$C$6:$L$47,10,FALSE))</f>
        <v/>
      </c>
      <c r="AE22" s="259" t="str">
        <f>IF(AE21="","",VLOOKUP(AE21,'シフト記号表（従来型・ユニット型共通）'!$C$6:$L$47,10,FALSE))</f>
        <v/>
      </c>
      <c r="AF22" s="259" t="str">
        <f>IF(AF21="","",VLOOKUP(AF21,'シフト記号表（従来型・ユニット型共通）'!$C$6:$L$47,10,FALSE))</f>
        <v/>
      </c>
      <c r="AG22" s="259" t="str">
        <f>IF(AG21="","",VLOOKUP(AG21,'シフト記号表（従来型・ユニット型共通）'!$C$6:$L$47,10,FALSE))</f>
        <v/>
      </c>
      <c r="AH22" s="259" t="str">
        <f>IF(AH21="","",VLOOKUP(AH21,'シフト記号表（従来型・ユニット型共通）'!$C$6:$L$47,10,FALSE))</f>
        <v/>
      </c>
      <c r="AI22" s="259" t="str">
        <f>IF(AI21="","",VLOOKUP(AI21,'シフト記号表（従来型・ユニット型共通）'!$C$6:$L$47,10,FALSE))</f>
        <v/>
      </c>
      <c r="AJ22" s="260" t="str">
        <f>IF(AJ21="","",VLOOKUP(AJ21,'シフト記号表（従来型・ユニット型共通）'!$C$6:$L$47,10,FALSE))</f>
        <v/>
      </c>
      <c r="AK22" s="258" t="str">
        <f>IF(AK21="","",VLOOKUP(AK21,'シフト記号表（従来型・ユニット型共通）'!$C$6:$L$47,10,FALSE))</f>
        <v/>
      </c>
      <c r="AL22" s="259" t="str">
        <f>IF(AL21="","",VLOOKUP(AL21,'シフト記号表（従来型・ユニット型共通）'!$C$6:$L$47,10,FALSE))</f>
        <v/>
      </c>
      <c r="AM22" s="259" t="str">
        <f>IF(AM21="","",VLOOKUP(AM21,'シフト記号表（従来型・ユニット型共通）'!$C$6:$L$47,10,FALSE))</f>
        <v/>
      </c>
      <c r="AN22" s="259" t="str">
        <f>IF(AN21="","",VLOOKUP(AN21,'シフト記号表（従来型・ユニット型共通）'!$C$6:$L$47,10,FALSE))</f>
        <v/>
      </c>
      <c r="AO22" s="259" t="str">
        <f>IF(AO21="","",VLOOKUP(AO21,'シフト記号表（従来型・ユニット型共通）'!$C$6:$L$47,10,FALSE))</f>
        <v/>
      </c>
      <c r="AP22" s="259" t="str">
        <f>IF(AP21="","",VLOOKUP(AP21,'シフト記号表（従来型・ユニット型共通）'!$C$6:$L$47,10,FALSE))</f>
        <v/>
      </c>
      <c r="AQ22" s="260" t="str">
        <f>IF(AQ21="","",VLOOKUP(AQ21,'シフト記号表（従来型・ユニット型共通）'!$C$6:$L$47,10,FALSE))</f>
        <v/>
      </c>
      <c r="AR22" s="258" t="str">
        <f>IF(AR21="","",VLOOKUP(AR21,'シフト記号表（従来型・ユニット型共通）'!$C$6:$L$47,10,FALSE))</f>
        <v/>
      </c>
      <c r="AS22" s="259" t="str">
        <f>IF(AS21="","",VLOOKUP(AS21,'シフト記号表（従来型・ユニット型共通）'!$C$6:$L$47,10,FALSE))</f>
        <v/>
      </c>
      <c r="AT22" s="259" t="str">
        <f>IF(AT21="","",VLOOKUP(AT21,'シフト記号表（従来型・ユニット型共通）'!$C$6:$L$47,10,FALSE))</f>
        <v/>
      </c>
      <c r="AU22" s="259" t="str">
        <f>IF(AU21="","",VLOOKUP(AU21,'シフト記号表（従来型・ユニット型共通）'!$C$6:$L$47,10,FALSE))</f>
        <v/>
      </c>
      <c r="AV22" s="259" t="str">
        <f>IF(AV21="","",VLOOKUP(AV21,'シフト記号表（従来型・ユニット型共通）'!$C$6:$L$47,10,FALSE))</f>
        <v/>
      </c>
      <c r="AW22" s="259" t="str">
        <f>IF(AW21="","",VLOOKUP(AW21,'シフト記号表（従来型・ユニット型共通）'!$C$6:$L$47,10,FALSE))</f>
        <v/>
      </c>
      <c r="AX22" s="260" t="str">
        <f>IF(AX21="","",VLOOKUP(AX21,'シフト記号表（従来型・ユニット型共通）'!$C$6:$L$47,10,FALSE))</f>
        <v/>
      </c>
      <c r="AY22" s="258" t="str">
        <f>IF(AY21="","",VLOOKUP(AY21,'シフト記号表（従来型・ユニット型共通）'!$C$6:$L$47,10,FALSE))</f>
        <v/>
      </c>
      <c r="AZ22" s="259" t="str">
        <f>IF(AZ21="","",VLOOKUP(AZ21,'シフト記号表（従来型・ユニット型共通）'!$C$6:$L$47,10,FALSE))</f>
        <v/>
      </c>
      <c r="BA22" s="259" t="str">
        <f>IF(BA21="","",VLOOKUP(BA21,'シフト記号表（従来型・ユニット型共通）'!$C$6:$L$47,10,FALSE))</f>
        <v/>
      </c>
      <c r="BB22" s="1581" t="str">
        <f>IF($BE$3="４週",SUM(W22:AX22),IF($BE$3="暦月",SUM(W22:BA22),""))</f>
        <v/>
      </c>
      <c r="BC22" s="1582"/>
      <c r="BD22" s="1583" t="str">
        <f>IF($BE$3="４週",BB22/4,IF($BE$3="暦月",(BB22/($BE$8/7)),""))</f>
        <v/>
      </c>
      <c r="BE22" s="1582"/>
      <c r="BF22" s="1578"/>
      <c r="BG22" s="1579"/>
      <c r="BH22" s="1579"/>
      <c r="BI22" s="1579"/>
      <c r="BJ22" s="1580"/>
    </row>
    <row r="23" spans="2:62" ht="20.25" customHeight="1" x14ac:dyDescent="0.2">
      <c r="B23" s="1520">
        <f>B21+1</f>
        <v>4</v>
      </c>
      <c r="C23" s="1584"/>
      <c r="D23" s="1511"/>
      <c r="E23" s="253"/>
      <c r="F23" s="254"/>
      <c r="G23" s="253"/>
      <c r="H23" s="254"/>
      <c r="I23" s="1585"/>
      <c r="J23" s="1586"/>
      <c r="K23" s="1509"/>
      <c r="L23" s="1510"/>
      <c r="M23" s="1510"/>
      <c r="N23" s="1511"/>
      <c r="O23" s="1515"/>
      <c r="P23" s="1516"/>
      <c r="Q23" s="1516"/>
      <c r="R23" s="1516"/>
      <c r="S23" s="1517"/>
      <c r="T23" s="263" t="s">
        <v>487</v>
      </c>
      <c r="U23" s="264"/>
      <c r="V23" s="265"/>
      <c r="W23" s="266"/>
      <c r="X23" s="267"/>
      <c r="Y23" s="267"/>
      <c r="Z23" s="267"/>
      <c r="AA23" s="267"/>
      <c r="AB23" s="267"/>
      <c r="AC23" s="268"/>
      <c r="AD23" s="266"/>
      <c r="AE23" s="267"/>
      <c r="AF23" s="267"/>
      <c r="AG23" s="267"/>
      <c r="AH23" s="267"/>
      <c r="AI23" s="267"/>
      <c r="AJ23" s="268"/>
      <c r="AK23" s="266"/>
      <c r="AL23" s="267"/>
      <c r="AM23" s="267"/>
      <c r="AN23" s="267"/>
      <c r="AO23" s="267"/>
      <c r="AP23" s="267"/>
      <c r="AQ23" s="268"/>
      <c r="AR23" s="266"/>
      <c r="AS23" s="267"/>
      <c r="AT23" s="267"/>
      <c r="AU23" s="267"/>
      <c r="AV23" s="267"/>
      <c r="AW23" s="267"/>
      <c r="AX23" s="268"/>
      <c r="AY23" s="266"/>
      <c r="AZ23" s="267"/>
      <c r="BA23" s="269"/>
      <c r="BB23" s="1518"/>
      <c r="BC23" s="1519"/>
      <c r="BD23" s="1573"/>
      <c r="BE23" s="1574"/>
      <c r="BF23" s="1575"/>
      <c r="BG23" s="1576"/>
      <c r="BH23" s="1576"/>
      <c r="BI23" s="1576"/>
      <c r="BJ23" s="1577"/>
    </row>
    <row r="24" spans="2:62" ht="20.25" customHeight="1" x14ac:dyDescent="0.2">
      <c r="B24" s="1521"/>
      <c r="C24" s="1524"/>
      <c r="D24" s="1514"/>
      <c r="E24" s="253"/>
      <c r="F24" s="254">
        <f>C23</f>
        <v>0</v>
      </c>
      <c r="G24" s="253"/>
      <c r="H24" s="254">
        <f>I23</f>
        <v>0</v>
      </c>
      <c r="I24" s="1527"/>
      <c r="J24" s="1528"/>
      <c r="K24" s="1512"/>
      <c r="L24" s="1513"/>
      <c r="M24" s="1513"/>
      <c r="N24" s="1514"/>
      <c r="O24" s="1515"/>
      <c r="P24" s="1516"/>
      <c r="Q24" s="1516"/>
      <c r="R24" s="1516"/>
      <c r="S24" s="1517"/>
      <c r="T24" s="255" t="s">
        <v>488</v>
      </c>
      <c r="U24" s="256"/>
      <c r="V24" s="257"/>
      <c r="W24" s="258" t="str">
        <f>IF(W23="","",VLOOKUP(W23,'シフト記号表（従来型・ユニット型共通）'!$C$6:$L$47,10,FALSE))</f>
        <v/>
      </c>
      <c r="X24" s="259" t="str">
        <f>IF(X23="","",VLOOKUP(X23,'シフト記号表（従来型・ユニット型共通）'!$C$6:$L$47,10,FALSE))</f>
        <v/>
      </c>
      <c r="Y24" s="259" t="str">
        <f>IF(Y23="","",VLOOKUP(Y23,'シフト記号表（従来型・ユニット型共通）'!$C$6:$L$47,10,FALSE))</f>
        <v/>
      </c>
      <c r="Z24" s="259" t="str">
        <f>IF(Z23="","",VLOOKUP(Z23,'シフト記号表（従来型・ユニット型共通）'!$C$6:$L$47,10,FALSE))</f>
        <v/>
      </c>
      <c r="AA24" s="259" t="str">
        <f>IF(AA23="","",VLOOKUP(AA23,'シフト記号表（従来型・ユニット型共通）'!$C$6:$L$47,10,FALSE))</f>
        <v/>
      </c>
      <c r="AB24" s="259" t="str">
        <f>IF(AB23="","",VLOOKUP(AB23,'シフト記号表（従来型・ユニット型共通）'!$C$6:$L$47,10,FALSE))</f>
        <v/>
      </c>
      <c r="AC24" s="260" t="str">
        <f>IF(AC23="","",VLOOKUP(AC23,'シフト記号表（従来型・ユニット型共通）'!$C$6:$L$47,10,FALSE))</f>
        <v/>
      </c>
      <c r="AD24" s="258" t="str">
        <f>IF(AD23="","",VLOOKUP(AD23,'シフト記号表（従来型・ユニット型共通）'!$C$6:$L$47,10,FALSE))</f>
        <v/>
      </c>
      <c r="AE24" s="259" t="str">
        <f>IF(AE23="","",VLOOKUP(AE23,'シフト記号表（従来型・ユニット型共通）'!$C$6:$L$47,10,FALSE))</f>
        <v/>
      </c>
      <c r="AF24" s="259" t="str">
        <f>IF(AF23="","",VLOOKUP(AF23,'シフト記号表（従来型・ユニット型共通）'!$C$6:$L$47,10,FALSE))</f>
        <v/>
      </c>
      <c r="AG24" s="259" t="str">
        <f>IF(AG23="","",VLOOKUP(AG23,'シフト記号表（従来型・ユニット型共通）'!$C$6:$L$47,10,FALSE))</f>
        <v/>
      </c>
      <c r="AH24" s="259" t="str">
        <f>IF(AH23="","",VLOOKUP(AH23,'シフト記号表（従来型・ユニット型共通）'!$C$6:$L$47,10,FALSE))</f>
        <v/>
      </c>
      <c r="AI24" s="259" t="str">
        <f>IF(AI23="","",VLOOKUP(AI23,'シフト記号表（従来型・ユニット型共通）'!$C$6:$L$47,10,FALSE))</f>
        <v/>
      </c>
      <c r="AJ24" s="260" t="str">
        <f>IF(AJ23="","",VLOOKUP(AJ23,'シフト記号表（従来型・ユニット型共通）'!$C$6:$L$47,10,FALSE))</f>
        <v/>
      </c>
      <c r="AK24" s="258" t="str">
        <f>IF(AK23="","",VLOOKUP(AK23,'シフト記号表（従来型・ユニット型共通）'!$C$6:$L$47,10,FALSE))</f>
        <v/>
      </c>
      <c r="AL24" s="259" t="str">
        <f>IF(AL23="","",VLOOKUP(AL23,'シフト記号表（従来型・ユニット型共通）'!$C$6:$L$47,10,FALSE))</f>
        <v/>
      </c>
      <c r="AM24" s="259" t="str">
        <f>IF(AM23="","",VLOOKUP(AM23,'シフト記号表（従来型・ユニット型共通）'!$C$6:$L$47,10,FALSE))</f>
        <v/>
      </c>
      <c r="AN24" s="259" t="str">
        <f>IF(AN23="","",VLOOKUP(AN23,'シフト記号表（従来型・ユニット型共通）'!$C$6:$L$47,10,FALSE))</f>
        <v/>
      </c>
      <c r="AO24" s="259" t="str">
        <f>IF(AO23="","",VLOOKUP(AO23,'シフト記号表（従来型・ユニット型共通）'!$C$6:$L$47,10,FALSE))</f>
        <v/>
      </c>
      <c r="AP24" s="259" t="str">
        <f>IF(AP23="","",VLOOKUP(AP23,'シフト記号表（従来型・ユニット型共通）'!$C$6:$L$47,10,FALSE))</f>
        <v/>
      </c>
      <c r="AQ24" s="260" t="str">
        <f>IF(AQ23="","",VLOOKUP(AQ23,'シフト記号表（従来型・ユニット型共通）'!$C$6:$L$47,10,FALSE))</f>
        <v/>
      </c>
      <c r="AR24" s="258" t="str">
        <f>IF(AR23="","",VLOOKUP(AR23,'シフト記号表（従来型・ユニット型共通）'!$C$6:$L$47,10,FALSE))</f>
        <v/>
      </c>
      <c r="AS24" s="259" t="str">
        <f>IF(AS23="","",VLOOKUP(AS23,'シフト記号表（従来型・ユニット型共通）'!$C$6:$L$47,10,FALSE))</f>
        <v/>
      </c>
      <c r="AT24" s="259" t="str">
        <f>IF(AT23="","",VLOOKUP(AT23,'シフト記号表（従来型・ユニット型共通）'!$C$6:$L$47,10,FALSE))</f>
        <v/>
      </c>
      <c r="AU24" s="259" t="str">
        <f>IF(AU23="","",VLOOKUP(AU23,'シフト記号表（従来型・ユニット型共通）'!$C$6:$L$47,10,FALSE))</f>
        <v/>
      </c>
      <c r="AV24" s="259" t="str">
        <f>IF(AV23="","",VLOOKUP(AV23,'シフト記号表（従来型・ユニット型共通）'!$C$6:$L$47,10,FALSE))</f>
        <v/>
      </c>
      <c r="AW24" s="259" t="str">
        <f>IF(AW23="","",VLOOKUP(AW23,'シフト記号表（従来型・ユニット型共通）'!$C$6:$L$47,10,FALSE))</f>
        <v/>
      </c>
      <c r="AX24" s="260" t="str">
        <f>IF(AX23="","",VLOOKUP(AX23,'シフト記号表（従来型・ユニット型共通）'!$C$6:$L$47,10,FALSE))</f>
        <v/>
      </c>
      <c r="AY24" s="258" t="str">
        <f>IF(AY23="","",VLOOKUP(AY23,'シフト記号表（従来型・ユニット型共通）'!$C$6:$L$47,10,FALSE))</f>
        <v/>
      </c>
      <c r="AZ24" s="259" t="str">
        <f>IF(AZ23="","",VLOOKUP(AZ23,'シフト記号表（従来型・ユニット型共通）'!$C$6:$L$47,10,FALSE))</f>
        <v/>
      </c>
      <c r="BA24" s="259" t="str">
        <f>IF(BA23="","",VLOOKUP(BA23,'シフト記号表（従来型・ユニット型共通）'!$C$6:$L$47,10,FALSE))</f>
        <v/>
      </c>
      <c r="BB24" s="1581" t="str">
        <f>IF($BE$3="４週",SUM(W24:AX24),IF($BE$3="暦月",SUM(W24:BA24),""))</f>
        <v/>
      </c>
      <c r="BC24" s="1582"/>
      <c r="BD24" s="1583" t="str">
        <f>IF($BE$3="４週",BB24/4,IF($BE$3="暦月",(BB24/($BE$8/7)),""))</f>
        <v/>
      </c>
      <c r="BE24" s="1582"/>
      <c r="BF24" s="1578"/>
      <c r="BG24" s="1579"/>
      <c r="BH24" s="1579"/>
      <c r="BI24" s="1579"/>
      <c r="BJ24" s="1580"/>
    </row>
    <row r="25" spans="2:62" ht="20.25" customHeight="1" x14ac:dyDescent="0.2">
      <c r="B25" s="1520">
        <f>B23+1</f>
        <v>5</v>
      </c>
      <c r="C25" s="1584"/>
      <c r="D25" s="1511"/>
      <c r="E25" s="253"/>
      <c r="F25" s="254"/>
      <c r="G25" s="253"/>
      <c r="H25" s="254"/>
      <c r="I25" s="1585"/>
      <c r="J25" s="1586"/>
      <c r="K25" s="1509"/>
      <c r="L25" s="1510"/>
      <c r="M25" s="1510"/>
      <c r="N25" s="1511"/>
      <c r="O25" s="1515"/>
      <c r="P25" s="1516"/>
      <c r="Q25" s="1516"/>
      <c r="R25" s="1516"/>
      <c r="S25" s="1517"/>
      <c r="T25" s="263" t="s">
        <v>487</v>
      </c>
      <c r="U25" s="264"/>
      <c r="V25" s="265"/>
      <c r="W25" s="266"/>
      <c r="X25" s="267"/>
      <c r="Y25" s="267"/>
      <c r="Z25" s="267"/>
      <c r="AA25" s="267"/>
      <c r="AB25" s="267"/>
      <c r="AC25" s="268"/>
      <c r="AD25" s="266"/>
      <c r="AE25" s="267"/>
      <c r="AF25" s="267"/>
      <c r="AG25" s="267"/>
      <c r="AH25" s="267"/>
      <c r="AI25" s="267"/>
      <c r="AJ25" s="268"/>
      <c r="AK25" s="266"/>
      <c r="AL25" s="267"/>
      <c r="AM25" s="267"/>
      <c r="AN25" s="267"/>
      <c r="AO25" s="267"/>
      <c r="AP25" s="267"/>
      <c r="AQ25" s="268"/>
      <c r="AR25" s="266"/>
      <c r="AS25" s="267"/>
      <c r="AT25" s="267"/>
      <c r="AU25" s="267"/>
      <c r="AV25" s="267"/>
      <c r="AW25" s="267"/>
      <c r="AX25" s="268"/>
      <c r="AY25" s="266"/>
      <c r="AZ25" s="267"/>
      <c r="BA25" s="269"/>
      <c r="BB25" s="1518"/>
      <c r="BC25" s="1519"/>
      <c r="BD25" s="1573"/>
      <c r="BE25" s="1574"/>
      <c r="BF25" s="1575"/>
      <c r="BG25" s="1576"/>
      <c r="BH25" s="1576"/>
      <c r="BI25" s="1576"/>
      <c r="BJ25" s="1577"/>
    </row>
    <row r="26" spans="2:62" ht="20.25" customHeight="1" x14ac:dyDescent="0.2">
      <c r="B26" s="1521"/>
      <c r="C26" s="1524"/>
      <c r="D26" s="1514"/>
      <c r="E26" s="253"/>
      <c r="F26" s="254">
        <f>C25</f>
        <v>0</v>
      </c>
      <c r="G26" s="253"/>
      <c r="H26" s="254">
        <f>I25</f>
        <v>0</v>
      </c>
      <c r="I26" s="1527"/>
      <c r="J26" s="1528"/>
      <c r="K26" s="1512"/>
      <c r="L26" s="1513"/>
      <c r="M26" s="1513"/>
      <c r="N26" s="1514"/>
      <c r="O26" s="1515"/>
      <c r="P26" s="1516"/>
      <c r="Q26" s="1516"/>
      <c r="R26" s="1516"/>
      <c r="S26" s="1517"/>
      <c r="T26" s="270" t="s">
        <v>488</v>
      </c>
      <c r="U26" s="271"/>
      <c r="V26" s="272"/>
      <c r="W26" s="258" t="str">
        <f>IF(W25="","",VLOOKUP(W25,'シフト記号表（従来型・ユニット型共通）'!$C$6:$L$47,10,FALSE))</f>
        <v/>
      </c>
      <c r="X26" s="259" t="str">
        <f>IF(X25="","",VLOOKUP(X25,'シフト記号表（従来型・ユニット型共通）'!$C$6:$L$47,10,FALSE))</f>
        <v/>
      </c>
      <c r="Y26" s="259" t="str">
        <f>IF(Y25="","",VLOOKUP(Y25,'シフト記号表（従来型・ユニット型共通）'!$C$6:$L$47,10,FALSE))</f>
        <v/>
      </c>
      <c r="Z26" s="259" t="str">
        <f>IF(Z25="","",VLOOKUP(Z25,'シフト記号表（従来型・ユニット型共通）'!$C$6:$L$47,10,FALSE))</f>
        <v/>
      </c>
      <c r="AA26" s="259" t="str">
        <f>IF(AA25="","",VLOOKUP(AA25,'シフト記号表（従来型・ユニット型共通）'!$C$6:$L$47,10,FALSE))</f>
        <v/>
      </c>
      <c r="AB26" s="259" t="str">
        <f>IF(AB25="","",VLOOKUP(AB25,'シフト記号表（従来型・ユニット型共通）'!$C$6:$L$47,10,FALSE))</f>
        <v/>
      </c>
      <c r="AC26" s="260" t="str">
        <f>IF(AC25="","",VLOOKUP(AC25,'シフト記号表（従来型・ユニット型共通）'!$C$6:$L$47,10,FALSE))</f>
        <v/>
      </c>
      <c r="AD26" s="258" t="str">
        <f>IF(AD25="","",VLOOKUP(AD25,'シフト記号表（従来型・ユニット型共通）'!$C$6:$L$47,10,FALSE))</f>
        <v/>
      </c>
      <c r="AE26" s="259" t="str">
        <f>IF(AE25="","",VLOOKUP(AE25,'シフト記号表（従来型・ユニット型共通）'!$C$6:$L$47,10,FALSE))</f>
        <v/>
      </c>
      <c r="AF26" s="259" t="str">
        <f>IF(AF25="","",VLOOKUP(AF25,'シフト記号表（従来型・ユニット型共通）'!$C$6:$L$47,10,FALSE))</f>
        <v/>
      </c>
      <c r="AG26" s="259" t="str">
        <f>IF(AG25="","",VLOOKUP(AG25,'シフト記号表（従来型・ユニット型共通）'!$C$6:$L$47,10,FALSE))</f>
        <v/>
      </c>
      <c r="AH26" s="259" t="str">
        <f>IF(AH25="","",VLOOKUP(AH25,'シフト記号表（従来型・ユニット型共通）'!$C$6:$L$47,10,FALSE))</f>
        <v/>
      </c>
      <c r="AI26" s="259" t="str">
        <f>IF(AI25="","",VLOOKUP(AI25,'シフト記号表（従来型・ユニット型共通）'!$C$6:$L$47,10,FALSE))</f>
        <v/>
      </c>
      <c r="AJ26" s="260" t="str">
        <f>IF(AJ25="","",VLOOKUP(AJ25,'シフト記号表（従来型・ユニット型共通）'!$C$6:$L$47,10,FALSE))</f>
        <v/>
      </c>
      <c r="AK26" s="258" t="str">
        <f>IF(AK25="","",VLOOKUP(AK25,'シフト記号表（従来型・ユニット型共通）'!$C$6:$L$47,10,FALSE))</f>
        <v/>
      </c>
      <c r="AL26" s="259" t="str">
        <f>IF(AL25="","",VLOOKUP(AL25,'シフト記号表（従来型・ユニット型共通）'!$C$6:$L$47,10,FALSE))</f>
        <v/>
      </c>
      <c r="AM26" s="259" t="str">
        <f>IF(AM25="","",VLOOKUP(AM25,'シフト記号表（従来型・ユニット型共通）'!$C$6:$L$47,10,FALSE))</f>
        <v/>
      </c>
      <c r="AN26" s="259" t="str">
        <f>IF(AN25="","",VLOOKUP(AN25,'シフト記号表（従来型・ユニット型共通）'!$C$6:$L$47,10,FALSE))</f>
        <v/>
      </c>
      <c r="AO26" s="259" t="str">
        <f>IF(AO25="","",VLOOKUP(AO25,'シフト記号表（従来型・ユニット型共通）'!$C$6:$L$47,10,FALSE))</f>
        <v/>
      </c>
      <c r="AP26" s="259" t="str">
        <f>IF(AP25="","",VLOOKUP(AP25,'シフト記号表（従来型・ユニット型共通）'!$C$6:$L$47,10,FALSE))</f>
        <v/>
      </c>
      <c r="AQ26" s="260" t="str">
        <f>IF(AQ25="","",VLOOKUP(AQ25,'シフト記号表（従来型・ユニット型共通）'!$C$6:$L$47,10,FALSE))</f>
        <v/>
      </c>
      <c r="AR26" s="258" t="str">
        <f>IF(AR25="","",VLOOKUP(AR25,'シフト記号表（従来型・ユニット型共通）'!$C$6:$L$47,10,FALSE))</f>
        <v/>
      </c>
      <c r="AS26" s="259" t="str">
        <f>IF(AS25="","",VLOOKUP(AS25,'シフト記号表（従来型・ユニット型共通）'!$C$6:$L$47,10,FALSE))</f>
        <v/>
      </c>
      <c r="AT26" s="259" t="str">
        <f>IF(AT25="","",VLOOKUP(AT25,'シフト記号表（従来型・ユニット型共通）'!$C$6:$L$47,10,FALSE))</f>
        <v/>
      </c>
      <c r="AU26" s="259" t="str">
        <f>IF(AU25="","",VLOOKUP(AU25,'シフト記号表（従来型・ユニット型共通）'!$C$6:$L$47,10,FALSE))</f>
        <v/>
      </c>
      <c r="AV26" s="259" t="str">
        <f>IF(AV25="","",VLOOKUP(AV25,'シフト記号表（従来型・ユニット型共通）'!$C$6:$L$47,10,FALSE))</f>
        <v/>
      </c>
      <c r="AW26" s="259" t="str">
        <f>IF(AW25="","",VLOOKUP(AW25,'シフト記号表（従来型・ユニット型共通）'!$C$6:$L$47,10,FALSE))</f>
        <v/>
      </c>
      <c r="AX26" s="260" t="str">
        <f>IF(AX25="","",VLOOKUP(AX25,'シフト記号表（従来型・ユニット型共通）'!$C$6:$L$47,10,FALSE))</f>
        <v/>
      </c>
      <c r="AY26" s="258" t="str">
        <f>IF(AY25="","",VLOOKUP(AY25,'シフト記号表（従来型・ユニット型共通）'!$C$6:$L$47,10,FALSE))</f>
        <v/>
      </c>
      <c r="AZ26" s="259" t="str">
        <f>IF(AZ25="","",VLOOKUP(AZ25,'シフト記号表（従来型・ユニット型共通）'!$C$6:$L$47,10,FALSE))</f>
        <v/>
      </c>
      <c r="BA26" s="259" t="str">
        <f>IF(BA25="","",VLOOKUP(BA25,'シフト記号表（従来型・ユニット型共通）'!$C$6:$L$47,10,FALSE))</f>
        <v/>
      </c>
      <c r="BB26" s="1581" t="str">
        <f>IF($BE$3="４週",SUM(W26:AX26),IF($BE$3="暦月",SUM(W26:BA26),""))</f>
        <v/>
      </c>
      <c r="BC26" s="1582"/>
      <c r="BD26" s="1583" t="str">
        <f>IF($BE$3="４週",BB26/4,IF($BE$3="暦月",(BB26/($BE$8/7)),""))</f>
        <v/>
      </c>
      <c r="BE26" s="1582"/>
      <c r="BF26" s="1578"/>
      <c r="BG26" s="1579"/>
      <c r="BH26" s="1579"/>
      <c r="BI26" s="1579"/>
      <c r="BJ26" s="1580"/>
    </row>
    <row r="27" spans="2:62" ht="20.25" customHeight="1" x14ac:dyDescent="0.2">
      <c r="B27" s="1520">
        <f>B25+1</f>
        <v>6</v>
      </c>
      <c r="C27" s="1584"/>
      <c r="D27" s="1511"/>
      <c r="E27" s="253"/>
      <c r="F27" s="254"/>
      <c r="G27" s="253"/>
      <c r="H27" s="254"/>
      <c r="I27" s="1585"/>
      <c r="J27" s="1586"/>
      <c r="K27" s="1509"/>
      <c r="L27" s="1510"/>
      <c r="M27" s="1510"/>
      <c r="N27" s="1511"/>
      <c r="O27" s="1515"/>
      <c r="P27" s="1516"/>
      <c r="Q27" s="1516"/>
      <c r="R27" s="1516"/>
      <c r="S27" s="1517"/>
      <c r="T27" s="273" t="s">
        <v>487</v>
      </c>
      <c r="U27" s="274"/>
      <c r="V27" s="275"/>
      <c r="W27" s="266"/>
      <c r="X27" s="267"/>
      <c r="Y27" s="267"/>
      <c r="Z27" s="267"/>
      <c r="AA27" s="267"/>
      <c r="AB27" s="267"/>
      <c r="AC27" s="268"/>
      <c r="AD27" s="266"/>
      <c r="AE27" s="267"/>
      <c r="AF27" s="267"/>
      <c r="AG27" s="267"/>
      <c r="AH27" s="267"/>
      <c r="AI27" s="267"/>
      <c r="AJ27" s="268"/>
      <c r="AK27" s="266"/>
      <c r="AL27" s="267"/>
      <c r="AM27" s="267"/>
      <c r="AN27" s="267"/>
      <c r="AO27" s="267"/>
      <c r="AP27" s="267"/>
      <c r="AQ27" s="268"/>
      <c r="AR27" s="266"/>
      <c r="AS27" s="267"/>
      <c r="AT27" s="267"/>
      <c r="AU27" s="267"/>
      <c r="AV27" s="267"/>
      <c r="AW27" s="267"/>
      <c r="AX27" s="268"/>
      <c r="AY27" s="266"/>
      <c r="AZ27" s="267"/>
      <c r="BA27" s="269"/>
      <c r="BB27" s="1518"/>
      <c r="BC27" s="1519"/>
      <c r="BD27" s="1573"/>
      <c r="BE27" s="1574"/>
      <c r="BF27" s="1575"/>
      <c r="BG27" s="1576"/>
      <c r="BH27" s="1576"/>
      <c r="BI27" s="1576"/>
      <c r="BJ27" s="1577"/>
    </row>
    <row r="28" spans="2:62" ht="20.25" customHeight="1" x14ac:dyDescent="0.2">
      <c r="B28" s="1521"/>
      <c r="C28" s="1524"/>
      <c r="D28" s="1514"/>
      <c r="E28" s="253"/>
      <c r="F28" s="254">
        <f>C27</f>
        <v>0</v>
      </c>
      <c r="G28" s="253"/>
      <c r="H28" s="254">
        <f>I27</f>
        <v>0</v>
      </c>
      <c r="I28" s="1527"/>
      <c r="J28" s="1528"/>
      <c r="K28" s="1512"/>
      <c r="L28" s="1513"/>
      <c r="M28" s="1513"/>
      <c r="N28" s="1514"/>
      <c r="O28" s="1515"/>
      <c r="P28" s="1516"/>
      <c r="Q28" s="1516"/>
      <c r="R28" s="1516"/>
      <c r="S28" s="1517"/>
      <c r="T28" s="255" t="s">
        <v>488</v>
      </c>
      <c r="U28" s="256"/>
      <c r="V28" s="257"/>
      <c r="W28" s="258" t="str">
        <f>IF(W27="","",VLOOKUP(W27,'シフト記号表（従来型・ユニット型共通）'!$C$6:$L$47,10,FALSE))</f>
        <v/>
      </c>
      <c r="X28" s="259" t="str">
        <f>IF(X27="","",VLOOKUP(X27,'シフト記号表（従来型・ユニット型共通）'!$C$6:$L$47,10,FALSE))</f>
        <v/>
      </c>
      <c r="Y28" s="259" t="str">
        <f>IF(Y27="","",VLOOKUP(Y27,'シフト記号表（従来型・ユニット型共通）'!$C$6:$L$47,10,FALSE))</f>
        <v/>
      </c>
      <c r="Z28" s="259" t="str">
        <f>IF(Z27="","",VLOOKUP(Z27,'シフト記号表（従来型・ユニット型共通）'!$C$6:$L$47,10,FALSE))</f>
        <v/>
      </c>
      <c r="AA28" s="259" t="str">
        <f>IF(AA27="","",VLOOKUP(AA27,'シフト記号表（従来型・ユニット型共通）'!$C$6:$L$47,10,FALSE))</f>
        <v/>
      </c>
      <c r="AB28" s="259" t="str">
        <f>IF(AB27="","",VLOOKUP(AB27,'シフト記号表（従来型・ユニット型共通）'!$C$6:$L$47,10,FALSE))</f>
        <v/>
      </c>
      <c r="AC28" s="260" t="str">
        <f>IF(AC27="","",VLOOKUP(AC27,'シフト記号表（従来型・ユニット型共通）'!$C$6:$L$47,10,FALSE))</f>
        <v/>
      </c>
      <c r="AD28" s="258" t="str">
        <f>IF(AD27="","",VLOOKUP(AD27,'シフト記号表（従来型・ユニット型共通）'!$C$6:$L$47,10,FALSE))</f>
        <v/>
      </c>
      <c r="AE28" s="259" t="str">
        <f>IF(AE27="","",VLOOKUP(AE27,'シフト記号表（従来型・ユニット型共通）'!$C$6:$L$47,10,FALSE))</f>
        <v/>
      </c>
      <c r="AF28" s="259" t="str">
        <f>IF(AF27="","",VLOOKUP(AF27,'シフト記号表（従来型・ユニット型共通）'!$C$6:$L$47,10,FALSE))</f>
        <v/>
      </c>
      <c r="AG28" s="259" t="str">
        <f>IF(AG27="","",VLOOKUP(AG27,'シフト記号表（従来型・ユニット型共通）'!$C$6:$L$47,10,FALSE))</f>
        <v/>
      </c>
      <c r="AH28" s="259" t="str">
        <f>IF(AH27="","",VLOOKUP(AH27,'シフト記号表（従来型・ユニット型共通）'!$C$6:$L$47,10,FALSE))</f>
        <v/>
      </c>
      <c r="AI28" s="259" t="str">
        <f>IF(AI27="","",VLOOKUP(AI27,'シフト記号表（従来型・ユニット型共通）'!$C$6:$L$47,10,FALSE))</f>
        <v/>
      </c>
      <c r="AJ28" s="260" t="str">
        <f>IF(AJ27="","",VLOOKUP(AJ27,'シフト記号表（従来型・ユニット型共通）'!$C$6:$L$47,10,FALSE))</f>
        <v/>
      </c>
      <c r="AK28" s="258" t="str">
        <f>IF(AK27="","",VLOOKUP(AK27,'シフト記号表（従来型・ユニット型共通）'!$C$6:$L$47,10,FALSE))</f>
        <v/>
      </c>
      <c r="AL28" s="259" t="str">
        <f>IF(AL27="","",VLOOKUP(AL27,'シフト記号表（従来型・ユニット型共通）'!$C$6:$L$47,10,FALSE))</f>
        <v/>
      </c>
      <c r="AM28" s="259" t="str">
        <f>IF(AM27="","",VLOOKUP(AM27,'シフト記号表（従来型・ユニット型共通）'!$C$6:$L$47,10,FALSE))</f>
        <v/>
      </c>
      <c r="AN28" s="259" t="str">
        <f>IF(AN27="","",VLOOKUP(AN27,'シフト記号表（従来型・ユニット型共通）'!$C$6:$L$47,10,FALSE))</f>
        <v/>
      </c>
      <c r="AO28" s="259" t="str">
        <f>IF(AO27="","",VLOOKUP(AO27,'シフト記号表（従来型・ユニット型共通）'!$C$6:$L$47,10,FALSE))</f>
        <v/>
      </c>
      <c r="AP28" s="259" t="str">
        <f>IF(AP27="","",VLOOKUP(AP27,'シフト記号表（従来型・ユニット型共通）'!$C$6:$L$47,10,FALSE))</f>
        <v/>
      </c>
      <c r="AQ28" s="260" t="str">
        <f>IF(AQ27="","",VLOOKUP(AQ27,'シフト記号表（従来型・ユニット型共通）'!$C$6:$L$47,10,FALSE))</f>
        <v/>
      </c>
      <c r="AR28" s="258" t="str">
        <f>IF(AR27="","",VLOOKUP(AR27,'シフト記号表（従来型・ユニット型共通）'!$C$6:$L$47,10,FALSE))</f>
        <v/>
      </c>
      <c r="AS28" s="259" t="str">
        <f>IF(AS27="","",VLOOKUP(AS27,'シフト記号表（従来型・ユニット型共通）'!$C$6:$L$47,10,FALSE))</f>
        <v/>
      </c>
      <c r="AT28" s="259" t="str">
        <f>IF(AT27="","",VLOOKUP(AT27,'シフト記号表（従来型・ユニット型共通）'!$C$6:$L$47,10,FALSE))</f>
        <v/>
      </c>
      <c r="AU28" s="259" t="str">
        <f>IF(AU27="","",VLOOKUP(AU27,'シフト記号表（従来型・ユニット型共通）'!$C$6:$L$47,10,FALSE))</f>
        <v/>
      </c>
      <c r="AV28" s="259" t="str">
        <f>IF(AV27="","",VLOOKUP(AV27,'シフト記号表（従来型・ユニット型共通）'!$C$6:$L$47,10,FALSE))</f>
        <v/>
      </c>
      <c r="AW28" s="259" t="str">
        <f>IF(AW27="","",VLOOKUP(AW27,'シフト記号表（従来型・ユニット型共通）'!$C$6:$L$47,10,FALSE))</f>
        <v/>
      </c>
      <c r="AX28" s="260" t="str">
        <f>IF(AX27="","",VLOOKUP(AX27,'シフト記号表（従来型・ユニット型共通）'!$C$6:$L$47,10,FALSE))</f>
        <v/>
      </c>
      <c r="AY28" s="258" t="str">
        <f>IF(AY27="","",VLOOKUP(AY27,'シフト記号表（従来型・ユニット型共通）'!$C$6:$L$47,10,FALSE))</f>
        <v/>
      </c>
      <c r="AZ28" s="259" t="str">
        <f>IF(AZ27="","",VLOOKUP(AZ27,'シフト記号表（従来型・ユニット型共通）'!$C$6:$L$47,10,FALSE))</f>
        <v/>
      </c>
      <c r="BA28" s="259" t="str">
        <f>IF(BA27="","",VLOOKUP(BA27,'シフト記号表（従来型・ユニット型共通）'!$C$6:$L$47,10,FALSE))</f>
        <v/>
      </c>
      <c r="BB28" s="1581" t="str">
        <f>IF($BE$3="４週",SUM(W28:AX28),IF($BE$3="暦月",SUM(W28:BA28),""))</f>
        <v/>
      </c>
      <c r="BC28" s="1582"/>
      <c r="BD28" s="1583" t="str">
        <f>IF($BE$3="４週",BB28/4,IF($BE$3="暦月",(BB28/($BE$8/7)),""))</f>
        <v/>
      </c>
      <c r="BE28" s="1582"/>
      <c r="BF28" s="1578"/>
      <c r="BG28" s="1579"/>
      <c r="BH28" s="1579"/>
      <c r="BI28" s="1579"/>
      <c r="BJ28" s="1580"/>
    </row>
    <row r="29" spans="2:62" ht="20.25" customHeight="1" x14ac:dyDescent="0.2">
      <c r="B29" s="1520">
        <f>B27+1</f>
        <v>7</v>
      </c>
      <c r="C29" s="1584"/>
      <c r="D29" s="1511"/>
      <c r="E29" s="253"/>
      <c r="F29" s="254"/>
      <c r="G29" s="253"/>
      <c r="H29" s="254"/>
      <c r="I29" s="1585"/>
      <c r="J29" s="1586"/>
      <c r="K29" s="1509"/>
      <c r="L29" s="1510"/>
      <c r="M29" s="1510"/>
      <c r="N29" s="1511"/>
      <c r="O29" s="1515"/>
      <c r="P29" s="1516"/>
      <c r="Q29" s="1516"/>
      <c r="R29" s="1516"/>
      <c r="S29" s="1517"/>
      <c r="T29" s="263" t="s">
        <v>487</v>
      </c>
      <c r="U29" s="264"/>
      <c r="V29" s="265"/>
      <c r="W29" s="266"/>
      <c r="X29" s="267"/>
      <c r="Y29" s="267"/>
      <c r="Z29" s="267"/>
      <c r="AA29" s="267"/>
      <c r="AB29" s="267"/>
      <c r="AC29" s="268"/>
      <c r="AD29" s="266"/>
      <c r="AE29" s="267"/>
      <c r="AF29" s="267"/>
      <c r="AG29" s="267"/>
      <c r="AH29" s="267"/>
      <c r="AI29" s="267"/>
      <c r="AJ29" s="268"/>
      <c r="AK29" s="266"/>
      <c r="AL29" s="267"/>
      <c r="AM29" s="267"/>
      <c r="AN29" s="267"/>
      <c r="AO29" s="267"/>
      <c r="AP29" s="267"/>
      <c r="AQ29" s="268"/>
      <c r="AR29" s="266"/>
      <c r="AS29" s="267"/>
      <c r="AT29" s="267"/>
      <c r="AU29" s="267"/>
      <c r="AV29" s="267"/>
      <c r="AW29" s="267"/>
      <c r="AX29" s="268"/>
      <c r="AY29" s="266"/>
      <c r="AZ29" s="267"/>
      <c r="BA29" s="269"/>
      <c r="BB29" s="1518"/>
      <c r="BC29" s="1519"/>
      <c r="BD29" s="1573"/>
      <c r="BE29" s="1574"/>
      <c r="BF29" s="1575"/>
      <c r="BG29" s="1576"/>
      <c r="BH29" s="1576"/>
      <c r="BI29" s="1576"/>
      <c r="BJ29" s="1577"/>
    </row>
    <row r="30" spans="2:62" ht="20.25" customHeight="1" x14ac:dyDescent="0.2">
      <c r="B30" s="1521"/>
      <c r="C30" s="1524"/>
      <c r="D30" s="1514"/>
      <c r="E30" s="253"/>
      <c r="F30" s="254">
        <f>C29</f>
        <v>0</v>
      </c>
      <c r="G30" s="253"/>
      <c r="H30" s="254">
        <f>I29</f>
        <v>0</v>
      </c>
      <c r="I30" s="1527"/>
      <c r="J30" s="1528"/>
      <c r="K30" s="1512"/>
      <c r="L30" s="1513"/>
      <c r="M30" s="1513"/>
      <c r="N30" s="1514"/>
      <c r="O30" s="1515"/>
      <c r="P30" s="1516"/>
      <c r="Q30" s="1516"/>
      <c r="R30" s="1516"/>
      <c r="S30" s="1517"/>
      <c r="T30" s="255" t="s">
        <v>488</v>
      </c>
      <c r="U30" s="256"/>
      <c r="V30" s="257"/>
      <c r="W30" s="258" t="str">
        <f>IF(W29="","",VLOOKUP(W29,'シフト記号表（従来型・ユニット型共通）'!$C$6:$L$47,10,FALSE))</f>
        <v/>
      </c>
      <c r="X30" s="259" t="str">
        <f>IF(X29="","",VLOOKUP(X29,'シフト記号表（従来型・ユニット型共通）'!$C$6:$L$47,10,FALSE))</f>
        <v/>
      </c>
      <c r="Y30" s="259" t="str">
        <f>IF(Y29="","",VLOOKUP(Y29,'シフト記号表（従来型・ユニット型共通）'!$C$6:$L$47,10,FALSE))</f>
        <v/>
      </c>
      <c r="Z30" s="259" t="str">
        <f>IF(Z29="","",VLOOKUP(Z29,'シフト記号表（従来型・ユニット型共通）'!$C$6:$L$47,10,FALSE))</f>
        <v/>
      </c>
      <c r="AA30" s="259" t="str">
        <f>IF(AA29="","",VLOOKUP(AA29,'シフト記号表（従来型・ユニット型共通）'!$C$6:$L$47,10,FALSE))</f>
        <v/>
      </c>
      <c r="AB30" s="259" t="str">
        <f>IF(AB29="","",VLOOKUP(AB29,'シフト記号表（従来型・ユニット型共通）'!$C$6:$L$47,10,FALSE))</f>
        <v/>
      </c>
      <c r="AC30" s="260" t="str">
        <f>IF(AC29="","",VLOOKUP(AC29,'シフト記号表（従来型・ユニット型共通）'!$C$6:$L$47,10,FALSE))</f>
        <v/>
      </c>
      <c r="AD30" s="258" t="str">
        <f>IF(AD29="","",VLOOKUP(AD29,'シフト記号表（従来型・ユニット型共通）'!$C$6:$L$47,10,FALSE))</f>
        <v/>
      </c>
      <c r="AE30" s="259" t="str">
        <f>IF(AE29="","",VLOOKUP(AE29,'シフト記号表（従来型・ユニット型共通）'!$C$6:$L$47,10,FALSE))</f>
        <v/>
      </c>
      <c r="AF30" s="259" t="str">
        <f>IF(AF29="","",VLOOKUP(AF29,'シフト記号表（従来型・ユニット型共通）'!$C$6:$L$47,10,FALSE))</f>
        <v/>
      </c>
      <c r="AG30" s="259" t="str">
        <f>IF(AG29="","",VLOOKUP(AG29,'シフト記号表（従来型・ユニット型共通）'!$C$6:$L$47,10,FALSE))</f>
        <v/>
      </c>
      <c r="AH30" s="259" t="str">
        <f>IF(AH29="","",VLOOKUP(AH29,'シフト記号表（従来型・ユニット型共通）'!$C$6:$L$47,10,FALSE))</f>
        <v/>
      </c>
      <c r="AI30" s="259" t="str">
        <f>IF(AI29="","",VLOOKUP(AI29,'シフト記号表（従来型・ユニット型共通）'!$C$6:$L$47,10,FALSE))</f>
        <v/>
      </c>
      <c r="AJ30" s="260" t="str">
        <f>IF(AJ29="","",VLOOKUP(AJ29,'シフト記号表（従来型・ユニット型共通）'!$C$6:$L$47,10,FALSE))</f>
        <v/>
      </c>
      <c r="AK30" s="258" t="str">
        <f>IF(AK29="","",VLOOKUP(AK29,'シフト記号表（従来型・ユニット型共通）'!$C$6:$L$47,10,FALSE))</f>
        <v/>
      </c>
      <c r="AL30" s="259" t="str">
        <f>IF(AL29="","",VLOOKUP(AL29,'シフト記号表（従来型・ユニット型共通）'!$C$6:$L$47,10,FALSE))</f>
        <v/>
      </c>
      <c r="AM30" s="259" t="str">
        <f>IF(AM29="","",VLOOKUP(AM29,'シフト記号表（従来型・ユニット型共通）'!$C$6:$L$47,10,FALSE))</f>
        <v/>
      </c>
      <c r="AN30" s="259" t="str">
        <f>IF(AN29="","",VLOOKUP(AN29,'シフト記号表（従来型・ユニット型共通）'!$C$6:$L$47,10,FALSE))</f>
        <v/>
      </c>
      <c r="AO30" s="259" t="str">
        <f>IF(AO29="","",VLOOKUP(AO29,'シフト記号表（従来型・ユニット型共通）'!$C$6:$L$47,10,FALSE))</f>
        <v/>
      </c>
      <c r="AP30" s="259" t="str">
        <f>IF(AP29="","",VLOOKUP(AP29,'シフト記号表（従来型・ユニット型共通）'!$C$6:$L$47,10,FALSE))</f>
        <v/>
      </c>
      <c r="AQ30" s="260" t="str">
        <f>IF(AQ29="","",VLOOKUP(AQ29,'シフト記号表（従来型・ユニット型共通）'!$C$6:$L$47,10,FALSE))</f>
        <v/>
      </c>
      <c r="AR30" s="258" t="str">
        <f>IF(AR29="","",VLOOKUP(AR29,'シフト記号表（従来型・ユニット型共通）'!$C$6:$L$47,10,FALSE))</f>
        <v/>
      </c>
      <c r="AS30" s="259" t="str">
        <f>IF(AS29="","",VLOOKUP(AS29,'シフト記号表（従来型・ユニット型共通）'!$C$6:$L$47,10,FALSE))</f>
        <v/>
      </c>
      <c r="AT30" s="259" t="str">
        <f>IF(AT29="","",VLOOKUP(AT29,'シフト記号表（従来型・ユニット型共通）'!$C$6:$L$47,10,FALSE))</f>
        <v/>
      </c>
      <c r="AU30" s="259" t="str">
        <f>IF(AU29="","",VLOOKUP(AU29,'シフト記号表（従来型・ユニット型共通）'!$C$6:$L$47,10,FALSE))</f>
        <v/>
      </c>
      <c r="AV30" s="259" t="str">
        <f>IF(AV29="","",VLOOKUP(AV29,'シフト記号表（従来型・ユニット型共通）'!$C$6:$L$47,10,FALSE))</f>
        <v/>
      </c>
      <c r="AW30" s="259" t="str">
        <f>IF(AW29="","",VLOOKUP(AW29,'シフト記号表（従来型・ユニット型共通）'!$C$6:$L$47,10,FALSE))</f>
        <v/>
      </c>
      <c r="AX30" s="260" t="str">
        <f>IF(AX29="","",VLOOKUP(AX29,'シフト記号表（従来型・ユニット型共通）'!$C$6:$L$47,10,FALSE))</f>
        <v/>
      </c>
      <c r="AY30" s="258" t="str">
        <f>IF(AY29="","",VLOOKUP(AY29,'シフト記号表（従来型・ユニット型共通）'!$C$6:$L$47,10,FALSE))</f>
        <v/>
      </c>
      <c r="AZ30" s="259" t="str">
        <f>IF(AZ29="","",VLOOKUP(AZ29,'シフト記号表（従来型・ユニット型共通）'!$C$6:$L$47,10,FALSE))</f>
        <v/>
      </c>
      <c r="BA30" s="259" t="str">
        <f>IF(BA29="","",VLOOKUP(BA29,'シフト記号表（従来型・ユニット型共通）'!$C$6:$L$47,10,FALSE))</f>
        <v/>
      </c>
      <c r="BB30" s="1581" t="str">
        <f>IF($BE$3="４週",SUM(W30:AX30),IF($BE$3="暦月",SUM(W30:BA30),""))</f>
        <v/>
      </c>
      <c r="BC30" s="1582"/>
      <c r="BD30" s="1583" t="str">
        <f>IF($BE$3="４週",BB30/4,IF($BE$3="暦月",(BB30/($BE$8/7)),""))</f>
        <v/>
      </c>
      <c r="BE30" s="1582"/>
      <c r="BF30" s="1578"/>
      <c r="BG30" s="1579"/>
      <c r="BH30" s="1579"/>
      <c r="BI30" s="1579"/>
      <c r="BJ30" s="1580"/>
    </row>
    <row r="31" spans="2:62" ht="20.25" customHeight="1" x14ac:dyDescent="0.2">
      <c r="B31" s="1520">
        <f>B29+1</f>
        <v>8</v>
      </c>
      <c r="C31" s="1584"/>
      <c r="D31" s="1511"/>
      <c r="E31" s="253"/>
      <c r="F31" s="254"/>
      <c r="G31" s="253"/>
      <c r="H31" s="254"/>
      <c r="I31" s="1585"/>
      <c r="J31" s="1586"/>
      <c r="K31" s="1509"/>
      <c r="L31" s="1510"/>
      <c r="M31" s="1510"/>
      <c r="N31" s="1511"/>
      <c r="O31" s="1515"/>
      <c r="P31" s="1516"/>
      <c r="Q31" s="1516"/>
      <c r="R31" s="1516"/>
      <c r="S31" s="1517"/>
      <c r="T31" s="263" t="s">
        <v>487</v>
      </c>
      <c r="U31" s="264"/>
      <c r="V31" s="265"/>
      <c r="W31" s="266"/>
      <c r="X31" s="267"/>
      <c r="Y31" s="267"/>
      <c r="Z31" s="267"/>
      <c r="AA31" s="267"/>
      <c r="AB31" s="267"/>
      <c r="AC31" s="268"/>
      <c r="AD31" s="266"/>
      <c r="AE31" s="267"/>
      <c r="AF31" s="267"/>
      <c r="AG31" s="267"/>
      <c r="AH31" s="267"/>
      <c r="AI31" s="267"/>
      <c r="AJ31" s="268"/>
      <c r="AK31" s="266"/>
      <c r="AL31" s="267"/>
      <c r="AM31" s="267"/>
      <c r="AN31" s="267"/>
      <c r="AO31" s="267"/>
      <c r="AP31" s="267"/>
      <c r="AQ31" s="268"/>
      <c r="AR31" s="266"/>
      <c r="AS31" s="267"/>
      <c r="AT31" s="267"/>
      <c r="AU31" s="267"/>
      <c r="AV31" s="267"/>
      <c r="AW31" s="267"/>
      <c r="AX31" s="268"/>
      <c r="AY31" s="266"/>
      <c r="AZ31" s="267"/>
      <c r="BA31" s="269"/>
      <c r="BB31" s="1518"/>
      <c r="BC31" s="1519"/>
      <c r="BD31" s="1573"/>
      <c r="BE31" s="1574"/>
      <c r="BF31" s="1575"/>
      <c r="BG31" s="1576"/>
      <c r="BH31" s="1576"/>
      <c r="BI31" s="1576"/>
      <c r="BJ31" s="1577"/>
    </row>
    <row r="32" spans="2:62" ht="20.25" customHeight="1" x14ac:dyDescent="0.2">
      <c r="B32" s="1521"/>
      <c r="C32" s="1524"/>
      <c r="D32" s="1514"/>
      <c r="E32" s="253"/>
      <c r="F32" s="254">
        <f>C31</f>
        <v>0</v>
      </c>
      <c r="G32" s="253"/>
      <c r="H32" s="254">
        <f>I31</f>
        <v>0</v>
      </c>
      <c r="I32" s="1527"/>
      <c r="J32" s="1528"/>
      <c r="K32" s="1512"/>
      <c r="L32" s="1513"/>
      <c r="M32" s="1513"/>
      <c r="N32" s="1514"/>
      <c r="O32" s="1515"/>
      <c r="P32" s="1516"/>
      <c r="Q32" s="1516"/>
      <c r="R32" s="1516"/>
      <c r="S32" s="1517"/>
      <c r="T32" s="255" t="s">
        <v>488</v>
      </c>
      <c r="U32" s="256"/>
      <c r="V32" s="257"/>
      <c r="W32" s="258" t="str">
        <f>IF(W31="","",VLOOKUP(W31,'シフト記号表（従来型・ユニット型共通）'!$C$6:$L$47,10,FALSE))</f>
        <v/>
      </c>
      <c r="X32" s="259" t="str">
        <f>IF(X31="","",VLOOKUP(X31,'シフト記号表（従来型・ユニット型共通）'!$C$6:$L$47,10,FALSE))</f>
        <v/>
      </c>
      <c r="Y32" s="259" t="str">
        <f>IF(Y31="","",VLOOKUP(Y31,'シフト記号表（従来型・ユニット型共通）'!$C$6:$L$47,10,FALSE))</f>
        <v/>
      </c>
      <c r="Z32" s="259" t="str">
        <f>IF(Z31="","",VLOOKUP(Z31,'シフト記号表（従来型・ユニット型共通）'!$C$6:$L$47,10,FALSE))</f>
        <v/>
      </c>
      <c r="AA32" s="259" t="str">
        <f>IF(AA31="","",VLOOKUP(AA31,'シフト記号表（従来型・ユニット型共通）'!$C$6:$L$47,10,FALSE))</f>
        <v/>
      </c>
      <c r="AB32" s="259" t="str">
        <f>IF(AB31="","",VLOOKUP(AB31,'シフト記号表（従来型・ユニット型共通）'!$C$6:$L$47,10,FALSE))</f>
        <v/>
      </c>
      <c r="AC32" s="260" t="str">
        <f>IF(AC31="","",VLOOKUP(AC31,'シフト記号表（従来型・ユニット型共通）'!$C$6:$L$47,10,FALSE))</f>
        <v/>
      </c>
      <c r="AD32" s="258" t="str">
        <f>IF(AD31="","",VLOOKUP(AD31,'シフト記号表（従来型・ユニット型共通）'!$C$6:$L$47,10,FALSE))</f>
        <v/>
      </c>
      <c r="AE32" s="259" t="str">
        <f>IF(AE31="","",VLOOKUP(AE31,'シフト記号表（従来型・ユニット型共通）'!$C$6:$L$47,10,FALSE))</f>
        <v/>
      </c>
      <c r="AF32" s="259" t="str">
        <f>IF(AF31="","",VLOOKUP(AF31,'シフト記号表（従来型・ユニット型共通）'!$C$6:$L$47,10,FALSE))</f>
        <v/>
      </c>
      <c r="AG32" s="259" t="str">
        <f>IF(AG31="","",VLOOKUP(AG31,'シフト記号表（従来型・ユニット型共通）'!$C$6:$L$47,10,FALSE))</f>
        <v/>
      </c>
      <c r="AH32" s="259" t="str">
        <f>IF(AH31="","",VLOOKUP(AH31,'シフト記号表（従来型・ユニット型共通）'!$C$6:$L$47,10,FALSE))</f>
        <v/>
      </c>
      <c r="AI32" s="259" t="str">
        <f>IF(AI31="","",VLOOKUP(AI31,'シフト記号表（従来型・ユニット型共通）'!$C$6:$L$47,10,FALSE))</f>
        <v/>
      </c>
      <c r="AJ32" s="260" t="str">
        <f>IF(AJ31="","",VLOOKUP(AJ31,'シフト記号表（従来型・ユニット型共通）'!$C$6:$L$47,10,FALSE))</f>
        <v/>
      </c>
      <c r="AK32" s="258" t="str">
        <f>IF(AK31="","",VLOOKUP(AK31,'シフト記号表（従来型・ユニット型共通）'!$C$6:$L$47,10,FALSE))</f>
        <v/>
      </c>
      <c r="AL32" s="259" t="str">
        <f>IF(AL31="","",VLOOKUP(AL31,'シフト記号表（従来型・ユニット型共通）'!$C$6:$L$47,10,FALSE))</f>
        <v/>
      </c>
      <c r="AM32" s="259" t="str">
        <f>IF(AM31="","",VLOOKUP(AM31,'シフト記号表（従来型・ユニット型共通）'!$C$6:$L$47,10,FALSE))</f>
        <v/>
      </c>
      <c r="AN32" s="259" t="str">
        <f>IF(AN31="","",VLOOKUP(AN31,'シフト記号表（従来型・ユニット型共通）'!$C$6:$L$47,10,FALSE))</f>
        <v/>
      </c>
      <c r="AO32" s="259" t="str">
        <f>IF(AO31="","",VLOOKUP(AO31,'シフト記号表（従来型・ユニット型共通）'!$C$6:$L$47,10,FALSE))</f>
        <v/>
      </c>
      <c r="AP32" s="259" t="str">
        <f>IF(AP31="","",VLOOKUP(AP31,'シフト記号表（従来型・ユニット型共通）'!$C$6:$L$47,10,FALSE))</f>
        <v/>
      </c>
      <c r="AQ32" s="260" t="str">
        <f>IF(AQ31="","",VLOOKUP(AQ31,'シフト記号表（従来型・ユニット型共通）'!$C$6:$L$47,10,FALSE))</f>
        <v/>
      </c>
      <c r="AR32" s="258" t="str">
        <f>IF(AR31="","",VLOOKUP(AR31,'シフト記号表（従来型・ユニット型共通）'!$C$6:$L$47,10,FALSE))</f>
        <v/>
      </c>
      <c r="AS32" s="259" t="str">
        <f>IF(AS31="","",VLOOKUP(AS31,'シフト記号表（従来型・ユニット型共通）'!$C$6:$L$47,10,FALSE))</f>
        <v/>
      </c>
      <c r="AT32" s="259" t="str">
        <f>IF(AT31="","",VLOOKUP(AT31,'シフト記号表（従来型・ユニット型共通）'!$C$6:$L$47,10,FALSE))</f>
        <v/>
      </c>
      <c r="AU32" s="259" t="str">
        <f>IF(AU31="","",VLOOKUP(AU31,'シフト記号表（従来型・ユニット型共通）'!$C$6:$L$47,10,FALSE))</f>
        <v/>
      </c>
      <c r="AV32" s="259" t="str">
        <f>IF(AV31="","",VLOOKUP(AV31,'シフト記号表（従来型・ユニット型共通）'!$C$6:$L$47,10,FALSE))</f>
        <v/>
      </c>
      <c r="AW32" s="259" t="str">
        <f>IF(AW31="","",VLOOKUP(AW31,'シフト記号表（従来型・ユニット型共通）'!$C$6:$L$47,10,FALSE))</f>
        <v/>
      </c>
      <c r="AX32" s="260" t="str">
        <f>IF(AX31="","",VLOOKUP(AX31,'シフト記号表（従来型・ユニット型共通）'!$C$6:$L$47,10,FALSE))</f>
        <v/>
      </c>
      <c r="AY32" s="258" t="str">
        <f>IF(AY31="","",VLOOKUP(AY31,'シフト記号表（従来型・ユニット型共通）'!$C$6:$L$47,10,FALSE))</f>
        <v/>
      </c>
      <c r="AZ32" s="259" t="str">
        <f>IF(AZ31="","",VLOOKUP(AZ31,'シフト記号表（従来型・ユニット型共通）'!$C$6:$L$47,10,FALSE))</f>
        <v/>
      </c>
      <c r="BA32" s="259" t="str">
        <f>IF(BA31="","",VLOOKUP(BA31,'シフト記号表（従来型・ユニット型共通）'!$C$6:$L$47,10,FALSE))</f>
        <v/>
      </c>
      <c r="BB32" s="1581" t="str">
        <f>IF($BE$3="４週",SUM(W32:AX32),IF($BE$3="暦月",SUM(W32:BA32),""))</f>
        <v/>
      </c>
      <c r="BC32" s="1582"/>
      <c r="BD32" s="1583" t="str">
        <f>IF($BE$3="４週",BB32/4,IF($BE$3="暦月",(BB32/($BE$8/7)),""))</f>
        <v/>
      </c>
      <c r="BE32" s="1582"/>
      <c r="BF32" s="1578"/>
      <c r="BG32" s="1579"/>
      <c r="BH32" s="1579"/>
      <c r="BI32" s="1579"/>
      <c r="BJ32" s="1580"/>
    </row>
    <row r="33" spans="2:62" ht="20.25" customHeight="1" x14ac:dyDescent="0.2">
      <c r="B33" s="1520">
        <f>B31+1</f>
        <v>9</v>
      </c>
      <c r="C33" s="1584"/>
      <c r="D33" s="1511"/>
      <c r="E33" s="253"/>
      <c r="F33" s="254"/>
      <c r="G33" s="253"/>
      <c r="H33" s="254"/>
      <c r="I33" s="1585"/>
      <c r="J33" s="1586"/>
      <c r="K33" s="1509"/>
      <c r="L33" s="1510"/>
      <c r="M33" s="1510"/>
      <c r="N33" s="1511"/>
      <c r="O33" s="1515"/>
      <c r="P33" s="1516"/>
      <c r="Q33" s="1516"/>
      <c r="R33" s="1516"/>
      <c r="S33" s="1517"/>
      <c r="T33" s="263" t="s">
        <v>487</v>
      </c>
      <c r="U33" s="264"/>
      <c r="V33" s="265"/>
      <c r="W33" s="266"/>
      <c r="X33" s="267"/>
      <c r="Y33" s="267"/>
      <c r="Z33" s="267"/>
      <c r="AA33" s="267"/>
      <c r="AB33" s="267"/>
      <c r="AC33" s="268"/>
      <c r="AD33" s="266"/>
      <c r="AE33" s="267"/>
      <c r="AF33" s="267"/>
      <c r="AG33" s="267"/>
      <c r="AH33" s="267"/>
      <c r="AI33" s="267"/>
      <c r="AJ33" s="268"/>
      <c r="AK33" s="266"/>
      <c r="AL33" s="267"/>
      <c r="AM33" s="267"/>
      <c r="AN33" s="267"/>
      <c r="AO33" s="267"/>
      <c r="AP33" s="267"/>
      <c r="AQ33" s="268"/>
      <c r="AR33" s="266"/>
      <c r="AS33" s="267"/>
      <c r="AT33" s="267"/>
      <c r="AU33" s="267"/>
      <c r="AV33" s="267"/>
      <c r="AW33" s="267"/>
      <c r="AX33" s="268"/>
      <c r="AY33" s="266"/>
      <c r="AZ33" s="267"/>
      <c r="BA33" s="269"/>
      <c r="BB33" s="1518"/>
      <c r="BC33" s="1519"/>
      <c r="BD33" s="1573"/>
      <c r="BE33" s="1574"/>
      <c r="BF33" s="1575"/>
      <c r="BG33" s="1576"/>
      <c r="BH33" s="1576"/>
      <c r="BI33" s="1576"/>
      <c r="BJ33" s="1577"/>
    </row>
    <row r="34" spans="2:62" ht="20.25" customHeight="1" x14ac:dyDescent="0.2">
      <c r="B34" s="1521"/>
      <c r="C34" s="1524"/>
      <c r="D34" s="1514"/>
      <c r="E34" s="253"/>
      <c r="F34" s="254">
        <f>C33</f>
        <v>0</v>
      </c>
      <c r="G34" s="253"/>
      <c r="H34" s="254">
        <f>I33</f>
        <v>0</v>
      </c>
      <c r="I34" s="1527"/>
      <c r="J34" s="1528"/>
      <c r="K34" s="1512"/>
      <c r="L34" s="1513"/>
      <c r="M34" s="1513"/>
      <c r="N34" s="1514"/>
      <c r="O34" s="1515"/>
      <c r="P34" s="1516"/>
      <c r="Q34" s="1516"/>
      <c r="R34" s="1516"/>
      <c r="S34" s="1517"/>
      <c r="T34" s="270" t="s">
        <v>488</v>
      </c>
      <c r="U34" s="271"/>
      <c r="V34" s="272"/>
      <c r="W34" s="258" t="str">
        <f>IF(W33="","",VLOOKUP(W33,'シフト記号表（従来型・ユニット型共通）'!$C$6:$L$47,10,FALSE))</f>
        <v/>
      </c>
      <c r="X34" s="259" t="str">
        <f>IF(X33="","",VLOOKUP(X33,'シフト記号表（従来型・ユニット型共通）'!$C$6:$L$47,10,FALSE))</f>
        <v/>
      </c>
      <c r="Y34" s="259" t="str">
        <f>IF(Y33="","",VLOOKUP(Y33,'シフト記号表（従来型・ユニット型共通）'!$C$6:$L$47,10,FALSE))</f>
        <v/>
      </c>
      <c r="Z34" s="259" t="str">
        <f>IF(Z33="","",VLOOKUP(Z33,'シフト記号表（従来型・ユニット型共通）'!$C$6:$L$47,10,FALSE))</f>
        <v/>
      </c>
      <c r="AA34" s="259" t="str">
        <f>IF(AA33="","",VLOOKUP(AA33,'シフト記号表（従来型・ユニット型共通）'!$C$6:$L$47,10,FALSE))</f>
        <v/>
      </c>
      <c r="AB34" s="259" t="str">
        <f>IF(AB33="","",VLOOKUP(AB33,'シフト記号表（従来型・ユニット型共通）'!$C$6:$L$47,10,FALSE))</f>
        <v/>
      </c>
      <c r="AC34" s="260" t="str">
        <f>IF(AC33="","",VLOOKUP(AC33,'シフト記号表（従来型・ユニット型共通）'!$C$6:$L$47,10,FALSE))</f>
        <v/>
      </c>
      <c r="AD34" s="258" t="str">
        <f>IF(AD33="","",VLOOKUP(AD33,'シフト記号表（従来型・ユニット型共通）'!$C$6:$L$47,10,FALSE))</f>
        <v/>
      </c>
      <c r="AE34" s="259" t="str">
        <f>IF(AE33="","",VLOOKUP(AE33,'シフト記号表（従来型・ユニット型共通）'!$C$6:$L$47,10,FALSE))</f>
        <v/>
      </c>
      <c r="AF34" s="259" t="str">
        <f>IF(AF33="","",VLOOKUP(AF33,'シフト記号表（従来型・ユニット型共通）'!$C$6:$L$47,10,FALSE))</f>
        <v/>
      </c>
      <c r="AG34" s="259" t="str">
        <f>IF(AG33="","",VLOOKUP(AG33,'シフト記号表（従来型・ユニット型共通）'!$C$6:$L$47,10,FALSE))</f>
        <v/>
      </c>
      <c r="AH34" s="259" t="str">
        <f>IF(AH33="","",VLOOKUP(AH33,'シフト記号表（従来型・ユニット型共通）'!$C$6:$L$47,10,FALSE))</f>
        <v/>
      </c>
      <c r="AI34" s="259" t="str">
        <f>IF(AI33="","",VLOOKUP(AI33,'シフト記号表（従来型・ユニット型共通）'!$C$6:$L$47,10,FALSE))</f>
        <v/>
      </c>
      <c r="AJ34" s="260" t="str">
        <f>IF(AJ33="","",VLOOKUP(AJ33,'シフト記号表（従来型・ユニット型共通）'!$C$6:$L$47,10,FALSE))</f>
        <v/>
      </c>
      <c r="AK34" s="258" t="str">
        <f>IF(AK33="","",VLOOKUP(AK33,'シフト記号表（従来型・ユニット型共通）'!$C$6:$L$47,10,FALSE))</f>
        <v/>
      </c>
      <c r="AL34" s="259" t="str">
        <f>IF(AL33="","",VLOOKUP(AL33,'シフト記号表（従来型・ユニット型共通）'!$C$6:$L$47,10,FALSE))</f>
        <v/>
      </c>
      <c r="AM34" s="259" t="str">
        <f>IF(AM33="","",VLOOKUP(AM33,'シフト記号表（従来型・ユニット型共通）'!$C$6:$L$47,10,FALSE))</f>
        <v/>
      </c>
      <c r="AN34" s="259" t="str">
        <f>IF(AN33="","",VLOOKUP(AN33,'シフト記号表（従来型・ユニット型共通）'!$C$6:$L$47,10,FALSE))</f>
        <v/>
      </c>
      <c r="AO34" s="259" t="str">
        <f>IF(AO33="","",VLOOKUP(AO33,'シフト記号表（従来型・ユニット型共通）'!$C$6:$L$47,10,FALSE))</f>
        <v/>
      </c>
      <c r="AP34" s="259" t="str">
        <f>IF(AP33="","",VLOOKUP(AP33,'シフト記号表（従来型・ユニット型共通）'!$C$6:$L$47,10,FALSE))</f>
        <v/>
      </c>
      <c r="AQ34" s="260" t="str">
        <f>IF(AQ33="","",VLOOKUP(AQ33,'シフト記号表（従来型・ユニット型共通）'!$C$6:$L$47,10,FALSE))</f>
        <v/>
      </c>
      <c r="AR34" s="258" t="str">
        <f>IF(AR33="","",VLOOKUP(AR33,'シフト記号表（従来型・ユニット型共通）'!$C$6:$L$47,10,FALSE))</f>
        <v/>
      </c>
      <c r="AS34" s="259" t="str">
        <f>IF(AS33="","",VLOOKUP(AS33,'シフト記号表（従来型・ユニット型共通）'!$C$6:$L$47,10,FALSE))</f>
        <v/>
      </c>
      <c r="AT34" s="259" t="str">
        <f>IF(AT33="","",VLOOKUP(AT33,'シフト記号表（従来型・ユニット型共通）'!$C$6:$L$47,10,FALSE))</f>
        <v/>
      </c>
      <c r="AU34" s="259" t="str">
        <f>IF(AU33="","",VLOOKUP(AU33,'シフト記号表（従来型・ユニット型共通）'!$C$6:$L$47,10,FALSE))</f>
        <v/>
      </c>
      <c r="AV34" s="259" t="str">
        <f>IF(AV33="","",VLOOKUP(AV33,'シフト記号表（従来型・ユニット型共通）'!$C$6:$L$47,10,FALSE))</f>
        <v/>
      </c>
      <c r="AW34" s="259" t="str">
        <f>IF(AW33="","",VLOOKUP(AW33,'シフト記号表（従来型・ユニット型共通）'!$C$6:$L$47,10,FALSE))</f>
        <v/>
      </c>
      <c r="AX34" s="260" t="str">
        <f>IF(AX33="","",VLOOKUP(AX33,'シフト記号表（従来型・ユニット型共通）'!$C$6:$L$47,10,FALSE))</f>
        <v/>
      </c>
      <c r="AY34" s="258" t="str">
        <f>IF(AY33="","",VLOOKUP(AY33,'シフト記号表（従来型・ユニット型共通）'!$C$6:$L$47,10,FALSE))</f>
        <v/>
      </c>
      <c r="AZ34" s="259" t="str">
        <f>IF(AZ33="","",VLOOKUP(AZ33,'シフト記号表（従来型・ユニット型共通）'!$C$6:$L$47,10,FALSE))</f>
        <v/>
      </c>
      <c r="BA34" s="259" t="str">
        <f>IF(BA33="","",VLOOKUP(BA33,'シフト記号表（従来型・ユニット型共通）'!$C$6:$L$47,10,FALSE))</f>
        <v/>
      </c>
      <c r="BB34" s="1581" t="str">
        <f>IF($BE$3="４週",SUM(W34:AX34),IF($BE$3="暦月",SUM(W34:BA34),""))</f>
        <v/>
      </c>
      <c r="BC34" s="1582"/>
      <c r="BD34" s="1583" t="str">
        <f>IF($BE$3="４週",BB34/4,IF($BE$3="暦月",(BB34/($BE$8/7)),""))</f>
        <v/>
      </c>
      <c r="BE34" s="1582"/>
      <c r="BF34" s="1578"/>
      <c r="BG34" s="1579"/>
      <c r="BH34" s="1579"/>
      <c r="BI34" s="1579"/>
      <c r="BJ34" s="1580"/>
    </row>
    <row r="35" spans="2:62" ht="20.25" customHeight="1" x14ac:dyDescent="0.2">
      <c r="B35" s="1520">
        <f>B33+1</f>
        <v>10</v>
      </c>
      <c r="C35" s="1584"/>
      <c r="D35" s="1511"/>
      <c r="E35" s="253"/>
      <c r="F35" s="254"/>
      <c r="G35" s="253"/>
      <c r="H35" s="254"/>
      <c r="I35" s="1585"/>
      <c r="J35" s="1586"/>
      <c r="K35" s="1509"/>
      <c r="L35" s="1510"/>
      <c r="M35" s="1510"/>
      <c r="N35" s="1511"/>
      <c r="O35" s="1515"/>
      <c r="P35" s="1516"/>
      <c r="Q35" s="1516"/>
      <c r="R35" s="1516"/>
      <c r="S35" s="1517"/>
      <c r="T35" s="273" t="s">
        <v>487</v>
      </c>
      <c r="U35" s="274"/>
      <c r="V35" s="275"/>
      <c r="W35" s="266"/>
      <c r="X35" s="267"/>
      <c r="Y35" s="267"/>
      <c r="Z35" s="267"/>
      <c r="AA35" s="267"/>
      <c r="AB35" s="267"/>
      <c r="AC35" s="268"/>
      <c r="AD35" s="266"/>
      <c r="AE35" s="267"/>
      <c r="AF35" s="267"/>
      <c r="AG35" s="267"/>
      <c r="AH35" s="267"/>
      <c r="AI35" s="267"/>
      <c r="AJ35" s="268"/>
      <c r="AK35" s="266"/>
      <c r="AL35" s="267"/>
      <c r="AM35" s="267"/>
      <c r="AN35" s="267"/>
      <c r="AO35" s="267"/>
      <c r="AP35" s="267"/>
      <c r="AQ35" s="268"/>
      <c r="AR35" s="266"/>
      <c r="AS35" s="267"/>
      <c r="AT35" s="267"/>
      <c r="AU35" s="267"/>
      <c r="AV35" s="267"/>
      <c r="AW35" s="267"/>
      <c r="AX35" s="268"/>
      <c r="AY35" s="266"/>
      <c r="AZ35" s="267"/>
      <c r="BA35" s="269"/>
      <c r="BB35" s="1518"/>
      <c r="BC35" s="1519"/>
      <c r="BD35" s="1573"/>
      <c r="BE35" s="1574"/>
      <c r="BF35" s="1575"/>
      <c r="BG35" s="1576"/>
      <c r="BH35" s="1576"/>
      <c r="BI35" s="1576"/>
      <c r="BJ35" s="1577"/>
    </row>
    <row r="36" spans="2:62" ht="20.25" customHeight="1" x14ac:dyDescent="0.2">
      <c r="B36" s="1521"/>
      <c r="C36" s="1524"/>
      <c r="D36" s="1514"/>
      <c r="E36" s="253"/>
      <c r="F36" s="254">
        <f>C35</f>
        <v>0</v>
      </c>
      <c r="G36" s="253"/>
      <c r="H36" s="254">
        <f>I35</f>
        <v>0</v>
      </c>
      <c r="I36" s="1527"/>
      <c r="J36" s="1528"/>
      <c r="K36" s="1512"/>
      <c r="L36" s="1513"/>
      <c r="M36" s="1513"/>
      <c r="N36" s="1514"/>
      <c r="O36" s="1515"/>
      <c r="P36" s="1516"/>
      <c r="Q36" s="1516"/>
      <c r="R36" s="1516"/>
      <c r="S36" s="1517"/>
      <c r="T36" s="270" t="s">
        <v>488</v>
      </c>
      <c r="U36" s="271"/>
      <c r="V36" s="272"/>
      <c r="W36" s="258" t="str">
        <f>IF(W35="","",VLOOKUP(W35,'シフト記号表（従来型・ユニット型共通）'!$C$6:$L$47,10,FALSE))</f>
        <v/>
      </c>
      <c r="X36" s="259" t="str">
        <f>IF(X35="","",VLOOKUP(X35,'シフト記号表（従来型・ユニット型共通）'!$C$6:$L$47,10,FALSE))</f>
        <v/>
      </c>
      <c r="Y36" s="259" t="str">
        <f>IF(Y35="","",VLOOKUP(Y35,'シフト記号表（従来型・ユニット型共通）'!$C$6:$L$47,10,FALSE))</f>
        <v/>
      </c>
      <c r="Z36" s="259" t="str">
        <f>IF(Z35="","",VLOOKUP(Z35,'シフト記号表（従来型・ユニット型共通）'!$C$6:$L$47,10,FALSE))</f>
        <v/>
      </c>
      <c r="AA36" s="259" t="str">
        <f>IF(AA35="","",VLOOKUP(AA35,'シフト記号表（従来型・ユニット型共通）'!$C$6:$L$47,10,FALSE))</f>
        <v/>
      </c>
      <c r="AB36" s="259" t="str">
        <f>IF(AB35="","",VLOOKUP(AB35,'シフト記号表（従来型・ユニット型共通）'!$C$6:$L$47,10,FALSE))</f>
        <v/>
      </c>
      <c r="AC36" s="260" t="str">
        <f>IF(AC35="","",VLOOKUP(AC35,'シフト記号表（従来型・ユニット型共通）'!$C$6:$L$47,10,FALSE))</f>
        <v/>
      </c>
      <c r="AD36" s="258" t="str">
        <f>IF(AD35="","",VLOOKUP(AD35,'シフト記号表（従来型・ユニット型共通）'!$C$6:$L$47,10,FALSE))</f>
        <v/>
      </c>
      <c r="AE36" s="259" t="str">
        <f>IF(AE35="","",VLOOKUP(AE35,'シフト記号表（従来型・ユニット型共通）'!$C$6:$L$47,10,FALSE))</f>
        <v/>
      </c>
      <c r="AF36" s="259" t="str">
        <f>IF(AF35="","",VLOOKUP(AF35,'シフト記号表（従来型・ユニット型共通）'!$C$6:$L$47,10,FALSE))</f>
        <v/>
      </c>
      <c r="AG36" s="259" t="str">
        <f>IF(AG35="","",VLOOKUP(AG35,'シフト記号表（従来型・ユニット型共通）'!$C$6:$L$47,10,FALSE))</f>
        <v/>
      </c>
      <c r="AH36" s="259" t="str">
        <f>IF(AH35="","",VLOOKUP(AH35,'シフト記号表（従来型・ユニット型共通）'!$C$6:$L$47,10,FALSE))</f>
        <v/>
      </c>
      <c r="AI36" s="259" t="str">
        <f>IF(AI35="","",VLOOKUP(AI35,'シフト記号表（従来型・ユニット型共通）'!$C$6:$L$47,10,FALSE))</f>
        <v/>
      </c>
      <c r="AJ36" s="260" t="str">
        <f>IF(AJ35="","",VLOOKUP(AJ35,'シフト記号表（従来型・ユニット型共通）'!$C$6:$L$47,10,FALSE))</f>
        <v/>
      </c>
      <c r="AK36" s="258" t="str">
        <f>IF(AK35="","",VLOOKUP(AK35,'シフト記号表（従来型・ユニット型共通）'!$C$6:$L$47,10,FALSE))</f>
        <v/>
      </c>
      <c r="AL36" s="259" t="str">
        <f>IF(AL35="","",VLOOKUP(AL35,'シフト記号表（従来型・ユニット型共通）'!$C$6:$L$47,10,FALSE))</f>
        <v/>
      </c>
      <c r="AM36" s="259" t="str">
        <f>IF(AM35="","",VLOOKUP(AM35,'シフト記号表（従来型・ユニット型共通）'!$C$6:$L$47,10,FALSE))</f>
        <v/>
      </c>
      <c r="AN36" s="259" t="str">
        <f>IF(AN35="","",VLOOKUP(AN35,'シフト記号表（従来型・ユニット型共通）'!$C$6:$L$47,10,FALSE))</f>
        <v/>
      </c>
      <c r="AO36" s="259" t="str">
        <f>IF(AO35="","",VLOOKUP(AO35,'シフト記号表（従来型・ユニット型共通）'!$C$6:$L$47,10,FALSE))</f>
        <v/>
      </c>
      <c r="AP36" s="259" t="str">
        <f>IF(AP35="","",VLOOKUP(AP35,'シフト記号表（従来型・ユニット型共通）'!$C$6:$L$47,10,FALSE))</f>
        <v/>
      </c>
      <c r="AQ36" s="260" t="str">
        <f>IF(AQ35="","",VLOOKUP(AQ35,'シフト記号表（従来型・ユニット型共通）'!$C$6:$L$47,10,FALSE))</f>
        <v/>
      </c>
      <c r="AR36" s="258" t="str">
        <f>IF(AR35="","",VLOOKUP(AR35,'シフト記号表（従来型・ユニット型共通）'!$C$6:$L$47,10,FALSE))</f>
        <v/>
      </c>
      <c r="AS36" s="259" t="str">
        <f>IF(AS35="","",VLOOKUP(AS35,'シフト記号表（従来型・ユニット型共通）'!$C$6:$L$47,10,FALSE))</f>
        <v/>
      </c>
      <c r="AT36" s="259" t="str">
        <f>IF(AT35="","",VLOOKUP(AT35,'シフト記号表（従来型・ユニット型共通）'!$C$6:$L$47,10,FALSE))</f>
        <v/>
      </c>
      <c r="AU36" s="259" t="str">
        <f>IF(AU35="","",VLOOKUP(AU35,'シフト記号表（従来型・ユニット型共通）'!$C$6:$L$47,10,FALSE))</f>
        <v/>
      </c>
      <c r="AV36" s="259" t="str">
        <f>IF(AV35="","",VLOOKUP(AV35,'シフト記号表（従来型・ユニット型共通）'!$C$6:$L$47,10,FALSE))</f>
        <v/>
      </c>
      <c r="AW36" s="259" t="str">
        <f>IF(AW35="","",VLOOKUP(AW35,'シフト記号表（従来型・ユニット型共通）'!$C$6:$L$47,10,FALSE))</f>
        <v/>
      </c>
      <c r="AX36" s="260" t="str">
        <f>IF(AX35="","",VLOOKUP(AX35,'シフト記号表（従来型・ユニット型共通）'!$C$6:$L$47,10,FALSE))</f>
        <v/>
      </c>
      <c r="AY36" s="258" t="str">
        <f>IF(AY35="","",VLOOKUP(AY35,'シフト記号表（従来型・ユニット型共通）'!$C$6:$L$47,10,FALSE))</f>
        <v/>
      </c>
      <c r="AZ36" s="259" t="str">
        <f>IF(AZ35="","",VLOOKUP(AZ35,'シフト記号表（従来型・ユニット型共通）'!$C$6:$L$47,10,FALSE))</f>
        <v/>
      </c>
      <c r="BA36" s="259" t="str">
        <f>IF(BA35="","",VLOOKUP(BA35,'シフト記号表（従来型・ユニット型共通）'!$C$6:$L$47,10,FALSE))</f>
        <v/>
      </c>
      <c r="BB36" s="1581" t="str">
        <f>IF($BE$3="４週",SUM(W36:AX36),IF($BE$3="暦月",SUM(W36:BA36),""))</f>
        <v/>
      </c>
      <c r="BC36" s="1582"/>
      <c r="BD36" s="1583" t="str">
        <f>IF($BE$3="４週",BB36/4,IF($BE$3="暦月",(BB36/($BE$8/7)),""))</f>
        <v/>
      </c>
      <c r="BE36" s="1582"/>
      <c r="BF36" s="1578"/>
      <c r="BG36" s="1579"/>
      <c r="BH36" s="1579"/>
      <c r="BI36" s="1579"/>
      <c r="BJ36" s="1580"/>
    </row>
    <row r="37" spans="2:62" ht="20.25" customHeight="1" x14ac:dyDescent="0.2">
      <c r="B37" s="1520">
        <f>B35+1</f>
        <v>11</v>
      </c>
      <c r="C37" s="1584"/>
      <c r="D37" s="1511"/>
      <c r="E37" s="253"/>
      <c r="F37" s="254"/>
      <c r="G37" s="253"/>
      <c r="H37" s="254"/>
      <c r="I37" s="1585"/>
      <c r="J37" s="1586"/>
      <c r="K37" s="1509"/>
      <c r="L37" s="1510"/>
      <c r="M37" s="1510"/>
      <c r="N37" s="1511"/>
      <c r="O37" s="1515"/>
      <c r="P37" s="1516"/>
      <c r="Q37" s="1516"/>
      <c r="R37" s="1516"/>
      <c r="S37" s="1517"/>
      <c r="T37" s="273" t="s">
        <v>487</v>
      </c>
      <c r="U37" s="274"/>
      <c r="V37" s="275"/>
      <c r="W37" s="266"/>
      <c r="X37" s="267"/>
      <c r="Y37" s="267"/>
      <c r="Z37" s="267"/>
      <c r="AA37" s="267"/>
      <c r="AB37" s="267"/>
      <c r="AC37" s="268"/>
      <c r="AD37" s="266"/>
      <c r="AE37" s="267"/>
      <c r="AF37" s="267"/>
      <c r="AG37" s="267"/>
      <c r="AH37" s="267"/>
      <c r="AI37" s="267"/>
      <c r="AJ37" s="268"/>
      <c r="AK37" s="266"/>
      <c r="AL37" s="267"/>
      <c r="AM37" s="267"/>
      <c r="AN37" s="267"/>
      <c r="AO37" s="267"/>
      <c r="AP37" s="267"/>
      <c r="AQ37" s="268"/>
      <c r="AR37" s="266"/>
      <c r="AS37" s="267"/>
      <c r="AT37" s="267"/>
      <c r="AU37" s="267"/>
      <c r="AV37" s="267"/>
      <c r="AW37" s="267"/>
      <c r="AX37" s="268"/>
      <c r="AY37" s="266"/>
      <c r="AZ37" s="267"/>
      <c r="BA37" s="269"/>
      <c r="BB37" s="1518"/>
      <c r="BC37" s="1519"/>
      <c r="BD37" s="1573"/>
      <c r="BE37" s="1574"/>
      <c r="BF37" s="1575"/>
      <c r="BG37" s="1576"/>
      <c r="BH37" s="1576"/>
      <c r="BI37" s="1576"/>
      <c r="BJ37" s="1577"/>
    </row>
    <row r="38" spans="2:62" ht="20.25" customHeight="1" x14ac:dyDescent="0.2">
      <c r="B38" s="1521"/>
      <c r="C38" s="1524"/>
      <c r="D38" s="1514"/>
      <c r="E38" s="253"/>
      <c r="F38" s="254">
        <f>C37</f>
        <v>0</v>
      </c>
      <c r="G38" s="253"/>
      <c r="H38" s="254">
        <f>I37</f>
        <v>0</v>
      </c>
      <c r="I38" s="1527"/>
      <c r="J38" s="1528"/>
      <c r="K38" s="1512"/>
      <c r="L38" s="1513"/>
      <c r="M38" s="1513"/>
      <c r="N38" s="1514"/>
      <c r="O38" s="1515"/>
      <c r="P38" s="1516"/>
      <c r="Q38" s="1516"/>
      <c r="R38" s="1516"/>
      <c r="S38" s="1517"/>
      <c r="T38" s="270" t="s">
        <v>488</v>
      </c>
      <c r="U38" s="271"/>
      <c r="V38" s="272"/>
      <c r="W38" s="258" t="str">
        <f>IF(W37="","",VLOOKUP(W37,'シフト記号表（従来型・ユニット型共通）'!$C$6:$L$47,10,FALSE))</f>
        <v/>
      </c>
      <c r="X38" s="259" t="str">
        <f>IF(X37="","",VLOOKUP(X37,'シフト記号表（従来型・ユニット型共通）'!$C$6:$L$47,10,FALSE))</f>
        <v/>
      </c>
      <c r="Y38" s="259" t="str">
        <f>IF(Y37="","",VLOOKUP(Y37,'シフト記号表（従来型・ユニット型共通）'!$C$6:$L$47,10,FALSE))</f>
        <v/>
      </c>
      <c r="Z38" s="259" t="str">
        <f>IF(Z37="","",VLOOKUP(Z37,'シフト記号表（従来型・ユニット型共通）'!$C$6:$L$47,10,FALSE))</f>
        <v/>
      </c>
      <c r="AA38" s="259" t="str">
        <f>IF(AA37="","",VLOOKUP(AA37,'シフト記号表（従来型・ユニット型共通）'!$C$6:$L$47,10,FALSE))</f>
        <v/>
      </c>
      <c r="AB38" s="259" t="str">
        <f>IF(AB37="","",VLOOKUP(AB37,'シフト記号表（従来型・ユニット型共通）'!$C$6:$L$47,10,FALSE))</f>
        <v/>
      </c>
      <c r="AC38" s="260" t="str">
        <f>IF(AC37="","",VLOOKUP(AC37,'シフト記号表（従来型・ユニット型共通）'!$C$6:$L$47,10,FALSE))</f>
        <v/>
      </c>
      <c r="AD38" s="258" t="str">
        <f>IF(AD37="","",VLOOKUP(AD37,'シフト記号表（従来型・ユニット型共通）'!$C$6:$L$47,10,FALSE))</f>
        <v/>
      </c>
      <c r="AE38" s="259" t="str">
        <f>IF(AE37="","",VLOOKUP(AE37,'シフト記号表（従来型・ユニット型共通）'!$C$6:$L$47,10,FALSE))</f>
        <v/>
      </c>
      <c r="AF38" s="259" t="str">
        <f>IF(AF37="","",VLOOKUP(AF37,'シフト記号表（従来型・ユニット型共通）'!$C$6:$L$47,10,FALSE))</f>
        <v/>
      </c>
      <c r="AG38" s="259" t="str">
        <f>IF(AG37="","",VLOOKUP(AG37,'シフト記号表（従来型・ユニット型共通）'!$C$6:$L$47,10,FALSE))</f>
        <v/>
      </c>
      <c r="AH38" s="259" t="str">
        <f>IF(AH37="","",VLOOKUP(AH37,'シフト記号表（従来型・ユニット型共通）'!$C$6:$L$47,10,FALSE))</f>
        <v/>
      </c>
      <c r="AI38" s="259" t="str">
        <f>IF(AI37="","",VLOOKUP(AI37,'シフト記号表（従来型・ユニット型共通）'!$C$6:$L$47,10,FALSE))</f>
        <v/>
      </c>
      <c r="AJ38" s="260" t="str">
        <f>IF(AJ37="","",VLOOKUP(AJ37,'シフト記号表（従来型・ユニット型共通）'!$C$6:$L$47,10,FALSE))</f>
        <v/>
      </c>
      <c r="AK38" s="258" t="str">
        <f>IF(AK37="","",VLOOKUP(AK37,'シフト記号表（従来型・ユニット型共通）'!$C$6:$L$47,10,FALSE))</f>
        <v/>
      </c>
      <c r="AL38" s="259" t="str">
        <f>IF(AL37="","",VLOOKUP(AL37,'シフト記号表（従来型・ユニット型共通）'!$C$6:$L$47,10,FALSE))</f>
        <v/>
      </c>
      <c r="AM38" s="259" t="str">
        <f>IF(AM37="","",VLOOKUP(AM37,'シフト記号表（従来型・ユニット型共通）'!$C$6:$L$47,10,FALSE))</f>
        <v/>
      </c>
      <c r="AN38" s="259" t="str">
        <f>IF(AN37="","",VLOOKUP(AN37,'シフト記号表（従来型・ユニット型共通）'!$C$6:$L$47,10,FALSE))</f>
        <v/>
      </c>
      <c r="AO38" s="259" t="str">
        <f>IF(AO37="","",VLOOKUP(AO37,'シフト記号表（従来型・ユニット型共通）'!$C$6:$L$47,10,FALSE))</f>
        <v/>
      </c>
      <c r="AP38" s="259" t="str">
        <f>IF(AP37="","",VLOOKUP(AP37,'シフト記号表（従来型・ユニット型共通）'!$C$6:$L$47,10,FALSE))</f>
        <v/>
      </c>
      <c r="AQ38" s="260" t="str">
        <f>IF(AQ37="","",VLOOKUP(AQ37,'シフト記号表（従来型・ユニット型共通）'!$C$6:$L$47,10,FALSE))</f>
        <v/>
      </c>
      <c r="AR38" s="258" t="str">
        <f>IF(AR37="","",VLOOKUP(AR37,'シフト記号表（従来型・ユニット型共通）'!$C$6:$L$47,10,FALSE))</f>
        <v/>
      </c>
      <c r="AS38" s="259" t="str">
        <f>IF(AS37="","",VLOOKUP(AS37,'シフト記号表（従来型・ユニット型共通）'!$C$6:$L$47,10,FALSE))</f>
        <v/>
      </c>
      <c r="AT38" s="259" t="str">
        <f>IF(AT37="","",VLOOKUP(AT37,'シフト記号表（従来型・ユニット型共通）'!$C$6:$L$47,10,FALSE))</f>
        <v/>
      </c>
      <c r="AU38" s="259" t="str">
        <f>IF(AU37="","",VLOOKUP(AU37,'シフト記号表（従来型・ユニット型共通）'!$C$6:$L$47,10,FALSE))</f>
        <v/>
      </c>
      <c r="AV38" s="259" t="str">
        <f>IF(AV37="","",VLOOKUP(AV37,'シフト記号表（従来型・ユニット型共通）'!$C$6:$L$47,10,FALSE))</f>
        <v/>
      </c>
      <c r="AW38" s="259" t="str">
        <f>IF(AW37="","",VLOOKUP(AW37,'シフト記号表（従来型・ユニット型共通）'!$C$6:$L$47,10,FALSE))</f>
        <v/>
      </c>
      <c r="AX38" s="260" t="str">
        <f>IF(AX37="","",VLOOKUP(AX37,'シフト記号表（従来型・ユニット型共通）'!$C$6:$L$47,10,FALSE))</f>
        <v/>
      </c>
      <c r="AY38" s="258" t="str">
        <f>IF(AY37="","",VLOOKUP(AY37,'シフト記号表（従来型・ユニット型共通）'!$C$6:$L$47,10,FALSE))</f>
        <v/>
      </c>
      <c r="AZ38" s="259" t="str">
        <f>IF(AZ37="","",VLOOKUP(AZ37,'シフト記号表（従来型・ユニット型共通）'!$C$6:$L$47,10,FALSE))</f>
        <v/>
      </c>
      <c r="BA38" s="259" t="str">
        <f>IF(BA37="","",VLOOKUP(BA37,'シフト記号表（従来型・ユニット型共通）'!$C$6:$L$47,10,FALSE))</f>
        <v/>
      </c>
      <c r="BB38" s="1581" t="str">
        <f>IF($BE$3="４週",SUM(W38:AX38),IF($BE$3="暦月",SUM(W38:BA38),""))</f>
        <v/>
      </c>
      <c r="BC38" s="1582"/>
      <c r="BD38" s="1583" t="str">
        <f>IF($BE$3="４週",BB38/4,IF($BE$3="暦月",(BB38/($BE$8/7)),""))</f>
        <v/>
      </c>
      <c r="BE38" s="1582"/>
      <c r="BF38" s="1578"/>
      <c r="BG38" s="1579"/>
      <c r="BH38" s="1579"/>
      <c r="BI38" s="1579"/>
      <c r="BJ38" s="1580"/>
    </row>
    <row r="39" spans="2:62" ht="20.25" customHeight="1" x14ac:dyDescent="0.2">
      <c r="B39" s="1520">
        <f>B37+1</f>
        <v>12</v>
      </c>
      <c r="C39" s="1584"/>
      <c r="D39" s="1511"/>
      <c r="E39" s="253"/>
      <c r="F39" s="254"/>
      <c r="G39" s="253"/>
      <c r="H39" s="254"/>
      <c r="I39" s="1585"/>
      <c r="J39" s="1586"/>
      <c r="K39" s="1509"/>
      <c r="L39" s="1510"/>
      <c r="M39" s="1510"/>
      <c r="N39" s="1511"/>
      <c r="O39" s="1515"/>
      <c r="P39" s="1516"/>
      <c r="Q39" s="1516"/>
      <c r="R39" s="1516"/>
      <c r="S39" s="1517"/>
      <c r="T39" s="273" t="s">
        <v>487</v>
      </c>
      <c r="U39" s="274"/>
      <c r="V39" s="275"/>
      <c r="W39" s="266"/>
      <c r="X39" s="267"/>
      <c r="Y39" s="267"/>
      <c r="Z39" s="267"/>
      <c r="AA39" s="267"/>
      <c r="AB39" s="267"/>
      <c r="AC39" s="268"/>
      <c r="AD39" s="266"/>
      <c r="AE39" s="267"/>
      <c r="AF39" s="267"/>
      <c r="AG39" s="267"/>
      <c r="AH39" s="267"/>
      <c r="AI39" s="267"/>
      <c r="AJ39" s="268"/>
      <c r="AK39" s="266"/>
      <c r="AL39" s="267"/>
      <c r="AM39" s="267"/>
      <c r="AN39" s="267"/>
      <c r="AO39" s="267"/>
      <c r="AP39" s="267"/>
      <c r="AQ39" s="268"/>
      <c r="AR39" s="266"/>
      <c r="AS39" s="267"/>
      <c r="AT39" s="267"/>
      <c r="AU39" s="267"/>
      <c r="AV39" s="267"/>
      <c r="AW39" s="267"/>
      <c r="AX39" s="268"/>
      <c r="AY39" s="266"/>
      <c r="AZ39" s="267"/>
      <c r="BA39" s="269"/>
      <c r="BB39" s="1518"/>
      <c r="BC39" s="1519"/>
      <c r="BD39" s="1573"/>
      <c r="BE39" s="1574"/>
      <c r="BF39" s="1575"/>
      <c r="BG39" s="1576"/>
      <c r="BH39" s="1576"/>
      <c r="BI39" s="1576"/>
      <c r="BJ39" s="1577"/>
    </row>
    <row r="40" spans="2:62" ht="20.25" customHeight="1" x14ac:dyDescent="0.2">
      <c r="B40" s="1521"/>
      <c r="C40" s="1524"/>
      <c r="D40" s="1514"/>
      <c r="E40" s="253"/>
      <c r="F40" s="254">
        <f>C39</f>
        <v>0</v>
      </c>
      <c r="G40" s="253"/>
      <c r="H40" s="254">
        <f>I39</f>
        <v>0</v>
      </c>
      <c r="I40" s="1527"/>
      <c r="J40" s="1528"/>
      <c r="K40" s="1512"/>
      <c r="L40" s="1513"/>
      <c r="M40" s="1513"/>
      <c r="N40" s="1514"/>
      <c r="O40" s="1515"/>
      <c r="P40" s="1516"/>
      <c r="Q40" s="1516"/>
      <c r="R40" s="1516"/>
      <c r="S40" s="1517"/>
      <c r="T40" s="270" t="s">
        <v>488</v>
      </c>
      <c r="U40" s="271"/>
      <c r="V40" s="272"/>
      <c r="W40" s="258" t="str">
        <f>IF(W39="","",VLOOKUP(W39,'シフト記号表（従来型・ユニット型共通）'!$C$6:$L$47,10,FALSE))</f>
        <v/>
      </c>
      <c r="X40" s="259" t="str">
        <f>IF(X39="","",VLOOKUP(X39,'シフト記号表（従来型・ユニット型共通）'!$C$6:$L$47,10,FALSE))</f>
        <v/>
      </c>
      <c r="Y40" s="259" t="str">
        <f>IF(Y39="","",VLOOKUP(Y39,'シフト記号表（従来型・ユニット型共通）'!$C$6:$L$47,10,FALSE))</f>
        <v/>
      </c>
      <c r="Z40" s="259" t="str">
        <f>IF(Z39="","",VLOOKUP(Z39,'シフト記号表（従来型・ユニット型共通）'!$C$6:$L$47,10,FALSE))</f>
        <v/>
      </c>
      <c r="AA40" s="259" t="str">
        <f>IF(AA39="","",VLOOKUP(AA39,'シフト記号表（従来型・ユニット型共通）'!$C$6:$L$47,10,FALSE))</f>
        <v/>
      </c>
      <c r="AB40" s="259" t="str">
        <f>IF(AB39="","",VLOOKUP(AB39,'シフト記号表（従来型・ユニット型共通）'!$C$6:$L$47,10,FALSE))</f>
        <v/>
      </c>
      <c r="AC40" s="260" t="str">
        <f>IF(AC39="","",VLOOKUP(AC39,'シフト記号表（従来型・ユニット型共通）'!$C$6:$L$47,10,FALSE))</f>
        <v/>
      </c>
      <c r="AD40" s="258" t="str">
        <f>IF(AD39="","",VLOOKUP(AD39,'シフト記号表（従来型・ユニット型共通）'!$C$6:$L$47,10,FALSE))</f>
        <v/>
      </c>
      <c r="AE40" s="259" t="str">
        <f>IF(AE39="","",VLOOKUP(AE39,'シフト記号表（従来型・ユニット型共通）'!$C$6:$L$47,10,FALSE))</f>
        <v/>
      </c>
      <c r="AF40" s="259" t="str">
        <f>IF(AF39="","",VLOOKUP(AF39,'シフト記号表（従来型・ユニット型共通）'!$C$6:$L$47,10,FALSE))</f>
        <v/>
      </c>
      <c r="AG40" s="259" t="str">
        <f>IF(AG39="","",VLOOKUP(AG39,'シフト記号表（従来型・ユニット型共通）'!$C$6:$L$47,10,FALSE))</f>
        <v/>
      </c>
      <c r="AH40" s="259" t="str">
        <f>IF(AH39="","",VLOOKUP(AH39,'シフト記号表（従来型・ユニット型共通）'!$C$6:$L$47,10,FALSE))</f>
        <v/>
      </c>
      <c r="AI40" s="259" t="str">
        <f>IF(AI39="","",VLOOKUP(AI39,'シフト記号表（従来型・ユニット型共通）'!$C$6:$L$47,10,FALSE))</f>
        <v/>
      </c>
      <c r="AJ40" s="260" t="str">
        <f>IF(AJ39="","",VLOOKUP(AJ39,'シフト記号表（従来型・ユニット型共通）'!$C$6:$L$47,10,FALSE))</f>
        <v/>
      </c>
      <c r="AK40" s="258" t="str">
        <f>IF(AK39="","",VLOOKUP(AK39,'シフト記号表（従来型・ユニット型共通）'!$C$6:$L$47,10,FALSE))</f>
        <v/>
      </c>
      <c r="AL40" s="259" t="str">
        <f>IF(AL39="","",VLOOKUP(AL39,'シフト記号表（従来型・ユニット型共通）'!$C$6:$L$47,10,FALSE))</f>
        <v/>
      </c>
      <c r="AM40" s="259" t="str">
        <f>IF(AM39="","",VLOOKUP(AM39,'シフト記号表（従来型・ユニット型共通）'!$C$6:$L$47,10,FALSE))</f>
        <v/>
      </c>
      <c r="AN40" s="259" t="str">
        <f>IF(AN39="","",VLOOKUP(AN39,'シフト記号表（従来型・ユニット型共通）'!$C$6:$L$47,10,FALSE))</f>
        <v/>
      </c>
      <c r="AO40" s="259" t="str">
        <f>IF(AO39="","",VLOOKUP(AO39,'シフト記号表（従来型・ユニット型共通）'!$C$6:$L$47,10,FALSE))</f>
        <v/>
      </c>
      <c r="AP40" s="259" t="str">
        <f>IF(AP39="","",VLOOKUP(AP39,'シフト記号表（従来型・ユニット型共通）'!$C$6:$L$47,10,FALSE))</f>
        <v/>
      </c>
      <c r="AQ40" s="260" t="str">
        <f>IF(AQ39="","",VLOOKUP(AQ39,'シフト記号表（従来型・ユニット型共通）'!$C$6:$L$47,10,FALSE))</f>
        <v/>
      </c>
      <c r="AR40" s="258" t="str">
        <f>IF(AR39="","",VLOOKUP(AR39,'シフト記号表（従来型・ユニット型共通）'!$C$6:$L$47,10,FALSE))</f>
        <v/>
      </c>
      <c r="AS40" s="259" t="str">
        <f>IF(AS39="","",VLOOKUP(AS39,'シフト記号表（従来型・ユニット型共通）'!$C$6:$L$47,10,FALSE))</f>
        <v/>
      </c>
      <c r="AT40" s="259" t="str">
        <f>IF(AT39="","",VLOOKUP(AT39,'シフト記号表（従来型・ユニット型共通）'!$C$6:$L$47,10,FALSE))</f>
        <v/>
      </c>
      <c r="AU40" s="259" t="str">
        <f>IF(AU39="","",VLOOKUP(AU39,'シフト記号表（従来型・ユニット型共通）'!$C$6:$L$47,10,FALSE))</f>
        <v/>
      </c>
      <c r="AV40" s="259" t="str">
        <f>IF(AV39="","",VLOOKUP(AV39,'シフト記号表（従来型・ユニット型共通）'!$C$6:$L$47,10,FALSE))</f>
        <v/>
      </c>
      <c r="AW40" s="259" t="str">
        <f>IF(AW39="","",VLOOKUP(AW39,'シフト記号表（従来型・ユニット型共通）'!$C$6:$L$47,10,FALSE))</f>
        <v/>
      </c>
      <c r="AX40" s="260" t="str">
        <f>IF(AX39="","",VLOOKUP(AX39,'シフト記号表（従来型・ユニット型共通）'!$C$6:$L$47,10,FALSE))</f>
        <v/>
      </c>
      <c r="AY40" s="258" t="str">
        <f>IF(AY39="","",VLOOKUP(AY39,'シフト記号表（従来型・ユニット型共通）'!$C$6:$L$47,10,FALSE))</f>
        <v/>
      </c>
      <c r="AZ40" s="259" t="str">
        <f>IF(AZ39="","",VLOOKUP(AZ39,'シフト記号表（従来型・ユニット型共通）'!$C$6:$L$47,10,FALSE))</f>
        <v/>
      </c>
      <c r="BA40" s="259" t="str">
        <f>IF(BA39="","",VLOOKUP(BA39,'シフト記号表（従来型・ユニット型共通）'!$C$6:$L$47,10,FALSE))</f>
        <v/>
      </c>
      <c r="BB40" s="1581" t="str">
        <f>IF($BE$3="４週",SUM(W40:AX40),IF($BE$3="暦月",SUM(W40:BA40),""))</f>
        <v/>
      </c>
      <c r="BC40" s="1582"/>
      <c r="BD40" s="1583" t="str">
        <f>IF($BE$3="４週",BB40/4,IF($BE$3="暦月",(BB40/($BE$8/7)),""))</f>
        <v/>
      </c>
      <c r="BE40" s="1582"/>
      <c r="BF40" s="1578"/>
      <c r="BG40" s="1579"/>
      <c r="BH40" s="1579"/>
      <c r="BI40" s="1579"/>
      <c r="BJ40" s="1580"/>
    </row>
    <row r="41" spans="2:62" ht="20.25" customHeight="1" x14ac:dyDescent="0.2">
      <c r="B41" s="1520">
        <f>B39+1</f>
        <v>13</v>
      </c>
      <c r="C41" s="1584"/>
      <c r="D41" s="1511"/>
      <c r="E41" s="253"/>
      <c r="F41" s="254"/>
      <c r="G41" s="253"/>
      <c r="H41" s="254"/>
      <c r="I41" s="1585"/>
      <c r="J41" s="1586"/>
      <c r="K41" s="1509"/>
      <c r="L41" s="1510"/>
      <c r="M41" s="1510"/>
      <c r="N41" s="1511"/>
      <c r="O41" s="1515"/>
      <c r="P41" s="1516"/>
      <c r="Q41" s="1516"/>
      <c r="R41" s="1516"/>
      <c r="S41" s="1517"/>
      <c r="T41" s="273" t="s">
        <v>487</v>
      </c>
      <c r="U41" s="274"/>
      <c r="V41" s="275"/>
      <c r="W41" s="266"/>
      <c r="X41" s="267"/>
      <c r="Y41" s="267"/>
      <c r="Z41" s="267"/>
      <c r="AA41" s="267"/>
      <c r="AB41" s="267"/>
      <c r="AC41" s="268"/>
      <c r="AD41" s="266"/>
      <c r="AE41" s="267"/>
      <c r="AF41" s="267"/>
      <c r="AG41" s="267"/>
      <c r="AH41" s="267"/>
      <c r="AI41" s="267"/>
      <c r="AJ41" s="268"/>
      <c r="AK41" s="266"/>
      <c r="AL41" s="267"/>
      <c r="AM41" s="267"/>
      <c r="AN41" s="267"/>
      <c r="AO41" s="267"/>
      <c r="AP41" s="267"/>
      <c r="AQ41" s="268"/>
      <c r="AR41" s="266"/>
      <c r="AS41" s="267"/>
      <c r="AT41" s="267"/>
      <c r="AU41" s="267"/>
      <c r="AV41" s="267"/>
      <c r="AW41" s="267"/>
      <c r="AX41" s="268"/>
      <c r="AY41" s="266"/>
      <c r="AZ41" s="267"/>
      <c r="BA41" s="269"/>
      <c r="BB41" s="1518"/>
      <c r="BC41" s="1519"/>
      <c r="BD41" s="1573"/>
      <c r="BE41" s="1574"/>
      <c r="BF41" s="1575"/>
      <c r="BG41" s="1576"/>
      <c r="BH41" s="1576"/>
      <c r="BI41" s="1576"/>
      <c r="BJ41" s="1577"/>
    </row>
    <row r="42" spans="2:62" ht="20.25" customHeight="1" x14ac:dyDescent="0.2">
      <c r="B42" s="1521"/>
      <c r="C42" s="1524"/>
      <c r="D42" s="1514"/>
      <c r="E42" s="253"/>
      <c r="F42" s="254">
        <f>C41</f>
        <v>0</v>
      </c>
      <c r="G42" s="253"/>
      <c r="H42" s="254">
        <f>I41</f>
        <v>0</v>
      </c>
      <c r="I42" s="1527"/>
      <c r="J42" s="1528"/>
      <c r="K42" s="1512"/>
      <c r="L42" s="1513"/>
      <c r="M42" s="1513"/>
      <c r="N42" s="1514"/>
      <c r="O42" s="1515"/>
      <c r="P42" s="1516"/>
      <c r="Q42" s="1516"/>
      <c r="R42" s="1516"/>
      <c r="S42" s="1517"/>
      <c r="T42" s="270" t="s">
        <v>488</v>
      </c>
      <c r="U42" s="271"/>
      <c r="V42" s="272"/>
      <c r="W42" s="258" t="str">
        <f>IF(W41="","",VLOOKUP(W41,'シフト記号表（従来型・ユニット型共通）'!$C$6:$L$47,10,FALSE))</f>
        <v/>
      </c>
      <c r="X42" s="259" t="str">
        <f>IF(X41="","",VLOOKUP(X41,'シフト記号表（従来型・ユニット型共通）'!$C$6:$L$47,10,FALSE))</f>
        <v/>
      </c>
      <c r="Y42" s="259" t="str">
        <f>IF(Y41="","",VLOOKUP(Y41,'シフト記号表（従来型・ユニット型共通）'!$C$6:$L$47,10,FALSE))</f>
        <v/>
      </c>
      <c r="Z42" s="259" t="str">
        <f>IF(Z41="","",VLOOKUP(Z41,'シフト記号表（従来型・ユニット型共通）'!$C$6:$L$47,10,FALSE))</f>
        <v/>
      </c>
      <c r="AA42" s="259" t="str">
        <f>IF(AA41="","",VLOOKUP(AA41,'シフト記号表（従来型・ユニット型共通）'!$C$6:$L$47,10,FALSE))</f>
        <v/>
      </c>
      <c r="AB42" s="259" t="str">
        <f>IF(AB41="","",VLOOKUP(AB41,'シフト記号表（従来型・ユニット型共通）'!$C$6:$L$47,10,FALSE))</f>
        <v/>
      </c>
      <c r="AC42" s="260" t="str">
        <f>IF(AC41="","",VLOOKUP(AC41,'シフト記号表（従来型・ユニット型共通）'!$C$6:$L$47,10,FALSE))</f>
        <v/>
      </c>
      <c r="AD42" s="258" t="str">
        <f>IF(AD41="","",VLOOKUP(AD41,'シフト記号表（従来型・ユニット型共通）'!$C$6:$L$47,10,FALSE))</f>
        <v/>
      </c>
      <c r="AE42" s="259" t="str">
        <f>IF(AE41="","",VLOOKUP(AE41,'シフト記号表（従来型・ユニット型共通）'!$C$6:$L$47,10,FALSE))</f>
        <v/>
      </c>
      <c r="AF42" s="259" t="str">
        <f>IF(AF41="","",VLOOKUP(AF41,'シフト記号表（従来型・ユニット型共通）'!$C$6:$L$47,10,FALSE))</f>
        <v/>
      </c>
      <c r="AG42" s="259" t="str">
        <f>IF(AG41="","",VLOOKUP(AG41,'シフト記号表（従来型・ユニット型共通）'!$C$6:$L$47,10,FALSE))</f>
        <v/>
      </c>
      <c r="AH42" s="259" t="str">
        <f>IF(AH41="","",VLOOKUP(AH41,'シフト記号表（従来型・ユニット型共通）'!$C$6:$L$47,10,FALSE))</f>
        <v/>
      </c>
      <c r="AI42" s="259" t="str">
        <f>IF(AI41="","",VLOOKUP(AI41,'シフト記号表（従来型・ユニット型共通）'!$C$6:$L$47,10,FALSE))</f>
        <v/>
      </c>
      <c r="AJ42" s="260" t="str">
        <f>IF(AJ41="","",VLOOKUP(AJ41,'シフト記号表（従来型・ユニット型共通）'!$C$6:$L$47,10,FALSE))</f>
        <v/>
      </c>
      <c r="AK42" s="258" t="str">
        <f>IF(AK41="","",VLOOKUP(AK41,'シフト記号表（従来型・ユニット型共通）'!$C$6:$L$47,10,FALSE))</f>
        <v/>
      </c>
      <c r="AL42" s="259" t="str">
        <f>IF(AL41="","",VLOOKUP(AL41,'シフト記号表（従来型・ユニット型共通）'!$C$6:$L$47,10,FALSE))</f>
        <v/>
      </c>
      <c r="AM42" s="259" t="str">
        <f>IF(AM41="","",VLOOKUP(AM41,'シフト記号表（従来型・ユニット型共通）'!$C$6:$L$47,10,FALSE))</f>
        <v/>
      </c>
      <c r="AN42" s="259" t="str">
        <f>IF(AN41="","",VLOOKUP(AN41,'シフト記号表（従来型・ユニット型共通）'!$C$6:$L$47,10,FALSE))</f>
        <v/>
      </c>
      <c r="AO42" s="259" t="str">
        <f>IF(AO41="","",VLOOKUP(AO41,'シフト記号表（従来型・ユニット型共通）'!$C$6:$L$47,10,FALSE))</f>
        <v/>
      </c>
      <c r="AP42" s="259" t="str">
        <f>IF(AP41="","",VLOOKUP(AP41,'シフト記号表（従来型・ユニット型共通）'!$C$6:$L$47,10,FALSE))</f>
        <v/>
      </c>
      <c r="AQ42" s="260" t="str">
        <f>IF(AQ41="","",VLOOKUP(AQ41,'シフト記号表（従来型・ユニット型共通）'!$C$6:$L$47,10,FALSE))</f>
        <v/>
      </c>
      <c r="AR42" s="258" t="str">
        <f>IF(AR41="","",VLOOKUP(AR41,'シフト記号表（従来型・ユニット型共通）'!$C$6:$L$47,10,FALSE))</f>
        <v/>
      </c>
      <c r="AS42" s="259" t="str">
        <f>IF(AS41="","",VLOOKUP(AS41,'シフト記号表（従来型・ユニット型共通）'!$C$6:$L$47,10,FALSE))</f>
        <v/>
      </c>
      <c r="AT42" s="259" t="str">
        <f>IF(AT41="","",VLOOKUP(AT41,'シフト記号表（従来型・ユニット型共通）'!$C$6:$L$47,10,FALSE))</f>
        <v/>
      </c>
      <c r="AU42" s="259" t="str">
        <f>IF(AU41="","",VLOOKUP(AU41,'シフト記号表（従来型・ユニット型共通）'!$C$6:$L$47,10,FALSE))</f>
        <v/>
      </c>
      <c r="AV42" s="259" t="str">
        <f>IF(AV41="","",VLOOKUP(AV41,'シフト記号表（従来型・ユニット型共通）'!$C$6:$L$47,10,FALSE))</f>
        <v/>
      </c>
      <c r="AW42" s="259" t="str">
        <f>IF(AW41="","",VLOOKUP(AW41,'シフト記号表（従来型・ユニット型共通）'!$C$6:$L$47,10,FALSE))</f>
        <v/>
      </c>
      <c r="AX42" s="260" t="str">
        <f>IF(AX41="","",VLOOKUP(AX41,'シフト記号表（従来型・ユニット型共通）'!$C$6:$L$47,10,FALSE))</f>
        <v/>
      </c>
      <c r="AY42" s="258" t="str">
        <f>IF(AY41="","",VLOOKUP(AY41,'シフト記号表（従来型・ユニット型共通）'!$C$6:$L$47,10,FALSE))</f>
        <v/>
      </c>
      <c r="AZ42" s="259" t="str">
        <f>IF(AZ41="","",VLOOKUP(AZ41,'シフト記号表（従来型・ユニット型共通）'!$C$6:$L$47,10,FALSE))</f>
        <v/>
      </c>
      <c r="BA42" s="259" t="str">
        <f>IF(BA41="","",VLOOKUP(BA41,'シフト記号表（従来型・ユニット型共通）'!$C$6:$L$47,10,FALSE))</f>
        <v/>
      </c>
      <c r="BB42" s="1581" t="str">
        <f>IF($BE$3="４週",SUM(W42:AX42),IF($BE$3="暦月",SUM(W42:BA42),""))</f>
        <v/>
      </c>
      <c r="BC42" s="1582"/>
      <c r="BD42" s="1583" t="str">
        <f>IF($BE$3="４週",BB42/4,IF($BE$3="暦月",(BB42/($BE$8/7)),""))</f>
        <v/>
      </c>
      <c r="BE42" s="1582"/>
      <c r="BF42" s="1578"/>
      <c r="BG42" s="1579"/>
      <c r="BH42" s="1579"/>
      <c r="BI42" s="1579"/>
      <c r="BJ42" s="1580"/>
    </row>
    <row r="43" spans="2:62" ht="20.25" customHeight="1" x14ac:dyDescent="0.2">
      <c r="B43" s="1520">
        <f>B41+1</f>
        <v>14</v>
      </c>
      <c r="C43" s="1584"/>
      <c r="D43" s="1511"/>
      <c r="E43" s="253"/>
      <c r="F43" s="254"/>
      <c r="G43" s="253"/>
      <c r="H43" s="254"/>
      <c r="I43" s="1585"/>
      <c r="J43" s="1586"/>
      <c r="K43" s="1509"/>
      <c r="L43" s="1510"/>
      <c r="M43" s="1510"/>
      <c r="N43" s="1511"/>
      <c r="O43" s="1515"/>
      <c r="P43" s="1516"/>
      <c r="Q43" s="1516"/>
      <c r="R43" s="1516"/>
      <c r="S43" s="1517"/>
      <c r="T43" s="273" t="s">
        <v>487</v>
      </c>
      <c r="U43" s="274"/>
      <c r="V43" s="275"/>
      <c r="W43" s="266"/>
      <c r="X43" s="267"/>
      <c r="Y43" s="267"/>
      <c r="Z43" s="267"/>
      <c r="AA43" s="267"/>
      <c r="AB43" s="267"/>
      <c r="AC43" s="268"/>
      <c r="AD43" s="266"/>
      <c r="AE43" s="267"/>
      <c r="AF43" s="267"/>
      <c r="AG43" s="267"/>
      <c r="AH43" s="267"/>
      <c r="AI43" s="267"/>
      <c r="AJ43" s="268"/>
      <c r="AK43" s="266"/>
      <c r="AL43" s="267"/>
      <c r="AM43" s="267"/>
      <c r="AN43" s="267"/>
      <c r="AO43" s="267"/>
      <c r="AP43" s="267"/>
      <c r="AQ43" s="268"/>
      <c r="AR43" s="266"/>
      <c r="AS43" s="267"/>
      <c r="AT43" s="267"/>
      <c r="AU43" s="267"/>
      <c r="AV43" s="267"/>
      <c r="AW43" s="267"/>
      <c r="AX43" s="268"/>
      <c r="AY43" s="266"/>
      <c r="AZ43" s="267"/>
      <c r="BA43" s="269"/>
      <c r="BB43" s="1518"/>
      <c r="BC43" s="1519"/>
      <c r="BD43" s="1573"/>
      <c r="BE43" s="1574"/>
      <c r="BF43" s="1575"/>
      <c r="BG43" s="1576"/>
      <c r="BH43" s="1576"/>
      <c r="BI43" s="1576"/>
      <c r="BJ43" s="1577"/>
    </row>
    <row r="44" spans="2:62" ht="20.25" customHeight="1" x14ac:dyDescent="0.2">
      <c r="B44" s="1521"/>
      <c r="C44" s="1524"/>
      <c r="D44" s="1514"/>
      <c r="E44" s="253"/>
      <c r="F44" s="254">
        <f>C43</f>
        <v>0</v>
      </c>
      <c r="G44" s="253"/>
      <c r="H44" s="254">
        <f>I43</f>
        <v>0</v>
      </c>
      <c r="I44" s="1527"/>
      <c r="J44" s="1528"/>
      <c r="K44" s="1512"/>
      <c r="L44" s="1513"/>
      <c r="M44" s="1513"/>
      <c r="N44" s="1514"/>
      <c r="O44" s="1515"/>
      <c r="P44" s="1516"/>
      <c r="Q44" s="1516"/>
      <c r="R44" s="1516"/>
      <c r="S44" s="1517"/>
      <c r="T44" s="270" t="s">
        <v>488</v>
      </c>
      <c r="U44" s="271"/>
      <c r="V44" s="272"/>
      <c r="W44" s="258" t="str">
        <f>IF(W43="","",VLOOKUP(W43,'シフト記号表（従来型・ユニット型共通）'!$C$6:$L$47,10,FALSE))</f>
        <v/>
      </c>
      <c r="X44" s="259" t="str">
        <f>IF(X43="","",VLOOKUP(X43,'シフト記号表（従来型・ユニット型共通）'!$C$6:$L$47,10,FALSE))</f>
        <v/>
      </c>
      <c r="Y44" s="259" t="str">
        <f>IF(Y43="","",VLOOKUP(Y43,'シフト記号表（従来型・ユニット型共通）'!$C$6:$L$47,10,FALSE))</f>
        <v/>
      </c>
      <c r="Z44" s="259" t="str">
        <f>IF(Z43="","",VLOOKUP(Z43,'シフト記号表（従来型・ユニット型共通）'!$C$6:$L$47,10,FALSE))</f>
        <v/>
      </c>
      <c r="AA44" s="259" t="str">
        <f>IF(AA43="","",VLOOKUP(AA43,'シフト記号表（従来型・ユニット型共通）'!$C$6:$L$47,10,FALSE))</f>
        <v/>
      </c>
      <c r="AB44" s="259" t="str">
        <f>IF(AB43="","",VLOOKUP(AB43,'シフト記号表（従来型・ユニット型共通）'!$C$6:$L$47,10,FALSE))</f>
        <v/>
      </c>
      <c r="AC44" s="260" t="str">
        <f>IF(AC43="","",VLOOKUP(AC43,'シフト記号表（従来型・ユニット型共通）'!$C$6:$L$47,10,FALSE))</f>
        <v/>
      </c>
      <c r="AD44" s="258" t="str">
        <f>IF(AD43="","",VLOOKUP(AD43,'シフト記号表（従来型・ユニット型共通）'!$C$6:$L$47,10,FALSE))</f>
        <v/>
      </c>
      <c r="AE44" s="259" t="str">
        <f>IF(AE43="","",VLOOKUP(AE43,'シフト記号表（従来型・ユニット型共通）'!$C$6:$L$47,10,FALSE))</f>
        <v/>
      </c>
      <c r="AF44" s="259" t="str">
        <f>IF(AF43="","",VLOOKUP(AF43,'シフト記号表（従来型・ユニット型共通）'!$C$6:$L$47,10,FALSE))</f>
        <v/>
      </c>
      <c r="AG44" s="259" t="str">
        <f>IF(AG43="","",VLOOKUP(AG43,'シフト記号表（従来型・ユニット型共通）'!$C$6:$L$47,10,FALSE))</f>
        <v/>
      </c>
      <c r="AH44" s="259" t="str">
        <f>IF(AH43="","",VLOOKUP(AH43,'シフト記号表（従来型・ユニット型共通）'!$C$6:$L$47,10,FALSE))</f>
        <v/>
      </c>
      <c r="AI44" s="259" t="str">
        <f>IF(AI43="","",VLOOKUP(AI43,'シフト記号表（従来型・ユニット型共通）'!$C$6:$L$47,10,FALSE))</f>
        <v/>
      </c>
      <c r="AJ44" s="260" t="str">
        <f>IF(AJ43="","",VLOOKUP(AJ43,'シフト記号表（従来型・ユニット型共通）'!$C$6:$L$47,10,FALSE))</f>
        <v/>
      </c>
      <c r="AK44" s="258" t="str">
        <f>IF(AK43="","",VLOOKUP(AK43,'シフト記号表（従来型・ユニット型共通）'!$C$6:$L$47,10,FALSE))</f>
        <v/>
      </c>
      <c r="AL44" s="259" t="str">
        <f>IF(AL43="","",VLOOKUP(AL43,'シフト記号表（従来型・ユニット型共通）'!$C$6:$L$47,10,FALSE))</f>
        <v/>
      </c>
      <c r="AM44" s="259" t="str">
        <f>IF(AM43="","",VLOOKUP(AM43,'シフト記号表（従来型・ユニット型共通）'!$C$6:$L$47,10,FALSE))</f>
        <v/>
      </c>
      <c r="AN44" s="259" t="str">
        <f>IF(AN43="","",VLOOKUP(AN43,'シフト記号表（従来型・ユニット型共通）'!$C$6:$L$47,10,FALSE))</f>
        <v/>
      </c>
      <c r="AO44" s="259" t="str">
        <f>IF(AO43="","",VLOOKUP(AO43,'シフト記号表（従来型・ユニット型共通）'!$C$6:$L$47,10,FALSE))</f>
        <v/>
      </c>
      <c r="AP44" s="259" t="str">
        <f>IF(AP43="","",VLOOKUP(AP43,'シフト記号表（従来型・ユニット型共通）'!$C$6:$L$47,10,FALSE))</f>
        <v/>
      </c>
      <c r="AQ44" s="260" t="str">
        <f>IF(AQ43="","",VLOOKUP(AQ43,'シフト記号表（従来型・ユニット型共通）'!$C$6:$L$47,10,FALSE))</f>
        <v/>
      </c>
      <c r="AR44" s="258" t="str">
        <f>IF(AR43="","",VLOOKUP(AR43,'シフト記号表（従来型・ユニット型共通）'!$C$6:$L$47,10,FALSE))</f>
        <v/>
      </c>
      <c r="AS44" s="259" t="str">
        <f>IF(AS43="","",VLOOKUP(AS43,'シフト記号表（従来型・ユニット型共通）'!$C$6:$L$47,10,FALSE))</f>
        <v/>
      </c>
      <c r="AT44" s="259" t="str">
        <f>IF(AT43="","",VLOOKUP(AT43,'シフト記号表（従来型・ユニット型共通）'!$C$6:$L$47,10,FALSE))</f>
        <v/>
      </c>
      <c r="AU44" s="259" t="str">
        <f>IF(AU43="","",VLOOKUP(AU43,'シフト記号表（従来型・ユニット型共通）'!$C$6:$L$47,10,FALSE))</f>
        <v/>
      </c>
      <c r="AV44" s="259" t="str">
        <f>IF(AV43="","",VLOOKUP(AV43,'シフト記号表（従来型・ユニット型共通）'!$C$6:$L$47,10,FALSE))</f>
        <v/>
      </c>
      <c r="AW44" s="259" t="str">
        <f>IF(AW43="","",VLOOKUP(AW43,'シフト記号表（従来型・ユニット型共通）'!$C$6:$L$47,10,FALSE))</f>
        <v/>
      </c>
      <c r="AX44" s="260" t="str">
        <f>IF(AX43="","",VLOOKUP(AX43,'シフト記号表（従来型・ユニット型共通）'!$C$6:$L$47,10,FALSE))</f>
        <v/>
      </c>
      <c r="AY44" s="258" t="str">
        <f>IF(AY43="","",VLOOKUP(AY43,'シフト記号表（従来型・ユニット型共通）'!$C$6:$L$47,10,FALSE))</f>
        <v/>
      </c>
      <c r="AZ44" s="259" t="str">
        <f>IF(AZ43="","",VLOOKUP(AZ43,'シフト記号表（従来型・ユニット型共通）'!$C$6:$L$47,10,FALSE))</f>
        <v/>
      </c>
      <c r="BA44" s="259" t="str">
        <f>IF(BA43="","",VLOOKUP(BA43,'シフト記号表（従来型・ユニット型共通）'!$C$6:$L$47,10,FALSE))</f>
        <v/>
      </c>
      <c r="BB44" s="1581" t="str">
        <f>IF($BE$3="４週",SUM(W44:AX44),IF($BE$3="暦月",SUM(W44:BA44),""))</f>
        <v/>
      </c>
      <c r="BC44" s="1582"/>
      <c r="BD44" s="1583" t="str">
        <f>IF($BE$3="４週",BB44/4,IF($BE$3="暦月",(BB44/($BE$8/7)),""))</f>
        <v/>
      </c>
      <c r="BE44" s="1582"/>
      <c r="BF44" s="1578"/>
      <c r="BG44" s="1579"/>
      <c r="BH44" s="1579"/>
      <c r="BI44" s="1579"/>
      <c r="BJ44" s="1580"/>
    </row>
    <row r="45" spans="2:62" ht="20.25" customHeight="1" x14ac:dyDescent="0.2">
      <c r="B45" s="1520">
        <f>B43+1</f>
        <v>15</v>
      </c>
      <c r="C45" s="1584"/>
      <c r="D45" s="1511"/>
      <c r="E45" s="253"/>
      <c r="F45" s="254"/>
      <c r="G45" s="253"/>
      <c r="H45" s="254"/>
      <c r="I45" s="1585"/>
      <c r="J45" s="1586"/>
      <c r="K45" s="1509"/>
      <c r="L45" s="1510"/>
      <c r="M45" s="1510"/>
      <c r="N45" s="1511"/>
      <c r="O45" s="1515"/>
      <c r="P45" s="1516"/>
      <c r="Q45" s="1516"/>
      <c r="R45" s="1516"/>
      <c r="S45" s="1517"/>
      <c r="T45" s="273" t="s">
        <v>487</v>
      </c>
      <c r="U45" s="274"/>
      <c r="V45" s="275"/>
      <c r="W45" s="266"/>
      <c r="X45" s="267"/>
      <c r="Y45" s="267"/>
      <c r="Z45" s="267"/>
      <c r="AA45" s="267"/>
      <c r="AB45" s="267"/>
      <c r="AC45" s="268"/>
      <c r="AD45" s="266"/>
      <c r="AE45" s="267"/>
      <c r="AF45" s="267"/>
      <c r="AG45" s="267"/>
      <c r="AH45" s="267"/>
      <c r="AI45" s="267"/>
      <c r="AJ45" s="268"/>
      <c r="AK45" s="266"/>
      <c r="AL45" s="267"/>
      <c r="AM45" s="267"/>
      <c r="AN45" s="267"/>
      <c r="AO45" s="267"/>
      <c r="AP45" s="267"/>
      <c r="AQ45" s="268"/>
      <c r="AR45" s="266"/>
      <c r="AS45" s="267"/>
      <c r="AT45" s="267"/>
      <c r="AU45" s="267"/>
      <c r="AV45" s="267"/>
      <c r="AW45" s="267"/>
      <c r="AX45" s="268"/>
      <c r="AY45" s="266"/>
      <c r="AZ45" s="267"/>
      <c r="BA45" s="269"/>
      <c r="BB45" s="1518"/>
      <c r="BC45" s="1519"/>
      <c r="BD45" s="1573"/>
      <c r="BE45" s="1574"/>
      <c r="BF45" s="1575"/>
      <c r="BG45" s="1576"/>
      <c r="BH45" s="1576"/>
      <c r="BI45" s="1576"/>
      <c r="BJ45" s="1577"/>
    </row>
    <row r="46" spans="2:62" ht="20.25" customHeight="1" x14ac:dyDescent="0.2">
      <c r="B46" s="1521"/>
      <c r="C46" s="1524"/>
      <c r="D46" s="1514"/>
      <c r="E46" s="253"/>
      <c r="F46" s="254">
        <f>C45</f>
        <v>0</v>
      </c>
      <c r="G46" s="253"/>
      <c r="H46" s="254">
        <f>I45</f>
        <v>0</v>
      </c>
      <c r="I46" s="1527"/>
      <c r="J46" s="1528"/>
      <c r="K46" s="1512"/>
      <c r="L46" s="1513"/>
      <c r="M46" s="1513"/>
      <c r="N46" s="1514"/>
      <c r="O46" s="1515"/>
      <c r="P46" s="1516"/>
      <c r="Q46" s="1516"/>
      <c r="R46" s="1516"/>
      <c r="S46" s="1517"/>
      <c r="T46" s="270" t="s">
        <v>488</v>
      </c>
      <c r="U46" s="271"/>
      <c r="V46" s="272"/>
      <c r="W46" s="258" t="str">
        <f>IF(W45="","",VLOOKUP(W45,'シフト記号表（従来型・ユニット型共通）'!$C$6:$L$47,10,FALSE))</f>
        <v/>
      </c>
      <c r="X46" s="259" t="str">
        <f>IF(X45="","",VLOOKUP(X45,'シフト記号表（従来型・ユニット型共通）'!$C$6:$L$47,10,FALSE))</f>
        <v/>
      </c>
      <c r="Y46" s="259" t="str">
        <f>IF(Y45="","",VLOOKUP(Y45,'シフト記号表（従来型・ユニット型共通）'!$C$6:$L$47,10,FALSE))</f>
        <v/>
      </c>
      <c r="Z46" s="259" t="str">
        <f>IF(Z45="","",VLOOKUP(Z45,'シフト記号表（従来型・ユニット型共通）'!$C$6:$L$47,10,FALSE))</f>
        <v/>
      </c>
      <c r="AA46" s="259" t="str">
        <f>IF(AA45="","",VLOOKUP(AA45,'シフト記号表（従来型・ユニット型共通）'!$C$6:$L$47,10,FALSE))</f>
        <v/>
      </c>
      <c r="AB46" s="259" t="str">
        <f>IF(AB45="","",VLOOKUP(AB45,'シフト記号表（従来型・ユニット型共通）'!$C$6:$L$47,10,FALSE))</f>
        <v/>
      </c>
      <c r="AC46" s="260" t="str">
        <f>IF(AC45="","",VLOOKUP(AC45,'シフト記号表（従来型・ユニット型共通）'!$C$6:$L$47,10,FALSE))</f>
        <v/>
      </c>
      <c r="AD46" s="258" t="str">
        <f>IF(AD45="","",VLOOKUP(AD45,'シフト記号表（従来型・ユニット型共通）'!$C$6:$L$47,10,FALSE))</f>
        <v/>
      </c>
      <c r="AE46" s="259" t="str">
        <f>IF(AE45="","",VLOOKUP(AE45,'シフト記号表（従来型・ユニット型共通）'!$C$6:$L$47,10,FALSE))</f>
        <v/>
      </c>
      <c r="AF46" s="259" t="str">
        <f>IF(AF45="","",VLOOKUP(AF45,'シフト記号表（従来型・ユニット型共通）'!$C$6:$L$47,10,FALSE))</f>
        <v/>
      </c>
      <c r="AG46" s="259" t="str">
        <f>IF(AG45="","",VLOOKUP(AG45,'シフト記号表（従来型・ユニット型共通）'!$C$6:$L$47,10,FALSE))</f>
        <v/>
      </c>
      <c r="AH46" s="259" t="str">
        <f>IF(AH45="","",VLOOKUP(AH45,'シフト記号表（従来型・ユニット型共通）'!$C$6:$L$47,10,FALSE))</f>
        <v/>
      </c>
      <c r="AI46" s="259" t="str">
        <f>IF(AI45="","",VLOOKUP(AI45,'シフト記号表（従来型・ユニット型共通）'!$C$6:$L$47,10,FALSE))</f>
        <v/>
      </c>
      <c r="AJ46" s="260" t="str">
        <f>IF(AJ45="","",VLOOKUP(AJ45,'シフト記号表（従来型・ユニット型共通）'!$C$6:$L$47,10,FALSE))</f>
        <v/>
      </c>
      <c r="AK46" s="258" t="str">
        <f>IF(AK45="","",VLOOKUP(AK45,'シフト記号表（従来型・ユニット型共通）'!$C$6:$L$47,10,FALSE))</f>
        <v/>
      </c>
      <c r="AL46" s="259" t="str">
        <f>IF(AL45="","",VLOOKUP(AL45,'シフト記号表（従来型・ユニット型共通）'!$C$6:$L$47,10,FALSE))</f>
        <v/>
      </c>
      <c r="AM46" s="259" t="str">
        <f>IF(AM45="","",VLOOKUP(AM45,'シフト記号表（従来型・ユニット型共通）'!$C$6:$L$47,10,FALSE))</f>
        <v/>
      </c>
      <c r="AN46" s="259" t="str">
        <f>IF(AN45="","",VLOOKUP(AN45,'シフト記号表（従来型・ユニット型共通）'!$C$6:$L$47,10,FALSE))</f>
        <v/>
      </c>
      <c r="AO46" s="259" t="str">
        <f>IF(AO45="","",VLOOKUP(AO45,'シフト記号表（従来型・ユニット型共通）'!$C$6:$L$47,10,FALSE))</f>
        <v/>
      </c>
      <c r="AP46" s="259" t="str">
        <f>IF(AP45="","",VLOOKUP(AP45,'シフト記号表（従来型・ユニット型共通）'!$C$6:$L$47,10,FALSE))</f>
        <v/>
      </c>
      <c r="AQ46" s="260" t="str">
        <f>IF(AQ45="","",VLOOKUP(AQ45,'シフト記号表（従来型・ユニット型共通）'!$C$6:$L$47,10,FALSE))</f>
        <v/>
      </c>
      <c r="AR46" s="258" t="str">
        <f>IF(AR45="","",VLOOKUP(AR45,'シフト記号表（従来型・ユニット型共通）'!$C$6:$L$47,10,FALSE))</f>
        <v/>
      </c>
      <c r="AS46" s="259" t="str">
        <f>IF(AS45="","",VLOOKUP(AS45,'シフト記号表（従来型・ユニット型共通）'!$C$6:$L$47,10,FALSE))</f>
        <v/>
      </c>
      <c r="AT46" s="259" t="str">
        <f>IF(AT45="","",VLOOKUP(AT45,'シフト記号表（従来型・ユニット型共通）'!$C$6:$L$47,10,FALSE))</f>
        <v/>
      </c>
      <c r="AU46" s="259" t="str">
        <f>IF(AU45="","",VLOOKUP(AU45,'シフト記号表（従来型・ユニット型共通）'!$C$6:$L$47,10,FALSE))</f>
        <v/>
      </c>
      <c r="AV46" s="259" t="str">
        <f>IF(AV45="","",VLOOKUP(AV45,'シフト記号表（従来型・ユニット型共通）'!$C$6:$L$47,10,FALSE))</f>
        <v/>
      </c>
      <c r="AW46" s="259" t="str">
        <f>IF(AW45="","",VLOOKUP(AW45,'シフト記号表（従来型・ユニット型共通）'!$C$6:$L$47,10,FALSE))</f>
        <v/>
      </c>
      <c r="AX46" s="260" t="str">
        <f>IF(AX45="","",VLOOKUP(AX45,'シフト記号表（従来型・ユニット型共通）'!$C$6:$L$47,10,FALSE))</f>
        <v/>
      </c>
      <c r="AY46" s="258" t="str">
        <f>IF(AY45="","",VLOOKUP(AY45,'シフト記号表（従来型・ユニット型共通）'!$C$6:$L$47,10,FALSE))</f>
        <v/>
      </c>
      <c r="AZ46" s="259" t="str">
        <f>IF(AZ45="","",VLOOKUP(AZ45,'シフト記号表（従来型・ユニット型共通）'!$C$6:$L$47,10,FALSE))</f>
        <v/>
      </c>
      <c r="BA46" s="259" t="str">
        <f>IF(BA45="","",VLOOKUP(BA45,'シフト記号表（従来型・ユニット型共通）'!$C$6:$L$47,10,FALSE))</f>
        <v/>
      </c>
      <c r="BB46" s="1581" t="str">
        <f>IF($BE$3="４週",SUM(W46:AX46),IF($BE$3="暦月",SUM(W46:BA46),""))</f>
        <v/>
      </c>
      <c r="BC46" s="1582"/>
      <c r="BD46" s="1583" t="str">
        <f>IF($BE$3="４週",BB46/4,IF($BE$3="暦月",(BB46/($BE$8/7)),""))</f>
        <v/>
      </c>
      <c r="BE46" s="1582"/>
      <c r="BF46" s="1578"/>
      <c r="BG46" s="1579"/>
      <c r="BH46" s="1579"/>
      <c r="BI46" s="1579"/>
      <c r="BJ46" s="1580"/>
    </row>
    <row r="47" spans="2:62" ht="20.25" customHeight="1" x14ac:dyDescent="0.2">
      <c r="B47" s="1520">
        <f>B45+1</f>
        <v>16</v>
      </c>
      <c r="C47" s="1584"/>
      <c r="D47" s="1511"/>
      <c r="E47" s="253"/>
      <c r="F47" s="254"/>
      <c r="G47" s="253"/>
      <c r="H47" s="254"/>
      <c r="I47" s="1585"/>
      <c r="J47" s="1586"/>
      <c r="K47" s="1509"/>
      <c r="L47" s="1510"/>
      <c r="M47" s="1510"/>
      <c r="N47" s="1511"/>
      <c r="O47" s="1515"/>
      <c r="P47" s="1516"/>
      <c r="Q47" s="1516"/>
      <c r="R47" s="1516"/>
      <c r="S47" s="1517"/>
      <c r="T47" s="273" t="s">
        <v>487</v>
      </c>
      <c r="U47" s="274"/>
      <c r="V47" s="275"/>
      <c r="W47" s="266"/>
      <c r="X47" s="267"/>
      <c r="Y47" s="267"/>
      <c r="Z47" s="267"/>
      <c r="AA47" s="267"/>
      <c r="AB47" s="267"/>
      <c r="AC47" s="268"/>
      <c r="AD47" s="266"/>
      <c r="AE47" s="267"/>
      <c r="AF47" s="267"/>
      <c r="AG47" s="267"/>
      <c r="AH47" s="267"/>
      <c r="AI47" s="267"/>
      <c r="AJ47" s="268"/>
      <c r="AK47" s="266"/>
      <c r="AL47" s="267"/>
      <c r="AM47" s="267"/>
      <c r="AN47" s="267"/>
      <c r="AO47" s="267"/>
      <c r="AP47" s="267"/>
      <c r="AQ47" s="268"/>
      <c r="AR47" s="266"/>
      <c r="AS47" s="267"/>
      <c r="AT47" s="267"/>
      <c r="AU47" s="267"/>
      <c r="AV47" s="267"/>
      <c r="AW47" s="267"/>
      <c r="AX47" s="268"/>
      <c r="AY47" s="266"/>
      <c r="AZ47" s="267"/>
      <c r="BA47" s="269"/>
      <c r="BB47" s="1518"/>
      <c r="BC47" s="1519"/>
      <c r="BD47" s="1573"/>
      <c r="BE47" s="1574"/>
      <c r="BF47" s="1575"/>
      <c r="BG47" s="1576"/>
      <c r="BH47" s="1576"/>
      <c r="BI47" s="1576"/>
      <c r="BJ47" s="1577"/>
    </row>
    <row r="48" spans="2:62" ht="20.25" customHeight="1" x14ac:dyDescent="0.2">
      <c r="B48" s="1521"/>
      <c r="C48" s="1524"/>
      <c r="D48" s="1514"/>
      <c r="E48" s="253"/>
      <c r="F48" s="254">
        <f>C47</f>
        <v>0</v>
      </c>
      <c r="G48" s="253"/>
      <c r="H48" s="254">
        <f>I47</f>
        <v>0</v>
      </c>
      <c r="I48" s="1527"/>
      <c r="J48" s="1528"/>
      <c r="K48" s="1512"/>
      <c r="L48" s="1513"/>
      <c r="M48" s="1513"/>
      <c r="N48" s="1514"/>
      <c r="O48" s="1515"/>
      <c r="P48" s="1516"/>
      <c r="Q48" s="1516"/>
      <c r="R48" s="1516"/>
      <c r="S48" s="1517"/>
      <c r="T48" s="270" t="s">
        <v>488</v>
      </c>
      <c r="U48" s="271"/>
      <c r="V48" s="272"/>
      <c r="W48" s="258" t="str">
        <f>IF(W47="","",VLOOKUP(W47,'シフト記号表（従来型・ユニット型共通）'!$C$6:$L$47,10,FALSE))</f>
        <v/>
      </c>
      <c r="X48" s="259" t="str">
        <f>IF(X47="","",VLOOKUP(X47,'シフト記号表（従来型・ユニット型共通）'!$C$6:$L$47,10,FALSE))</f>
        <v/>
      </c>
      <c r="Y48" s="259" t="str">
        <f>IF(Y47="","",VLOOKUP(Y47,'シフト記号表（従来型・ユニット型共通）'!$C$6:$L$47,10,FALSE))</f>
        <v/>
      </c>
      <c r="Z48" s="259" t="str">
        <f>IF(Z47="","",VLOOKUP(Z47,'シフト記号表（従来型・ユニット型共通）'!$C$6:$L$47,10,FALSE))</f>
        <v/>
      </c>
      <c r="AA48" s="259" t="str">
        <f>IF(AA47="","",VLOOKUP(AA47,'シフト記号表（従来型・ユニット型共通）'!$C$6:$L$47,10,FALSE))</f>
        <v/>
      </c>
      <c r="AB48" s="259" t="str">
        <f>IF(AB47="","",VLOOKUP(AB47,'シフト記号表（従来型・ユニット型共通）'!$C$6:$L$47,10,FALSE))</f>
        <v/>
      </c>
      <c r="AC48" s="260" t="str">
        <f>IF(AC47="","",VLOOKUP(AC47,'シフト記号表（従来型・ユニット型共通）'!$C$6:$L$47,10,FALSE))</f>
        <v/>
      </c>
      <c r="AD48" s="258" t="str">
        <f>IF(AD47="","",VLOOKUP(AD47,'シフト記号表（従来型・ユニット型共通）'!$C$6:$L$47,10,FALSE))</f>
        <v/>
      </c>
      <c r="AE48" s="259" t="str">
        <f>IF(AE47="","",VLOOKUP(AE47,'シフト記号表（従来型・ユニット型共通）'!$C$6:$L$47,10,FALSE))</f>
        <v/>
      </c>
      <c r="AF48" s="259" t="str">
        <f>IF(AF47="","",VLOOKUP(AF47,'シフト記号表（従来型・ユニット型共通）'!$C$6:$L$47,10,FALSE))</f>
        <v/>
      </c>
      <c r="AG48" s="259" t="str">
        <f>IF(AG47="","",VLOOKUP(AG47,'シフト記号表（従来型・ユニット型共通）'!$C$6:$L$47,10,FALSE))</f>
        <v/>
      </c>
      <c r="AH48" s="259" t="str">
        <f>IF(AH47="","",VLOOKUP(AH47,'シフト記号表（従来型・ユニット型共通）'!$C$6:$L$47,10,FALSE))</f>
        <v/>
      </c>
      <c r="AI48" s="259" t="str">
        <f>IF(AI47="","",VLOOKUP(AI47,'シフト記号表（従来型・ユニット型共通）'!$C$6:$L$47,10,FALSE))</f>
        <v/>
      </c>
      <c r="AJ48" s="260" t="str">
        <f>IF(AJ47="","",VLOOKUP(AJ47,'シフト記号表（従来型・ユニット型共通）'!$C$6:$L$47,10,FALSE))</f>
        <v/>
      </c>
      <c r="AK48" s="258" t="str">
        <f>IF(AK47="","",VLOOKUP(AK47,'シフト記号表（従来型・ユニット型共通）'!$C$6:$L$47,10,FALSE))</f>
        <v/>
      </c>
      <c r="AL48" s="259" t="str">
        <f>IF(AL47="","",VLOOKUP(AL47,'シフト記号表（従来型・ユニット型共通）'!$C$6:$L$47,10,FALSE))</f>
        <v/>
      </c>
      <c r="AM48" s="259" t="str">
        <f>IF(AM47="","",VLOOKUP(AM47,'シフト記号表（従来型・ユニット型共通）'!$C$6:$L$47,10,FALSE))</f>
        <v/>
      </c>
      <c r="AN48" s="259" t="str">
        <f>IF(AN47="","",VLOOKUP(AN47,'シフト記号表（従来型・ユニット型共通）'!$C$6:$L$47,10,FALSE))</f>
        <v/>
      </c>
      <c r="AO48" s="259" t="str">
        <f>IF(AO47="","",VLOOKUP(AO47,'シフト記号表（従来型・ユニット型共通）'!$C$6:$L$47,10,FALSE))</f>
        <v/>
      </c>
      <c r="AP48" s="259" t="str">
        <f>IF(AP47="","",VLOOKUP(AP47,'シフト記号表（従来型・ユニット型共通）'!$C$6:$L$47,10,FALSE))</f>
        <v/>
      </c>
      <c r="AQ48" s="260" t="str">
        <f>IF(AQ47="","",VLOOKUP(AQ47,'シフト記号表（従来型・ユニット型共通）'!$C$6:$L$47,10,FALSE))</f>
        <v/>
      </c>
      <c r="AR48" s="258" t="str">
        <f>IF(AR47="","",VLOOKUP(AR47,'シフト記号表（従来型・ユニット型共通）'!$C$6:$L$47,10,FALSE))</f>
        <v/>
      </c>
      <c r="AS48" s="259" t="str">
        <f>IF(AS47="","",VLOOKUP(AS47,'シフト記号表（従来型・ユニット型共通）'!$C$6:$L$47,10,FALSE))</f>
        <v/>
      </c>
      <c r="AT48" s="259" t="str">
        <f>IF(AT47="","",VLOOKUP(AT47,'シフト記号表（従来型・ユニット型共通）'!$C$6:$L$47,10,FALSE))</f>
        <v/>
      </c>
      <c r="AU48" s="259" t="str">
        <f>IF(AU47="","",VLOOKUP(AU47,'シフト記号表（従来型・ユニット型共通）'!$C$6:$L$47,10,FALSE))</f>
        <v/>
      </c>
      <c r="AV48" s="259" t="str">
        <f>IF(AV47="","",VLOOKUP(AV47,'シフト記号表（従来型・ユニット型共通）'!$C$6:$L$47,10,FALSE))</f>
        <v/>
      </c>
      <c r="AW48" s="259" t="str">
        <f>IF(AW47="","",VLOOKUP(AW47,'シフト記号表（従来型・ユニット型共通）'!$C$6:$L$47,10,FALSE))</f>
        <v/>
      </c>
      <c r="AX48" s="260" t="str">
        <f>IF(AX47="","",VLOOKUP(AX47,'シフト記号表（従来型・ユニット型共通）'!$C$6:$L$47,10,FALSE))</f>
        <v/>
      </c>
      <c r="AY48" s="258" t="str">
        <f>IF(AY47="","",VLOOKUP(AY47,'シフト記号表（従来型・ユニット型共通）'!$C$6:$L$47,10,FALSE))</f>
        <v/>
      </c>
      <c r="AZ48" s="259" t="str">
        <f>IF(AZ47="","",VLOOKUP(AZ47,'シフト記号表（従来型・ユニット型共通）'!$C$6:$L$47,10,FALSE))</f>
        <v/>
      </c>
      <c r="BA48" s="259" t="str">
        <f>IF(BA47="","",VLOOKUP(BA47,'シフト記号表（従来型・ユニット型共通）'!$C$6:$L$47,10,FALSE))</f>
        <v/>
      </c>
      <c r="BB48" s="1581" t="str">
        <f>IF($BE$3="４週",SUM(W48:AX48),IF($BE$3="暦月",SUM(W48:BA48),""))</f>
        <v/>
      </c>
      <c r="BC48" s="1582"/>
      <c r="BD48" s="1583" t="str">
        <f>IF($BE$3="４週",BB48/4,IF($BE$3="暦月",(BB48/($BE$8/7)),""))</f>
        <v/>
      </c>
      <c r="BE48" s="1582"/>
      <c r="BF48" s="1578"/>
      <c r="BG48" s="1579"/>
      <c r="BH48" s="1579"/>
      <c r="BI48" s="1579"/>
      <c r="BJ48" s="1580"/>
    </row>
    <row r="49" spans="2:62" ht="20.25" customHeight="1" x14ac:dyDescent="0.2">
      <c r="B49" s="1520">
        <f>B47+1</f>
        <v>17</v>
      </c>
      <c r="C49" s="1584"/>
      <c r="D49" s="1511"/>
      <c r="E49" s="253"/>
      <c r="F49" s="254"/>
      <c r="G49" s="253"/>
      <c r="H49" s="254"/>
      <c r="I49" s="1585"/>
      <c r="J49" s="1586"/>
      <c r="K49" s="1509"/>
      <c r="L49" s="1510"/>
      <c r="M49" s="1510"/>
      <c r="N49" s="1511"/>
      <c r="O49" s="1515"/>
      <c r="P49" s="1516"/>
      <c r="Q49" s="1516"/>
      <c r="R49" s="1516"/>
      <c r="S49" s="1517"/>
      <c r="T49" s="273" t="s">
        <v>487</v>
      </c>
      <c r="U49" s="274"/>
      <c r="V49" s="275"/>
      <c r="W49" s="266"/>
      <c r="X49" s="267"/>
      <c r="Y49" s="267"/>
      <c r="Z49" s="267"/>
      <c r="AA49" s="267"/>
      <c r="AB49" s="267"/>
      <c r="AC49" s="268"/>
      <c r="AD49" s="266"/>
      <c r="AE49" s="267"/>
      <c r="AF49" s="267"/>
      <c r="AG49" s="267"/>
      <c r="AH49" s="267"/>
      <c r="AI49" s="267"/>
      <c r="AJ49" s="268"/>
      <c r="AK49" s="266"/>
      <c r="AL49" s="267"/>
      <c r="AM49" s="267"/>
      <c r="AN49" s="267"/>
      <c r="AO49" s="267"/>
      <c r="AP49" s="267"/>
      <c r="AQ49" s="268"/>
      <c r="AR49" s="266"/>
      <c r="AS49" s="267"/>
      <c r="AT49" s="267"/>
      <c r="AU49" s="267"/>
      <c r="AV49" s="267"/>
      <c r="AW49" s="267"/>
      <c r="AX49" s="268"/>
      <c r="AY49" s="266"/>
      <c r="AZ49" s="267"/>
      <c r="BA49" s="269"/>
      <c r="BB49" s="1518"/>
      <c r="BC49" s="1519"/>
      <c r="BD49" s="1573"/>
      <c r="BE49" s="1574"/>
      <c r="BF49" s="1575"/>
      <c r="BG49" s="1576"/>
      <c r="BH49" s="1576"/>
      <c r="BI49" s="1576"/>
      <c r="BJ49" s="1577"/>
    </row>
    <row r="50" spans="2:62" ht="20.25" customHeight="1" x14ac:dyDescent="0.2">
      <c r="B50" s="1521"/>
      <c r="C50" s="1524"/>
      <c r="D50" s="1514"/>
      <c r="E50" s="253"/>
      <c r="F50" s="254">
        <f>C49</f>
        <v>0</v>
      </c>
      <c r="G50" s="253"/>
      <c r="H50" s="254">
        <f>I49</f>
        <v>0</v>
      </c>
      <c r="I50" s="1527"/>
      <c r="J50" s="1528"/>
      <c r="K50" s="1512"/>
      <c r="L50" s="1513"/>
      <c r="M50" s="1513"/>
      <c r="N50" s="1514"/>
      <c r="O50" s="1515"/>
      <c r="P50" s="1516"/>
      <c r="Q50" s="1516"/>
      <c r="R50" s="1516"/>
      <c r="S50" s="1517"/>
      <c r="T50" s="270" t="s">
        <v>488</v>
      </c>
      <c r="U50" s="271"/>
      <c r="V50" s="272"/>
      <c r="W50" s="258" t="str">
        <f>IF(W49="","",VLOOKUP(W49,'シフト記号表（従来型・ユニット型共通）'!$C$6:$L$47,10,FALSE))</f>
        <v/>
      </c>
      <c r="X50" s="259" t="str">
        <f>IF(X49="","",VLOOKUP(X49,'シフト記号表（従来型・ユニット型共通）'!$C$6:$L$47,10,FALSE))</f>
        <v/>
      </c>
      <c r="Y50" s="259" t="str">
        <f>IF(Y49="","",VLOOKUP(Y49,'シフト記号表（従来型・ユニット型共通）'!$C$6:$L$47,10,FALSE))</f>
        <v/>
      </c>
      <c r="Z50" s="259" t="str">
        <f>IF(Z49="","",VLOOKUP(Z49,'シフト記号表（従来型・ユニット型共通）'!$C$6:$L$47,10,FALSE))</f>
        <v/>
      </c>
      <c r="AA50" s="259" t="str">
        <f>IF(AA49="","",VLOOKUP(AA49,'シフト記号表（従来型・ユニット型共通）'!$C$6:$L$47,10,FALSE))</f>
        <v/>
      </c>
      <c r="AB50" s="259" t="str">
        <f>IF(AB49="","",VLOOKUP(AB49,'シフト記号表（従来型・ユニット型共通）'!$C$6:$L$47,10,FALSE))</f>
        <v/>
      </c>
      <c r="AC50" s="260" t="str">
        <f>IF(AC49="","",VLOOKUP(AC49,'シフト記号表（従来型・ユニット型共通）'!$C$6:$L$47,10,FALSE))</f>
        <v/>
      </c>
      <c r="AD50" s="258" t="str">
        <f>IF(AD49="","",VLOOKUP(AD49,'シフト記号表（従来型・ユニット型共通）'!$C$6:$L$47,10,FALSE))</f>
        <v/>
      </c>
      <c r="AE50" s="259" t="str">
        <f>IF(AE49="","",VLOOKUP(AE49,'シフト記号表（従来型・ユニット型共通）'!$C$6:$L$47,10,FALSE))</f>
        <v/>
      </c>
      <c r="AF50" s="259" t="str">
        <f>IF(AF49="","",VLOOKUP(AF49,'シフト記号表（従来型・ユニット型共通）'!$C$6:$L$47,10,FALSE))</f>
        <v/>
      </c>
      <c r="AG50" s="259" t="str">
        <f>IF(AG49="","",VLOOKUP(AG49,'シフト記号表（従来型・ユニット型共通）'!$C$6:$L$47,10,FALSE))</f>
        <v/>
      </c>
      <c r="AH50" s="259" t="str">
        <f>IF(AH49="","",VLOOKUP(AH49,'シフト記号表（従来型・ユニット型共通）'!$C$6:$L$47,10,FALSE))</f>
        <v/>
      </c>
      <c r="AI50" s="259" t="str">
        <f>IF(AI49="","",VLOOKUP(AI49,'シフト記号表（従来型・ユニット型共通）'!$C$6:$L$47,10,FALSE))</f>
        <v/>
      </c>
      <c r="AJ50" s="260" t="str">
        <f>IF(AJ49="","",VLOOKUP(AJ49,'シフト記号表（従来型・ユニット型共通）'!$C$6:$L$47,10,FALSE))</f>
        <v/>
      </c>
      <c r="AK50" s="258" t="str">
        <f>IF(AK49="","",VLOOKUP(AK49,'シフト記号表（従来型・ユニット型共通）'!$C$6:$L$47,10,FALSE))</f>
        <v/>
      </c>
      <c r="AL50" s="259" t="str">
        <f>IF(AL49="","",VLOOKUP(AL49,'シフト記号表（従来型・ユニット型共通）'!$C$6:$L$47,10,FALSE))</f>
        <v/>
      </c>
      <c r="AM50" s="259" t="str">
        <f>IF(AM49="","",VLOOKUP(AM49,'シフト記号表（従来型・ユニット型共通）'!$C$6:$L$47,10,FALSE))</f>
        <v/>
      </c>
      <c r="AN50" s="259" t="str">
        <f>IF(AN49="","",VLOOKUP(AN49,'シフト記号表（従来型・ユニット型共通）'!$C$6:$L$47,10,FALSE))</f>
        <v/>
      </c>
      <c r="AO50" s="259" t="str">
        <f>IF(AO49="","",VLOOKUP(AO49,'シフト記号表（従来型・ユニット型共通）'!$C$6:$L$47,10,FALSE))</f>
        <v/>
      </c>
      <c r="AP50" s="259" t="str">
        <f>IF(AP49="","",VLOOKUP(AP49,'シフト記号表（従来型・ユニット型共通）'!$C$6:$L$47,10,FALSE))</f>
        <v/>
      </c>
      <c r="AQ50" s="260" t="str">
        <f>IF(AQ49="","",VLOOKUP(AQ49,'シフト記号表（従来型・ユニット型共通）'!$C$6:$L$47,10,FALSE))</f>
        <v/>
      </c>
      <c r="AR50" s="258" t="str">
        <f>IF(AR49="","",VLOOKUP(AR49,'シフト記号表（従来型・ユニット型共通）'!$C$6:$L$47,10,FALSE))</f>
        <v/>
      </c>
      <c r="AS50" s="259" t="str">
        <f>IF(AS49="","",VLOOKUP(AS49,'シフト記号表（従来型・ユニット型共通）'!$C$6:$L$47,10,FALSE))</f>
        <v/>
      </c>
      <c r="AT50" s="259" t="str">
        <f>IF(AT49="","",VLOOKUP(AT49,'シフト記号表（従来型・ユニット型共通）'!$C$6:$L$47,10,FALSE))</f>
        <v/>
      </c>
      <c r="AU50" s="259" t="str">
        <f>IF(AU49="","",VLOOKUP(AU49,'シフト記号表（従来型・ユニット型共通）'!$C$6:$L$47,10,FALSE))</f>
        <v/>
      </c>
      <c r="AV50" s="259" t="str">
        <f>IF(AV49="","",VLOOKUP(AV49,'シフト記号表（従来型・ユニット型共通）'!$C$6:$L$47,10,FALSE))</f>
        <v/>
      </c>
      <c r="AW50" s="259" t="str">
        <f>IF(AW49="","",VLOOKUP(AW49,'シフト記号表（従来型・ユニット型共通）'!$C$6:$L$47,10,FALSE))</f>
        <v/>
      </c>
      <c r="AX50" s="260" t="str">
        <f>IF(AX49="","",VLOOKUP(AX49,'シフト記号表（従来型・ユニット型共通）'!$C$6:$L$47,10,FALSE))</f>
        <v/>
      </c>
      <c r="AY50" s="258" t="str">
        <f>IF(AY49="","",VLOOKUP(AY49,'シフト記号表（従来型・ユニット型共通）'!$C$6:$L$47,10,FALSE))</f>
        <v/>
      </c>
      <c r="AZ50" s="259" t="str">
        <f>IF(AZ49="","",VLOOKUP(AZ49,'シフト記号表（従来型・ユニット型共通）'!$C$6:$L$47,10,FALSE))</f>
        <v/>
      </c>
      <c r="BA50" s="259" t="str">
        <f>IF(BA49="","",VLOOKUP(BA49,'シフト記号表（従来型・ユニット型共通）'!$C$6:$L$47,10,FALSE))</f>
        <v/>
      </c>
      <c r="BB50" s="1581" t="str">
        <f>IF($BE$3="４週",SUM(W50:AX50),IF($BE$3="暦月",SUM(W50:BA50),""))</f>
        <v/>
      </c>
      <c r="BC50" s="1582"/>
      <c r="BD50" s="1583" t="str">
        <f>IF($BE$3="４週",BB50/4,IF($BE$3="暦月",(BB50/($BE$8/7)),""))</f>
        <v/>
      </c>
      <c r="BE50" s="1582"/>
      <c r="BF50" s="1578"/>
      <c r="BG50" s="1579"/>
      <c r="BH50" s="1579"/>
      <c r="BI50" s="1579"/>
      <c r="BJ50" s="1580"/>
    </row>
    <row r="51" spans="2:62" ht="20.25" customHeight="1" x14ac:dyDescent="0.2">
      <c r="B51" s="1520">
        <f>B49+1</f>
        <v>18</v>
      </c>
      <c r="C51" s="1584"/>
      <c r="D51" s="1511"/>
      <c r="E51" s="253"/>
      <c r="F51" s="254"/>
      <c r="G51" s="253"/>
      <c r="H51" s="254"/>
      <c r="I51" s="1585"/>
      <c r="J51" s="1586"/>
      <c r="K51" s="1509"/>
      <c r="L51" s="1510"/>
      <c r="M51" s="1510"/>
      <c r="N51" s="1511"/>
      <c r="O51" s="1515"/>
      <c r="P51" s="1516"/>
      <c r="Q51" s="1516"/>
      <c r="R51" s="1516"/>
      <c r="S51" s="1517"/>
      <c r="T51" s="273" t="s">
        <v>487</v>
      </c>
      <c r="U51" s="274"/>
      <c r="V51" s="275"/>
      <c r="W51" s="266"/>
      <c r="X51" s="267"/>
      <c r="Y51" s="267"/>
      <c r="Z51" s="267"/>
      <c r="AA51" s="267"/>
      <c r="AB51" s="267"/>
      <c r="AC51" s="268"/>
      <c r="AD51" s="266"/>
      <c r="AE51" s="267"/>
      <c r="AF51" s="267"/>
      <c r="AG51" s="267"/>
      <c r="AH51" s="267"/>
      <c r="AI51" s="267"/>
      <c r="AJ51" s="268"/>
      <c r="AK51" s="266"/>
      <c r="AL51" s="267"/>
      <c r="AM51" s="267"/>
      <c r="AN51" s="267"/>
      <c r="AO51" s="267"/>
      <c r="AP51" s="267"/>
      <c r="AQ51" s="268"/>
      <c r="AR51" s="266"/>
      <c r="AS51" s="267"/>
      <c r="AT51" s="267"/>
      <c r="AU51" s="267"/>
      <c r="AV51" s="267"/>
      <c r="AW51" s="267"/>
      <c r="AX51" s="268"/>
      <c r="AY51" s="266"/>
      <c r="AZ51" s="267"/>
      <c r="BA51" s="269"/>
      <c r="BB51" s="1518"/>
      <c r="BC51" s="1519"/>
      <c r="BD51" s="1573"/>
      <c r="BE51" s="1574"/>
      <c r="BF51" s="1575"/>
      <c r="BG51" s="1576"/>
      <c r="BH51" s="1576"/>
      <c r="BI51" s="1576"/>
      <c r="BJ51" s="1577"/>
    </row>
    <row r="52" spans="2:62" ht="20.25" customHeight="1" x14ac:dyDescent="0.2">
      <c r="B52" s="1521"/>
      <c r="C52" s="1524"/>
      <c r="D52" s="1514"/>
      <c r="E52" s="253"/>
      <c r="F52" s="254">
        <f>C51</f>
        <v>0</v>
      </c>
      <c r="G52" s="253"/>
      <c r="H52" s="254">
        <f>I51</f>
        <v>0</v>
      </c>
      <c r="I52" s="1527"/>
      <c r="J52" s="1528"/>
      <c r="K52" s="1512"/>
      <c r="L52" s="1513"/>
      <c r="M52" s="1513"/>
      <c r="N52" s="1514"/>
      <c r="O52" s="1515"/>
      <c r="P52" s="1516"/>
      <c r="Q52" s="1516"/>
      <c r="R52" s="1516"/>
      <c r="S52" s="1517"/>
      <c r="T52" s="270" t="s">
        <v>488</v>
      </c>
      <c r="U52" s="271"/>
      <c r="V52" s="272"/>
      <c r="W52" s="258" t="str">
        <f>IF(W51="","",VLOOKUP(W51,'シフト記号表（従来型・ユニット型共通）'!$C$6:$L$47,10,FALSE))</f>
        <v/>
      </c>
      <c r="X52" s="259" t="str">
        <f>IF(X51="","",VLOOKUP(X51,'シフト記号表（従来型・ユニット型共通）'!$C$6:$L$47,10,FALSE))</f>
        <v/>
      </c>
      <c r="Y52" s="259" t="str">
        <f>IF(Y51="","",VLOOKUP(Y51,'シフト記号表（従来型・ユニット型共通）'!$C$6:$L$47,10,FALSE))</f>
        <v/>
      </c>
      <c r="Z52" s="259" t="str">
        <f>IF(Z51="","",VLOOKUP(Z51,'シフト記号表（従来型・ユニット型共通）'!$C$6:$L$47,10,FALSE))</f>
        <v/>
      </c>
      <c r="AA52" s="259" t="str">
        <f>IF(AA51="","",VLOOKUP(AA51,'シフト記号表（従来型・ユニット型共通）'!$C$6:$L$47,10,FALSE))</f>
        <v/>
      </c>
      <c r="AB52" s="259" t="str">
        <f>IF(AB51="","",VLOOKUP(AB51,'シフト記号表（従来型・ユニット型共通）'!$C$6:$L$47,10,FALSE))</f>
        <v/>
      </c>
      <c r="AC52" s="260" t="str">
        <f>IF(AC51="","",VLOOKUP(AC51,'シフト記号表（従来型・ユニット型共通）'!$C$6:$L$47,10,FALSE))</f>
        <v/>
      </c>
      <c r="AD52" s="258" t="str">
        <f>IF(AD51="","",VLOOKUP(AD51,'シフト記号表（従来型・ユニット型共通）'!$C$6:$L$47,10,FALSE))</f>
        <v/>
      </c>
      <c r="AE52" s="259" t="str">
        <f>IF(AE51="","",VLOOKUP(AE51,'シフト記号表（従来型・ユニット型共通）'!$C$6:$L$47,10,FALSE))</f>
        <v/>
      </c>
      <c r="AF52" s="259" t="str">
        <f>IF(AF51="","",VLOOKUP(AF51,'シフト記号表（従来型・ユニット型共通）'!$C$6:$L$47,10,FALSE))</f>
        <v/>
      </c>
      <c r="AG52" s="259" t="str">
        <f>IF(AG51="","",VLOOKUP(AG51,'シフト記号表（従来型・ユニット型共通）'!$C$6:$L$47,10,FALSE))</f>
        <v/>
      </c>
      <c r="AH52" s="259" t="str">
        <f>IF(AH51="","",VLOOKUP(AH51,'シフト記号表（従来型・ユニット型共通）'!$C$6:$L$47,10,FALSE))</f>
        <v/>
      </c>
      <c r="AI52" s="259" t="str">
        <f>IF(AI51="","",VLOOKUP(AI51,'シフト記号表（従来型・ユニット型共通）'!$C$6:$L$47,10,FALSE))</f>
        <v/>
      </c>
      <c r="AJ52" s="260" t="str">
        <f>IF(AJ51="","",VLOOKUP(AJ51,'シフト記号表（従来型・ユニット型共通）'!$C$6:$L$47,10,FALSE))</f>
        <v/>
      </c>
      <c r="AK52" s="258" t="str">
        <f>IF(AK51="","",VLOOKUP(AK51,'シフト記号表（従来型・ユニット型共通）'!$C$6:$L$47,10,FALSE))</f>
        <v/>
      </c>
      <c r="AL52" s="259" t="str">
        <f>IF(AL51="","",VLOOKUP(AL51,'シフト記号表（従来型・ユニット型共通）'!$C$6:$L$47,10,FALSE))</f>
        <v/>
      </c>
      <c r="AM52" s="259" t="str">
        <f>IF(AM51="","",VLOOKUP(AM51,'シフト記号表（従来型・ユニット型共通）'!$C$6:$L$47,10,FALSE))</f>
        <v/>
      </c>
      <c r="AN52" s="259" t="str">
        <f>IF(AN51="","",VLOOKUP(AN51,'シフト記号表（従来型・ユニット型共通）'!$C$6:$L$47,10,FALSE))</f>
        <v/>
      </c>
      <c r="AO52" s="259" t="str">
        <f>IF(AO51="","",VLOOKUP(AO51,'シフト記号表（従来型・ユニット型共通）'!$C$6:$L$47,10,FALSE))</f>
        <v/>
      </c>
      <c r="AP52" s="259" t="str">
        <f>IF(AP51="","",VLOOKUP(AP51,'シフト記号表（従来型・ユニット型共通）'!$C$6:$L$47,10,FALSE))</f>
        <v/>
      </c>
      <c r="AQ52" s="260" t="str">
        <f>IF(AQ51="","",VLOOKUP(AQ51,'シフト記号表（従来型・ユニット型共通）'!$C$6:$L$47,10,FALSE))</f>
        <v/>
      </c>
      <c r="AR52" s="258" t="str">
        <f>IF(AR51="","",VLOOKUP(AR51,'シフト記号表（従来型・ユニット型共通）'!$C$6:$L$47,10,FALSE))</f>
        <v/>
      </c>
      <c r="AS52" s="259" t="str">
        <f>IF(AS51="","",VLOOKUP(AS51,'シフト記号表（従来型・ユニット型共通）'!$C$6:$L$47,10,FALSE))</f>
        <v/>
      </c>
      <c r="AT52" s="259" t="str">
        <f>IF(AT51="","",VLOOKUP(AT51,'シフト記号表（従来型・ユニット型共通）'!$C$6:$L$47,10,FALSE))</f>
        <v/>
      </c>
      <c r="AU52" s="259" t="str">
        <f>IF(AU51="","",VLOOKUP(AU51,'シフト記号表（従来型・ユニット型共通）'!$C$6:$L$47,10,FALSE))</f>
        <v/>
      </c>
      <c r="AV52" s="259" t="str">
        <f>IF(AV51="","",VLOOKUP(AV51,'シフト記号表（従来型・ユニット型共通）'!$C$6:$L$47,10,FALSE))</f>
        <v/>
      </c>
      <c r="AW52" s="259" t="str">
        <f>IF(AW51="","",VLOOKUP(AW51,'シフト記号表（従来型・ユニット型共通）'!$C$6:$L$47,10,FALSE))</f>
        <v/>
      </c>
      <c r="AX52" s="260" t="str">
        <f>IF(AX51="","",VLOOKUP(AX51,'シフト記号表（従来型・ユニット型共通）'!$C$6:$L$47,10,FALSE))</f>
        <v/>
      </c>
      <c r="AY52" s="258" t="str">
        <f>IF(AY51="","",VLOOKUP(AY51,'シフト記号表（従来型・ユニット型共通）'!$C$6:$L$47,10,FALSE))</f>
        <v/>
      </c>
      <c r="AZ52" s="259" t="str">
        <f>IF(AZ51="","",VLOOKUP(AZ51,'シフト記号表（従来型・ユニット型共通）'!$C$6:$L$47,10,FALSE))</f>
        <v/>
      </c>
      <c r="BA52" s="259" t="str">
        <f>IF(BA51="","",VLOOKUP(BA51,'シフト記号表（従来型・ユニット型共通）'!$C$6:$L$47,10,FALSE))</f>
        <v/>
      </c>
      <c r="BB52" s="1581" t="str">
        <f>IF($BE$3="４週",SUM(W52:AX52),IF($BE$3="暦月",SUM(W52:BA52),""))</f>
        <v/>
      </c>
      <c r="BC52" s="1582"/>
      <c r="BD52" s="1583" t="str">
        <f>IF($BE$3="４週",BB52/4,IF($BE$3="暦月",(BB52/($BE$8/7)),""))</f>
        <v/>
      </c>
      <c r="BE52" s="1582"/>
      <c r="BF52" s="1578"/>
      <c r="BG52" s="1579"/>
      <c r="BH52" s="1579"/>
      <c r="BI52" s="1579"/>
      <c r="BJ52" s="1580"/>
    </row>
    <row r="53" spans="2:62" ht="20.25" customHeight="1" x14ac:dyDescent="0.2">
      <c r="B53" s="1520">
        <f>B51+1</f>
        <v>19</v>
      </c>
      <c r="C53" s="1584"/>
      <c r="D53" s="1511"/>
      <c r="E53" s="261"/>
      <c r="F53" s="262"/>
      <c r="G53" s="261"/>
      <c r="H53" s="262"/>
      <c r="I53" s="1585"/>
      <c r="J53" s="1586"/>
      <c r="K53" s="1509"/>
      <c r="L53" s="1510"/>
      <c r="M53" s="1510"/>
      <c r="N53" s="1511"/>
      <c r="O53" s="1515"/>
      <c r="P53" s="1516"/>
      <c r="Q53" s="1516"/>
      <c r="R53" s="1516"/>
      <c r="S53" s="1517"/>
      <c r="T53" s="263" t="s">
        <v>487</v>
      </c>
      <c r="U53" s="264"/>
      <c r="V53" s="265"/>
      <c r="W53" s="266"/>
      <c r="X53" s="267"/>
      <c r="Y53" s="267"/>
      <c r="Z53" s="267"/>
      <c r="AA53" s="267"/>
      <c r="AB53" s="267"/>
      <c r="AC53" s="268"/>
      <c r="AD53" s="266"/>
      <c r="AE53" s="267"/>
      <c r="AF53" s="267"/>
      <c r="AG53" s="267"/>
      <c r="AH53" s="267"/>
      <c r="AI53" s="267"/>
      <c r="AJ53" s="268"/>
      <c r="AK53" s="266"/>
      <c r="AL53" s="267"/>
      <c r="AM53" s="267"/>
      <c r="AN53" s="267"/>
      <c r="AO53" s="267"/>
      <c r="AP53" s="267"/>
      <c r="AQ53" s="268"/>
      <c r="AR53" s="266"/>
      <c r="AS53" s="267"/>
      <c r="AT53" s="267"/>
      <c r="AU53" s="267"/>
      <c r="AV53" s="267"/>
      <c r="AW53" s="267"/>
      <c r="AX53" s="268"/>
      <c r="AY53" s="266"/>
      <c r="AZ53" s="267"/>
      <c r="BA53" s="269"/>
      <c r="BB53" s="1518"/>
      <c r="BC53" s="1519"/>
      <c r="BD53" s="1573"/>
      <c r="BE53" s="1574"/>
      <c r="BF53" s="1575"/>
      <c r="BG53" s="1576"/>
      <c r="BH53" s="1576"/>
      <c r="BI53" s="1576"/>
      <c r="BJ53" s="1577"/>
    </row>
    <row r="54" spans="2:62" ht="20.25" customHeight="1" x14ac:dyDescent="0.2">
      <c r="B54" s="1521"/>
      <c r="C54" s="1524"/>
      <c r="D54" s="1514"/>
      <c r="E54" s="253"/>
      <c r="F54" s="254">
        <f>C53</f>
        <v>0</v>
      </c>
      <c r="G54" s="253"/>
      <c r="H54" s="254">
        <f>I53</f>
        <v>0</v>
      </c>
      <c r="I54" s="1527"/>
      <c r="J54" s="1528"/>
      <c r="K54" s="1512"/>
      <c r="L54" s="1513"/>
      <c r="M54" s="1513"/>
      <c r="N54" s="1514"/>
      <c r="O54" s="1515"/>
      <c r="P54" s="1516"/>
      <c r="Q54" s="1516"/>
      <c r="R54" s="1516"/>
      <c r="S54" s="1517"/>
      <c r="T54" s="270" t="s">
        <v>488</v>
      </c>
      <c r="U54" s="256"/>
      <c r="V54" s="257"/>
      <c r="W54" s="258" t="str">
        <f>IF(W53="","",VLOOKUP(W53,'シフト記号表（従来型・ユニット型共通）'!$C$6:$L$47,10,FALSE))</f>
        <v/>
      </c>
      <c r="X54" s="259" t="str">
        <f>IF(X53="","",VLOOKUP(X53,'シフト記号表（従来型・ユニット型共通）'!$C$6:$L$47,10,FALSE))</f>
        <v/>
      </c>
      <c r="Y54" s="259" t="str">
        <f>IF(Y53="","",VLOOKUP(Y53,'シフト記号表（従来型・ユニット型共通）'!$C$6:$L$47,10,FALSE))</f>
        <v/>
      </c>
      <c r="Z54" s="259" t="str">
        <f>IF(Z53="","",VLOOKUP(Z53,'シフト記号表（従来型・ユニット型共通）'!$C$6:$L$47,10,FALSE))</f>
        <v/>
      </c>
      <c r="AA54" s="259" t="str">
        <f>IF(AA53="","",VLOOKUP(AA53,'シフト記号表（従来型・ユニット型共通）'!$C$6:$L$47,10,FALSE))</f>
        <v/>
      </c>
      <c r="AB54" s="259" t="str">
        <f>IF(AB53="","",VLOOKUP(AB53,'シフト記号表（従来型・ユニット型共通）'!$C$6:$L$47,10,FALSE))</f>
        <v/>
      </c>
      <c r="AC54" s="260" t="str">
        <f>IF(AC53="","",VLOOKUP(AC53,'シフト記号表（従来型・ユニット型共通）'!$C$6:$L$47,10,FALSE))</f>
        <v/>
      </c>
      <c r="AD54" s="258" t="str">
        <f>IF(AD53="","",VLOOKUP(AD53,'シフト記号表（従来型・ユニット型共通）'!$C$6:$L$47,10,FALSE))</f>
        <v/>
      </c>
      <c r="AE54" s="259" t="str">
        <f>IF(AE53="","",VLOOKUP(AE53,'シフト記号表（従来型・ユニット型共通）'!$C$6:$L$47,10,FALSE))</f>
        <v/>
      </c>
      <c r="AF54" s="259" t="str">
        <f>IF(AF53="","",VLOOKUP(AF53,'シフト記号表（従来型・ユニット型共通）'!$C$6:$L$47,10,FALSE))</f>
        <v/>
      </c>
      <c r="AG54" s="259" t="str">
        <f>IF(AG53="","",VLOOKUP(AG53,'シフト記号表（従来型・ユニット型共通）'!$C$6:$L$47,10,FALSE))</f>
        <v/>
      </c>
      <c r="AH54" s="259" t="str">
        <f>IF(AH53="","",VLOOKUP(AH53,'シフト記号表（従来型・ユニット型共通）'!$C$6:$L$47,10,FALSE))</f>
        <v/>
      </c>
      <c r="AI54" s="259" t="str">
        <f>IF(AI53="","",VLOOKUP(AI53,'シフト記号表（従来型・ユニット型共通）'!$C$6:$L$47,10,FALSE))</f>
        <v/>
      </c>
      <c r="AJ54" s="260" t="str">
        <f>IF(AJ53="","",VLOOKUP(AJ53,'シフト記号表（従来型・ユニット型共通）'!$C$6:$L$47,10,FALSE))</f>
        <v/>
      </c>
      <c r="AK54" s="258" t="str">
        <f>IF(AK53="","",VLOOKUP(AK53,'シフト記号表（従来型・ユニット型共通）'!$C$6:$L$47,10,FALSE))</f>
        <v/>
      </c>
      <c r="AL54" s="259" t="str">
        <f>IF(AL53="","",VLOOKUP(AL53,'シフト記号表（従来型・ユニット型共通）'!$C$6:$L$47,10,FALSE))</f>
        <v/>
      </c>
      <c r="AM54" s="259" t="str">
        <f>IF(AM53="","",VLOOKUP(AM53,'シフト記号表（従来型・ユニット型共通）'!$C$6:$L$47,10,FALSE))</f>
        <v/>
      </c>
      <c r="AN54" s="259" t="str">
        <f>IF(AN53="","",VLOOKUP(AN53,'シフト記号表（従来型・ユニット型共通）'!$C$6:$L$47,10,FALSE))</f>
        <v/>
      </c>
      <c r="AO54" s="259" t="str">
        <f>IF(AO53="","",VLOOKUP(AO53,'シフト記号表（従来型・ユニット型共通）'!$C$6:$L$47,10,FALSE))</f>
        <v/>
      </c>
      <c r="AP54" s="259" t="str">
        <f>IF(AP53="","",VLOOKUP(AP53,'シフト記号表（従来型・ユニット型共通）'!$C$6:$L$47,10,FALSE))</f>
        <v/>
      </c>
      <c r="AQ54" s="260" t="str">
        <f>IF(AQ53="","",VLOOKUP(AQ53,'シフト記号表（従来型・ユニット型共通）'!$C$6:$L$47,10,FALSE))</f>
        <v/>
      </c>
      <c r="AR54" s="258" t="str">
        <f>IF(AR53="","",VLOOKUP(AR53,'シフト記号表（従来型・ユニット型共通）'!$C$6:$L$47,10,FALSE))</f>
        <v/>
      </c>
      <c r="AS54" s="259" t="str">
        <f>IF(AS53="","",VLOOKUP(AS53,'シフト記号表（従来型・ユニット型共通）'!$C$6:$L$47,10,FALSE))</f>
        <v/>
      </c>
      <c r="AT54" s="259" t="str">
        <f>IF(AT53="","",VLOOKUP(AT53,'シフト記号表（従来型・ユニット型共通）'!$C$6:$L$47,10,FALSE))</f>
        <v/>
      </c>
      <c r="AU54" s="259" t="str">
        <f>IF(AU53="","",VLOOKUP(AU53,'シフト記号表（従来型・ユニット型共通）'!$C$6:$L$47,10,FALSE))</f>
        <v/>
      </c>
      <c r="AV54" s="259" t="str">
        <f>IF(AV53="","",VLOOKUP(AV53,'シフト記号表（従来型・ユニット型共通）'!$C$6:$L$47,10,FALSE))</f>
        <v/>
      </c>
      <c r="AW54" s="259" t="str">
        <f>IF(AW53="","",VLOOKUP(AW53,'シフト記号表（従来型・ユニット型共通）'!$C$6:$L$47,10,FALSE))</f>
        <v/>
      </c>
      <c r="AX54" s="260" t="str">
        <f>IF(AX53="","",VLOOKUP(AX53,'シフト記号表（従来型・ユニット型共通）'!$C$6:$L$47,10,FALSE))</f>
        <v/>
      </c>
      <c r="AY54" s="258" t="str">
        <f>IF(AY53="","",VLOOKUP(AY53,'シフト記号表（従来型・ユニット型共通）'!$C$6:$L$47,10,FALSE))</f>
        <v/>
      </c>
      <c r="AZ54" s="259" t="str">
        <f>IF(AZ53="","",VLOOKUP(AZ53,'シフト記号表（従来型・ユニット型共通）'!$C$6:$L$47,10,FALSE))</f>
        <v/>
      </c>
      <c r="BA54" s="259" t="str">
        <f>IF(BA53="","",VLOOKUP(BA53,'シフト記号表（従来型・ユニット型共通）'!$C$6:$L$47,10,FALSE))</f>
        <v/>
      </c>
      <c r="BB54" s="1581" t="str">
        <f>IF($BE$3="４週",SUM(W54:AX54),IF($BE$3="暦月",SUM(W54:BA54),""))</f>
        <v/>
      </c>
      <c r="BC54" s="1582"/>
      <c r="BD54" s="1583" t="str">
        <f>IF($BE$3="４週",BB54/4,IF($BE$3="暦月",(BB54/($BE$8/7)),""))</f>
        <v/>
      </c>
      <c r="BE54" s="1582"/>
      <c r="BF54" s="1578"/>
      <c r="BG54" s="1579"/>
      <c r="BH54" s="1579"/>
      <c r="BI54" s="1579"/>
      <c r="BJ54" s="1580"/>
    </row>
    <row r="55" spans="2:62" ht="20.25" customHeight="1" x14ac:dyDescent="0.2">
      <c r="B55" s="1520">
        <f>B53+1</f>
        <v>20</v>
      </c>
      <c r="C55" s="1584"/>
      <c r="D55" s="1511"/>
      <c r="E55" s="261"/>
      <c r="F55" s="262"/>
      <c r="G55" s="261"/>
      <c r="H55" s="262"/>
      <c r="I55" s="1585"/>
      <c r="J55" s="1586"/>
      <c r="K55" s="1509"/>
      <c r="L55" s="1510"/>
      <c r="M55" s="1510"/>
      <c r="N55" s="1511"/>
      <c r="O55" s="1515"/>
      <c r="P55" s="1516"/>
      <c r="Q55" s="1516"/>
      <c r="R55" s="1516"/>
      <c r="S55" s="1517"/>
      <c r="T55" s="263" t="s">
        <v>487</v>
      </c>
      <c r="U55" s="264"/>
      <c r="V55" s="265"/>
      <c r="W55" s="266"/>
      <c r="X55" s="267"/>
      <c r="Y55" s="267"/>
      <c r="Z55" s="267"/>
      <c r="AA55" s="267"/>
      <c r="AB55" s="267"/>
      <c r="AC55" s="268"/>
      <c r="AD55" s="266"/>
      <c r="AE55" s="267"/>
      <c r="AF55" s="267"/>
      <c r="AG55" s="267"/>
      <c r="AH55" s="267"/>
      <c r="AI55" s="267"/>
      <c r="AJ55" s="268"/>
      <c r="AK55" s="266"/>
      <c r="AL55" s="267"/>
      <c r="AM55" s="267"/>
      <c r="AN55" s="267"/>
      <c r="AO55" s="267"/>
      <c r="AP55" s="267"/>
      <c r="AQ55" s="268"/>
      <c r="AR55" s="266"/>
      <c r="AS55" s="267"/>
      <c r="AT55" s="267"/>
      <c r="AU55" s="267"/>
      <c r="AV55" s="267"/>
      <c r="AW55" s="267"/>
      <c r="AX55" s="268"/>
      <c r="AY55" s="266"/>
      <c r="AZ55" s="267"/>
      <c r="BA55" s="269"/>
      <c r="BB55" s="1518"/>
      <c r="BC55" s="1519"/>
      <c r="BD55" s="1573"/>
      <c r="BE55" s="1574"/>
      <c r="BF55" s="1575"/>
      <c r="BG55" s="1576"/>
      <c r="BH55" s="1576"/>
      <c r="BI55" s="1576"/>
      <c r="BJ55" s="1577"/>
    </row>
    <row r="56" spans="2:62" ht="20.25" customHeight="1" x14ac:dyDescent="0.2">
      <c r="B56" s="1521"/>
      <c r="C56" s="1524"/>
      <c r="D56" s="1514"/>
      <c r="E56" s="253"/>
      <c r="F56" s="254">
        <f>C55</f>
        <v>0</v>
      </c>
      <c r="G56" s="253"/>
      <c r="H56" s="254">
        <f>I55</f>
        <v>0</v>
      </c>
      <c r="I56" s="1527"/>
      <c r="J56" s="1528"/>
      <c r="K56" s="1512"/>
      <c r="L56" s="1513"/>
      <c r="M56" s="1513"/>
      <c r="N56" s="1514"/>
      <c r="O56" s="1515"/>
      <c r="P56" s="1516"/>
      <c r="Q56" s="1516"/>
      <c r="R56" s="1516"/>
      <c r="S56" s="1517"/>
      <c r="T56" s="270" t="s">
        <v>488</v>
      </c>
      <c r="U56" s="271"/>
      <c r="V56" s="272"/>
      <c r="W56" s="258" t="str">
        <f>IF(W55="","",VLOOKUP(W55,'シフト記号表（従来型・ユニット型共通）'!$C$6:$L$47,10,FALSE))</f>
        <v/>
      </c>
      <c r="X56" s="259" t="str">
        <f>IF(X55="","",VLOOKUP(X55,'シフト記号表（従来型・ユニット型共通）'!$C$6:$L$47,10,FALSE))</f>
        <v/>
      </c>
      <c r="Y56" s="259" t="str">
        <f>IF(Y55="","",VLOOKUP(Y55,'シフト記号表（従来型・ユニット型共通）'!$C$6:$L$47,10,FALSE))</f>
        <v/>
      </c>
      <c r="Z56" s="259" t="str">
        <f>IF(Z55="","",VLOOKUP(Z55,'シフト記号表（従来型・ユニット型共通）'!$C$6:$L$47,10,FALSE))</f>
        <v/>
      </c>
      <c r="AA56" s="259" t="str">
        <f>IF(AA55="","",VLOOKUP(AA55,'シフト記号表（従来型・ユニット型共通）'!$C$6:$L$47,10,FALSE))</f>
        <v/>
      </c>
      <c r="AB56" s="259" t="str">
        <f>IF(AB55="","",VLOOKUP(AB55,'シフト記号表（従来型・ユニット型共通）'!$C$6:$L$47,10,FALSE))</f>
        <v/>
      </c>
      <c r="AC56" s="260" t="str">
        <f>IF(AC55="","",VLOOKUP(AC55,'シフト記号表（従来型・ユニット型共通）'!$C$6:$L$47,10,FALSE))</f>
        <v/>
      </c>
      <c r="AD56" s="258" t="str">
        <f>IF(AD55="","",VLOOKUP(AD55,'シフト記号表（従来型・ユニット型共通）'!$C$6:$L$47,10,FALSE))</f>
        <v/>
      </c>
      <c r="AE56" s="259" t="str">
        <f>IF(AE55="","",VLOOKUP(AE55,'シフト記号表（従来型・ユニット型共通）'!$C$6:$L$47,10,FALSE))</f>
        <v/>
      </c>
      <c r="AF56" s="259" t="str">
        <f>IF(AF55="","",VLOOKUP(AF55,'シフト記号表（従来型・ユニット型共通）'!$C$6:$L$47,10,FALSE))</f>
        <v/>
      </c>
      <c r="AG56" s="259" t="str">
        <f>IF(AG55="","",VLOOKUP(AG55,'シフト記号表（従来型・ユニット型共通）'!$C$6:$L$47,10,FALSE))</f>
        <v/>
      </c>
      <c r="AH56" s="259" t="str">
        <f>IF(AH55="","",VLOOKUP(AH55,'シフト記号表（従来型・ユニット型共通）'!$C$6:$L$47,10,FALSE))</f>
        <v/>
      </c>
      <c r="AI56" s="259" t="str">
        <f>IF(AI55="","",VLOOKUP(AI55,'シフト記号表（従来型・ユニット型共通）'!$C$6:$L$47,10,FALSE))</f>
        <v/>
      </c>
      <c r="AJ56" s="260" t="str">
        <f>IF(AJ55="","",VLOOKUP(AJ55,'シフト記号表（従来型・ユニット型共通）'!$C$6:$L$47,10,FALSE))</f>
        <v/>
      </c>
      <c r="AK56" s="258" t="str">
        <f>IF(AK55="","",VLOOKUP(AK55,'シフト記号表（従来型・ユニット型共通）'!$C$6:$L$47,10,FALSE))</f>
        <v/>
      </c>
      <c r="AL56" s="259" t="str">
        <f>IF(AL55="","",VLOOKUP(AL55,'シフト記号表（従来型・ユニット型共通）'!$C$6:$L$47,10,FALSE))</f>
        <v/>
      </c>
      <c r="AM56" s="259" t="str">
        <f>IF(AM55="","",VLOOKUP(AM55,'シフト記号表（従来型・ユニット型共通）'!$C$6:$L$47,10,FALSE))</f>
        <v/>
      </c>
      <c r="AN56" s="259" t="str">
        <f>IF(AN55="","",VLOOKUP(AN55,'シフト記号表（従来型・ユニット型共通）'!$C$6:$L$47,10,FALSE))</f>
        <v/>
      </c>
      <c r="AO56" s="259" t="str">
        <f>IF(AO55="","",VLOOKUP(AO55,'シフト記号表（従来型・ユニット型共通）'!$C$6:$L$47,10,FALSE))</f>
        <v/>
      </c>
      <c r="AP56" s="259" t="str">
        <f>IF(AP55="","",VLOOKUP(AP55,'シフト記号表（従来型・ユニット型共通）'!$C$6:$L$47,10,FALSE))</f>
        <v/>
      </c>
      <c r="AQ56" s="260" t="str">
        <f>IF(AQ55="","",VLOOKUP(AQ55,'シフト記号表（従来型・ユニット型共通）'!$C$6:$L$47,10,FALSE))</f>
        <v/>
      </c>
      <c r="AR56" s="258" t="str">
        <f>IF(AR55="","",VLOOKUP(AR55,'シフト記号表（従来型・ユニット型共通）'!$C$6:$L$47,10,FALSE))</f>
        <v/>
      </c>
      <c r="AS56" s="259" t="str">
        <f>IF(AS55="","",VLOOKUP(AS55,'シフト記号表（従来型・ユニット型共通）'!$C$6:$L$47,10,FALSE))</f>
        <v/>
      </c>
      <c r="AT56" s="259" t="str">
        <f>IF(AT55="","",VLOOKUP(AT55,'シフト記号表（従来型・ユニット型共通）'!$C$6:$L$47,10,FALSE))</f>
        <v/>
      </c>
      <c r="AU56" s="259" t="str">
        <f>IF(AU55="","",VLOOKUP(AU55,'シフト記号表（従来型・ユニット型共通）'!$C$6:$L$47,10,FALSE))</f>
        <v/>
      </c>
      <c r="AV56" s="259" t="str">
        <f>IF(AV55="","",VLOOKUP(AV55,'シフト記号表（従来型・ユニット型共通）'!$C$6:$L$47,10,FALSE))</f>
        <v/>
      </c>
      <c r="AW56" s="259" t="str">
        <f>IF(AW55="","",VLOOKUP(AW55,'シフト記号表（従来型・ユニット型共通）'!$C$6:$L$47,10,FALSE))</f>
        <v/>
      </c>
      <c r="AX56" s="260" t="str">
        <f>IF(AX55="","",VLOOKUP(AX55,'シフト記号表（従来型・ユニット型共通）'!$C$6:$L$47,10,FALSE))</f>
        <v/>
      </c>
      <c r="AY56" s="258" t="str">
        <f>IF(AY55="","",VLOOKUP(AY55,'シフト記号表（従来型・ユニット型共通）'!$C$6:$L$47,10,FALSE))</f>
        <v/>
      </c>
      <c r="AZ56" s="259" t="str">
        <f>IF(AZ55="","",VLOOKUP(AZ55,'シフト記号表（従来型・ユニット型共通）'!$C$6:$L$47,10,FALSE))</f>
        <v/>
      </c>
      <c r="BA56" s="259" t="str">
        <f>IF(BA55="","",VLOOKUP(BA55,'シフト記号表（従来型・ユニット型共通）'!$C$6:$L$47,10,FALSE))</f>
        <v/>
      </c>
      <c r="BB56" s="1581" t="str">
        <f>IF($BE$3="４週",SUM(W56:AX56),IF($BE$3="暦月",SUM(W56:BA56),""))</f>
        <v/>
      </c>
      <c r="BC56" s="1582"/>
      <c r="BD56" s="1583" t="str">
        <f>IF($BE$3="４週",BB56/4,IF($BE$3="暦月",(BB56/($BE$8/7)),""))</f>
        <v/>
      </c>
      <c r="BE56" s="1582"/>
      <c r="BF56" s="1578"/>
      <c r="BG56" s="1579"/>
      <c r="BH56" s="1579"/>
      <c r="BI56" s="1579"/>
      <c r="BJ56" s="1580"/>
    </row>
    <row r="57" spans="2:62" ht="20.25" customHeight="1" x14ac:dyDescent="0.2">
      <c r="B57" s="1520">
        <f>B55+1</f>
        <v>21</v>
      </c>
      <c r="C57" s="1584"/>
      <c r="D57" s="1511"/>
      <c r="E57" s="253"/>
      <c r="F57" s="254"/>
      <c r="G57" s="253"/>
      <c r="H57" s="254"/>
      <c r="I57" s="1585"/>
      <c r="J57" s="1586"/>
      <c r="K57" s="1509"/>
      <c r="L57" s="1510"/>
      <c r="M57" s="1510"/>
      <c r="N57" s="1511"/>
      <c r="O57" s="1515"/>
      <c r="P57" s="1516"/>
      <c r="Q57" s="1516"/>
      <c r="R57" s="1516"/>
      <c r="S57" s="1517"/>
      <c r="T57" s="273" t="s">
        <v>487</v>
      </c>
      <c r="U57" s="274"/>
      <c r="V57" s="275"/>
      <c r="W57" s="266"/>
      <c r="X57" s="267"/>
      <c r="Y57" s="267"/>
      <c r="Z57" s="267"/>
      <c r="AA57" s="267"/>
      <c r="AB57" s="267"/>
      <c r="AC57" s="268"/>
      <c r="AD57" s="266"/>
      <c r="AE57" s="267"/>
      <c r="AF57" s="267"/>
      <c r="AG57" s="267"/>
      <c r="AH57" s="267"/>
      <c r="AI57" s="267"/>
      <c r="AJ57" s="268"/>
      <c r="AK57" s="266"/>
      <c r="AL57" s="267"/>
      <c r="AM57" s="267"/>
      <c r="AN57" s="267"/>
      <c r="AO57" s="267"/>
      <c r="AP57" s="267"/>
      <c r="AQ57" s="268"/>
      <c r="AR57" s="266"/>
      <c r="AS57" s="267"/>
      <c r="AT57" s="267"/>
      <c r="AU57" s="267"/>
      <c r="AV57" s="267"/>
      <c r="AW57" s="267"/>
      <c r="AX57" s="268"/>
      <c r="AY57" s="266"/>
      <c r="AZ57" s="267"/>
      <c r="BA57" s="269"/>
      <c r="BB57" s="1518"/>
      <c r="BC57" s="1519"/>
      <c r="BD57" s="1573"/>
      <c r="BE57" s="1574"/>
      <c r="BF57" s="1575"/>
      <c r="BG57" s="1576"/>
      <c r="BH57" s="1576"/>
      <c r="BI57" s="1576"/>
      <c r="BJ57" s="1577"/>
    </row>
    <row r="58" spans="2:62" ht="20.25" customHeight="1" x14ac:dyDescent="0.2">
      <c r="B58" s="1521"/>
      <c r="C58" s="1524"/>
      <c r="D58" s="1514"/>
      <c r="E58" s="253"/>
      <c r="F58" s="254">
        <f>C57</f>
        <v>0</v>
      </c>
      <c r="G58" s="253"/>
      <c r="H58" s="254">
        <f>I57</f>
        <v>0</v>
      </c>
      <c r="I58" s="1527"/>
      <c r="J58" s="1528"/>
      <c r="K58" s="1512"/>
      <c r="L58" s="1513"/>
      <c r="M58" s="1513"/>
      <c r="N58" s="1514"/>
      <c r="O58" s="1515"/>
      <c r="P58" s="1516"/>
      <c r="Q58" s="1516"/>
      <c r="R58" s="1516"/>
      <c r="S58" s="1517"/>
      <c r="T58" s="270" t="s">
        <v>488</v>
      </c>
      <c r="U58" s="271"/>
      <c r="V58" s="272"/>
      <c r="W58" s="258" t="str">
        <f>IF(W57="","",VLOOKUP(W57,'シフト記号表（従来型・ユニット型共通）'!$C$6:$L$47,10,FALSE))</f>
        <v/>
      </c>
      <c r="X58" s="259" t="str">
        <f>IF(X57="","",VLOOKUP(X57,'シフト記号表（従来型・ユニット型共通）'!$C$6:$L$47,10,FALSE))</f>
        <v/>
      </c>
      <c r="Y58" s="259" t="str">
        <f>IF(Y57="","",VLOOKUP(Y57,'シフト記号表（従来型・ユニット型共通）'!$C$6:$L$47,10,FALSE))</f>
        <v/>
      </c>
      <c r="Z58" s="259" t="str">
        <f>IF(Z57="","",VLOOKUP(Z57,'シフト記号表（従来型・ユニット型共通）'!$C$6:$L$47,10,FALSE))</f>
        <v/>
      </c>
      <c r="AA58" s="259" t="str">
        <f>IF(AA57="","",VLOOKUP(AA57,'シフト記号表（従来型・ユニット型共通）'!$C$6:$L$47,10,FALSE))</f>
        <v/>
      </c>
      <c r="AB58" s="259" t="str">
        <f>IF(AB57="","",VLOOKUP(AB57,'シフト記号表（従来型・ユニット型共通）'!$C$6:$L$47,10,FALSE))</f>
        <v/>
      </c>
      <c r="AC58" s="260" t="str">
        <f>IF(AC57="","",VLOOKUP(AC57,'シフト記号表（従来型・ユニット型共通）'!$C$6:$L$47,10,FALSE))</f>
        <v/>
      </c>
      <c r="AD58" s="258" t="str">
        <f>IF(AD57="","",VLOOKUP(AD57,'シフト記号表（従来型・ユニット型共通）'!$C$6:$L$47,10,FALSE))</f>
        <v/>
      </c>
      <c r="AE58" s="259" t="str">
        <f>IF(AE57="","",VLOOKUP(AE57,'シフト記号表（従来型・ユニット型共通）'!$C$6:$L$47,10,FALSE))</f>
        <v/>
      </c>
      <c r="AF58" s="259" t="str">
        <f>IF(AF57="","",VLOOKUP(AF57,'シフト記号表（従来型・ユニット型共通）'!$C$6:$L$47,10,FALSE))</f>
        <v/>
      </c>
      <c r="AG58" s="259" t="str">
        <f>IF(AG57="","",VLOOKUP(AG57,'シフト記号表（従来型・ユニット型共通）'!$C$6:$L$47,10,FALSE))</f>
        <v/>
      </c>
      <c r="AH58" s="259" t="str">
        <f>IF(AH57="","",VLOOKUP(AH57,'シフト記号表（従来型・ユニット型共通）'!$C$6:$L$47,10,FALSE))</f>
        <v/>
      </c>
      <c r="AI58" s="259" t="str">
        <f>IF(AI57="","",VLOOKUP(AI57,'シフト記号表（従来型・ユニット型共通）'!$C$6:$L$47,10,FALSE))</f>
        <v/>
      </c>
      <c r="AJ58" s="260" t="str">
        <f>IF(AJ57="","",VLOOKUP(AJ57,'シフト記号表（従来型・ユニット型共通）'!$C$6:$L$47,10,FALSE))</f>
        <v/>
      </c>
      <c r="AK58" s="258" t="str">
        <f>IF(AK57="","",VLOOKUP(AK57,'シフト記号表（従来型・ユニット型共通）'!$C$6:$L$47,10,FALSE))</f>
        <v/>
      </c>
      <c r="AL58" s="259" t="str">
        <f>IF(AL57="","",VLOOKUP(AL57,'シフト記号表（従来型・ユニット型共通）'!$C$6:$L$47,10,FALSE))</f>
        <v/>
      </c>
      <c r="AM58" s="259" t="str">
        <f>IF(AM57="","",VLOOKUP(AM57,'シフト記号表（従来型・ユニット型共通）'!$C$6:$L$47,10,FALSE))</f>
        <v/>
      </c>
      <c r="AN58" s="259" t="str">
        <f>IF(AN57="","",VLOOKUP(AN57,'シフト記号表（従来型・ユニット型共通）'!$C$6:$L$47,10,FALSE))</f>
        <v/>
      </c>
      <c r="AO58" s="259" t="str">
        <f>IF(AO57="","",VLOOKUP(AO57,'シフト記号表（従来型・ユニット型共通）'!$C$6:$L$47,10,FALSE))</f>
        <v/>
      </c>
      <c r="AP58" s="259" t="str">
        <f>IF(AP57="","",VLOOKUP(AP57,'シフト記号表（従来型・ユニット型共通）'!$C$6:$L$47,10,FALSE))</f>
        <v/>
      </c>
      <c r="AQ58" s="260" t="str">
        <f>IF(AQ57="","",VLOOKUP(AQ57,'シフト記号表（従来型・ユニット型共通）'!$C$6:$L$47,10,FALSE))</f>
        <v/>
      </c>
      <c r="AR58" s="258" t="str">
        <f>IF(AR57="","",VLOOKUP(AR57,'シフト記号表（従来型・ユニット型共通）'!$C$6:$L$47,10,FALSE))</f>
        <v/>
      </c>
      <c r="AS58" s="259" t="str">
        <f>IF(AS57="","",VLOOKUP(AS57,'シフト記号表（従来型・ユニット型共通）'!$C$6:$L$47,10,FALSE))</f>
        <v/>
      </c>
      <c r="AT58" s="259" t="str">
        <f>IF(AT57="","",VLOOKUP(AT57,'シフト記号表（従来型・ユニット型共通）'!$C$6:$L$47,10,FALSE))</f>
        <v/>
      </c>
      <c r="AU58" s="259" t="str">
        <f>IF(AU57="","",VLOOKUP(AU57,'シフト記号表（従来型・ユニット型共通）'!$C$6:$L$47,10,FALSE))</f>
        <v/>
      </c>
      <c r="AV58" s="259" t="str">
        <f>IF(AV57="","",VLOOKUP(AV57,'シフト記号表（従来型・ユニット型共通）'!$C$6:$L$47,10,FALSE))</f>
        <v/>
      </c>
      <c r="AW58" s="259" t="str">
        <f>IF(AW57="","",VLOOKUP(AW57,'シフト記号表（従来型・ユニット型共通）'!$C$6:$L$47,10,FALSE))</f>
        <v/>
      </c>
      <c r="AX58" s="260" t="str">
        <f>IF(AX57="","",VLOOKUP(AX57,'シフト記号表（従来型・ユニット型共通）'!$C$6:$L$47,10,FALSE))</f>
        <v/>
      </c>
      <c r="AY58" s="258" t="str">
        <f>IF(AY57="","",VLOOKUP(AY57,'シフト記号表（従来型・ユニット型共通）'!$C$6:$L$47,10,FALSE))</f>
        <v/>
      </c>
      <c r="AZ58" s="259" t="str">
        <f>IF(AZ57="","",VLOOKUP(AZ57,'シフト記号表（従来型・ユニット型共通）'!$C$6:$L$47,10,FALSE))</f>
        <v/>
      </c>
      <c r="BA58" s="259" t="str">
        <f>IF(BA57="","",VLOOKUP(BA57,'シフト記号表（従来型・ユニット型共通）'!$C$6:$L$47,10,FALSE))</f>
        <v/>
      </c>
      <c r="BB58" s="1581" t="str">
        <f>IF($BE$3="４週",SUM(W58:AX58),IF($BE$3="暦月",SUM(W58:BA58),""))</f>
        <v/>
      </c>
      <c r="BC58" s="1582"/>
      <c r="BD58" s="1583" t="str">
        <f>IF($BE$3="４週",BB58/4,IF($BE$3="暦月",(BB58/($BE$8/7)),""))</f>
        <v/>
      </c>
      <c r="BE58" s="1582"/>
      <c r="BF58" s="1578"/>
      <c r="BG58" s="1579"/>
      <c r="BH58" s="1579"/>
      <c r="BI58" s="1579"/>
      <c r="BJ58" s="1580"/>
    </row>
    <row r="59" spans="2:62" ht="20.25" customHeight="1" x14ac:dyDescent="0.2">
      <c r="B59" s="1520">
        <f>B57+1</f>
        <v>22</v>
      </c>
      <c r="C59" s="1584"/>
      <c r="D59" s="1511"/>
      <c r="E59" s="253"/>
      <c r="F59" s="254"/>
      <c r="G59" s="253"/>
      <c r="H59" s="254"/>
      <c r="I59" s="1585"/>
      <c r="J59" s="1586"/>
      <c r="K59" s="1509"/>
      <c r="L59" s="1510"/>
      <c r="M59" s="1510"/>
      <c r="N59" s="1511"/>
      <c r="O59" s="1515"/>
      <c r="P59" s="1516"/>
      <c r="Q59" s="1516"/>
      <c r="R59" s="1516"/>
      <c r="S59" s="1517"/>
      <c r="T59" s="273" t="s">
        <v>487</v>
      </c>
      <c r="U59" s="274"/>
      <c r="V59" s="275"/>
      <c r="W59" s="266"/>
      <c r="X59" s="267"/>
      <c r="Y59" s="267"/>
      <c r="Z59" s="267"/>
      <c r="AA59" s="267"/>
      <c r="AB59" s="267"/>
      <c r="AC59" s="268"/>
      <c r="AD59" s="266"/>
      <c r="AE59" s="267"/>
      <c r="AF59" s="267"/>
      <c r="AG59" s="267"/>
      <c r="AH59" s="267"/>
      <c r="AI59" s="267"/>
      <c r="AJ59" s="268"/>
      <c r="AK59" s="266"/>
      <c r="AL59" s="267"/>
      <c r="AM59" s="267"/>
      <c r="AN59" s="267"/>
      <c r="AO59" s="267"/>
      <c r="AP59" s="267"/>
      <c r="AQ59" s="268"/>
      <c r="AR59" s="266"/>
      <c r="AS59" s="267"/>
      <c r="AT59" s="267"/>
      <c r="AU59" s="267"/>
      <c r="AV59" s="267"/>
      <c r="AW59" s="267"/>
      <c r="AX59" s="268"/>
      <c r="AY59" s="266"/>
      <c r="AZ59" s="267"/>
      <c r="BA59" s="269"/>
      <c r="BB59" s="1518"/>
      <c r="BC59" s="1519"/>
      <c r="BD59" s="1573"/>
      <c r="BE59" s="1574"/>
      <c r="BF59" s="1575"/>
      <c r="BG59" s="1576"/>
      <c r="BH59" s="1576"/>
      <c r="BI59" s="1576"/>
      <c r="BJ59" s="1577"/>
    </row>
    <row r="60" spans="2:62" ht="20.25" customHeight="1" x14ac:dyDescent="0.2">
      <c r="B60" s="1521"/>
      <c r="C60" s="1524"/>
      <c r="D60" s="1514"/>
      <c r="E60" s="253"/>
      <c r="F60" s="254">
        <f>C59</f>
        <v>0</v>
      </c>
      <c r="G60" s="253"/>
      <c r="H60" s="254">
        <f>I59</f>
        <v>0</v>
      </c>
      <c r="I60" s="1527"/>
      <c r="J60" s="1528"/>
      <c r="K60" s="1512"/>
      <c r="L60" s="1513"/>
      <c r="M60" s="1513"/>
      <c r="N60" s="1514"/>
      <c r="O60" s="1515"/>
      <c r="P60" s="1516"/>
      <c r="Q60" s="1516"/>
      <c r="R60" s="1516"/>
      <c r="S60" s="1517"/>
      <c r="T60" s="270" t="s">
        <v>488</v>
      </c>
      <c r="U60" s="271"/>
      <c r="V60" s="272"/>
      <c r="W60" s="258" t="str">
        <f>IF(W59="","",VLOOKUP(W59,'シフト記号表（従来型・ユニット型共通）'!$C$6:$L$47,10,FALSE))</f>
        <v/>
      </c>
      <c r="X60" s="259" t="str">
        <f>IF(X59="","",VLOOKUP(X59,'シフト記号表（従来型・ユニット型共通）'!$C$6:$L$47,10,FALSE))</f>
        <v/>
      </c>
      <c r="Y60" s="259" t="str">
        <f>IF(Y59="","",VLOOKUP(Y59,'シフト記号表（従来型・ユニット型共通）'!$C$6:$L$47,10,FALSE))</f>
        <v/>
      </c>
      <c r="Z60" s="259" t="str">
        <f>IF(Z59="","",VLOOKUP(Z59,'シフト記号表（従来型・ユニット型共通）'!$C$6:$L$47,10,FALSE))</f>
        <v/>
      </c>
      <c r="AA60" s="259" t="str">
        <f>IF(AA59="","",VLOOKUP(AA59,'シフト記号表（従来型・ユニット型共通）'!$C$6:$L$47,10,FALSE))</f>
        <v/>
      </c>
      <c r="AB60" s="259" t="str">
        <f>IF(AB59="","",VLOOKUP(AB59,'シフト記号表（従来型・ユニット型共通）'!$C$6:$L$47,10,FALSE))</f>
        <v/>
      </c>
      <c r="AC60" s="260" t="str">
        <f>IF(AC59="","",VLOOKUP(AC59,'シフト記号表（従来型・ユニット型共通）'!$C$6:$L$47,10,FALSE))</f>
        <v/>
      </c>
      <c r="AD60" s="258" t="str">
        <f>IF(AD59="","",VLOOKUP(AD59,'シフト記号表（従来型・ユニット型共通）'!$C$6:$L$47,10,FALSE))</f>
        <v/>
      </c>
      <c r="AE60" s="259" t="str">
        <f>IF(AE59="","",VLOOKUP(AE59,'シフト記号表（従来型・ユニット型共通）'!$C$6:$L$47,10,FALSE))</f>
        <v/>
      </c>
      <c r="AF60" s="259" t="str">
        <f>IF(AF59="","",VLOOKUP(AF59,'シフト記号表（従来型・ユニット型共通）'!$C$6:$L$47,10,FALSE))</f>
        <v/>
      </c>
      <c r="AG60" s="259" t="str">
        <f>IF(AG59="","",VLOOKUP(AG59,'シフト記号表（従来型・ユニット型共通）'!$C$6:$L$47,10,FALSE))</f>
        <v/>
      </c>
      <c r="AH60" s="259" t="str">
        <f>IF(AH59="","",VLOOKUP(AH59,'シフト記号表（従来型・ユニット型共通）'!$C$6:$L$47,10,FALSE))</f>
        <v/>
      </c>
      <c r="AI60" s="259" t="str">
        <f>IF(AI59="","",VLOOKUP(AI59,'シフト記号表（従来型・ユニット型共通）'!$C$6:$L$47,10,FALSE))</f>
        <v/>
      </c>
      <c r="AJ60" s="260" t="str">
        <f>IF(AJ59="","",VLOOKUP(AJ59,'シフト記号表（従来型・ユニット型共通）'!$C$6:$L$47,10,FALSE))</f>
        <v/>
      </c>
      <c r="AK60" s="258" t="str">
        <f>IF(AK59="","",VLOOKUP(AK59,'シフト記号表（従来型・ユニット型共通）'!$C$6:$L$47,10,FALSE))</f>
        <v/>
      </c>
      <c r="AL60" s="259" t="str">
        <f>IF(AL59="","",VLOOKUP(AL59,'シフト記号表（従来型・ユニット型共通）'!$C$6:$L$47,10,FALSE))</f>
        <v/>
      </c>
      <c r="AM60" s="259" t="str">
        <f>IF(AM59="","",VLOOKUP(AM59,'シフト記号表（従来型・ユニット型共通）'!$C$6:$L$47,10,FALSE))</f>
        <v/>
      </c>
      <c r="AN60" s="259" t="str">
        <f>IF(AN59="","",VLOOKUP(AN59,'シフト記号表（従来型・ユニット型共通）'!$C$6:$L$47,10,FALSE))</f>
        <v/>
      </c>
      <c r="AO60" s="259" t="str">
        <f>IF(AO59="","",VLOOKUP(AO59,'シフト記号表（従来型・ユニット型共通）'!$C$6:$L$47,10,FALSE))</f>
        <v/>
      </c>
      <c r="AP60" s="259" t="str">
        <f>IF(AP59="","",VLOOKUP(AP59,'シフト記号表（従来型・ユニット型共通）'!$C$6:$L$47,10,FALSE))</f>
        <v/>
      </c>
      <c r="AQ60" s="260" t="str">
        <f>IF(AQ59="","",VLOOKUP(AQ59,'シフト記号表（従来型・ユニット型共通）'!$C$6:$L$47,10,FALSE))</f>
        <v/>
      </c>
      <c r="AR60" s="258" t="str">
        <f>IF(AR59="","",VLOOKUP(AR59,'シフト記号表（従来型・ユニット型共通）'!$C$6:$L$47,10,FALSE))</f>
        <v/>
      </c>
      <c r="AS60" s="259" t="str">
        <f>IF(AS59="","",VLOOKUP(AS59,'シフト記号表（従来型・ユニット型共通）'!$C$6:$L$47,10,FALSE))</f>
        <v/>
      </c>
      <c r="AT60" s="259" t="str">
        <f>IF(AT59="","",VLOOKUP(AT59,'シフト記号表（従来型・ユニット型共通）'!$C$6:$L$47,10,FALSE))</f>
        <v/>
      </c>
      <c r="AU60" s="259" t="str">
        <f>IF(AU59="","",VLOOKUP(AU59,'シフト記号表（従来型・ユニット型共通）'!$C$6:$L$47,10,FALSE))</f>
        <v/>
      </c>
      <c r="AV60" s="259" t="str">
        <f>IF(AV59="","",VLOOKUP(AV59,'シフト記号表（従来型・ユニット型共通）'!$C$6:$L$47,10,FALSE))</f>
        <v/>
      </c>
      <c r="AW60" s="259" t="str">
        <f>IF(AW59="","",VLOOKUP(AW59,'シフト記号表（従来型・ユニット型共通）'!$C$6:$L$47,10,FALSE))</f>
        <v/>
      </c>
      <c r="AX60" s="260" t="str">
        <f>IF(AX59="","",VLOOKUP(AX59,'シフト記号表（従来型・ユニット型共通）'!$C$6:$L$47,10,FALSE))</f>
        <v/>
      </c>
      <c r="AY60" s="258" t="str">
        <f>IF(AY59="","",VLOOKUP(AY59,'シフト記号表（従来型・ユニット型共通）'!$C$6:$L$47,10,FALSE))</f>
        <v/>
      </c>
      <c r="AZ60" s="259" t="str">
        <f>IF(AZ59="","",VLOOKUP(AZ59,'シフト記号表（従来型・ユニット型共通）'!$C$6:$L$47,10,FALSE))</f>
        <v/>
      </c>
      <c r="BA60" s="259" t="str">
        <f>IF(BA59="","",VLOOKUP(BA59,'シフト記号表（従来型・ユニット型共通）'!$C$6:$L$47,10,FALSE))</f>
        <v/>
      </c>
      <c r="BB60" s="1581" t="str">
        <f>IF($BE$3="４週",SUM(W60:AX60),IF($BE$3="暦月",SUM(W60:BA60),""))</f>
        <v/>
      </c>
      <c r="BC60" s="1582"/>
      <c r="BD60" s="1583" t="str">
        <f>IF($BE$3="４週",BB60/4,IF($BE$3="暦月",(BB60/($BE$8/7)),""))</f>
        <v/>
      </c>
      <c r="BE60" s="1582"/>
      <c r="BF60" s="1578"/>
      <c r="BG60" s="1579"/>
      <c r="BH60" s="1579"/>
      <c r="BI60" s="1579"/>
      <c r="BJ60" s="1580"/>
    </row>
    <row r="61" spans="2:62" ht="20.25" customHeight="1" x14ac:dyDescent="0.2">
      <c r="B61" s="1520">
        <f>B59+1</f>
        <v>23</v>
      </c>
      <c r="C61" s="1584"/>
      <c r="D61" s="1511"/>
      <c r="E61" s="253"/>
      <c r="F61" s="254"/>
      <c r="G61" s="253"/>
      <c r="H61" s="254"/>
      <c r="I61" s="1585"/>
      <c r="J61" s="1586"/>
      <c r="K61" s="1509"/>
      <c r="L61" s="1510"/>
      <c r="M61" s="1510"/>
      <c r="N61" s="1511"/>
      <c r="O61" s="1515"/>
      <c r="P61" s="1516"/>
      <c r="Q61" s="1516"/>
      <c r="R61" s="1516"/>
      <c r="S61" s="1517"/>
      <c r="T61" s="273" t="s">
        <v>487</v>
      </c>
      <c r="U61" s="274"/>
      <c r="V61" s="275"/>
      <c r="W61" s="266"/>
      <c r="X61" s="267"/>
      <c r="Y61" s="267"/>
      <c r="Z61" s="267"/>
      <c r="AA61" s="267"/>
      <c r="AB61" s="267"/>
      <c r="AC61" s="268"/>
      <c r="AD61" s="266"/>
      <c r="AE61" s="267"/>
      <c r="AF61" s="267"/>
      <c r="AG61" s="267"/>
      <c r="AH61" s="267"/>
      <c r="AI61" s="267"/>
      <c r="AJ61" s="268"/>
      <c r="AK61" s="266"/>
      <c r="AL61" s="267"/>
      <c r="AM61" s="267"/>
      <c r="AN61" s="267"/>
      <c r="AO61" s="267"/>
      <c r="AP61" s="267"/>
      <c r="AQ61" s="268"/>
      <c r="AR61" s="266"/>
      <c r="AS61" s="267"/>
      <c r="AT61" s="267"/>
      <c r="AU61" s="267"/>
      <c r="AV61" s="267"/>
      <c r="AW61" s="267"/>
      <c r="AX61" s="268"/>
      <c r="AY61" s="266"/>
      <c r="AZ61" s="267"/>
      <c r="BA61" s="269"/>
      <c r="BB61" s="1518"/>
      <c r="BC61" s="1519"/>
      <c r="BD61" s="1573"/>
      <c r="BE61" s="1574"/>
      <c r="BF61" s="1575"/>
      <c r="BG61" s="1576"/>
      <c r="BH61" s="1576"/>
      <c r="BI61" s="1576"/>
      <c r="BJ61" s="1577"/>
    </row>
    <row r="62" spans="2:62" ht="20.25" customHeight="1" x14ac:dyDescent="0.2">
      <c r="B62" s="1521"/>
      <c r="C62" s="1524"/>
      <c r="D62" s="1514"/>
      <c r="E62" s="253"/>
      <c r="F62" s="254">
        <f>C61</f>
        <v>0</v>
      </c>
      <c r="G62" s="253"/>
      <c r="H62" s="254">
        <f>I61</f>
        <v>0</v>
      </c>
      <c r="I62" s="1527"/>
      <c r="J62" s="1528"/>
      <c r="K62" s="1512"/>
      <c r="L62" s="1513"/>
      <c r="M62" s="1513"/>
      <c r="N62" s="1514"/>
      <c r="O62" s="1515"/>
      <c r="P62" s="1516"/>
      <c r="Q62" s="1516"/>
      <c r="R62" s="1516"/>
      <c r="S62" s="1517"/>
      <c r="T62" s="270" t="s">
        <v>488</v>
      </c>
      <c r="U62" s="271"/>
      <c r="V62" s="272"/>
      <c r="W62" s="258" t="str">
        <f>IF(W61="","",VLOOKUP(W61,'シフト記号表（従来型・ユニット型共通）'!$C$6:$L$47,10,FALSE))</f>
        <v/>
      </c>
      <c r="X62" s="259" t="str">
        <f>IF(X61="","",VLOOKUP(X61,'シフト記号表（従来型・ユニット型共通）'!$C$6:$L$47,10,FALSE))</f>
        <v/>
      </c>
      <c r="Y62" s="259" t="str">
        <f>IF(Y61="","",VLOOKUP(Y61,'シフト記号表（従来型・ユニット型共通）'!$C$6:$L$47,10,FALSE))</f>
        <v/>
      </c>
      <c r="Z62" s="259" t="str">
        <f>IF(Z61="","",VLOOKUP(Z61,'シフト記号表（従来型・ユニット型共通）'!$C$6:$L$47,10,FALSE))</f>
        <v/>
      </c>
      <c r="AA62" s="259" t="str">
        <f>IF(AA61="","",VLOOKUP(AA61,'シフト記号表（従来型・ユニット型共通）'!$C$6:$L$47,10,FALSE))</f>
        <v/>
      </c>
      <c r="AB62" s="259" t="str">
        <f>IF(AB61="","",VLOOKUP(AB61,'シフト記号表（従来型・ユニット型共通）'!$C$6:$L$47,10,FALSE))</f>
        <v/>
      </c>
      <c r="AC62" s="260" t="str">
        <f>IF(AC61="","",VLOOKUP(AC61,'シフト記号表（従来型・ユニット型共通）'!$C$6:$L$47,10,FALSE))</f>
        <v/>
      </c>
      <c r="AD62" s="258" t="str">
        <f>IF(AD61="","",VLOOKUP(AD61,'シフト記号表（従来型・ユニット型共通）'!$C$6:$L$47,10,FALSE))</f>
        <v/>
      </c>
      <c r="AE62" s="259" t="str">
        <f>IF(AE61="","",VLOOKUP(AE61,'シフト記号表（従来型・ユニット型共通）'!$C$6:$L$47,10,FALSE))</f>
        <v/>
      </c>
      <c r="AF62" s="259" t="str">
        <f>IF(AF61="","",VLOOKUP(AF61,'シフト記号表（従来型・ユニット型共通）'!$C$6:$L$47,10,FALSE))</f>
        <v/>
      </c>
      <c r="AG62" s="259" t="str">
        <f>IF(AG61="","",VLOOKUP(AG61,'シフト記号表（従来型・ユニット型共通）'!$C$6:$L$47,10,FALSE))</f>
        <v/>
      </c>
      <c r="AH62" s="259" t="str">
        <f>IF(AH61="","",VLOOKUP(AH61,'シフト記号表（従来型・ユニット型共通）'!$C$6:$L$47,10,FALSE))</f>
        <v/>
      </c>
      <c r="AI62" s="259" t="str">
        <f>IF(AI61="","",VLOOKUP(AI61,'シフト記号表（従来型・ユニット型共通）'!$C$6:$L$47,10,FALSE))</f>
        <v/>
      </c>
      <c r="AJ62" s="260" t="str">
        <f>IF(AJ61="","",VLOOKUP(AJ61,'シフト記号表（従来型・ユニット型共通）'!$C$6:$L$47,10,FALSE))</f>
        <v/>
      </c>
      <c r="AK62" s="258" t="str">
        <f>IF(AK61="","",VLOOKUP(AK61,'シフト記号表（従来型・ユニット型共通）'!$C$6:$L$47,10,FALSE))</f>
        <v/>
      </c>
      <c r="AL62" s="259" t="str">
        <f>IF(AL61="","",VLOOKUP(AL61,'シフト記号表（従来型・ユニット型共通）'!$C$6:$L$47,10,FALSE))</f>
        <v/>
      </c>
      <c r="AM62" s="259" t="str">
        <f>IF(AM61="","",VLOOKUP(AM61,'シフト記号表（従来型・ユニット型共通）'!$C$6:$L$47,10,FALSE))</f>
        <v/>
      </c>
      <c r="AN62" s="259" t="str">
        <f>IF(AN61="","",VLOOKUP(AN61,'シフト記号表（従来型・ユニット型共通）'!$C$6:$L$47,10,FALSE))</f>
        <v/>
      </c>
      <c r="AO62" s="259" t="str">
        <f>IF(AO61="","",VLOOKUP(AO61,'シフト記号表（従来型・ユニット型共通）'!$C$6:$L$47,10,FALSE))</f>
        <v/>
      </c>
      <c r="AP62" s="259" t="str">
        <f>IF(AP61="","",VLOOKUP(AP61,'シフト記号表（従来型・ユニット型共通）'!$C$6:$L$47,10,FALSE))</f>
        <v/>
      </c>
      <c r="AQ62" s="260" t="str">
        <f>IF(AQ61="","",VLOOKUP(AQ61,'シフト記号表（従来型・ユニット型共通）'!$C$6:$L$47,10,FALSE))</f>
        <v/>
      </c>
      <c r="AR62" s="258" t="str">
        <f>IF(AR61="","",VLOOKUP(AR61,'シフト記号表（従来型・ユニット型共通）'!$C$6:$L$47,10,FALSE))</f>
        <v/>
      </c>
      <c r="AS62" s="259" t="str">
        <f>IF(AS61="","",VLOOKUP(AS61,'シフト記号表（従来型・ユニット型共通）'!$C$6:$L$47,10,FALSE))</f>
        <v/>
      </c>
      <c r="AT62" s="259" t="str">
        <f>IF(AT61="","",VLOOKUP(AT61,'シフト記号表（従来型・ユニット型共通）'!$C$6:$L$47,10,FALSE))</f>
        <v/>
      </c>
      <c r="AU62" s="259" t="str">
        <f>IF(AU61="","",VLOOKUP(AU61,'シフト記号表（従来型・ユニット型共通）'!$C$6:$L$47,10,FALSE))</f>
        <v/>
      </c>
      <c r="AV62" s="259" t="str">
        <f>IF(AV61="","",VLOOKUP(AV61,'シフト記号表（従来型・ユニット型共通）'!$C$6:$L$47,10,FALSE))</f>
        <v/>
      </c>
      <c r="AW62" s="259" t="str">
        <f>IF(AW61="","",VLOOKUP(AW61,'シフト記号表（従来型・ユニット型共通）'!$C$6:$L$47,10,FALSE))</f>
        <v/>
      </c>
      <c r="AX62" s="260" t="str">
        <f>IF(AX61="","",VLOOKUP(AX61,'シフト記号表（従来型・ユニット型共通）'!$C$6:$L$47,10,FALSE))</f>
        <v/>
      </c>
      <c r="AY62" s="258" t="str">
        <f>IF(AY61="","",VLOOKUP(AY61,'シフト記号表（従来型・ユニット型共通）'!$C$6:$L$47,10,FALSE))</f>
        <v/>
      </c>
      <c r="AZ62" s="259" t="str">
        <f>IF(AZ61="","",VLOOKUP(AZ61,'シフト記号表（従来型・ユニット型共通）'!$C$6:$L$47,10,FALSE))</f>
        <v/>
      </c>
      <c r="BA62" s="259" t="str">
        <f>IF(BA61="","",VLOOKUP(BA61,'シフト記号表（従来型・ユニット型共通）'!$C$6:$L$47,10,FALSE))</f>
        <v/>
      </c>
      <c r="BB62" s="1581" t="str">
        <f>IF($BE$3="４週",SUM(W62:AX62),IF($BE$3="暦月",SUM(W62:BA62),""))</f>
        <v/>
      </c>
      <c r="BC62" s="1582"/>
      <c r="BD62" s="1583" t="str">
        <f>IF($BE$3="４週",BB62/4,IF($BE$3="暦月",(BB62/($BE$8/7)),""))</f>
        <v/>
      </c>
      <c r="BE62" s="1582"/>
      <c r="BF62" s="1578"/>
      <c r="BG62" s="1579"/>
      <c r="BH62" s="1579"/>
      <c r="BI62" s="1579"/>
      <c r="BJ62" s="1580"/>
    </row>
    <row r="63" spans="2:62" ht="20.25" customHeight="1" x14ac:dyDescent="0.2">
      <c r="B63" s="1520">
        <f>B61+1</f>
        <v>24</v>
      </c>
      <c r="C63" s="1584"/>
      <c r="D63" s="1511"/>
      <c r="E63" s="253"/>
      <c r="F63" s="254"/>
      <c r="G63" s="253"/>
      <c r="H63" s="254"/>
      <c r="I63" s="1585"/>
      <c r="J63" s="1586"/>
      <c r="K63" s="1509"/>
      <c r="L63" s="1510"/>
      <c r="M63" s="1510"/>
      <c r="N63" s="1511"/>
      <c r="O63" s="1515"/>
      <c r="P63" s="1516"/>
      <c r="Q63" s="1516"/>
      <c r="R63" s="1516"/>
      <c r="S63" s="1517"/>
      <c r="T63" s="273" t="s">
        <v>487</v>
      </c>
      <c r="U63" s="274"/>
      <c r="V63" s="275"/>
      <c r="W63" s="266"/>
      <c r="X63" s="267"/>
      <c r="Y63" s="267"/>
      <c r="Z63" s="267"/>
      <c r="AA63" s="267"/>
      <c r="AB63" s="267"/>
      <c r="AC63" s="268"/>
      <c r="AD63" s="266"/>
      <c r="AE63" s="267"/>
      <c r="AF63" s="267"/>
      <c r="AG63" s="267"/>
      <c r="AH63" s="267"/>
      <c r="AI63" s="267"/>
      <c r="AJ63" s="268"/>
      <c r="AK63" s="266"/>
      <c r="AL63" s="267"/>
      <c r="AM63" s="267"/>
      <c r="AN63" s="267"/>
      <c r="AO63" s="267"/>
      <c r="AP63" s="267"/>
      <c r="AQ63" s="268"/>
      <c r="AR63" s="266"/>
      <c r="AS63" s="267"/>
      <c r="AT63" s="267"/>
      <c r="AU63" s="267"/>
      <c r="AV63" s="267"/>
      <c r="AW63" s="267"/>
      <c r="AX63" s="268"/>
      <c r="AY63" s="266"/>
      <c r="AZ63" s="267"/>
      <c r="BA63" s="269"/>
      <c r="BB63" s="1518"/>
      <c r="BC63" s="1519"/>
      <c r="BD63" s="1573"/>
      <c r="BE63" s="1574"/>
      <c r="BF63" s="1575"/>
      <c r="BG63" s="1576"/>
      <c r="BH63" s="1576"/>
      <c r="BI63" s="1576"/>
      <c r="BJ63" s="1577"/>
    </row>
    <row r="64" spans="2:62" ht="20.25" customHeight="1" x14ac:dyDescent="0.2">
      <c r="B64" s="1521"/>
      <c r="C64" s="1524"/>
      <c r="D64" s="1514"/>
      <c r="E64" s="253"/>
      <c r="F64" s="254">
        <f>C63</f>
        <v>0</v>
      </c>
      <c r="G64" s="253"/>
      <c r="H64" s="254">
        <f>I63</f>
        <v>0</v>
      </c>
      <c r="I64" s="1527"/>
      <c r="J64" s="1528"/>
      <c r="K64" s="1512"/>
      <c r="L64" s="1513"/>
      <c r="M64" s="1513"/>
      <c r="N64" s="1514"/>
      <c r="O64" s="1515"/>
      <c r="P64" s="1516"/>
      <c r="Q64" s="1516"/>
      <c r="R64" s="1516"/>
      <c r="S64" s="1517"/>
      <c r="T64" s="270" t="s">
        <v>488</v>
      </c>
      <c r="U64" s="271"/>
      <c r="V64" s="272"/>
      <c r="W64" s="258" t="str">
        <f>IF(W63="","",VLOOKUP(W63,'シフト記号表（従来型・ユニット型共通）'!$C$6:$L$47,10,FALSE))</f>
        <v/>
      </c>
      <c r="X64" s="259" t="str">
        <f>IF(X63="","",VLOOKUP(X63,'シフト記号表（従来型・ユニット型共通）'!$C$6:$L$47,10,FALSE))</f>
        <v/>
      </c>
      <c r="Y64" s="259" t="str">
        <f>IF(Y63="","",VLOOKUP(Y63,'シフト記号表（従来型・ユニット型共通）'!$C$6:$L$47,10,FALSE))</f>
        <v/>
      </c>
      <c r="Z64" s="259" t="str">
        <f>IF(Z63="","",VLOOKUP(Z63,'シフト記号表（従来型・ユニット型共通）'!$C$6:$L$47,10,FALSE))</f>
        <v/>
      </c>
      <c r="AA64" s="259" t="str">
        <f>IF(AA63="","",VLOOKUP(AA63,'シフト記号表（従来型・ユニット型共通）'!$C$6:$L$47,10,FALSE))</f>
        <v/>
      </c>
      <c r="AB64" s="259" t="str">
        <f>IF(AB63="","",VLOOKUP(AB63,'シフト記号表（従来型・ユニット型共通）'!$C$6:$L$47,10,FALSE))</f>
        <v/>
      </c>
      <c r="AC64" s="260" t="str">
        <f>IF(AC63="","",VLOOKUP(AC63,'シフト記号表（従来型・ユニット型共通）'!$C$6:$L$47,10,FALSE))</f>
        <v/>
      </c>
      <c r="AD64" s="258" t="str">
        <f>IF(AD63="","",VLOOKUP(AD63,'シフト記号表（従来型・ユニット型共通）'!$C$6:$L$47,10,FALSE))</f>
        <v/>
      </c>
      <c r="AE64" s="259" t="str">
        <f>IF(AE63="","",VLOOKUP(AE63,'シフト記号表（従来型・ユニット型共通）'!$C$6:$L$47,10,FALSE))</f>
        <v/>
      </c>
      <c r="AF64" s="259" t="str">
        <f>IF(AF63="","",VLOOKUP(AF63,'シフト記号表（従来型・ユニット型共通）'!$C$6:$L$47,10,FALSE))</f>
        <v/>
      </c>
      <c r="AG64" s="259" t="str">
        <f>IF(AG63="","",VLOOKUP(AG63,'シフト記号表（従来型・ユニット型共通）'!$C$6:$L$47,10,FALSE))</f>
        <v/>
      </c>
      <c r="AH64" s="259" t="str">
        <f>IF(AH63="","",VLOOKUP(AH63,'シフト記号表（従来型・ユニット型共通）'!$C$6:$L$47,10,FALSE))</f>
        <v/>
      </c>
      <c r="AI64" s="259" t="str">
        <f>IF(AI63="","",VLOOKUP(AI63,'シフト記号表（従来型・ユニット型共通）'!$C$6:$L$47,10,FALSE))</f>
        <v/>
      </c>
      <c r="AJ64" s="260" t="str">
        <f>IF(AJ63="","",VLOOKUP(AJ63,'シフト記号表（従来型・ユニット型共通）'!$C$6:$L$47,10,FALSE))</f>
        <v/>
      </c>
      <c r="AK64" s="258" t="str">
        <f>IF(AK63="","",VLOOKUP(AK63,'シフト記号表（従来型・ユニット型共通）'!$C$6:$L$47,10,FALSE))</f>
        <v/>
      </c>
      <c r="AL64" s="259" t="str">
        <f>IF(AL63="","",VLOOKUP(AL63,'シフト記号表（従来型・ユニット型共通）'!$C$6:$L$47,10,FALSE))</f>
        <v/>
      </c>
      <c r="AM64" s="259" t="str">
        <f>IF(AM63="","",VLOOKUP(AM63,'シフト記号表（従来型・ユニット型共通）'!$C$6:$L$47,10,FALSE))</f>
        <v/>
      </c>
      <c r="AN64" s="259" t="str">
        <f>IF(AN63="","",VLOOKUP(AN63,'シフト記号表（従来型・ユニット型共通）'!$C$6:$L$47,10,FALSE))</f>
        <v/>
      </c>
      <c r="AO64" s="259" t="str">
        <f>IF(AO63="","",VLOOKUP(AO63,'シフト記号表（従来型・ユニット型共通）'!$C$6:$L$47,10,FALSE))</f>
        <v/>
      </c>
      <c r="AP64" s="259" t="str">
        <f>IF(AP63="","",VLOOKUP(AP63,'シフト記号表（従来型・ユニット型共通）'!$C$6:$L$47,10,FALSE))</f>
        <v/>
      </c>
      <c r="AQ64" s="260" t="str">
        <f>IF(AQ63="","",VLOOKUP(AQ63,'シフト記号表（従来型・ユニット型共通）'!$C$6:$L$47,10,FALSE))</f>
        <v/>
      </c>
      <c r="AR64" s="258" t="str">
        <f>IF(AR63="","",VLOOKUP(AR63,'シフト記号表（従来型・ユニット型共通）'!$C$6:$L$47,10,FALSE))</f>
        <v/>
      </c>
      <c r="AS64" s="259" t="str">
        <f>IF(AS63="","",VLOOKUP(AS63,'シフト記号表（従来型・ユニット型共通）'!$C$6:$L$47,10,FALSE))</f>
        <v/>
      </c>
      <c r="AT64" s="259" t="str">
        <f>IF(AT63="","",VLOOKUP(AT63,'シフト記号表（従来型・ユニット型共通）'!$C$6:$L$47,10,FALSE))</f>
        <v/>
      </c>
      <c r="AU64" s="259" t="str">
        <f>IF(AU63="","",VLOOKUP(AU63,'シフト記号表（従来型・ユニット型共通）'!$C$6:$L$47,10,FALSE))</f>
        <v/>
      </c>
      <c r="AV64" s="259" t="str">
        <f>IF(AV63="","",VLOOKUP(AV63,'シフト記号表（従来型・ユニット型共通）'!$C$6:$L$47,10,FALSE))</f>
        <v/>
      </c>
      <c r="AW64" s="259" t="str">
        <f>IF(AW63="","",VLOOKUP(AW63,'シフト記号表（従来型・ユニット型共通）'!$C$6:$L$47,10,FALSE))</f>
        <v/>
      </c>
      <c r="AX64" s="260" t="str">
        <f>IF(AX63="","",VLOOKUP(AX63,'シフト記号表（従来型・ユニット型共通）'!$C$6:$L$47,10,FALSE))</f>
        <v/>
      </c>
      <c r="AY64" s="258" t="str">
        <f>IF(AY63="","",VLOOKUP(AY63,'シフト記号表（従来型・ユニット型共通）'!$C$6:$L$47,10,FALSE))</f>
        <v/>
      </c>
      <c r="AZ64" s="259" t="str">
        <f>IF(AZ63="","",VLOOKUP(AZ63,'シフト記号表（従来型・ユニット型共通）'!$C$6:$L$47,10,FALSE))</f>
        <v/>
      </c>
      <c r="BA64" s="259" t="str">
        <f>IF(BA63="","",VLOOKUP(BA63,'シフト記号表（従来型・ユニット型共通）'!$C$6:$L$47,10,FALSE))</f>
        <v/>
      </c>
      <c r="BB64" s="1581" t="str">
        <f>IF($BE$3="４週",SUM(W64:AX64),IF($BE$3="暦月",SUM(W64:BA64),""))</f>
        <v/>
      </c>
      <c r="BC64" s="1582"/>
      <c r="BD64" s="1583" t="str">
        <f>IF($BE$3="４週",BB64/4,IF($BE$3="暦月",(BB64/($BE$8/7)),""))</f>
        <v/>
      </c>
      <c r="BE64" s="1582"/>
      <c r="BF64" s="1578"/>
      <c r="BG64" s="1579"/>
      <c r="BH64" s="1579"/>
      <c r="BI64" s="1579"/>
      <c r="BJ64" s="1580"/>
    </row>
    <row r="65" spans="2:62" ht="20.25" customHeight="1" x14ac:dyDescent="0.2">
      <c r="B65" s="1520">
        <f>B63+1</f>
        <v>25</v>
      </c>
      <c r="C65" s="1584"/>
      <c r="D65" s="1511"/>
      <c r="E65" s="253"/>
      <c r="F65" s="254"/>
      <c r="G65" s="253"/>
      <c r="H65" s="254"/>
      <c r="I65" s="1585"/>
      <c r="J65" s="1586"/>
      <c r="K65" s="1509"/>
      <c r="L65" s="1510"/>
      <c r="M65" s="1510"/>
      <c r="N65" s="1511"/>
      <c r="O65" s="1515"/>
      <c r="P65" s="1516"/>
      <c r="Q65" s="1516"/>
      <c r="R65" s="1516"/>
      <c r="S65" s="1517"/>
      <c r="T65" s="273" t="s">
        <v>487</v>
      </c>
      <c r="U65" s="274"/>
      <c r="V65" s="275"/>
      <c r="W65" s="266"/>
      <c r="X65" s="267"/>
      <c r="Y65" s="267"/>
      <c r="Z65" s="267"/>
      <c r="AA65" s="267"/>
      <c r="AB65" s="267"/>
      <c r="AC65" s="268"/>
      <c r="AD65" s="266"/>
      <c r="AE65" s="267"/>
      <c r="AF65" s="267"/>
      <c r="AG65" s="267"/>
      <c r="AH65" s="267"/>
      <c r="AI65" s="267"/>
      <c r="AJ65" s="268"/>
      <c r="AK65" s="266"/>
      <c r="AL65" s="267"/>
      <c r="AM65" s="267"/>
      <c r="AN65" s="267"/>
      <c r="AO65" s="267"/>
      <c r="AP65" s="267"/>
      <c r="AQ65" s="268"/>
      <c r="AR65" s="266"/>
      <c r="AS65" s="267"/>
      <c r="AT65" s="267"/>
      <c r="AU65" s="267"/>
      <c r="AV65" s="267"/>
      <c r="AW65" s="267"/>
      <c r="AX65" s="268"/>
      <c r="AY65" s="266"/>
      <c r="AZ65" s="267"/>
      <c r="BA65" s="269"/>
      <c r="BB65" s="1518"/>
      <c r="BC65" s="1519"/>
      <c r="BD65" s="1573"/>
      <c r="BE65" s="1574"/>
      <c r="BF65" s="1575"/>
      <c r="BG65" s="1576"/>
      <c r="BH65" s="1576"/>
      <c r="BI65" s="1576"/>
      <c r="BJ65" s="1577"/>
    </row>
    <row r="66" spans="2:62" ht="20.25" customHeight="1" x14ac:dyDescent="0.2">
      <c r="B66" s="1521"/>
      <c r="C66" s="1524"/>
      <c r="D66" s="1514"/>
      <c r="E66" s="253"/>
      <c r="F66" s="254">
        <f>C65</f>
        <v>0</v>
      </c>
      <c r="G66" s="253"/>
      <c r="H66" s="254">
        <f>I65</f>
        <v>0</v>
      </c>
      <c r="I66" s="1527"/>
      <c r="J66" s="1528"/>
      <c r="K66" s="1512"/>
      <c r="L66" s="1513"/>
      <c r="M66" s="1513"/>
      <c r="N66" s="1514"/>
      <c r="O66" s="1515"/>
      <c r="P66" s="1516"/>
      <c r="Q66" s="1516"/>
      <c r="R66" s="1516"/>
      <c r="S66" s="1517"/>
      <c r="T66" s="270" t="s">
        <v>488</v>
      </c>
      <c r="U66" s="271"/>
      <c r="V66" s="272"/>
      <c r="W66" s="258" t="str">
        <f>IF(W65="","",VLOOKUP(W65,'シフト記号表（従来型・ユニット型共通）'!$C$6:$L$47,10,FALSE))</f>
        <v/>
      </c>
      <c r="X66" s="259" t="str">
        <f>IF(X65="","",VLOOKUP(X65,'シフト記号表（従来型・ユニット型共通）'!$C$6:$L$47,10,FALSE))</f>
        <v/>
      </c>
      <c r="Y66" s="259" t="str">
        <f>IF(Y65="","",VLOOKUP(Y65,'シフト記号表（従来型・ユニット型共通）'!$C$6:$L$47,10,FALSE))</f>
        <v/>
      </c>
      <c r="Z66" s="259" t="str">
        <f>IF(Z65="","",VLOOKUP(Z65,'シフト記号表（従来型・ユニット型共通）'!$C$6:$L$47,10,FALSE))</f>
        <v/>
      </c>
      <c r="AA66" s="259" t="str">
        <f>IF(AA65="","",VLOOKUP(AA65,'シフト記号表（従来型・ユニット型共通）'!$C$6:$L$47,10,FALSE))</f>
        <v/>
      </c>
      <c r="AB66" s="259" t="str">
        <f>IF(AB65="","",VLOOKUP(AB65,'シフト記号表（従来型・ユニット型共通）'!$C$6:$L$47,10,FALSE))</f>
        <v/>
      </c>
      <c r="AC66" s="260" t="str">
        <f>IF(AC65="","",VLOOKUP(AC65,'シフト記号表（従来型・ユニット型共通）'!$C$6:$L$47,10,FALSE))</f>
        <v/>
      </c>
      <c r="AD66" s="258" t="str">
        <f>IF(AD65="","",VLOOKUP(AD65,'シフト記号表（従来型・ユニット型共通）'!$C$6:$L$47,10,FALSE))</f>
        <v/>
      </c>
      <c r="AE66" s="259" t="str">
        <f>IF(AE65="","",VLOOKUP(AE65,'シフト記号表（従来型・ユニット型共通）'!$C$6:$L$47,10,FALSE))</f>
        <v/>
      </c>
      <c r="AF66" s="259" t="str">
        <f>IF(AF65="","",VLOOKUP(AF65,'シフト記号表（従来型・ユニット型共通）'!$C$6:$L$47,10,FALSE))</f>
        <v/>
      </c>
      <c r="AG66" s="259" t="str">
        <f>IF(AG65="","",VLOOKUP(AG65,'シフト記号表（従来型・ユニット型共通）'!$C$6:$L$47,10,FALSE))</f>
        <v/>
      </c>
      <c r="AH66" s="259" t="str">
        <f>IF(AH65="","",VLOOKUP(AH65,'シフト記号表（従来型・ユニット型共通）'!$C$6:$L$47,10,FALSE))</f>
        <v/>
      </c>
      <c r="AI66" s="259" t="str">
        <f>IF(AI65="","",VLOOKUP(AI65,'シフト記号表（従来型・ユニット型共通）'!$C$6:$L$47,10,FALSE))</f>
        <v/>
      </c>
      <c r="AJ66" s="260" t="str">
        <f>IF(AJ65="","",VLOOKUP(AJ65,'シフト記号表（従来型・ユニット型共通）'!$C$6:$L$47,10,FALSE))</f>
        <v/>
      </c>
      <c r="AK66" s="258" t="str">
        <f>IF(AK65="","",VLOOKUP(AK65,'シフト記号表（従来型・ユニット型共通）'!$C$6:$L$47,10,FALSE))</f>
        <v/>
      </c>
      <c r="AL66" s="259" t="str">
        <f>IF(AL65="","",VLOOKUP(AL65,'シフト記号表（従来型・ユニット型共通）'!$C$6:$L$47,10,FALSE))</f>
        <v/>
      </c>
      <c r="AM66" s="259" t="str">
        <f>IF(AM65="","",VLOOKUP(AM65,'シフト記号表（従来型・ユニット型共通）'!$C$6:$L$47,10,FALSE))</f>
        <v/>
      </c>
      <c r="AN66" s="259" t="str">
        <f>IF(AN65="","",VLOOKUP(AN65,'シフト記号表（従来型・ユニット型共通）'!$C$6:$L$47,10,FALSE))</f>
        <v/>
      </c>
      <c r="AO66" s="259" t="str">
        <f>IF(AO65="","",VLOOKUP(AO65,'シフト記号表（従来型・ユニット型共通）'!$C$6:$L$47,10,FALSE))</f>
        <v/>
      </c>
      <c r="AP66" s="259" t="str">
        <f>IF(AP65="","",VLOOKUP(AP65,'シフト記号表（従来型・ユニット型共通）'!$C$6:$L$47,10,FALSE))</f>
        <v/>
      </c>
      <c r="AQ66" s="260" t="str">
        <f>IF(AQ65="","",VLOOKUP(AQ65,'シフト記号表（従来型・ユニット型共通）'!$C$6:$L$47,10,FALSE))</f>
        <v/>
      </c>
      <c r="AR66" s="258" t="str">
        <f>IF(AR65="","",VLOOKUP(AR65,'シフト記号表（従来型・ユニット型共通）'!$C$6:$L$47,10,FALSE))</f>
        <v/>
      </c>
      <c r="AS66" s="259" t="str">
        <f>IF(AS65="","",VLOOKUP(AS65,'シフト記号表（従来型・ユニット型共通）'!$C$6:$L$47,10,FALSE))</f>
        <v/>
      </c>
      <c r="AT66" s="259" t="str">
        <f>IF(AT65="","",VLOOKUP(AT65,'シフト記号表（従来型・ユニット型共通）'!$C$6:$L$47,10,FALSE))</f>
        <v/>
      </c>
      <c r="AU66" s="259" t="str">
        <f>IF(AU65="","",VLOOKUP(AU65,'シフト記号表（従来型・ユニット型共通）'!$C$6:$L$47,10,FALSE))</f>
        <v/>
      </c>
      <c r="AV66" s="259" t="str">
        <f>IF(AV65="","",VLOOKUP(AV65,'シフト記号表（従来型・ユニット型共通）'!$C$6:$L$47,10,FALSE))</f>
        <v/>
      </c>
      <c r="AW66" s="259" t="str">
        <f>IF(AW65="","",VLOOKUP(AW65,'シフト記号表（従来型・ユニット型共通）'!$C$6:$L$47,10,FALSE))</f>
        <v/>
      </c>
      <c r="AX66" s="260" t="str">
        <f>IF(AX65="","",VLOOKUP(AX65,'シフト記号表（従来型・ユニット型共通）'!$C$6:$L$47,10,FALSE))</f>
        <v/>
      </c>
      <c r="AY66" s="258" t="str">
        <f>IF(AY65="","",VLOOKUP(AY65,'シフト記号表（従来型・ユニット型共通）'!$C$6:$L$47,10,FALSE))</f>
        <v/>
      </c>
      <c r="AZ66" s="259" t="str">
        <f>IF(AZ65="","",VLOOKUP(AZ65,'シフト記号表（従来型・ユニット型共通）'!$C$6:$L$47,10,FALSE))</f>
        <v/>
      </c>
      <c r="BA66" s="259" t="str">
        <f>IF(BA65="","",VLOOKUP(BA65,'シフト記号表（従来型・ユニット型共通）'!$C$6:$L$47,10,FALSE))</f>
        <v/>
      </c>
      <c r="BB66" s="1581" t="str">
        <f>IF($BE$3="４週",SUM(W66:AX66),IF($BE$3="暦月",SUM(W66:BA66),""))</f>
        <v/>
      </c>
      <c r="BC66" s="1582"/>
      <c r="BD66" s="1583" t="str">
        <f>IF($BE$3="４週",BB66/4,IF($BE$3="暦月",(BB66/($BE$8/7)),""))</f>
        <v/>
      </c>
      <c r="BE66" s="1582"/>
      <c r="BF66" s="1578"/>
      <c r="BG66" s="1579"/>
      <c r="BH66" s="1579"/>
      <c r="BI66" s="1579"/>
      <c r="BJ66" s="1580"/>
    </row>
    <row r="67" spans="2:62" ht="20.25" customHeight="1" x14ac:dyDescent="0.2">
      <c r="B67" s="1520">
        <f>B65+1</f>
        <v>26</v>
      </c>
      <c r="C67" s="1584"/>
      <c r="D67" s="1511"/>
      <c r="E67" s="253"/>
      <c r="F67" s="254"/>
      <c r="G67" s="253"/>
      <c r="H67" s="254"/>
      <c r="I67" s="1585"/>
      <c r="J67" s="1586"/>
      <c r="K67" s="1509"/>
      <c r="L67" s="1510"/>
      <c r="M67" s="1510"/>
      <c r="N67" s="1511"/>
      <c r="O67" s="1515"/>
      <c r="P67" s="1516"/>
      <c r="Q67" s="1516"/>
      <c r="R67" s="1516"/>
      <c r="S67" s="1517"/>
      <c r="T67" s="273" t="s">
        <v>487</v>
      </c>
      <c r="U67" s="274"/>
      <c r="V67" s="275"/>
      <c r="W67" s="266"/>
      <c r="X67" s="267"/>
      <c r="Y67" s="267"/>
      <c r="Z67" s="267"/>
      <c r="AA67" s="267"/>
      <c r="AB67" s="267"/>
      <c r="AC67" s="268"/>
      <c r="AD67" s="266"/>
      <c r="AE67" s="267"/>
      <c r="AF67" s="267"/>
      <c r="AG67" s="267"/>
      <c r="AH67" s="267"/>
      <c r="AI67" s="267"/>
      <c r="AJ67" s="268"/>
      <c r="AK67" s="266"/>
      <c r="AL67" s="267"/>
      <c r="AM67" s="267"/>
      <c r="AN67" s="267"/>
      <c r="AO67" s="267"/>
      <c r="AP67" s="267"/>
      <c r="AQ67" s="268"/>
      <c r="AR67" s="266"/>
      <c r="AS67" s="267"/>
      <c r="AT67" s="267"/>
      <c r="AU67" s="267"/>
      <c r="AV67" s="267"/>
      <c r="AW67" s="267"/>
      <c r="AX67" s="268"/>
      <c r="AY67" s="266"/>
      <c r="AZ67" s="267"/>
      <c r="BA67" s="269"/>
      <c r="BB67" s="1518"/>
      <c r="BC67" s="1519"/>
      <c r="BD67" s="1573"/>
      <c r="BE67" s="1574"/>
      <c r="BF67" s="1575"/>
      <c r="BG67" s="1576"/>
      <c r="BH67" s="1576"/>
      <c r="BI67" s="1576"/>
      <c r="BJ67" s="1577"/>
    </row>
    <row r="68" spans="2:62" ht="20.25" customHeight="1" x14ac:dyDescent="0.2">
      <c r="B68" s="1521"/>
      <c r="C68" s="1524"/>
      <c r="D68" s="1514"/>
      <c r="E68" s="253"/>
      <c r="F68" s="254">
        <f>C67</f>
        <v>0</v>
      </c>
      <c r="G68" s="253"/>
      <c r="H68" s="254">
        <f>I67</f>
        <v>0</v>
      </c>
      <c r="I68" s="1527"/>
      <c r="J68" s="1528"/>
      <c r="K68" s="1512"/>
      <c r="L68" s="1513"/>
      <c r="M68" s="1513"/>
      <c r="N68" s="1514"/>
      <c r="O68" s="1515"/>
      <c r="P68" s="1516"/>
      <c r="Q68" s="1516"/>
      <c r="R68" s="1516"/>
      <c r="S68" s="1517"/>
      <c r="T68" s="270" t="s">
        <v>488</v>
      </c>
      <c r="U68" s="271"/>
      <c r="V68" s="272"/>
      <c r="W68" s="258" t="str">
        <f>IF(W67="","",VLOOKUP(W67,'シフト記号表（従来型・ユニット型共通）'!$C$6:$L$47,10,FALSE))</f>
        <v/>
      </c>
      <c r="X68" s="259" t="str">
        <f>IF(X67="","",VLOOKUP(X67,'シフト記号表（従来型・ユニット型共通）'!$C$6:$L$47,10,FALSE))</f>
        <v/>
      </c>
      <c r="Y68" s="259" t="str">
        <f>IF(Y67="","",VLOOKUP(Y67,'シフト記号表（従来型・ユニット型共通）'!$C$6:$L$47,10,FALSE))</f>
        <v/>
      </c>
      <c r="Z68" s="259" t="str">
        <f>IF(Z67="","",VLOOKUP(Z67,'シフト記号表（従来型・ユニット型共通）'!$C$6:$L$47,10,FALSE))</f>
        <v/>
      </c>
      <c r="AA68" s="259" t="str">
        <f>IF(AA67="","",VLOOKUP(AA67,'シフト記号表（従来型・ユニット型共通）'!$C$6:$L$47,10,FALSE))</f>
        <v/>
      </c>
      <c r="AB68" s="259" t="str">
        <f>IF(AB67="","",VLOOKUP(AB67,'シフト記号表（従来型・ユニット型共通）'!$C$6:$L$47,10,FALSE))</f>
        <v/>
      </c>
      <c r="AC68" s="260" t="str">
        <f>IF(AC67="","",VLOOKUP(AC67,'シフト記号表（従来型・ユニット型共通）'!$C$6:$L$47,10,FALSE))</f>
        <v/>
      </c>
      <c r="AD68" s="258" t="str">
        <f>IF(AD67="","",VLOOKUP(AD67,'シフト記号表（従来型・ユニット型共通）'!$C$6:$L$47,10,FALSE))</f>
        <v/>
      </c>
      <c r="AE68" s="259" t="str">
        <f>IF(AE67="","",VLOOKUP(AE67,'シフト記号表（従来型・ユニット型共通）'!$C$6:$L$47,10,FALSE))</f>
        <v/>
      </c>
      <c r="AF68" s="259" t="str">
        <f>IF(AF67="","",VLOOKUP(AF67,'シフト記号表（従来型・ユニット型共通）'!$C$6:$L$47,10,FALSE))</f>
        <v/>
      </c>
      <c r="AG68" s="259" t="str">
        <f>IF(AG67="","",VLOOKUP(AG67,'シフト記号表（従来型・ユニット型共通）'!$C$6:$L$47,10,FALSE))</f>
        <v/>
      </c>
      <c r="AH68" s="259" t="str">
        <f>IF(AH67="","",VLOOKUP(AH67,'シフト記号表（従来型・ユニット型共通）'!$C$6:$L$47,10,FALSE))</f>
        <v/>
      </c>
      <c r="AI68" s="259" t="str">
        <f>IF(AI67="","",VLOOKUP(AI67,'シフト記号表（従来型・ユニット型共通）'!$C$6:$L$47,10,FALSE))</f>
        <v/>
      </c>
      <c r="AJ68" s="260" t="str">
        <f>IF(AJ67="","",VLOOKUP(AJ67,'シフト記号表（従来型・ユニット型共通）'!$C$6:$L$47,10,FALSE))</f>
        <v/>
      </c>
      <c r="AK68" s="258" t="str">
        <f>IF(AK67="","",VLOOKUP(AK67,'シフト記号表（従来型・ユニット型共通）'!$C$6:$L$47,10,FALSE))</f>
        <v/>
      </c>
      <c r="AL68" s="259" t="str">
        <f>IF(AL67="","",VLOOKUP(AL67,'シフト記号表（従来型・ユニット型共通）'!$C$6:$L$47,10,FALSE))</f>
        <v/>
      </c>
      <c r="AM68" s="259" t="str">
        <f>IF(AM67="","",VLOOKUP(AM67,'シフト記号表（従来型・ユニット型共通）'!$C$6:$L$47,10,FALSE))</f>
        <v/>
      </c>
      <c r="AN68" s="259" t="str">
        <f>IF(AN67="","",VLOOKUP(AN67,'シフト記号表（従来型・ユニット型共通）'!$C$6:$L$47,10,FALSE))</f>
        <v/>
      </c>
      <c r="AO68" s="259" t="str">
        <f>IF(AO67="","",VLOOKUP(AO67,'シフト記号表（従来型・ユニット型共通）'!$C$6:$L$47,10,FALSE))</f>
        <v/>
      </c>
      <c r="AP68" s="259" t="str">
        <f>IF(AP67="","",VLOOKUP(AP67,'シフト記号表（従来型・ユニット型共通）'!$C$6:$L$47,10,FALSE))</f>
        <v/>
      </c>
      <c r="AQ68" s="260" t="str">
        <f>IF(AQ67="","",VLOOKUP(AQ67,'シフト記号表（従来型・ユニット型共通）'!$C$6:$L$47,10,FALSE))</f>
        <v/>
      </c>
      <c r="AR68" s="258" t="str">
        <f>IF(AR67="","",VLOOKUP(AR67,'シフト記号表（従来型・ユニット型共通）'!$C$6:$L$47,10,FALSE))</f>
        <v/>
      </c>
      <c r="AS68" s="259" t="str">
        <f>IF(AS67="","",VLOOKUP(AS67,'シフト記号表（従来型・ユニット型共通）'!$C$6:$L$47,10,FALSE))</f>
        <v/>
      </c>
      <c r="AT68" s="259" t="str">
        <f>IF(AT67="","",VLOOKUP(AT67,'シフト記号表（従来型・ユニット型共通）'!$C$6:$L$47,10,FALSE))</f>
        <v/>
      </c>
      <c r="AU68" s="259" t="str">
        <f>IF(AU67="","",VLOOKUP(AU67,'シフト記号表（従来型・ユニット型共通）'!$C$6:$L$47,10,FALSE))</f>
        <v/>
      </c>
      <c r="AV68" s="259" t="str">
        <f>IF(AV67="","",VLOOKUP(AV67,'シフト記号表（従来型・ユニット型共通）'!$C$6:$L$47,10,FALSE))</f>
        <v/>
      </c>
      <c r="AW68" s="259" t="str">
        <f>IF(AW67="","",VLOOKUP(AW67,'シフト記号表（従来型・ユニット型共通）'!$C$6:$L$47,10,FALSE))</f>
        <v/>
      </c>
      <c r="AX68" s="260" t="str">
        <f>IF(AX67="","",VLOOKUP(AX67,'シフト記号表（従来型・ユニット型共通）'!$C$6:$L$47,10,FALSE))</f>
        <v/>
      </c>
      <c r="AY68" s="258" t="str">
        <f>IF(AY67="","",VLOOKUP(AY67,'シフト記号表（従来型・ユニット型共通）'!$C$6:$L$47,10,FALSE))</f>
        <v/>
      </c>
      <c r="AZ68" s="259" t="str">
        <f>IF(AZ67="","",VLOOKUP(AZ67,'シフト記号表（従来型・ユニット型共通）'!$C$6:$L$47,10,FALSE))</f>
        <v/>
      </c>
      <c r="BA68" s="259" t="str">
        <f>IF(BA67="","",VLOOKUP(BA67,'シフト記号表（従来型・ユニット型共通）'!$C$6:$L$47,10,FALSE))</f>
        <v/>
      </c>
      <c r="BB68" s="1581" t="str">
        <f>IF($BE$3="４週",SUM(W68:AX68),IF($BE$3="暦月",SUM(W68:BA68),""))</f>
        <v/>
      </c>
      <c r="BC68" s="1582"/>
      <c r="BD68" s="1583" t="str">
        <f>IF($BE$3="４週",BB68/4,IF($BE$3="暦月",(BB68/($BE$8/7)),""))</f>
        <v/>
      </c>
      <c r="BE68" s="1582"/>
      <c r="BF68" s="1578"/>
      <c r="BG68" s="1579"/>
      <c r="BH68" s="1579"/>
      <c r="BI68" s="1579"/>
      <c r="BJ68" s="1580"/>
    </row>
    <row r="69" spans="2:62" ht="20.25" customHeight="1" x14ac:dyDescent="0.2">
      <c r="B69" s="1520">
        <f>B67+1</f>
        <v>27</v>
      </c>
      <c r="C69" s="1584"/>
      <c r="D69" s="1511"/>
      <c r="E69" s="253"/>
      <c r="F69" s="254"/>
      <c r="G69" s="253"/>
      <c r="H69" s="254"/>
      <c r="I69" s="1585"/>
      <c r="J69" s="1586"/>
      <c r="K69" s="1509"/>
      <c r="L69" s="1510"/>
      <c r="M69" s="1510"/>
      <c r="N69" s="1511"/>
      <c r="O69" s="1515"/>
      <c r="P69" s="1516"/>
      <c r="Q69" s="1516"/>
      <c r="R69" s="1516"/>
      <c r="S69" s="1517"/>
      <c r="T69" s="273" t="s">
        <v>487</v>
      </c>
      <c r="U69" s="274"/>
      <c r="V69" s="275"/>
      <c r="W69" s="266"/>
      <c r="X69" s="267"/>
      <c r="Y69" s="267"/>
      <c r="Z69" s="267"/>
      <c r="AA69" s="267"/>
      <c r="AB69" s="267"/>
      <c r="AC69" s="268"/>
      <c r="AD69" s="266"/>
      <c r="AE69" s="267"/>
      <c r="AF69" s="267"/>
      <c r="AG69" s="267"/>
      <c r="AH69" s="267"/>
      <c r="AI69" s="267"/>
      <c r="AJ69" s="268"/>
      <c r="AK69" s="266"/>
      <c r="AL69" s="267"/>
      <c r="AM69" s="267"/>
      <c r="AN69" s="267"/>
      <c r="AO69" s="267"/>
      <c r="AP69" s="267"/>
      <c r="AQ69" s="268"/>
      <c r="AR69" s="266"/>
      <c r="AS69" s="267"/>
      <c r="AT69" s="267"/>
      <c r="AU69" s="267"/>
      <c r="AV69" s="267"/>
      <c r="AW69" s="267"/>
      <c r="AX69" s="268"/>
      <c r="AY69" s="266"/>
      <c r="AZ69" s="267"/>
      <c r="BA69" s="269"/>
      <c r="BB69" s="1518"/>
      <c r="BC69" s="1519"/>
      <c r="BD69" s="1573"/>
      <c r="BE69" s="1574"/>
      <c r="BF69" s="1575"/>
      <c r="BG69" s="1576"/>
      <c r="BH69" s="1576"/>
      <c r="BI69" s="1576"/>
      <c r="BJ69" s="1577"/>
    </row>
    <row r="70" spans="2:62" ht="20.25" customHeight="1" x14ac:dyDescent="0.2">
      <c r="B70" s="1521"/>
      <c r="C70" s="1524"/>
      <c r="D70" s="1514"/>
      <c r="E70" s="253"/>
      <c r="F70" s="254">
        <f>C69</f>
        <v>0</v>
      </c>
      <c r="G70" s="253"/>
      <c r="H70" s="254">
        <f>I69</f>
        <v>0</v>
      </c>
      <c r="I70" s="1527"/>
      <c r="J70" s="1528"/>
      <c r="K70" s="1512"/>
      <c r="L70" s="1513"/>
      <c r="M70" s="1513"/>
      <c r="N70" s="1514"/>
      <c r="O70" s="1515"/>
      <c r="P70" s="1516"/>
      <c r="Q70" s="1516"/>
      <c r="R70" s="1516"/>
      <c r="S70" s="1517"/>
      <c r="T70" s="270" t="s">
        <v>488</v>
      </c>
      <c r="U70" s="271"/>
      <c r="V70" s="272"/>
      <c r="W70" s="258" t="str">
        <f>IF(W69="","",VLOOKUP(W69,'シフト記号表（従来型・ユニット型共通）'!$C$6:$L$47,10,FALSE))</f>
        <v/>
      </c>
      <c r="X70" s="259" t="str">
        <f>IF(X69="","",VLOOKUP(X69,'シフト記号表（従来型・ユニット型共通）'!$C$6:$L$47,10,FALSE))</f>
        <v/>
      </c>
      <c r="Y70" s="259" t="str">
        <f>IF(Y69="","",VLOOKUP(Y69,'シフト記号表（従来型・ユニット型共通）'!$C$6:$L$47,10,FALSE))</f>
        <v/>
      </c>
      <c r="Z70" s="259" t="str">
        <f>IF(Z69="","",VLOOKUP(Z69,'シフト記号表（従来型・ユニット型共通）'!$C$6:$L$47,10,FALSE))</f>
        <v/>
      </c>
      <c r="AA70" s="259" t="str">
        <f>IF(AA69="","",VLOOKUP(AA69,'シフト記号表（従来型・ユニット型共通）'!$C$6:$L$47,10,FALSE))</f>
        <v/>
      </c>
      <c r="AB70" s="259" t="str">
        <f>IF(AB69="","",VLOOKUP(AB69,'シフト記号表（従来型・ユニット型共通）'!$C$6:$L$47,10,FALSE))</f>
        <v/>
      </c>
      <c r="AC70" s="260" t="str">
        <f>IF(AC69="","",VLOOKUP(AC69,'シフト記号表（従来型・ユニット型共通）'!$C$6:$L$47,10,FALSE))</f>
        <v/>
      </c>
      <c r="AD70" s="258" t="str">
        <f>IF(AD69="","",VLOOKUP(AD69,'シフト記号表（従来型・ユニット型共通）'!$C$6:$L$47,10,FALSE))</f>
        <v/>
      </c>
      <c r="AE70" s="259" t="str">
        <f>IF(AE69="","",VLOOKUP(AE69,'シフト記号表（従来型・ユニット型共通）'!$C$6:$L$47,10,FALSE))</f>
        <v/>
      </c>
      <c r="AF70" s="259" t="str">
        <f>IF(AF69="","",VLOOKUP(AF69,'シフト記号表（従来型・ユニット型共通）'!$C$6:$L$47,10,FALSE))</f>
        <v/>
      </c>
      <c r="AG70" s="259" t="str">
        <f>IF(AG69="","",VLOOKUP(AG69,'シフト記号表（従来型・ユニット型共通）'!$C$6:$L$47,10,FALSE))</f>
        <v/>
      </c>
      <c r="AH70" s="259" t="str">
        <f>IF(AH69="","",VLOOKUP(AH69,'シフト記号表（従来型・ユニット型共通）'!$C$6:$L$47,10,FALSE))</f>
        <v/>
      </c>
      <c r="AI70" s="259" t="str">
        <f>IF(AI69="","",VLOOKUP(AI69,'シフト記号表（従来型・ユニット型共通）'!$C$6:$L$47,10,FALSE))</f>
        <v/>
      </c>
      <c r="AJ70" s="260" t="str">
        <f>IF(AJ69="","",VLOOKUP(AJ69,'シフト記号表（従来型・ユニット型共通）'!$C$6:$L$47,10,FALSE))</f>
        <v/>
      </c>
      <c r="AK70" s="258" t="str">
        <f>IF(AK69="","",VLOOKUP(AK69,'シフト記号表（従来型・ユニット型共通）'!$C$6:$L$47,10,FALSE))</f>
        <v/>
      </c>
      <c r="AL70" s="259" t="str">
        <f>IF(AL69="","",VLOOKUP(AL69,'シフト記号表（従来型・ユニット型共通）'!$C$6:$L$47,10,FALSE))</f>
        <v/>
      </c>
      <c r="AM70" s="259" t="str">
        <f>IF(AM69="","",VLOOKUP(AM69,'シフト記号表（従来型・ユニット型共通）'!$C$6:$L$47,10,FALSE))</f>
        <v/>
      </c>
      <c r="AN70" s="259" t="str">
        <f>IF(AN69="","",VLOOKUP(AN69,'シフト記号表（従来型・ユニット型共通）'!$C$6:$L$47,10,FALSE))</f>
        <v/>
      </c>
      <c r="AO70" s="259" t="str">
        <f>IF(AO69="","",VLOOKUP(AO69,'シフト記号表（従来型・ユニット型共通）'!$C$6:$L$47,10,FALSE))</f>
        <v/>
      </c>
      <c r="AP70" s="259" t="str">
        <f>IF(AP69="","",VLOOKUP(AP69,'シフト記号表（従来型・ユニット型共通）'!$C$6:$L$47,10,FALSE))</f>
        <v/>
      </c>
      <c r="AQ70" s="260" t="str">
        <f>IF(AQ69="","",VLOOKUP(AQ69,'シフト記号表（従来型・ユニット型共通）'!$C$6:$L$47,10,FALSE))</f>
        <v/>
      </c>
      <c r="AR70" s="258" t="str">
        <f>IF(AR69="","",VLOOKUP(AR69,'シフト記号表（従来型・ユニット型共通）'!$C$6:$L$47,10,FALSE))</f>
        <v/>
      </c>
      <c r="AS70" s="259" t="str">
        <f>IF(AS69="","",VLOOKUP(AS69,'シフト記号表（従来型・ユニット型共通）'!$C$6:$L$47,10,FALSE))</f>
        <v/>
      </c>
      <c r="AT70" s="259" t="str">
        <f>IF(AT69="","",VLOOKUP(AT69,'シフト記号表（従来型・ユニット型共通）'!$C$6:$L$47,10,FALSE))</f>
        <v/>
      </c>
      <c r="AU70" s="259" t="str">
        <f>IF(AU69="","",VLOOKUP(AU69,'シフト記号表（従来型・ユニット型共通）'!$C$6:$L$47,10,FALSE))</f>
        <v/>
      </c>
      <c r="AV70" s="259" t="str">
        <f>IF(AV69="","",VLOOKUP(AV69,'シフト記号表（従来型・ユニット型共通）'!$C$6:$L$47,10,FALSE))</f>
        <v/>
      </c>
      <c r="AW70" s="259" t="str">
        <f>IF(AW69="","",VLOOKUP(AW69,'シフト記号表（従来型・ユニット型共通）'!$C$6:$L$47,10,FALSE))</f>
        <v/>
      </c>
      <c r="AX70" s="260" t="str">
        <f>IF(AX69="","",VLOOKUP(AX69,'シフト記号表（従来型・ユニット型共通）'!$C$6:$L$47,10,FALSE))</f>
        <v/>
      </c>
      <c r="AY70" s="258" t="str">
        <f>IF(AY69="","",VLOOKUP(AY69,'シフト記号表（従来型・ユニット型共通）'!$C$6:$L$47,10,FALSE))</f>
        <v/>
      </c>
      <c r="AZ70" s="259" t="str">
        <f>IF(AZ69="","",VLOOKUP(AZ69,'シフト記号表（従来型・ユニット型共通）'!$C$6:$L$47,10,FALSE))</f>
        <v/>
      </c>
      <c r="BA70" s="259" t="str">
        <f>IF(BA69="","",VLOOKUP(BA69,'シフト記号表（従来型・ユニット型共通）'!$C$6:$L$47,10,FALSE))</f>
        <v/>
      </c>
      <c r="BB70" s="1581" t="str">
        <f>IF($BE$3="４週",SUM(W70:AX70),IF($BE$3="暦月",SUM(W70:BA70),""))</f>
        <v/>
      </c>
      <c r="BC70" s="1582"/>
      <c r="BD70" s="1583" t="str">
        <f>IF($BE$3="４週",BB70/4,IF($BE$3="暦月",(BB70/($BE$8/7)),""))</f>
        <v/>
      </c>
      <c r="BE70" s="1582"/>
      <c r="BF70" s="1578"/>
      <c r="BG70" s="1579"/>
      <c r="BH70" s="1579"/>
      <c r="BI70" s="1579"/>
      <c r="BJ70" s="1580"/>
    </row>
    <row r="71" spans="2:62" ht="20.25" customHeight="1" x14ac:dyDescent="0.2">
      <c r="B71" s="1520">
        <f>B69+1</f>
        <v>28</v>
      </c>
      <c r="C71" s="1584"/>
      <c r="D71" s="1511"/>
      <c r="E71" s="253"/>
      <c r="F71" s="254"/>
      <c r="G71" s="253"/>
      <c r="H71" s="254"/>
      <c r="I71" s="1585"/>
      <c r="J71" s="1586"/>
      <c r="K71" s="1509"/>
      <c r="L71" s="1510"/>
      <c r="M71" s="1510"/>
      <c r="N71" s="1511"/>
      <c r="O71" s="1515"/>
      <c r="P71" s="1516"/>
      <c r="Q71" s="1516"/>
      <c r="R71" s="1516"/>
      <c r="S71" s="1517"/>
      <c r="T71" s="273" t="s">
        <v>487</v>
      </c>
      <c r="U71" s="274"/>
      <c r="V71" s="275"/>
      <c r="W71" s="266"/>
      <c r="X71" s="267"/>
      <c r="Y71" s="267"/>
      <c r="Z71" s="267"/>
      <c r="AA71" s="267"/>
      <c r="AB71" s="267"/>
      <c r="AC71" s="268"/>
      <c r="AD71" s="266"/>
      <c r="AE71" s="267"/>
      <c r="AF71" s="267"/>
      <c r="AG71" s="267"/>
      <c r="AH71" s="267"/>
      <c r="AI71" s="267"/>
      <c r="AJ71" s="268"/>
      <c r="AK71" s="266"/>
      <c r="AL71" s="267"/>
      <c r="AM71" s="267"/>
      <c r="AN71" s="267"/>
      <c r="AO71" s="267"/>
      <c r="AP71" s="267"/>
      <c r="AQ71" s="268"/>
      <c r="AR71" s="266"/>
      <c r="AS71" s="267"/>
      <c r="AT71" s="267"/>
      <c r="AU71" s="267"/>
      <c r="AV71" s="267"/>
      <c r="AW71" s="267"/>
      <c r="AX71" s="268"/>
      <c r="AY71" s="266"/>
      <c r="AZ71" s="267"/>
      <c r="BA71" s="269"/>
      <c r="BB71" s="1518"/>
      <c r="BC71" s="1519"/>
      <c r="BD71" s="1573"/>
      <c r="BE71" s="1574"/>
      <c r="BF71" s="1575"/>
      <c r="BG71" s="1576"/>
      <c r="BH71" s="1576"/>
      <c r="BI71" s="1576"/>
      <c r="BJ71" s="1577"/>
    </row>
    <row r="72" spans="2:62" ht="20.25" customHeight="1" x14ac:dyDescent="0.2">
      <c r="B72" s="1521"/>
      <c r="C72" s="1524"/>
      <c r="D72" s="1514"/>
      <c r="E72" s="253"/>
      <c r="F72" s="254">
        <f>C71</f>
        <v>0</v>
      </c>
      <c r="G72" s="253"/>
      <c r="H72" s="254">
        <f>I71</f>
        <v>0</v>
      </c>
      <c r="I72" s="1527"/>
      <c r="J72" s="1528"/>
      <c r="K72" s="1512"/>
      <c r="L72" s="1513"/>
      <c r="M72" s="1513"/>
      <c r="N72" s="1514"/>
      <c r="O72" s="1515"/>
      <c r="P72" s="1516"/>
      <c r="Q72" s="1516"/>
      <c r="R72" s="1516"/>
      <c r="S72" s="1517"/>
      <c r="T72" s="270" t="s">
        <v>488</v>
      </c>
      <c r="U72" s="271"/>
      <c r="V72" s="272"/>
      <c r="W72" s="258" t="str">
        <f>IF(W71="","",VLOOKUP(W71,'シフト記号表（従来型・ユニット型共通）'!$C$6:$L$47,10,FALSE))</f>
        <v/>
      </c>
      <c r="X72" s="259" t="str">
        <f>IF(X71="","",VLOOKUP(X71,'シフト記号表（従来型・ユニット型共通）'!$C$6:$L$47,10,FALSE))</f>
        <v/>
      </c>
      <c r="Y72" s="259" t="str">
        <f>IF(Y71="","",VLOOKUP(Y71,'シフト記号表（従来型・ユニット型共通）'!$C$6:$L$47,10,FALSE))</f>
        <v/>
      </c>
      <c r="Z72" s="259" t="str">
        <f>IF(Z71="","",VLOOKUP(Z71,'シフト記号表（従来型・ユニット型共通）'!$C$6:$L$47,10,FALSE))</f>
        <v/>
      </c>
      <c r="AA72" s="259" t="str">
        <f>IF(AA71="","",VLOOKUP(AA71,'シフト記号表（従来型・ユニット型共通）'!$C$6:$L$47,10,FALSE))</f>
        <v/>
      </c>
      <c r="AB72" s="259" t="str">
        <f>IF(AB71="","",VLOOKUP(AB71,'シフト記号表（従来型・ユニット型共通）'!$C$6:$L$47,10,FALSE))</f>
        <v/>
      </c>
      <c r="AC72" s="260" t="str">
        <f>IF(AC71="","",VLOOKUP(AC71,'シフト記号表（従来型・ユニット型共通）'!$C$6:$L$47,10,FALSE))</f>
        <v/>
      </c>
      <c r="AD72" s="258" t="str">
        <f>IF(AD71="","",VLOOKUP(AD71,'シフト記号表（従来型・ユニット型共通）'!$C$6:$L$47,10,FALSE))</f>
        <v/>
      </c>
      <c r="AE72" s="259" t="str">
        <f>IF(AE71="","",VLOOKUP(AE71,'シフト記号表（従来型・ユニット型共通）'!$C$6:$L$47,10,FALSE))</f>
        <v/>
      </c>
      <c r="AF72" s="259" t="str">
        <f>IF(AF71="","",VLOOKUP(AF71,'シフト記号表（従来型・ユニット型共通）'!$C$6:$L$47,10,FALSE))</f>
        <v/>
      </c>
      <c r="AG72" s="259" t="str">
        <f>IF(AG71="","",VLOOKUP(AG71,'シフト記号表（従来型・ユニット型共通）'!$C$6:$L$47,10,FALSE))</f>
        <v/>
      </c>
      <c r="AH72" s="259" t="str">
        <f>IF(AH71="","",VLOOKUP(AH71,'シフト記号表（従来型・ユニット型共通）'!$C$6:$L$47,10,FALSE))</f>
        <v/>
      </c>
      <c r="AI72" s="259" t="str">
        <f>IF(AI71="","",VLOOKUP(AI71,'シフト記号表（従来型・ユニット型共通）'!$C$6:$L$47,10,FALSE))</f>
        <v/>
      </c>
      <c r="AJ72" s="260" t="str">
        <f>IF(AJ71="","",VLOOKUP(AJ71,'シフト記号表（従来型・ユニット型共通）'!$C$6:$L$47,10,FALSE))</f>
        <v/>
      </c>
      <c r="AK72" s="258" t="str">
        <f>IF(AK71="","",VLOOKUP(AK71,'シフト記号表（従来型・ユニット型共通）'!$C$6:$L$47,10,FALSE))</f>
        <v/>
      </c>
      <c r="AL72" s="259" t="str">
        <f>IF(AL71="","",VLOOKUP(AL71,'シフト記号表（従来型・ユニット型共通）'!$C$6:$L$47,10,FALSE))</f>
        <v/>
      </c>
      <c r="AM72" s="259" t="str">
        <f>IF(AM71="","",VLOOKUP(AM71,'シフト記号表（従来型・ユニット型共通）'!$C$6:$L$47,10,FALSE))</f>
        <v/>
      </c>
      <c r="AN72" s="259" t="str">
        <f>IF(AN71="","",VLOOKUP(AN71,'シフト記号表（従来型・ユニット型共通）'!$C$6:$L$47,10,FALSE))</f>
        <v/>
      </c>
      <c r="AO72" s="259" t="str">
        <f>IF(AO71="","",VLOOKUP(AO71,'シフト記号表（従来型・ユニット型共通）'!$C$6:$L$47,10,FALSE))</f>
        <v/>
      </c>
      <c r="AP72" s="259" t="str">
        <f>IF(AP71="","",VLOOKUP(AP71,'シフト記号表（従来型・ユニット型共通）'!$C$6:$L$47,10,FALSE))</f>
        <v/>
      </c>
      <c r="AQ72" s="260" t="str">
        <f>IF(AQ71="","",VLOOKUP(AQ71,'シフト記号表（従来型・ユニット型共通）'!$C$6:$L$47,10,FALSE))</f>
        <v/>
      </c>
      <c r="AR72" s="258" t="str">
        <f>IF(AR71="","",VLOOKUP(AR71,'シフト記号表（従来型・ユニット型共通）'!$C$6:$L$47,10,FALSE))</f>
        <v/>
      </c>
      <c r="AS72" s="259" t="str">
        <f>IF(AS71="","",VLOOKUP(AS71,'シフト記号表（従来型・ユニット型共通）'!$C$6:$L$47,10,FALSE))</f>
        <v/>
      </c>
      <c r="AT72" s="259" t="str">
        <f>IF(AT71="","",VLOOKUP(AT71,'シフト記号表（従来型・ユニット型共通）'!$C$6:$L$47,10,FALSE))</f>
        <v/>
      </c>
      <c r="AU72" s="259" t="str">
        <f>IF(AU71="","",VLOOKUP(AU71,'シフト記号表（従来型・ユニット型共通）'!$C$6:$L$47,10,FALSE))</f>
        <v/>
      </c>
      <c r="AV72" s="259" t="str">
        <f>IF(AV71="","",VLOOKUP(AV71,'シフト記号表（従来型・ユニット型共通）'!$C$6:$L$47,10,FALSE))</f>
        <v/>
      </c>
      <c r="AW72" s="259" t="str">
        <f>IF(AW71="","",VLOOKUP(AW71,'シフト記号表（従来型・ユニット型共通）'!$C$6:$L$47,10,FALSE))</f>
        <v/>
      </c>
      <c r="AX72" s="260" t="str">
        <f>IF(AX71="","",VLOOKUP(AX71,'シフト記号表（従来型・ユニット型共通）'!$C$6:$L$47,10,FALSE))</f>
        <v/>
      </c>
      <c r="AY72" s="258" t="str">
        <f>IF(AY71="","",VLOOKUP(AY71,'シフト記号表（従来型・ユニット型共通）'!$C$6:$L$47,10,FALSE))</f>
        <v/>
      </c>
      <c r="AZ72" s="259" t="str">
        <f>IF(AZ71="","",VLOOKUP(AZ71,'シフト記号表（従来型・ユニット型共通）'!$C$6:$L$47,10,FALSE))</f>
        <v/>
      </c>
      <c r="BA72" s="259" t="str">
        <f>IF(BA71="","",VLOOKUP(BA71,'シフト記号表（従来型・ユニット型共通）'!$C$6:$L$47,10,FALSE))</f>
        <v/>
      </c>
      <c r="BB72" s="1581" t="str">
        <f>IF($BE$3="４週",SUM(W72:AX72),IF($BE$3="暦月",SUM(W72:BA72),""))</f>
        <v/>
      </c>
      <c r="BC72" s="1582"/>
      <c r="BD72" s="1583" t="str">
        <f>IF($BE$3="４週",BB72/4,IF($BE$3="暦月",(BB72/($BE$8/7)),""))</f>
        <v/>
      </c>
      <c r="BE72" s="1582"/>
      <c r="BF72" s="1578"/>
      <c r="BG72" s="1579"/>
      <c r="BH72" s="1579"/>
      <c r="BI72" s="1579"/>
      <c r="BJ72" s="1580"/>
    </row>
    <row r="73" spans="2:62" ht="20.25" customHeight="1" x14ac:dyDescent="0.2">
      <c r="B73" s="1520">
        <f>B71+1</f>
        <v>29</v>
      </c>
      <c r="C73" s="1584"/>
      <c r="D73" s="1511"/>
      <c r="E73" s="253"/>
      <c r="F73" s="254"/>
      <c r="G73" s="253"/>
      <c r="H73" s="254"/>
      <c r="I73" s="1585"/>
      <c r="J73" s="1586"/>
      <c r="K73" s="1509"/>
      <c r="L73" s="1510"/>
      <c r="M73" s="1510"/>
      <c r="N73" s="1511"/>
      <c r="O73" s="1515"/>
      <c r="P73" s="1516"/>
      <c r="Q73" s="1516"/>
      <c r="R73" s="1516"/>
      <c r="S73" s="1517"/>
      <c r="T73" s="273" t="s">
        <v>487</v>
      </c>
      <c r="U73" s="274"/>
      <c r="V73" s="275"/>
      <c r="W73" s="266"/>
      <c r="X73" s="267"/>
      <c r="Y73" s="267"/>
      <c r="Z73" s="267"/>
      <c r="AA73" s="267"/>
      <c r="AB73" s="267"/>
      <c r="AC73" s="268"/>
      <c r="AD73" s="266"/>
      <c r="AE73" s="267"/>
      <c r="AF73" s="267"/>
      <c r="AG73" s="267"/>
      <c r="AH73" s="267"/>
      <c r="AI73" s="267"/>
      <c r="AJ73" s="268"/>
      <c r="AK73" s="266"/>
      <c r="AL73" s="267"/>
      <c r="AM73" s="267"/>
      <c r="AN73" s="267"/>
      <c r="AO73" s="267"/>
      <c r="AP73" s="267"/>
      <c r="AQ73" s="268"/>
      <c r="AR73" s="266"/>
      <c r="AS73" s="267"/>
      <c r="AT73" s="267"/>
      <c r="AU73" s="267"/>
      <c r="AV73" s="267"/>
      <c r="AW73" s="267"/>
      <c r="AX73" s="268"/>
      <c r="AY73" s="266"/>
      <c r="AZ73" s="267"/>
      <c r="BA73" s="269"/>
      <c r="BB73" s="1518"/>
      <c r="BC73" s="1519"/>
      <c r="BD73" s="1573"/>
      <c r="BE73" s="1574"/>
      <c r="BF73" s="1575"/>
      <c r="BG73" s="1576"/>
      <c r="BH73" s="1576"/>
      <c r="BI73" s="1576"/>
      <c r="BJ73" s="1577"/>
    </row>
    <row r="74" spans="2:62" ht="20.25" customHeight="1" x14ac:dyDescent="0.2">
      <c r="B74" s="1521"/>
      <c r="C74" s="1613"/>
      <c r="D74" s="1614"/>
      <c r="E74" s="276"/>
      <c r="F74" s="277">
        <f>C73</f>
        <v>0</v>
      </c>
      <c r="G74" s="276"/>
      <c r="H74" s="277">
        <f>I73</f>
        <v>0</v>
      </c>
      <c r="I74" s="1615"/>
      <c r="J74" s="1616"/>
      <c r="K74" s="1617"/>
      <c r="L74" s="1618"/>
      <c r="M74" s="1618"/>
      <c r="N74" s="1614"/>
      <c r="O74" s="1515"/>
      <c r="P74" s="1516"/>
      <c r="Q74" s="1516"/>
      <c r="R74" s="1516"/>
      <c r="S74" s="1517"/>
      <c r="T74" s="270" t="s">
        <v>488</v>
      </c>
      <c r="U74" s="271"/>
      <c r="V74" s="272"/>
      <c r="W74" s="258" t="str">
        <f>IF(W73="","",VLOOKUP(W73,'シフト記号表（従来型・ユニット型共通）'!$C$6:$L$47,10,FALSE))</f>
        <v/>
      </c>
      <c r="X74" s="259" t="str">
        <f>IF(X73="","",VLOOKUP(X73,'シフト記号表（従来型・ユニット型共通）'!$C$6:$L$47,10,FALSE))</f>
        <v/>
      </c>
      <c r="Y74" s="259" t="str">
        <f>IF(Y73="","",VLOOKUP(Y73,'シフト記号表（従来型・ユニット型共通）'!$C$6:$L$47,10,FALSE))</f>
        <v/>
      </c>
      <c r="Z74" s="259" t="str">
        <f>IF(Z73="","",VLOOKUP(Z73,'シフト記号表（従来型・ユニット型共通）'!$C$6:$L$47,10,FALSE))</f>
        <v/>
      </c>
      <c r="AA74" s="259" t="str">
        <f>IF(AA73="","",VLOOKUP(AA73,'シフト記号表（従来型・ユニット型共通）'!$C$6:$L$47,10,FALSE))</f>
        <v/>
      </c>
      <c r="AB74" s="259" t="str">
        <f>IF(AB73="","",VLOOKUP(AB73,'シフト記号表（従来型・ユニット型共通）'!$C$6:$L$47,10,FALSE))</f>
        <v/>
      </c>
      <c r="AC74" s="260" t="str">
        <f>IF(AC73="","",VLOOKUP(AC73,'シフト記号表（従来型・ユニット型共通）'!$C$6:$L$47,10,FALSE))</f>
        <v/>
      </c>
      <c r="AD74" s="258" t="str">
        <f>IF(AD73="","",VLOOKUP(AD73,'シフト記号表（従来型・ユニット型共通）'!$C$6:$L$47,10,FALSE))</f>
        <v/>
      </c>
      <c r="AE74" s="259" t="str">
        <f>IF(AE73="","",VLOOKUP(AE73,'シフト記号表（従来型・ユニット型共通）'!$C$6:$L$47,10,FALSE))</f>
        <v/>
      </c>
      <c r="AF74" s="259" t="str">
        <f>IF(AF73="","",VLOOKUP(AF73,'シフト記号表（従来型・ユニット型共通）'!$C$6:$L$47,10,FALSE))</f>
        <v/>
      </c>
      <c r="AG74" s="259" t="str">
        <f>IF(AG73="","",VLOOKUP(AG73,'シフト記号表（従来型・ユニット型共通）'!$C$6:$L$47,10,FALSE))</f>
        <v/>
      </c>
      <c r="AH74" s="259" t="str">
        <f>IF(AH73="","",VLOOKUP(AH73,'シフト記号表（従来型・ユニット型共通）'!$C$6:$L$47,10,FALSE))</f>
        <v/>
      </c>
      <c r="AI74" s="259" t="str">
        <f>IF(AI73="","",VLOOKUP(AI73,'シフト記号表（従来型・ユニット型共通）'!$C$6:$L$47,10,FALSE))</f>
        <v/>
      </c>
      <c r="AJ74" s="260" t="str">
        <f>IF(AJ73="","",VLOOKUP(AJ73,'シフト記号表（従来型・ユニット型共通）'!$C$6:$L$47,10,FALSE))</f>
        <v/>
      </c>
      <c r="AK74" s="258" t="str">
        <f>IF(AK73="","",VLOOKUP(AK73,'シフト記号表（従来型・ユニット型共通）'!$C$6:$L$47,10,FALSE))</f>
        <v/>
      </c>
      <c r="AL74" s="259" t="str">
        <f>IF(AL73="","",VLOOKUP(AL73,'シフト記号表（従来型・ユニット型共通）'!$C$6:$L$47,10,FALSE))</f>
        <v/>
      </c>
      <c r="AM74" s="259" t="str">
        <f>IF(AM73="","",VLOOKUP(AM73,'シフト記号表（従来型・ユニット型共通）'!$C$6:$L$47,10,FALSE))</f>
        <v/>
      </c>
      <c r="AN74" s="259" t="str">
        <f>IF(AN73="","",VLOOKUP(AN73,'シフト記号表（従来型・ユニット型共通）'!$C$6:$L$47,10,FALSE))</f>
        <v/>
      </c>
      <c r="AO74" s="259" t="str">
        <f>IF(AO73="","",VLOOKUP(AO73,'シフト記号表（従来型・ユニット型共通）'!$C$6:$L$47,10,FALSE))</f>
        <v/>
      </c>
      <c r="AP74" s="259" t="str">
        <f>IF(AP73="","",VLOOKUP(AP73,'シフト記号表（従来型・ユニット型共通）'!$C$6:$L$47,10,FALSE))</f>
        <v/>
      </c>
      <c r="AQ74" s="260" t="str">
        <f>IF(AQ73="","",VLOOKUP(AQ73,'シフト記号表（従来型・ユニット型共通）'!$C$6:$L$47,10,FALSE))</f>
        <v/>
      </c>
      <c r="AR74" s="258" t="str">
        <f>IF(AR73="","",VLOOKUP(AR73,'シフト記号表（従来型・ユニット型共通）'!$C$6:$L$47,10,FALSE))</f>
        <v/>
      </c>
      <c r="AS74" s="259" t="str">
        <f>IF(AS73="","",VLOOKUP(AS73,'シフト記号表（従来型・ユニット型共通）'!$C$6:$L$47,10,FALSE))</f>
        <v/>
      </c>
      <c r="AT74" s="259" t="str">
        <f>IF(AT73="","",VLOOKUP(AT73,'シフト記号表（従来型・ユニット型共通）'!$C$6:$L$47,10,FALSE))</f>
        <v/>
      </c>
      <c r="AU74" s="259" t="str">
        <f>IF(AU73="","",VLOOKUP(AU73,'シフト記号表（従来型・ユニット型共通）'!$C$6:$L$47,10,FALSE))</f>
        <v/>
      </c>
      <c r="AV74" s="259" t="str">
        <f>IF(AV73="","",VLOOKUP(AV73,'シフト記号表（従来型・ユニット型共通）'!$C$6:$L$47,10,FALSE))</f>
        <v/>
      </c>
      <c r="AW74" s="259" t="str">
        <f>IF(AW73="","",VLOOKUP(AW73,'シフト記号表（従来型・ユニット型共通）'!$C$6:$L$47,10,FALSE))</f>
        <v/>
      </c>
      <c r="AX74" s="260" t="str">
        <f>IF(AX73="","",VLOOKUP(AX73,'シフト記号表（従来型・ユニット型共通）'!$C$6:$L$47,10,FALSE))</f>
        <v/>
      </c>
      <c r="AY74" s="258" t="str">
        <f>IF(AY73="","",VLOOKUP(AY73,'シフト記号表（従来型・ユニット型共通）'!$C$6:$L$47,10,FALSE))</f>
        <v/>
      </c>
      <c r="AZ74" s="259" t="str">
        <f>IF(AZ73="","",VLOOKUP(AZ73,'シフト記号表（従来型・ユニット型共通）'!$C$6:$L$47,10,FALSE))</f>
        <v/>
      </c>
      <c r="BA74" s="259" t="str">
        <f>IF(BA73="","",VLOOKUP(BA73,'シフト記号表（従来型・ユニット型共通）'!$C$6:$L$47,10,FALSE))</f>
        <v/>
      </c>
      <c r="BB74" s="1610" t="str">
        <f>IF($BE$3="４週",SUM(W74:AX74),IF($BE$3="暦月",SUM(W74:BA74),""))</f>
        <v/>
      </c>
      <c r="BC74" s="1611"/>
      <c r="BD74" s="1612" t="str">
        <f>IF($BE$3="４週",BB74/4,IF($BE$3="暦月",(BB74/($BE$8/7)),""))</f>
        <v/>
      </c>
      <c r="BE74" s="1611"/>
      <c r="BF74" s="1607"/>
      <c r="BG74" s="1608"/>
      <c r="BH74" s="1608"/>
      <c r="BI74" s="1608"/>
      <c r="BJ74" s="1609"/>
    </row>
    <row r="75" spans="2:62" ht="20.25" customHeight="1" x14ac:dyDescent="0.2">
      <c r="B75" s="1520">
        <f>B73+1</f>
        <v>30</v>
      </c>
      <c r="C75" s="1584"/>
      <c r="D75" s="1511"/>
      <c r="E75" s="253"/>
      <c r="F75" s="254"/>
      <c r="G75" s="253"/>
      <c r="H75" s="254"/>
      <c r="I75" s="1585"/>
      <c r="J75" s="1586"/>
      <c r="K75" s="1509"/>
      <c r="L75" s="1510"/>
      <c r="M75" s="1510"/>
      <c r="N75" s="1511"/>
      <c r="O75" s="1515"/>
      <c r="P75" s="1516"/>
      <c r="Q75" s="1516"/>
      <c r="R75" s="1516"/>
      <c r="S75" s="1517"/>
      <c r="T75" s="273" t="s">
        <v>487</v>
      </c>
      <c r="U75" s="274"/>
      <c r="V75" s="275"/>
      <c r="W75" s="266"/>
      <c r="X75" s="267"/>
      <c r="Y75" s="267"/>
      <c r="Z75" s="267"/>
      <c r="AA75" s="267"/>
      <c r="AB75" s="267"/>
      <c r="AC75" s="268"/>
      <c r="AD75" s="266"/>
      <c r="AE75" s="267"/>
      <c r="AF75" s="267"/>
      <c r="AG75" s="267"/>
      <c r="AH75" s="267"/>
      <c r="AI75" s="267"/>
      <c r="AJ75" s="268"/>
      <c r="AK75" s="266"/>
      <c r="AL75" s="267"/>
      <c r="AM75" s="267"/>
      <c r="AN75" s="267"/>
      <c r="AO75" s="267"/>
      <c r="AP75" s="267"/>
      <c r="AQ75" s="268"/>
      <c r="AR75" s="266"/>
      <c r="AS75" s="267"/>
      <c r="AT75" s="267"/>
      <c r="AU75" s="267"/>
      <c r="AV75" s="267"/>
      <c r="AW75" s="267"/>
      <c r="AX75" s="268"/>
      <c r="AY75" s="266"/>
      <c r="AZ75" s="267"/>
      <c r="BA75" s="269"/>
      <c r="BB75" s="1518"/>
      <c r="BC75" s="1519"/>
      <c r="BD75" s="1573"/>
      <c r="BE75" s="1574"/>
      <c r="BF75" s="1575"/>
      <c r="BG75" s="1576"/>
      <c r="BH75" s="1576"/>
      <c r="BI75" s="1576"/>
      <c r="BJ75" s="1577"/>
    </row>
    <row r="76" spans="2:62" ht="20.25" customHeight="1" x14ac:dyDescent="0.2">
      <c r="B76" s="1521"/>
      <c r="C76" s="1613"/>
      <c r="D76" s="1614"/>
      <c r="E76" s="276"/>
      <c r="F76" s="277">
        <f>C75</f>
        <v>0</v>
      </c>
      <c r="G76" s="276"/>
      <c r="H76" s="277">
        <f>I75</f>
        <v>0</v>
      </c>
      <c r="I76" s="1615"/>
      <c r="J76" s="1616"/>
      <c r="K76" s="1617"/>
      <c r="L76" s="1618"/>
      <c r="M76" s="1618"/>
      <c r="N76" s="1614"/>
      <c r="O76" s="1515"/>
      <c r="P76" s="1516"/>
      <c r="Q76" s="1516"/>
      <c r="R76" s="1516"/>
      <c r="S76" s="1517"/>
      <c r="T76" s="270" t="s">
        <v>488</v>
      </c>
      <c r="U76" s="271"/>
      <c r="V76" s="272"/>
      <c r="W76" s="258" t="str">
        <f>IF(W75="","",VLOOKUP(W75,'シフト記号表（従来型・ユニット型共通）'!$C$6:$L$47,10,FALSE))</f>
        <v/>
      </c>
      <c r="X76" s="259" t="str">
        <f>IF(X75="","",VLOOKUP(X75,'シフト記号表（従来型・ユニット型共通）'!$C$6:$L$47,10,FALSE))</f>
        <v/>
      </c>
      <c r="Y76" s="259" t="str">
        <f>IF(Y75="","",VLOOKUP(Y75,'シフト記号表（従来型・ユニット型共通）'!$C$6:$L$47,10,FALSE))</f>
        <v/>
      </c>
      <c r="Z76" s="259" t="str">
        <f>IF(Z75="","",VLOOKUP(Z75,'シフト記号表（従来型・ユニット型共通）'!$C$6:$L$47,10,FALSE))</f>
        <v/>
      </c>
      <c r="AA76" s="259" t="str">
        <f>IF(AA75="","",VLOOKUP(AA75,'シフト記号表（従来型・ユニット型共通）'!$C$6:$L$47,10,FALSE))</f>
        <v/>
      </c>
      <c r="AB76" s="259" t="str">
        <f>IF(AB75="","",VLOOKUP(AB75,'シフト記号表（従来型・ユニット型共通）'!$C$6:$L$47,10,FALSE))</f>
        <v/>
      </c>
      <c r="AC76" s="260" t="str">
        <f>IF(AC75="","",VLOOKUP(AC75,'シフト記号表（従来型・ユニット型共通）'!$C$6:$L$47,10,FALSE))</f>
        <v/>
      </c>
      <c r="AD76" s="258" t="str">
        <f>IF(AD75="","",VLOOKUP(AD75,'シフト記号表（従来型・ユニット型共通）'!$C$6:$L$47,10,FALSE))</f>
        <v/>
      </c>
      <c r="AE76" s="259" t="str">
        <f>IF(AE75="","",VLOOKUP(AE75,'シフト記号表（従来型・ユニット型共通）'!$C$6:$L$47,10,FALSE))</f>
        <v/>
      </c>
      <c r="AF76" s="259" t="str">
        <f>IF(AF75="","",VLOOKUP(AF75,'シフト記号表（従来型・ユニット型共通）'!$C$6:$L$47,10,FALSE))</f>
        <v/>
      </c>
      <c r="AG76" s="259" t="str">
        <f>IF(AG75="","",VLOOKUP(AG75,'シフト記号表（従来型・ユニット型共通）'!$C$6:$L$47,10,FALSE))</f>
        <v/>
      </c>
      <c r="AH76" s="259" t="str">
        <f>IF(AH75="","",VLOOKUP(AH75,'シフト記号表（従来型・ユニット型共通）'!$C$6:$L$47,10,FALSE))</f>
        <v/>
      </c>
      <c r="AI76" s="259" t="str">
        <f>IF(AI75="","",VLOOKUP(AI75,'シフト記号表（従来型・ユニット型共通）'!$C$6:$L$47,10,FALSE))</f>
        <v/>
      </c>
      <c r="AJ76" s="260" t="str">
        <f>IF(AJ75="","",VLOOKUP(AJ75,'シフト記号表（従来型・ユニット型共通）'!$C$6:$L$47,10,FALSE))</f>
        <v/>
      </c>
      <c r="AK76" s="258" t="str">
        <f>IF(AK75="","",VLOOKUP(AK75,'シフト記号表（従来型・ユニット型共通）'!$C$6:$L$47,10,FALSE))</f>
        <v/>
      </c>
      <c r="AL76" s="259" t="str">
        <f>IF(AL75="","",VLOOKUP(AL75,'シフト記号表（従来型・ユニット型共通）'!$C$6:$L$47,10,FALSE))</f>
        <v/>
      </c>
      <c r="AM76" s="259" t="str">
        <f>IF(AM75="","",VLOOKUP(AM75,'シフト記号表（従来型・ユニット型共通）'!$C$6:$L$47,10,FALSE))</f>
        <v/>
      </c>
      <c r="AN76" s="259" t="str">
        <f>IF(AN75="","",VLOOKUP(AN75,'シフト記号表（従来型・ユニット型共通）'!$C$6:$L$47,10,FALSE))</f>
        <v/>
      </c>
      <c r="AO76" s="259" t="str">
        <f>IF(AO75="","",VLOOKUP(AO75,'シフト記号表（従来型・ユニット型共通）'!$C$6:$L$47,10,FALSE))</f>
        <v/>
      </c>
      <c r="AP76" s="259" t="str">
        <f>IF(AP75="","",VLOOKUP(AP75,'シフト記号表（従来型・ユニット型共通）'!$C$6:$L$47,10,FALSE))</f>
        <v/>
      </c>
      <c r="AQ76" s="260" t="str">
        <f>IF(AQ75="","",VLOOKUP(AQ75,'シフト記号表（従来型・ユニット型共通）'!$C$6:$L$47,10,FALSE))</f>
        <v/>
      </c>
      <c r="AR76" s="258" t="str">
        <f>IF(AR75="","",VLOOKUP(AR75,'シフト記号表（従来型・ユニット型共通）'!$C$6:$L$47,10,FALSE))</f>
        <v/>
      </c>
      <c r="AS76" s="259" t="str">
        <f>IF(AS75="","",VLOOKUP(AS75,'シフト記号表（従来型・ユニット型共通）'!$C$6:$L$47,10,FALSE))</f>
        <v/>
      </c>
      <c r="AT76" s="259" t="str">
        <f>IF(AT75="","",VLOOKUP(AT75,'シフト記号表（従来型・ユニット型共通）'!$C$6:$L$47,10,FALSE))</f>
        <v/>
      </c>
      <c r="AU76" s="259" t="str">
        <f>IF(AU75="","",VLOOKUP(AU75,'シフト記号表（従来型・ユニット型共通）'!$C$6:$L$47,10,FALSE))</f>
        <v/>
      </c>
      <c r="AV76" s="259" t="str">
        <f>IF(AV75="","",VLOOKUP(AV75,'シフト記号表（従来型・ユニット型共通）'!$C$6:$L$47,10,FALSE))</f>
        <v/>
      </c>
      <c r="AW76" s="259" t="str">
        <f>IF(AW75="","",VLOOKUP(AW75,'シフト記号表（従来型・ユニット型共通）'!$C$6:$L$47,10,FALSE))</f>
        <v/>
      </c>
      <c r="AX76" s="260" t="str">
        <f>IF(AX75="","",VLOOKUP(AX75,'シフト記号表（従来型・ユニット型共通）'!$C$6:$L$47,10,FALSE))</f>
        <v/>
      </c>
      <c r="AY76" s="258" t="str">
        <f>IF(AY75="","",VLOOKUP(AY75,'シフト記号表（従来型・ユニット型共通）'!$C$6:$L$47,10,FALSE))</f>
        <v/>
      </c>
      <c r="AZ76" s="259" t="str">
        <f>IF(AZ75="","",VLOOKUP(AZ75,'シフト記号表（従来型・ユニット型共通）'!$C$6:$L$47,10,FALSE))</f>
        <v/>
      </c>
      <c r="BA76" s="259" t="str">
        <f>IF(BA75="","",VLOOKUP(BA75,'シフト記号表（従来型・ユニット型共通）'!$C$6:$L$47,10,FALSE))</f>
        <v/>
      </c>
      <c r="BB76" s="1610" t="str">
        <f>IF($BE$3="４週",SUM(W76:AX76),IF($BE$3="暦月",SUM(W76:BA76),""))</f>
        <v/>
      </c>
      <c r="BC76" s="1611"/>
      <c r="BD76" s="1612" t="str">
        <f>IF($BE$3="４週",BB76/4,IF($BE$3="暦月",(BB76/($BE$8/7)),""))</f>
        <v/>
      </c>
      <c r="BE76" s="1611"/>
      <c r="BF76" s="1607"/>
      <c r="BG76" s="1608"/>
      <c r="BH76" s="1608"/>
      <c r="BI76" s="1608"/>
      <c r="BJ76" s="1609"/>
    </row>
    <row r="77" spans="2:62" ht="20.25" customHeight="1" x14ac:dyDescent="0.2">
      <c r="B77" s="1520">
        <f>B75+1</f>
        <v>31</v>
      </c>
      <c r="C77" s="1584"/>
      <c r="D77" s="1511"/>
      <c r="E77" s="253"/>
      <c r="F77" s="254"/>
      <c r="G77" s="253"/>
      <c r="H77" s="254"/>
      <c r="I77" s="1585"/>
      <c r="J77" s="1586"/>
      <c r="K77" s="1509"/>
      <c r="L77" s="1510"/>
      <c r="M77" s="1510"/>
      <c r="N77" s="1511"/>
      <c r="O77" s="1515"/>
      <c r="P77" s="1516"/>
      <c r="Q77" s="1516"/>
      <c r="R77" s="1516"/>
      <c r="S77" s="1517"/>
      <c r="T77" s="273" t="s">
        <v>487</v>
      </c>
      <c r="U77" s="274"/>
      <c r="V77" s="275"/>
      <c r="W77" s="266"/>
      <c r="X77" s="267"/>
      <c r="Y77" s="267"/>
      <c r="Z77" s="267"/>
      <c r="AA77" s="267"/>
      <c r="AB77" s="267"/>
      <c r="AC77" s="268"/>
      <c r="AD77" s="266"/>
      <c r="AE77" s="267"/>
      <c r="AF77" s="267"/>
      <c r="AG77" s="267"/>
      <c r="AH77" s="267"/>
      <c r="AI77" s="267"/>
      <c r="AJ77" s="268"/>
      <c r="AK77" s="266"/>
      <c r="AL77" s="267"/>
      <c r="AM77" s="267"/>
      <c r="AN77" s="267"/>
      <c r="AO77" s="267"/>
      <c r="AP77" s="267"/>
      <c r="AQ77" s="268"/>
      <c r="AR77" s="266"/>
      <c r="AS77" s="267"/>
      <c r="AT77" s="267"/>
      <c r="AU77" s="267"/>
      <c r="AV77" s="267"/>
      <c r="AW77" s="267"/>
      <c r="AX77" s="268"/>
      <c r="AY77" s="266"/>
      <c r="AZ77" s="267"/>
      <c r="BA77" s="269"/>
      <c r="BB77" s="1518"/>
      <c r="BC77" s="1519"/>
      <c r="BD77" s="1573"/>
      <c r="BE77" s="1574"/>
      <c r="BF77" s="1575"/>
      <c r="BG77" s="1576"/>
      <c r="BH77" s="1576"/>
      <c r="BI77" s="1576"/>
      <c r="BJ77" s="1577"/>
    </row>
    <row r="78" spans="2:62" ht="20.25" customHeight="1" x14ac:dyDescent="0.2">
      <c r="B78" s="1521"/>
      <c r="C78" s="1613"/>
      <c r="D78" s="1614"/>
      <c r="E78" s="276"/>
      <c r="F78" s="277">
        <f>C77</f>
        <v>0</v>
      </c>
      <c r="G78" s="276"/>
      <c r="H78" s="277">
        <f>I77</f>
        <v>0</v>
      </c>
      <c r="I78" s="1615"/>
      <c r="J78" s="1616"/>
      <c r="K78" s="1617"/>
      <c r="L78" s="1618"/>
      <c r="M78" s="1618"/>
      <c r="N78" s="1614"/>
      <c r="O78" s="1515"/>
      <c r="P78" s="1516"/>
      <c r="Q78" s="1516"/>
      <c r="R78" s="1516"/>
      <c r="S78" s="1517"/>
      <c r="T78" s="270" t="s">
        <v>488</v>
      </c>
      <c r="U78" s="271"/>
      <c r="V78" s="272"/>
      <c r="W78" s="258" t="str">
        <f>IF(W77="","",VLOOKUP(W77,'シフト記号表（従来型・ユニット型共通）'!$C$6:$L$47,10,FALSE))</f>
        <v/>
      </c>
      <c r="X78" s="259" t="str">
        <f>IF(X77="","",VLOOKUP(X77,'シフト記号表（従来型・ユニット型共通）'!$C$6:$L$47,10,FALSE))</f>
        <v/>
      </c>
      <c r="Y78" s="259" t="str">
        <f>IF(Y77="","",VLOOKUP(Y77,'シフト記号表（従来型・ユニット型共通）'!$C$6:$L$47,10,FALSE))</f>
        <v/>
      </c>
      <c r="Z78" s="259" t="str">
        <f>IF(Z77="","",VLOOKUP(Z77,'シフト記号表（従来型・ユニット型共通）'!$C$6:$L$47,10,FALSE))</f>
        <v/>
      </c>
      <c r="AA78" s="259" t="str">
        <f>IF(AA77="","",VLOOKUP(AA77,'シフト記号表（従来型・ユニット型共通）'!$C$6:$L$47,10,FALSE))</f>
        <v/>
      </c>
      <c r="AB78" s="259" t="str">
        <f>IF(AB77="","",VLOOKUP(AB77,'シフト記号表（従来型・ユニット型共通）'!$C$6:$L$47,10,FALSE))</f>
        <v/>
      </c>
      <c r="AC78" s="260" t="str">
        <f>IF(AC77="","",VLOOKUP(AC77,'シフト記号表（従来型・ユニット型共通）'!$C$6:$L$47,10,FALSE))</f>
        <v/>
      </c>
      <c r="AD78" s="258" t="str">
        <f>IF(AD77="","",VLOOKUP(AD77,'シフト記号表（従来型・ユニット型共通）'!$C$6:$L$47,10,FALSE))</f>
        <v/>
      </c>
      <c r="AE78" s="259" t="str">
        <f>IF(AE77="","",VLOOKUP(AE77,'シフト記号表（従来型・ユニット型共通）'!$C$6:$L$47,10,FALSE))</f>
        <v/>
      </c>
      <c r="AF78" s="259" t="str">
        <f>IF(AF77="","",VLOOKUP(AF77,'シフト記号表（従来型・ユニット型共通）'!$C$6:$L$47,10,FALSE))</f>
        <v/>
      </c>
      <c r="AG78" s="259" t="str">
        <f>IF(AG77="","",VLOOKUP(AG77,'シフト記号表（従来型・ユニット型共通）'!$C$6:$L$47,10,FALSE))</f>
        <v/>
      </c>
      <c r="AH78" s="259" t="str">
        <f>IF(AH77="","",VLOOKUP(AH77,'シフト記号表（従来型・ユニット型共通）'!$C$6:$L$47,10,FALSE))</f>
        <v/>
      </c>
      <c r="AI78" s="259" t="str">
        <f>IF(AI77="","",VLOOKUP(AI77,'シフト記号表（従来型・ユニット型共通）'!$C$6:$L$47,10,FALSE))</f>
        <v/>
      </c>
      <c r="AJ78" s="260" t="str">
        <f>IF(AJ77="","",VLOOKUP(AJ77,'シフト記号表（従来型・ユニット型共通）'!$C$6:$L$47,10,FALSE))</f>
        <v/>
      </c>
      <c r="AK78" s="258" t="str">
        <f>IF(AK77="","",VLOOKUP(AK77,'シフト記号表（従来型・ユニット型共通）'!$C$6:$L$47,10,FALSE))</f>
        <v/>
      </c>
      <c r="AL78" s="259" t="str">
        <f>IF(AL77="","",VLOOKUP(AL77,'シフト記号表（従来型・ユニット型共通）'!$C$6:$L$47,10,FALSE))</f>
        <v/>
      </c>
      <c r="AM78" s="259" t="str">
        <f>IF(AM77="","",VLOOKUP(AM77,'シフト記号表（従来型・ユニット型共通）'!$C$6:$L$47,10,FALSE))</f>
        <v/>
      </c>
      <c r="AN78" s="259" t="str">
        <f>IF(AN77="","",VLOOKUP(AN77,'シフト記号表（従来型・ユニット型共通）'!$C$6:$L$47,10,FALSE))</f>
        <v/>
      </c>
      <c r="AO78" s="259" t="str">
        <f>IF(AO77="","",VLOOKUP(AO77,'シフト記号表（従来型・ユニット型共通）'!$C$6:$L$47,10,FALSE))</f>
        <v/>
      </c>
      <c r="AP78" s="259" t="str">
        <f>IF(AP77="","",VLOOKUP(AP77,'シフト記号表（従来型・ユニット型共通）'!$C$6:$L$47,10,FALSE))</f>
        <v/>
      </c>
      <c r="AQ78" s="260" t="str">
        <f>IF(AQ77="","",VLOOKUP(AQ77,'シフト記号表（従来型・ユニット型共通）'!$C$6:$L$47,10,FALSE))</f>
        <v/>
      </c>
      <c r="AR78" s="258" t="str">
        <f>IF(AR77="","",VLOOKUP(AR77,'シフト記号表（従来型・ユニット型共通）'!$C$6:$L$47,10,FALSE))</f>
        <v/>
      </c>
      <c r="AS78" s="259" t="str">
        <f>IF(AS77="","",VLOOKUP(AS77,'シフト記号表（従来型・ユニット型共通）'!$C$6:$L$47,10,FALSE))</f>
        <v/>
      </c>
      <c r="AT78" s="259" t="str">
        <f>IF(AT77="","",VLOOKUP(AT77,'シフト記号表（従来型・ユニット型共通）'!$C$6:$L$47,10,FALSE))</f>
        <v/>
      </c>
      <c r="AU78" s="259" t="str">
        <f>IF(AU77="","",VLOOKUP(AU77,'シフト記号表（従来型・ユニット型共通）'!$C$6:$L$47,10,FALSE))</f>
        <v/>
      </c>
      <c r="AV78" s="259" t="str">
        <f>IF(AV77="","",VLOOKUP(AV77,'シフト記号表（従来型・ユニット型共通）'!$C$6:$L$47,10,FALSE))</f>
        <v/>
      </c>
      <c r="AW78" s="259" t="str">
        <f>IF(AW77="","",VLOOKUP(AW77,'シフト記号表（従来型・ユニット型共通）'!$C$6:$L$47,10,FALSE))</f>
        <v/>
      </c>
      <c r="AX78" s="260" t="str">
        <f>IF(AX77="","",VLOOKUP(AX77,'シフト記号表（従来型・ユニット型共通）'!$C$6:$L$47,10,FALSE))</f>
        <v/>
      </c>
      <c r="AY78" s="258" t="str">
        <f>IF(AY77="","",VLOOKUP(AY77,'シフト記号表（従来型・ユニット型共通）'!$C$6:$L$47,10,FALSE))</f>
        <v/>
      </c>
      <c r="AZ78" s="259" t="str">
        <f>IF(AZ77="","",VLOOKUP(AZ77,'シフト記号表（従来型・ユニット型共通）'!$C$6:$L$47,10,FALSE))</f>
        <v/>
      </c>
      <c r="BA78" s="259" t="str">
        <f>IF(BA77="","",VLOOKUP(BA77,'シフト記号表（従来型・ユニット型共通）'!$C$6:$L$47,10,FALSE))</f>
        <v/>
      </c>
      <c r="BB78" s="1610" t="str">
        <f>IF($BE$3="４週",SUM(W78:AX78),IF($BE$3="暦月",SUM(W78:BA78),""))</f>
        <v/>
      </c>
      <c r="BC78" s="1611"/>
      <c r="BD78" s="1612" t="str">
        <f>IF($BE$3="４週",BB78/4,IF($BE$3="暦月",(BB78/($BE$8/7)),""))</f>
        <v/>
      </c>
      <c r="BE78" s="1611"/>
      <c r="BF78" s="1607"/>
      <c r="BG78" s="1608"/>
      <c r="BH78" s="1608"/>
      <c r="BI78" s="1608"/>
      <c r="BJ78" s="1609"/>
    </row>
    <row r="79" spans="2:62" ht="20.25" customHeight="1" x14ac:dyDescent="0.2">
      <c r="B79" s="1520">
        <f>B77+1</f>
        <v>32</v>
      </c>
      <c r="C79" s="1584"/>
      <c r="D79" s="1511"/>
      <c r="E79" s="253"/>
      <c r="F79" s="254"/>
      <c r="G79" s="253"/>
      <c r="H79" s="254"/>
      <c r="I79" s="1585"/>
      <c r="J79" s="1586"/>
      <c r="K79" s="1509"/>
      <c r="L79" s="1510"/>
      <c r="M79" s="1510"/>
      <c r="N79" s="1511"/>
      <c r="O79" s="1515"/>
      <c r="P79" s="1516"/>
      <c r="Q79" s="1516"/>
      <c r="R79" s="1516"/>
      <c r="S79" s="1517"/>
      <c r="T79" s="273" t="s">
        <v>487</v>
      </c>
      <c r="U79" s="274"/>
      <c r="V79" s="275"/>
      <c r="W79" s="266"/>
      <c r="X79" s="267"/>
      <c r="Y79" s="267"/>
      <c r="Z79" s="267"/>
      <c r="AA79" s="267"/>
      <c r="AB79" s="267"/>
      <c r="AC79" s="268"/>
      <c r="AD79" s="266"/>
      <c r="AE79" s="267"/>
      <c r="AF79" s="267"/>
      <c r="AG79" s="267"/>
      <c r="AH79" s="267"/>
      <c r="AI79" s="267"/>
      <c r="AJ79" s="268"/>
      <c r="AK79" s="266"/>
      <c r="AL79" s="267"/>
      <c r="AM79" s="267"/>
      <c r="AN79" s="267"/>
      <c r="AO79" s="267"/>
      <c r="AP79" s="267"/>
      <c r="AQ79" s="268"/>
      <c r="AR79" s="266"/>
      <c r="AS79" s="267"/>
      <c r="AT79" s="267"/>
      <c r="AU79" s="267"/>
      <c r="AV79" s="267"/>
      <c r="AW79" s="267"/>
      <c r="AX79" s="268"/>
      <c r="AY79" s="266"/>
      <c r="AZ79" s="267"/>
      <c r="BA79" s="269"/>
      <c r="BB79" s="1518"/>
      <c r="BC79" s="1519"/>
      <c r="BD79" s="1573"/>
      <c r="BE79" s="1574"/>
      <c r="BF79" s="1575"/>
      <c r="BG79" s="1576"/>
      <c r="BH79" s="1576"/>
      <c r="BI79" s="1576"/>
      <c r="BJ79" s="1577"/>
    </row>
    <row r="80" spans="2:62" ht="20.25" customHeight="1" x14ac:dyDescent="0.2">
      <c r="B80" s="1521"/>
      <c r="C80" s="1613"/>
      <c r="D80" s="1614"/>
      <c r="E80" s="276"/>
      <c r="F80" s="277">
        <f>C79</f>
        <v>0</v>
      </c>
      <c r="G80" s="276"/>
      <c r="H80" s="277">
        <f>I79</f>
        <v>0</v>
      </c>
      <c r="I80" s="1615"/>
      <c r="J80" s="1616"/>
      <c r="K80" s="1617"/>
      <c r="L80" s="1618"/>
      <c r="M80" s="1618"/>
      <c r="N80" s="1614"/>
      <c r="O80" s="1515"/>
      <c r="P80" s="1516"/>
      <c r="Q80" s="1516"/>
      <c r="R80" s="1516"/>
      <c r="S80" s="1517"/>
      <c r="T80" s="270" t="s">
        <v>488</v>
      </c>
      <c r="U80" s="271"/>
      <c r="V80" s="272"/>
      <c r="W80" s="258" t="str">
        <f>IF(W79="","",VLOOKUP(W79,'シフト記号表（従来型・ユニット型共通）'!$C$6:$L$47,10,FALSE))</f>
        <v/>
      </c>
      <c r="X80" s="259" t="str">
        <f>IF(X79="","",VLOOKUP(X79,'シフト記号表（従来型・ユニット型共通）'!$C$6:$L$47,10,FALSE))</f>
        <v/>
      </c>
      <c r="Y80" s="259" t="str">
        <f>IF(Y79="","",VLOOKUP(Y79,'シフト記号表（従来型・ユニット型共通）'!$C$6:$L$47,10,FALSE))</f>
        <v/>
      </c>
      <c r="Z80" s="259" t="str">
        <f>IF(Z79="","",VLOOKUP(Z79,'シフト記号表（従来型・ユニット型共通）'!$C$6:$L$47,10,FALSE))</f>
        <v/>
      </c>
      <c r="AA80" s="259" t="str">
        <f>IF(AA79="","",VLOOKUP(AA79,'シフト記号表（従来型・ユニット型共通）'!$C$6:$L$47,10,FALSE))</f>
        <v/>
      </c>
      <c r="AB80" s="259" t="str">
        <f>IF(AB79="","",VLOOKUP(AB79,'シフト記号表（従来型・ユニット型共通）'!$C$6:$L$47,10,FALSE))</f>
        <v/>
      </c>
      <c r="AC80" s="260" t="str">
        <f>IF(AC79="","",VLOOKUP(AC79,'シフト記号表（従来型・ユニット型共通）'!$C$6:$L$47,10,FALSE))</f>
        <v/>
      </c>
      <c r="AD80" s="258" t="str">
        <f>IF(AD79="","",VLOOKUP(AD79,'シフト記号表（従来型・ユニット型共通）'!$C$6:$L$47,10,FALSE))</f>
        <v/>
      </c>
      <c r="AE80" s="259" t="str">
        <f>IF(AE79="","",VLOOKUP(AE79,'シフト記号表（従来型・ユニット型共通）'!$C$6:$L$47,10,FALSE))</f>
        <v/>
      </c>
      <c r="AF80" s="259" t="str">
        <f>IF(AF79="","",VLOOKUP(AF79,'シフト記号表（従来型・ユニット型共通）'!$C$6:$L$47,10,FALSE))</f>
        <v/>
      </c>
      <c r="AG80" s="259" t="str">
        <f>IF(AG79="","",VLOOKUP(AG79,'シフト記号表（従来型・ユニット型共通）'!$C$6:$L$47,10,FALSE))</f>
        <v/>
      </c>
      <c r="AH80" s="259" t="str">
        <f>IF(AH79="","",VLOOKUP(AH79,'シフト記号表（従来型・ユニット型共通）'!$C$6:$L$47,10,FALSE))</f>
        <v/>
      </c>
      <c r="AI80" s="259" t="str">
        <f>IF(AI79="","",VLOOKUP(AI79,'シフト記号表（従来型・ユニット型共通）'!$C$6:$L$47,10,FALSE))</f>
        <v/>
      </c>
      <c r="AJ80" s="260" t="str">
        <f>IF(AJ79="","",VLOOKUP(AJ79,'シフト記号表（従来型・ユニット型共通）'!$C$6:$L$47,10,FALSE))</f>
        <v/>
      </c>
      <c r="AK80" s="258" t="str">
        <f>IF(AK79="","",VLOOKUP(AK79,'シフト記号表（従来型・ユニット型共通）'!$C$6:$L$47,10,FALSE))</f>
        <v/>
      </c>
      <c r="AL80" s="259" t="str">
        <f>IF(AL79="","",VLOOKUP(AL79,'シフト記号表（従来型・ユニット型共通）'!$C$6:$L$47,10,FALSE))</f>
        <v/>
      </c>
      <c r="AM80" s="259" t="str">
        <f>IF(AM79="","",VLOOKUP(AM79,'シフト記号表（従来型・ユニット型共通）'!$C$6:$L$47,10,FALSE))</f>
        <v/>
      </c>
      <c r="AN80" s="259" t="str">
        <f>IF(AN79="","",VLOOKUP(AN79,'シフト記号表（従来型・ユニット型共通）'!$C$6:$L$47,10,FALSE))</f>
        <v/>
      </c>
      <c r="AO80" s="259" t="str">
        <f>IF(AO79="","",VLOOKUP(AO79,'シフト記号表（従来型・ユニット型共通）'!$C$6:$L$47,10,FALSE))</f>
        <v/>
      </c>
      <c r="AP80" s="259" t="str">
        <f>IF(AP79="","",VLOOKUP(AP79,'シフト記号表（従来型・ユニット型共通）'!$C$6:$L$47,10,FALSE))</f>
        <v/>
      </c>
      <c r="AQ80" s="260" t="str">
        <f>IF(AQ79="","",VLOOKUP(AQ79,'シフト記号表（従来型・ユニット型共通）'!$C$6:$L$47,10,FALSE))</f>
        <v/>
      </c>
      <c r="AR80" s="258" t="str">
        <f>IF(AR79="","",VLOOKUP(AR79,'シフト記号表（従来型・ユニット型共通）'!$C$6:$L$47,10,FALSE))</f>
        <v/>
      </c>
      <c r="AS80" s="259" t="str">
        <f>IF(AS79="","",VLOOKUP(AS79,'シフト記号表（従来型・ユニット型共通）'!$C$6:$L$47,10,FALSE))</f>
        <v/>
      </c>
      <c r="AT80" s="259" t="str">
        <f>IF(AT79="","",VLOOKUP(AT79,'シフト記号表（従来型・ユニット型共通）'!$C$6:$L$47,10,FALSE))</f>
        <v/>
      </c>
      <c r="AU80" s="259" t="str">
        <f>IF(AU79="","",VLOOKUP(AU79,'シフト記号表（従来型・ユニット型共通）'!$C$6:$L$47,10,FALSE))</f>
        <v/>
      </c>
      <c r="AV80" s="259" t="str">
        <f>IF(AV79="","",VLOOKUP(AV79,'シフト記号表（従来型・ユニット型共通）'!$C$6:$L$47,10,FALSE))</f>
        <v/>
      </c>
      <c r="AW80" s="259" t="str">
        <f>IF(AW79="","",VLOOKUP(AW79,'シフト記号表（従来型・ユニット型共通）'!$C$6:$L$47,10,FALSE))</f>
        <v/>
      </c>
      <c r="AX80" s="260" t="str">
        <f>IF(AX79="","",VLOOKUP(AX79,'シフト記号表（従来型・ユニット型共通）'!$C$6:$L$47,10,FALSE))</f>
        <v/>
      </c>
      <c r="AY80" s="258" t="str">
        <f>IF(AY79="","",VLOOKUP(AY79,'シフト記号表（従来型・ユニット型共通）'!$C$6:$L$47,10,FALSE))</f>
        <v/>
      </c>
      <c r="AZ80" s="259" t="str">
        <f>IF(AZ79="","",VLOOKUP(AZ79,'シフト記号表（従来型・ユニット型共通）'!$C$6:$L$47,10,FALSE))</f>
        <v/>
      </c>
      <c r="BA80" s="259" t="str">
        <f>IF(BA79="","",VLOOKUP(BA79,'シフト記号表（従来型・ユニット型共通）'!$C$6:$L$47,10,FALSE))</f>
        <v/>
      </c>
      <c r="BB80" s="1610" t="str">
        <f>IF($BE$3="４週",SUM(W80:AX80),IF($BE$3="暦月",SUM(W80:BA80),""))</f>
        <v/>
      </c>
      <c r="BC80" s="1611"/>
      <c r="BD80" s="1612" t="str">
        <f>IF($BE$3="４週",BB80/4,IF($BE$3="暦月",(BB80/($BE$8/7)),""))</f>
        <v/>
      </c>
      <c r="BE80" s="1611"/>
      <c r="BF80" s="1607"/>
      <c r="BG80" s="1608"/>
      <c r="BH80" s="1608"/>
      <c r="BI80" s="1608"/>
      <c r="BJ80" s="1609"/>
    </row>
    <row r="81" spans="2:62" ht="20.25" customHeight="1" x14ac:dyDescent="0.2">
      <c r="B81" s="1520">
        <f>B79+1</f>
        <v>33</v>
      </c>
      <c r="C81" s="1584"/>
      <c r="D81" s="1511"/>
      <c r="E81" s="253"/>
      <c r="F81" s="254"/>
      <c r="G81" s="253"/>
      <c r="H81" s="254"/>
      <c r="I81" s="1585"/>
      <c r="J81" s="1586"/>
      <c r="K81" s="1509"/>
      <c r="L81" s="1510"/>
      <c r="M81" s="1510"/>
      <c r="N81" s="1511"/>
      <c r="O81" s="1515"/>
      <c r="P81" s="1516"/>
      <c r="Q81" s="1516"/>
      <c r="R81" s="1516"/>
      <c r="S81" s="1517"/>
      <c r="T81" s="273" t="s">
        <v>487</v>
      </c>
      <c r="U81" s="274"/>
      <c r="V81" s="275"/>
      <c r="W81" s="266"/>
      <c r="X81" s="267"/>
      <c r="Y81" s="267"/>
      <c r="Z81" s="267"/>
      <c r="AA81" s="267"/>
      <c r="AB81" s="267"/>
      <c r="AC81" s="268"/>
      <c r="AD81" s="266"/>
      <c r="AE81" s="267"/>
      <c r="AF81" s="267"/>
      <c r="AG81" s="267"/>
      <c r="AH81" s="267"/>
      <c r="AI81" s="267"/>
      <c r="AJ81" s="268"/>
      <c r="AK81" s="266"/>
      <c r="AL81" s="267"/>
      <c r="AM81" s="267"/>
      <c r="AN81" s="267"/>
      <c r="AO81" s="267"/>
      <c r="AP81" s="267"/>
      <c r="AQ81" s="268"/>
      <c r="AR81" s="266"/>
      <c r="AS81" s="267"/>
      <c r="AT81" s="267"/>
      <c r="AU81" s="267"/>
      <c r="AV81" s="267"/>
      <c r="AW81" s="267"/>
      <c r="AX81" s="268"/>
      <c r="AY81" s="266"/>
      <c r="AZ81" s="267"/>
      <c r="BA81" s="269"/>
      <c r="BB81" s="1518"/>
      <c r="BC81" s="1519"/>
      <c r="BD81" s="1573"/>
      <c r="BE81" s="1574"/>
      <c r="BF81" s="1575"/>
      <c r="BG81" s="1576"/>
      <c r="BH81" s="1576"/>
      <c r="BI81" s="1576"/>
      <c r="BJ81" s="1577"/>
    </row>
    <row r="82" spans="2:62" ht="20.25" customHeight="1" x14ac:dyDescent="0.2">
      <c r="B82" s="1521"/>
      <c r="C82" s="1613"/>
      <c r="D82" s="1614"/>
      <c r="E82" s="276"/>
      <c r="F82" s="277">
        <f>C81</f>
        <v>0</v>
      </c>
      <c r="G82" s="276"/>
      <c r="H82" s="277">
        <f>I81</f>
        <v>0</v>
      </c>
      <c r="I82" s="1615"/>
      <c r="J82" s="1616"/>
      <c r="K82" s="1617"/>
      <c r="L82" s="1618"/>
      <c r="M82" s="1618"/>
      <c r="N82" s="1614"/>
      <c r="O82" s="1515"/>
      <c r="P82" s="1516"/>
      <c r="Q82" s="1516"/>
      <c r="R82" s="1516"/>
      <c r="S82" s="1517"/>
      <c r="T82" s="270" t="s">
        <v>488</v>
      </c>
      <c r="U82" s="271"/>
      <c r="V82" s="272"/>
      <c r="W82" s="258" t="str">
        <f>IF(W81="","",VLOOKUP(W81,'シフト記号表（従来型・ユニット型共通）'!$C$6:$L$47,10,FALSE))</f>
        <v/>
      </c>
      <c r="X82" s="259" t="str">
        <f>IF(X81="","",VLOOKUP(X81,'シフト記号表（従来型・ユニット型共通）'!$C$6:$L$47,10,FALSE))</f>
        <v/>
      </c>
      <c r="Y82" s="259" t="str">
        <f>IF(Y81="","",VLOOKUP(Y81,'シフト記号表（従来型・ユニット型共通）'!$C$6:$L$47,10,FALSE))</f>
        <v/>
      </c>
      <c r="Z82" s="259" t="str">
        <f>IF(Z81="","",VLOOKUP(Z81,'シフト記号表（従来型・ユニット型共通）'!$C$6:$L$47,10,FALSE))</f>
        <v/>
      </c>
      <c r="AA82" s="259" t="str">
        <f>IF(AA81="","",VLOOKUP(AA81,'シフト記号表（従来型・ユニット型共通）'!$C$6:$L$47,10,FALSE))</f>
        <v/>
      </c>
      <c r="AB82" s="259" t="str">
        <f>IF(AB81="","",VLOOKUP(AB81,'シフト記号表（従来型・ユニット型共通）'!$C$6:$L$47,10,FALSE))</f>
        <v/>
      </c>
      <c r="AC82" s="260" t="str">
        <f>IF(AC81="","",VLOOKUP(AC81,'シフト記号表（従来型・ユニット型共通）'!$C$6:$L$47,10,FALSE))</f>
        <v/>
      </c>
      <c r="AD82" s="258" t="str">
        <f>IF(AD81="","",VLOOKUP(AD81,'シフト記号表（従来型・ユニット型共通）'!$C$6:$L$47,10,FALSE))</f>
        <v/>
      </c>
      <c r="AE82" s="259" t="str">
        <f>IF(AE81="","",VLOOKUP(AE81,'シフト記号表（従来型・ユニット型共通）'!$C$6:$L$47,10,FALSE))</f>
        <v/>
      </c>
      <c r="AF82" s="259" t="str">
        <f>IF(AF81="","",VLOOKUP(AF81,'シフト記号表（従来型・ユニット型共通）'!$C$6:$L$47,10,FALSE))</f>
        <v/>
      </c>
      <c r="AG82" s="259" t="str">
        <f>IF(AG81="","",VLOOKUP(AG81,'シフト記号表（従来型・ユニット型共通）'!$C$6:$L$47,10,FALSE))</f>
        <v/>
      </c>
      <c r="AH82" s="259" t="str">
        <f>IF(AH81="","",VLOOKUP(AH81,'シフト記号表（従来型・ユニット型共通）'!$C$6:$L$47,10,FALSE))</f>
        <v/>
      </c>
      <c r="AI82" s="259" t="str">
        <f>IF(AI81="","",VLOOKUP(AI81,'シフト記号表（従来型・ユニット型共通）'!$C$6:$L$47,10,FALSE))</f>
        <v/>
      </c>
      <c r="AJ82" s="260" t="str">
        <f>IF(AJ81="","",VLOOKUP(AJ81,'シフト記号表（従来型・ユニット型共通）'!$C$6:$L$47,10,FALSE))</f>
        <v/>
      </c>
      <c r="AK82" s="258" t="str">
        <f>IF(AK81="","",VLOOKUP(AK81,'シフト記号表（従来型・ユニット型共通）'!$C$6:$L$47,10,FALSE))</f>
        <v/>
      </c>
      <c r="AL82" s="259" t="str">
        <f>IF(AL81="","",VLOOKUP(AL81,'シフト記号表（従来型・ユニット型共通）'!$C$6:$L$47,10,FALSE))</f>
        <v/>
      </c>
      <c r="AM82" s="259" t="str">
        <f>IF(AM81="","",VLOOKUP(AM81,'シフト記号表（従来型・ユニット型共通）'!$C$6:$L$47,10,FALSE))</f>
        <v/>
      </c>
      <c r="AN82" s="259" t="str">
        <f>IF(AN81="","",VLOOKUP(AN81,'シフト記号表（従来型・ユニット型共通）'!$C$6:$L$47,10,FALSE))</f>
        <v/>
      </c>
      <c r="AO82" s="259" t="str">
        <f>IF(AO81="","",VLOOKUP(AO81,'シフト記号表（従来型・ユニット型共通）'!$C$6:$L$47,10,FALSE))</f>
        <v/>
      </c>
      <c r="AP82" s="259" t="str">
        <f>IF(AP81="","",VLOOKUP(AP81,'シフト記号表（従来型・ユニット型共通）'!$C$6:$L$47,10,FALSE))</f>
        <v/>
      </c>
      <c r="AQ82" s="260" t="str">
        <f>IF(AQ81="","",VLOOKUP(AQ81,'シフト記号表（従来型・ユニット型共通）'!$C$6:$L$47,10,FALSE))</f>
        <v/>
      </c>
      <c r="AR82" s="258" t="str">
        <f>IF(AR81="","",VLOOKUP(AR81,'シフト記号表（従来型・ユニット型共通）'!$C$6:$L$47,10,FALSE))</f>
        <v/>
      </c>
      <c r="AS82" s="259" t="str">
        <f>IF(AS81="","",VLOOKUP(AS81,'シフト記号表（従来型・ユニット型共通）'!$C$6:$L$47,10,FALSE))</f>
        <v/>
      </c>
      <c r="AT82" s="259" t="str">
        <f>IF(AT81="","",VLOOKUP(AT81,'シフト記号表（従来型・ユニット型共通）'!$C$6:$L$47,10,FALSE))</f>
        <v/>
      </c>
      <c r="AU82" s="259" t="str">
        <f>IF(AU81="","",VLOOKUP(AU81,'シフト記号表（従来型・ユニット型共通）'!$C$6:$L$47,10,FALSE))</f>
        <v/>
      </c>
      <c r="AV82" s="259" t="str">
        <f>IF(AV81="","",VLOOKUP(AV81,'シフト記号表（従来型・ユニット型共通）'!$C$6:$L$47,10,FALSE))</f>
        <v/>
      </c>
      <c r="AW82" s="259" t="str">
        <f>IF(AW81="","",VLOOKUP(AW81,'シフト記号表（従来型・ユニット型共通）'!$C$6:$L$47,10,FALSE))</f>
        <v/>
      </c>
      <c r="AX82" s="260" t="str">
        <f>IF(AX81="","",VLOOKUP(AX81,'シフト記号表（従来型・ユニット型共通）'!$C$6:$L$47,10,FALSE))</f>
        <v/>
      </c>
      <c r="AY82" s="258" t="str">
        <f>IF(AY81="","",VLOOKUP(AY81,'シフト記号表（従来型・ユニット型共通）'!$C$6:$L$47,10,FALSE))</f>
        <v/>
      </c>
      <c r="AZ82" s="259" t="str">
        <f>IF(AZ81="","",VLOOKUP(AZ81,'シフト記号表（従来型・ユニット型共通）'!$C$6:$L$47,10,FALSE))</f>
        <v/>
      </c>
      <c r="BA82" s="259" t="str">
        <f>IF(BA81="","",VLOOKUP(BA81,'シフト記号表（従来型・ユニット型共通）'!$C$6:$L$47,10,FALSE))</f>
        <v/>
      </c>
      <c r="BB82" s="1610" t="str">
        <f>IF($BE$3="４週",SUM(W82:AX82),IF($BE$3="暦月",SUM(W82:BA82),""))</f>
        <v/>
      </c>
      <c r="BC82" s="1611"/>
      <c r="BD82" s="1612" t="str">
        <f>IF($BE$3="４週",BB82/4,IF($BE$3="暦月",(BB82/($BE$8/7)),""))</f>
        <v/>
      </c>
      <c r="BE82" s="1611"/>
      <c r="BF82" s="1607"/>
      <c r="BG82" s="1608"/>
      <c r="BH82" s="1608"/>
      <c r="BI82" s="1608"/>
      <c r="BJ82" s="1609"/>
    </row>
    <row r="83" spans="2:62" ht="20.25" customHeight="1" x14ac:dyDescent="0.2">
      <c r="B83" s="1520">
        <f>B81+1</f>
        <v>34</v>
      </c>
      <c r="C83" s="1584"/>
      <c r="D83" s="1511"/>
      <c r="E83" s="253"/>
      <c r="F83" s="254"/>
      <c r="G83" s="253"/>
      <c r="H83" s="254"/>
      <c r="I83" s="1585"/>
      <c r="J83" s="1586"/>
      <c r="K83" s="1509"/>
      <c r="L83" s="1510"/>
      <c r="M83" s="1510"/>
      <c r="N83" s="1511"/>
      <c r="O83" s="1515"/>
      <c r="P83" s="1516"/>
      <c r="Q83" s="1516"/>
      <c r="R83" s="1516"/>
      <c r="S83" s="1517"/>
      <c r="T83" s="273" t="s">
        <v>487</v>
      </c>
      <c r="U83" s="274"/>
      <c r="V83" s="275"/>
      <c r="W83" s="266"/>
      <c r="X83" s="267"/>
      <c r="Y83" s="267"/>
      <c r="Z83" s="267"/>
      <c r="AA83" s="267"/>
      <c r="AB83" s="267"/>
      <c r="AC83" s="268"/>
      <c r="AD83" s="266"/>
      <c r="AE83" s="267"/>
      <c r="AF83" s="267"/>
      <c r="AG83" s="267"/>
      <c r="AH83" s="267"/>
      <c r="AI83" s="267"/>
      <c r="AJ83" s="268"/>
      <c r="AK83" s="266"/>
      <c r="AL83" s="267"/>
      <c r="AM83" s="267"/>
      <c r="AN83" s="267"/>
      <c r="AO83" s="267"/>
      <c r="AP83" s="267"/>
      <c r="AQ83" s="268"/>
      <c r="AR83" s="266"/>
      <c r="AS83" s="267"/>
      <c r="AT83" s="267"/>
      <c r="AU83" s="267"/>
      <c r="AV83" s="267"/>
      <c r="AW83" s="267"/>
      <c r="AX83" s="268"/>
      <c r="AY83" s="266"/>
      <c r="AZ83" s="267"/>
      <c r="BA83" s="269"/>
      <c r="BB83" s="1518"/>
      <c r="BC83" s="1519"/>
      <c r="BD83" s="1573"/>
      <c r="BE83" s="1574"/>
      <c r="BF83" s="1575"/>
      <c r="BG83" s="1576"/>
      <c r="BH83" s="1576"/>
      <c r="BI83" s="1576"/>
      <c r="BJ83" s="1577"/>
    </row>
    <row r="84" spans="2:62" ht="20.25" customHeight="1" x14ac:dyDescent="0.2">
      <c r="B84" s="1521"/>
      <c r="C84" s="1613"/>
      <c r="D84" s="1614"/>
      <c r="E84" s="276"/>
      <c r="F84" s="277">
        <f>C83</f>
        <v>0</v>
      </c>
      <c r="G84" s="276"/>
      <c r="H84" s="277">
        <f>I83</f>
        <v>0</v>
      </c>
      <c r="I84" s="1615"/>
      <c r="J84" s="1616"/>
      <c r="K84" s="1617"/>
      <c r="L84" s="1618"/>
      <c r="M84" s="1618"/>
      <c r="N84" s="1614"/>
      <c r="O84" s="1515"/>
      <c r="P84" s="1516"/>
      <c r="Q84" s="1516"/>
      <c r="R84" s="1516"/>
      <c r="S84" s="1517"/>
      <c r="T84" s="270" t="s">
        <v>488</v>
      </c>
      <c r="U84" s="271"/>
      <c r="V84" s="272"/>
      <c r="W84" s="258" t="str">
        <f>IF(W83="","",VLOOKUP(W83,'シフト記号表（従来型・ユニット型共通）'!$C$6:$L$47,10,FALSE))</f>
        <v/>
      </c>
      <c r="X84" s="259" t="str">
        <f>IF(X83="","",VLOOKUP(X83,'シフト記号表（従来型・ユニット型共通）'!$C$6:$L$47,10,FALSE))</f>
        <v/>
      </c>
      <c r="Y84" s="259" t="str">
        <f>IF(Y83="","",VLOOKUP(Y83,'シフト記号表（従来型・ユニット型共通）'!$C$6:$L$47,10,FALSE))</f>
        <v/>
      </c>
      <c r="Z84" s="259" t="str">
        <f>IF(Z83="","",VLOOKUP(Z83,'シフト記号表（従来型・ユニット型共通）'!$C$6:$L$47,10,FALSE))</f>
        <v/>
      </c>
      <c r="AA84" s="259" t="str">
        <f>IF(AA83="","",VLOOKUP(AA83,'シフト記号表（従来型・ユニット型共通）'!$C$6:$L$47,10,FALSE))</f>
        <v/>
      </c>
      <c r="AB84" s="259" t="str">
        <f>IF(AB83="","",VLOOKUP(AB83,'シフト記号表（従来型・ユニット型共通）'!$C$6:$L$47,10,FALSE))</f>
        <v/>
      </c>
      <c r="AC84" s="260" t="str">
        <f>IF(AC83="","",VLOOKUP(AC83,'シフト記号表（従来型・ユニット型共通）'!$C$6:$L$47,10,FALSE))</f>
        <v/>
      </c>
      <c r="AD84" s="258" t="str">
        <f>IF(AD83="","",VLOOKUP(AD83,'シフト記号表（従来型・ユニット型共通）'!$C$6:$L$47,10,FALSE))</f>
        <v/>
      </c>
      <c r="AE84" s="259" t="str">
        <f>IF(AE83="","",VLOOKUP(AE83,'シフト記号表（従来型・ユニット型共通）'!$C$6:$L$47,10,FALSE))</f>
        <v/>
      </c>
      <c r="AF84" s="259" t="str">
        <f>IF(AF83="","",VLOOKUP(AF83,'シフト記号表（従来型・ユニット型共通）'!$C$6:$L$47,10,FALSE))</f>
        <v/>
      </c>
      <c r="AG84" s="259" t="str">
        <f>IF(AG83="","",VLOOKUP(AG83,'シフト記号表（従来型・ユニット型共通）'!$C$6:$L$47,10,FALSE))</f>
        <v/>
      </c>
      <c r="AH84" s="259" t="str">
        <f>IF(AH83="","",VLOOKUP(AH83,'シフト記号表（従来型・ユニット型共通）'!$C$6:$L$47,10,FALSE))</f>
        <v/>
      </c>
      <c r="AI84" s="259" t="str">
        <f>IF(AI83="","",VLOOKUP(AI83,'シフト記号表（従来型・ユニット型共通）'!$C$6:$L$47,10,FALSE))</f>
        <v/>
      </c>
      <c r="AJ84" s="260" t="str">
        <f>IF(AJ83="","",VLOOKUP(AJ83,'シフト記号表（従来型・ユニット型共通）'!$C$6:$L$47,10,FALSE))</f>
        <v/>
      </c>
      <c r="AK84" s="258" t="str">
        <f>IF(AK83="","",VLOOKUP(AK83,'シフト記号表（従来型・ユニット型共通）'!$C$6:$L$47,10,FALSE))</f>
        <v/>
      </c>
      <c r="AL84" s="259" t="str">
        <f>IF(AL83="","",VLOOKUP(AL83,'シフト記号表（従来型・ユニット型共通）'!$C$6:$L$47,10,FALSE))</f>
        <v/>
      </c>
      <c r="AM84" s="259" t="str">
        <f>IF(AM83="","",VLOOKUP(AM83,'シフト記号表（従来型・ユニット型共通）'!$C$6:$L$47,10,FALSE))</f>
        <v/>
      </c>
      <c r="AN84" s="259" t="str">
        <f>IF(AN83="","",VLOOKUP(AN83,'シフト記号表（従来型・ユニット型共通）'!$C$6:$L$47,10,FALSE))</f>
        <v/>
      </c>
      <c r="AO84" s="259" t="str">
        <f>IF(AO83="","",VLOOKUP(AO83,'シフト記号表（従来型・ユニット型共通）'!$C$6:$L$47,10,FALSE))</f>
        <v/>
      </c>
      <c r="AP84" s="259" t="str">
        <f>IF(AP83="","",VLOOKUP(AP83,'シフト記号表（従来型・ユニット型共通）'!$C$6:$L$47,10,FALSE))</f>
        <v/>
      </c>
      <c r="AQ84" s="260" t="str">
        <f>IF(AQ83="","",VLOOKUP(AQ83,'シフト記号表（従来型・ユニット型共通）'!$C$6:$L$47,10,FALSE))</f>
        <v/>
      </c>
      <c r="AR84" s="258" t="str">
        <f>IF(AR83="","",VLOOKUP(AR83,'シフト記号表（従来型・ユニット型共通）'!$C$6:$L$47,10,FALSE))</f>
        <v/>
      </c>
      <c r="AS84" s="259" t="str">
        <f>IF(AS83="","",VLOOKUP(AS83,'シフト記号表（従来型・ユニット型共通）'!$C$6:$L$47,10,FALSE))</f>
        <v/>
      </c>
      <c r="AT84" s="259" t="str">
        <f>IF(AT83="","",VLOOKUP(AT83,'シフト記号表（従来型・ユニット型共通）'!$C$6:$L$47,10,FALSE))</f>
        <v/>
      </c>
      <c r="AU84" s="259" t="str">
        <f>IF(AU83="","",VLOOKUP(AU83,'シフト記号表（従来型・ユニット型共通）'!$C$6:$L$47,10,FALSE))</f>
        <v/>
      </c>
      <c r="AV84" s="259" t="str">
        <f>IF(AV83="","",VLOOKUP(AV83,'シフト記号表（従来型・ユニット型共通）'!$C$6:$L$47,10,FALSE))</f>
        <v/>
      </c>
      <c r="AW84" s="259" t="str">
        <f>IF(AW83="","",VLOOKUP(AW83,'シフト記号表（従来型・ユニット型共通）'!$C$6:$L$47,10,FALSE))</f>
        <v/>
      </c>
      <c r="AX84" s="260" t="str">
        <f>IF(AX83="","",VLOOKUP(AX83,'シフト記号表（従来型・ユニット型共通）'!$C$6:$L$47,10,FALSE))</f>
        <v/>
      </c>
      <c r="AY84" s="258" t="str">
        <f>IF(AY83="","",VLOOKUP(AY83,'シフト記号表（従来型・ユニット型共通）'!$C$6:$L$47,10,FALSE))</f>
        <v/>
      </c>
      <c r="AZ84" s="259" t="str">
        <f>IF(AZ83="","",VLOOKUP(AZ83,'シフト記号表（従来型・ユニット型共通）'!$C$6:$L$47,10,FALSE))</f>
        <v/>
      </c>
      <c r="BA84" s="259" t="str">
        <f>IF(BA83="","",VLOOKUP(BA83,'シフト記号表（従来型・ユニット型共通）'!$C$6:$L$47,10,FALSE))</f>
        <v/>
      </c>
      <c r="BB84" s="1610" t="str">
        <f>IF($BE$3="４週",SUM(W84:AX84),IF($BE$3="暦月",SUM(W84:BA84),""))</f>
        <v/>
      </c>
      <c r="BC84" s="1611"/>
      <c r="BD84" s="1612" t="str">
        <f>IF($BE$3="４週",BB84/4,IF($BE$3="暦月",(BB84/($BE$8/7)),""))</f>
        <v/>
      </c>
      <c r="BE84" s="1611"/>
      <c r="BF84" s="1607"/>
      <c r="BG84" s="1608"/>
      <c r="BH84" s="1608"/>
      <c r="BI84" s="1608"/>
      <c r="BJ84" s="1609"/>
    </row>
    <row r="85" spans="2:62" ht="20.25" customHeight="1" x14ac:dyDescent="0.2">
      <c r="B85" s="1520">
        <f>B83+1</f>
        <v>35</v>
      </c>
      <c r="C85" s="1584"/>
      <c r="D85" s="1511"/>
      <c r="E85" s="253"/>
      <c r="F85" s="254"/>
      <c r="G85" s="253"/>
      <c r="H85" s="254"/>
      <c r="I85" s="1585"/>
      <c r="J85" s="1586"/>
      <c r="K85" s="1509"/>
      <c r="L85" s="1510"/>
      <c r="M85" s="1510"/>
      <c r="N85" s="1511"/>
      <c r="O85" s="1515"/>
      <c r="P85" s="1516"/>
      <c r="Q85" s="1516"/>
      <c r="R85" s="1516"/>
      <c r="S85" s="1517"/>
      <c r="T85" s="273" t="s">
        <v>487</v>
      </c>
      <c r="U85" s="274"/>
      <c r="V85" s="275"/>
      <c r="W85" s="266"/>
      <c r="X85" s="267"/>
      <c r="Y85" s="267"/>
      <c r="Z85" s="267"/>
      <c r="AA85" s="267"/>
      <c r="AB85" s="267"/>
      <c r="AC85" s="268"/>
      <c r="AD85" s="266"/>
      <c r="AE85" s="267"/>
      <c r="AF85" s="267"/>
      <c r="AG85" s="267"/>
      <c r="AH85" s="267"/>
      <c r="AI85" s="267"/>
      <c r="AJ85" s="268"/>
      <c r="AK85" s="266"/>
      <c r="AL85" s="267"/>
      <c r="AM85" s="267"/>
      <c r="AN85" s="267"/>
      <c r="AO85" s="267"/>
      <c r="AP85" s="267"/>
      <c r="AQ85" s="268"/>
      <c r="AR85" s="266"/>
      <c r="AS85" s="267"/>
      <c r="AT85" s="267"/>
      <c r="AU85" s="267"/>
      <c r="AV85" s="267"/>
      <c r="AW85" s="267"/>
      <c r="AX85" s="268"/>
      <c r="AY85" s="266"/>
      <c r="AZ85" s="267"/>
      <c r="BA85" s="269"/>
      <c r="BB85" s="1518"/>
      <c r="BC85" s="1519"/>
      <c r="BD85" s="1573"/>
      <c r="BE85" s="1574"/>
      <c r="BF85" s="1575"/>
      <c r="BG85" s="1576"/>
      <c r="BH85" s="1576"/>
      <c r="BI85" s="1576"/>
      <c r="BJ85" s="1577"/>
    </row>
    <row r="86" spans="2:62" ht="20.25" customHeight="1" x14ac:dyDescent="0.2">
      <c r="B86" s="1521"/>
      <c r="C86" s="1613"/>
      <c r="D86" s="1614"/>
      <c r="E86" s="276"/>
      <c r="F86" s="277">
        <f>C85</f>
        <v>0</v>
      </c>
      <c r="G86" s="276"/>
      <c r="H86" s="277">
        <f>I85</f>
        <v>0</v>
      </c>
      <c r="I86" s="1615"/>
      <c r="J86" s="1616"/>
      <c r="K86" s="1617"/>
      <c r="L86" s="1618"/>
      <c r="M86" s="1618"/>
      <c r="N86" s="1614"/>
      <c r="O86" s="1515"/>
      <c r="P86" s="1516"/>
      <c r="Q86" s="1516"/>
      <c r="R86" s="1516"/>
      <c r="S86" s="1517"/>
      <c r="T86" s="270" t="s">
        <v>488</v>
      </c>
      <c r="U86" s="271"/>
      <c r="V86" s="272"/>
      <c r="W86" s="258" t="str">
        <f>IF(W85="","",VLOOKUP(W85,'シフト記号表（従来型・ユニット型共通）'!$C$6:$L$47,10,FALSE))</f>
        <v/>
      </c>
      <c r="X86" s="259" t="str">
        <f>IF(X85="","",VLOOKUP(X85,'シフト記号表（従来型・ユニット型共通）'!$C$6:$L$47,10,FALSE))</f>
        <v/>
      </c>
      <c r="Y86" s="259" t="str">
        <f>IF(Y85="","",VLOOKUP(Y85,'シフト記号表（従来型・ユニット型共通）'!$C$6:$L$47,10,FALSE))</f>
        <v/>
      </c>
      <c r="Z86" s="259" t="str">
        <f>IF(Z85="","",VLOOKUP(Z85,'シフト記号表（従来型・ユニット型共通）'!$C$6:$L$47,10,FALSE))</f>
        <v/>
      </c>
      <c r="AA86" s="259" t="str">
        <f>IF(AA85="","",VLOOKUP(AA85,'シフト記号表（従来型・ユニット型共通）'!$C$6:$L$47,10,FALSE))</f>
        <v/>
      </c>
      <c r="AB86" s="259" t="str">
        <f>IF(AB85="","",VLOOKUP(AB85,'シフト記号表（従来型・ユニット型共通）'!$C$6:$L$47,10,FALSE))</f>
        <v/>
      </c>
      <c r="AC86" s="260" t="str">
        <f>IF(AC85="","",VLOOKUP(AC85,'シフト記号表（従来型・ユニット型共通）'!$C$6:$L$47,10,FALSE))</f>
        <v/>
      </c>
      <c r="AD86" s="258" t="str">
        <f>IF(AD85="","",VLOOKUP(AD85,'シフト記号表（従来型・ユニット型共通）'!$C$6:$L$47,10,FALSE))</f>
        <v/>
      </c>
      <c r="AE86" s="259" t="str">
        <f>IF(AE85="","",VLOOKUP(AE85,'シフト記号表（従来型・ユニット型共通）'!$C$6:$L$47,10,FALSE))</f>
        <v/>
      </c>
      <c r="AF86" s="259" t="str">
        <f>IF(AF85="","",VLOOKUP(AF85,'シフト記号表（従来型・ユニット型共通）'!$C$6:$L$47,10,FALSE))</f>
        <v/>
      </c>
      <c r="AG86" s="259" t="str">
        <f>IF(AG85="","",VLOOKUP(AG85,'シフト記号表（従来型・ユニット型共通）'!$C$6:$L$47,10,FALSE))</f>
        <v/>
      </c>
      <c r="AH86" s="259" t="str">
        <f>IF(AH85="","",VLOOKUP(AH85,'シフト記号表（従来型・ユニット型共通）'!$C$6:$L$47,10,FALSE))</f>
        <v/>
      </c>
      <c r="AI86" s="259" t="str">
        <f>IF(AI85="","",VLOOKUP(AI85,'シフト記号表（従来型・ユニット型共通）'!$C$6:$L$47,10,FALSE))</f>
        <v/>
      </c>
      <c r="AJ86" s="260" t="str">
        <f>IF(AJ85="","",VLOOKUP(AJ85,'シフト記号表（従来型・ユニット型共通）'!$C$6:$L$47,10,FALSE))</f>
        <v/>
      </c>
      <c r="AK86" s="258" t="str">
        <f>IF(AK85="","",VLOOKUP(AK85,'シフト記号表（従来型・ユニット型共通）'!$C$6:$L$47,10,FALSE))</f>
        <v/>
      </c>
      <c r="AL86" s="259" t="str">
        <f>IF(AL85="","",VLOOKUP(AL85,'シフト記号表（従来型・ユニット型共通）'!$C$6:$L$47,10,FALSE))</f>
        <v/>
      </c>
      <c r="AM86" s="259" t="str">
        <f>IF(AM85="","",VLOOKUP(AM85,'シフト記号表（従来型・ユニット型共通）'!$C$6:$L$47,10,FALSE))</f>
        <v/>
      </c>
      <c r="AN86" s="259" t="str">
        <f>IF(AN85="","",VLOOKUP(AN85,'シフト記号表（従来型・ユニット型共通）'!$C$6:$L$47,10,FALSE))</f>
        <v/>
      </c>
      <c r="AO86" s="259" t="str">
        <f>IF(AO85="","",VLOOKUP(AO85,'シフト記号表（従来型・ユニット型共通）'!$C$6:$L$47,10,FALSE))</f>
        <v/>
      </c>
      <c r="AP86" s="259" t="str">
        <f>IF(AP85="","",VLOOKUP(AP85,'シフト記号表（従来型・ユニット型共通）'!$C$6:$L$47,10,FALSE))</f>
        <v/>
      </c>
      <c r="AQ86" s="260" t="str">
        <f>IF(AQ85="","",VLOOKUP(AQ85,'シフト記号表（従来型・ユニット型共通）'!$C$6:$L$47,10,FALSE))</f>
        <v/>
      </c>
      <c r="AR86" s="258" t="str">
        <f>IF(AR85="","",VLOOKUP(AR85,'シフト記号表（従来型・ユニット型共通）'!$C$6:$L$47,10,FALSE))</f>
        <v/>
      </c>
      <c r="AS86" s="259" t="str">
        <f>IF(AS85="","",VLOOKUP(AS85,'シフト記号表（従来型・ユニット型共通）'!$C$6:$L$47,10,FALSE))</f>
        <v/>
      </c>
      <c r="AT86" s="259" t="str">
        <f>IF(AT85="","",VLOOKUP(AT85,'シフト記号表（従来型・ユニット型共通）'!$C$6:$L$47,10,FALSE))</f>
        <v/>
      </c>
      <c r="AU86" s="259" t="str">
        <f>IF(AU85="","",VLOOKUP(AU85,'シフト記号表（従来型・ユニット型共通）'!$C$6:$L$47,10,FALSE))</f>
        <v/>
      </c>
      <c r="AV86" s="259" t="str">
        <f>IF(AV85="","",VLOOKUP(AV85,'シフト記号表（従来型・ユニット型共通）'!$C$6:$L$47,10,FALSE))</f>
        <v/>
      </c>
      <c r="AW86" s="259" t="str">
        <f>IF(AW85="","",VLOOKUP(AW85,'シフト記号表（従来型・ユニット型共通）'!$C$6:$L$47,10,FALSE))</f>
        <v/>
      </c>
      <c r="AX86" s="260" t="str">
        <f>IF(AX85="","",VLOOKUP(AX85,'シフト記号表（従来型・ユニット型共通）'!$C$6:$L$47,10,FALSE))</f>
        <v/>
      </c>
      <c r="AY86" s="258" t="str">
        <f>IF(AY85="","",VLOOKUP(AY85,'シフト記号表（従来型・ユニット型共通）'!$C$6:$L$47,10,FALSE))</f>
        <v/>
      </c>
      <c r="AZ86" s="259" t="str">
        <f>IF(AZ85="","",VLOOKUP(AZ85,'シフト記号表（従来型・ユニット型共通）'!$C$6:$L$47,10,FALSE))</f>
        <v/>
      </c>
      <c r="BA86" s="259" t="str">
        <f>IF(BA85="","",VLOOKUP(BA85,'シフト記号表（従来型・ユニット型共通）'!$C$6:$L$47,10,FALSE))</f>
        <v/>
      </c>
      <c r="BB86" s="1610" t="str">
        <f>IF($BE$3="４週",SUM(W86:AX86),IF($BE$3="暦月",SUM(W86:BA86),""))</f>
        <v/>
      </c>
      <c r="BC86" s="1611"/>
      <c r="BD86" s="1612" t="str">
        <f>IF($BE$3="４週",BB86/4,IF($BE$3="暦月",(BB86/($BE$8/7)),""))</f>
        <v/>
      </c>
      <c r="BE86" s="1611"/>
      <c r="BF86" s="1607"/>
      <c r="BG86" s="1608"/>
      <c r="BH86" s="1608"/>
      <c r="BI86" s="1608"/>
      <c r="BJ86" s="1609"/>
    </row>
    <row r="87" spans="2:62" ht="20.25" customHeight="1" x14ac:dyDescent="0.2">
      <c r="B87" s="1520">
        <f>B85+1</f>
        <v>36</v>
      </c>
      <c r="C87" s="1584"/>
      <c r="D87" s="1511"/>
      <c r="E87" s="253"/>
      <c r="F87" s="254"/>
      <c r="G87" s="253"/>
      <c r="H87" s="254"/>
      <c r="I87" s="1585"/>
      <c r="J87" s="1586"/>
      <c r="K87" s="1509"/>
      <c r="L87" s="1510"/>
      <c r="M87" s="1510"/>
      <c r="N87" s="1511"/>
      <c r="O87" s="1515"/>
      <c r="P87" s="1516"/>
      <c r="Q87" s="1516"/>
      <c r="R87" s="1516"/>
      <c r="S87" s="1517"/>
      <c r="T87" s="273" t="s">
        <v>487</v>
      </c>
      <c r="U87" s="274"/>
      <c r="V87" s="275"/>
      <c r="W87" s="266"/>
      <c r="X87" s="267"/>
      <c r="Y87" s="267"/>
      <c r="Z87" s="267"/>
      <c r="AA87" s="267"/>
      <c r="AB87" s="267"/>
      <c r="AC87" s="268"/>
      <c r="AD87" s="266"/>
      <c r="AE87" s="267"/>
      <c r="AF87" s="267"/>
      <c r="AG87" s="267"/>
      <c r="AH87" s="267"/>
      <c r="AI87" s="267"/>
      <c r="AJ87" s="268"/>
      <c r="AK87" s="266"/>
      <c r="AL87" s="267"/>
      <c r="AM87" s="267"/>
      <c r="AN87" s="267"/>
      <c r="AO87" s="267"/>
      <c r="AP87" s="267"/>
      <c r="AQ87" s="268"/>
      <c r="AR87" s="266"/>
      <c r="AS87" s="267"/>
      <c r="AT87" s="267"/>
      <c r="AU87" s="267"/>
      <c r="AV87" s="267"/>
      <c r="AW87" s="267"/>
      <c r="AX87" s="268"/>
      <c r="AY87" s="266"/>
      <c r="AZ87" s="267"/>
      <c r="BA87" s="269"/>
      <c r="BB87" s="1518"/>
      <c r="BC87" s="1519"/>
      <c r="BD87" s="1573"/>
      <c r="BE87" s="1574"/>
      <c r="BF87" s="1575"/>
      <c r="BG87" s="1576"/>
      <c r="BH87" s="1576"/>
      <c r="BI87" s="1576"/>
      <c r="BJ87" s="1577"/>
    </row>
    <row r="88" spans="2:62" ht="20.25" customHeight="1" x14ac:dyDescent="0.2">
      <c r="B88" s="1521"/>
      <c r="C88" s="1613"/>
      <c r="D88" s="1614"/>
      <c r="E88" s="276"/>
      <c r="F88" s="277">
        <f>C87</f>
        <v>0</v>
      </c>
      <c r="G88" s="276"/>
      <c r="H88" s="277">
        <f>I87</f>
        <v>0</v>
      </c>
      <c r="I88" s="1615"/>
      <c r="J88" s="1616"/>
      <c r="K88" s="1617"/>
      <c r="L88" s="1618"/>
      <c r="M88" s="1618"/>
      <c r="N88" s="1614"/>
      <c r="O88" s="1515"/>
      <c r="P88" s="1516"/>
      <c r="Q88" s="1516"/>
      <c r="R88" s="1516"/>
      <c r="S88" s="1517"/>
      <c r="T88" s="270" t="s">
        <v>488</v>
      </c>
      <c r="U88" s="271"/>
      <c r="V88" s="272"/>
      <c r="W88" s="258" t="str">
        <f>IF(W87="","",VLOOKUP(W87,'シフト記号表（従来型・ユニット型共通）'!$C$6:$L$47,10,FALSE))</f>
        <v/>
      </c>
      <c r="X88" s="259" t="str">
        <f>IF(X87="","",VLOOKUP(X87,'シフト記号表（従来型・ユニット型共通）'!$C$6:$L$47,10,FALSE))</f>
        <v/>
      </c>
      <c r="Y88" s="259" t="str">
        <f>IF(Y87="","",VLOOKUP(Y87,'シフト記号表（従来型・ユニット型共通）'!$C$6:$L$47,10,FALSE))</f>
        <v/>
      </c>
      <c r="Z88" s="259" t="str">
        <f>IF(Z87="","",VLOOKUP(Z87,'シフト記号表（従来型・ユニット型共通）'!$C$6:$L$47,10,FALSE))</f>
        <v/>
      </c>
      <c r="AA88" s="259" t="str">
        <f>IF(AA87="","",VLOOKUP(AA87,'シフト記号表（従来型・ユニット型共通）'!$C$6:$L$47,10,FALSE))</f>
        <v/>
      </c>
      <c r="AB88" s="259" t="str">
        <f>IF(AB87="","",VLOOKUP(AB87,'シフト記号表（従来型・ユニット型共通）'!$C$6:$L$47,10,FALSE))</f>
        <v/>
      </c>
      <c r="AC88" s="260" t="str">
        <f>IF(AC87="","",VLOOKUP(AC87,'シフト記号表（従来型・ユニット型共通）'!$C$6:$L$47,10,FALSE))</f>
        <v/>
      </c>
      <c r="AD88" s="258" t="str">
        <f>IF(AD87="","",VLOOKUP(AD87,'シフト記号表（従来型・ユニット型共通）'!$C$6:$L$47,10,FALSE))</f>
        <v/>
      </c>
      <c r="AE88" s="259" t="str">
        <f>IF(AE87="","",VLOOKUP(AE87,'シフト記号表（従来型・ユニット型共通）'!$C$6:$L$47,10,FALSE))</f>
        <v/>
      </c>
      <c r="AF88" s="259" t="str">
        <f>IF(AF87="","",VLOOKUP(AF87,'シフト記号表（従来型・ユニット型共通）'!$C$6:$L$47,10,FALSE))</f>
        <v/>
      </c>
      <c r="AG88" s="259" t="str">
        <f>IF(AG87="","",VLOOKUP(AG87,'シフト記号表（従来型・ユニット型共通）'!$C$6:$L$47,10,FALSE))</f>
        <v/>
      </c>
      <c r="AH88" s="259" t="str">
        <f>IF(AH87="","",VLOOKUP(AH87,'シフト記号表（従来型・ユニット型共通）'!$C$6:$L$47,10,FALSE))</f>
        <v/>
      </c>
      <c r="AI88" s="259" t="str">
        <f>IF(AI87="","",VLOOKUP(AI87,'シフト記号表（従来型・ユニット型共通）'!$C$6:$L$47,10,FALSE))</f>
        <v/>
      </c>
      <c r="AJ88" s="260" t="str">
        <f>IF(AJ87="","",VLOOKUP(AJ87,'シフト記号表（従来型・ユニット型共通）'!$C$6:$L$47,10,FALSE))</f>
        <v/>
      </c>
      <c r="AK88" s="258" t="str">
        <f>IF(AK87="","",VLOOKUP(AK87,'シフト記号表（従来型・ユニット型共通）'!$C$6:$L$47,10,FALSE))</f>
        <v/>
      </c>
      <c r="AL88" s="259" t="str">
        <f>IF(AL87="","",VLOOKUP(AL87,'シフト記号表（従来型・ユニット型共通）'!$C$6:$L$47,10,FALSE))</f>
        <v/>
      </c>
      <c r="AM88" s="259" t="str">
        <f>IF(AM87="","",VLOOKUP(AM87,'シフト記号表（従来型・ユニット型共通）'!$C$6:$L$47,10,FALSE))</f>
        <v/>
      </c>
      <c r="AN88" s="259" t="str">
        <f>IF(AN87="","",VLOOKUP(AN87,'シフト記号表（従来型・ユニット型共通）'!$C$6:$L$47,10,FALSE))</f>
        <v/>
      </c>
      <c r="AO88" s="259" t="str">
        <f>IF(AO87="","",VLOOKUP(AO87,'シフト記号表（従来型・ユニット型共通）'!$C$6:$L$47,10,FALSE))</f>
        <v/>
      </c>
      <c r="AP88" s="259" t="str">
        <f>IF(AP87="","",VLOOKUP(AP87,'シフト記号表（従来型・ユニット型共通）'!$C$6:$L$47,10,FALSE))</f>
        <v/>
      </c>
      <c r="AQ88" s="260" t="str">
        <f>IF(AQ87="","",VLOOKUP(AQ87,'シフト記号表（従来型・ユニット型共通）'!$C$6:$L$47,10,FALSE))</f>
        <v/>
      </c>
      <c r="AR88" s="258" t="str">
        <f>IF(AR87="","",VLOOKUP(AR87,'シフト記号表（従来型・ユニット型共通）'!$C$6:$L$47,10,FALSE))</f>
        <v/>
      </c>
      <c r="AS88" s="259" t="str">
        <f>IF(AS87="","",VLOOKUP(AS87,'シフト記号表（従来型・ユニット型共通）'!$C$6:$L$47,10,FALSE))</f>
        <v/>
      </c>
      <c r="AT88" s="259" t="str">
        <f>IF(AT87="","",VLOOKUP(AT87,'シフト記号表（従来型・ユニット型共通）'!$C$6:$L$47,10,FALSE))</f>
        <v/>
      </c>
      <c r="AU88" s="259" t="str">
        <f>IF(AU87="","",VLOOKUP(AU87,'シフト記号表（従来型・ユニット型共通）'!$C$6:$L$47,10,FALSE))</f>
        <v/>
      </c>
      <c r="AV88" s="259" t="str">
        <f>IF(AV87="","",VLOOKUP(AV87,'シフト記号表（従来型・ユニット型共通）'!$C$6:$L$47,10,FALSE))</f>
        <v/>
      </c>
      <c r="AW88" s="259" t="str">
        <f>IF(AW87="","",VLOOKUP(AW87,'シフト記号表（従来型・ユニット型共通）'!$C$6:$L$47,10,FALSE))</f>
        <v/>
      </c>
      <c r="AX88" s="260" t="str">
        <f>IF(AX87="","",VLOOKUP(AX87,'シフト記号表（従来型・ユニット型共通）'!$C$6:$L$47,10,FALSE))</f>
        <v/>
      </c>
      <c r="AY88" s="258" t="str">
        <f>IF(AY87="","",VLOOKUP(AY87,'シフト記号表（従来型・ユニット型共通）'!$C$6:$L$47,10,FALSE))</f>
        <v/>
      </c>
      <c r="AZ88" s="259" t="str">
        <f>IF(AZ87="","",VLOOKUP(AZ87,'シフト記号表（従来型・ユニット型共通）'!$C$6:$L$47,10,FALSE))</f>
        <v/>
      </c>
      <c r="BA88" s="259" t="str">
        <f>IF(BA87="","",VLOOKUP(BA87,'シフト記号表（従来型・ユニット型共通）'!$C$6:$L$47,10,FALSE))</f>
        <v/>
      </c>
      <c r="BB88" s="1610" t="str">
        <f>IF($BE$3="４週",SUM(W88:AX88),IF($BE$3="暦月",SUM(W88:BA88),""))</f>
        <v/>
      </c>
      <c r="BC88" s="1611"/>
      <c r="BD88" s="1612" t="str">
        <f>IF($BE$3="４週",BB88/4,IF($BE$3="暦月",(BB88/($BE$8/7)),""))</f>
        <v/>
      </c>
      <c r="BE88" s="1611"/>
      <c r="BF88" s="1607"/>
      <c r="BG88" s="1608"/>
      <c r="BH88" s="1608"/>
      <c r="BI88" s="1608"/>
      <c r="BJ88" s="1609"/>
    </row>
    <row r="89" spans="2:62" ht="20.25" customHeight="1" x14ac:dyDescent="0.2">
      <c r="B89" s="1520">
        <f>B87+1</f>
        <v>37</v>
      </c>
      <c r="C89" s="1584"/>
      <c r="D89" s="1511"/>
      <c r="E89" s="253"/>
      <c r="F89" s="254"/>
      <c r="G89" s="253"/>
      <c r="H89" s="254"/>
      <c r="I89" s="1585"/>
      <c r="J89" s="1586"/>
      <c r="K89" s="1509"/>
      <c r="L89" s="1510"/>
      <c r="M89" s="1510"/>
      <c r="N89" s="1511"/>
      <c r="O89" s="1515"/>
      <c r="P89" s="1516"/>
      <c r="Q89" s="1516"/>
      <c r="R89" s="1516"/>
      <c r="S89" s="1517"/>
      <c r="T89" s="273" t="s">
        <v>487</v>
      </c>
      <c r="U89" s="274"/>
      <c r="V89" s="275"/>
      <c r="W89" s="266"/>
      <c r="X89" s="267"/>
      <c r="Y89" s="267"/>
      <c r="Z89" s="267"/>
      <c r="AA89" s="267"/>
      <c r="AB89" s="267"/>
      <c r="AC89" s="268"/>
      <c r="AD89" s="266"/>
      <c r="AE89" s="267"/>
      <c r="AF89" s="267"/>
      <c r="AG89" s="267"/>
      <c r="AH89" s="267"/>
      <c r="AI89" s="267"/>
      <c r="AJ89" s="268"/>
      <c r="AK89" s="266"/>
      <c r="AL89" s="267"/>
      <c r="AM89" s="267"/>
      <c r="AN89" s="267"/>
      <c r="AO89" s="267"/>
      <c r="AP89" s="267"/>
      <c r="AQ89" s="268"/>
      <c r="AR89" s="266"/>
      <c r="AS89" s="267"/>
      <c r="AT89" s="267"/>
      <c r="AU89" s="267"/>
      <c r="AV89" s="267"/>
      <c r="AW89" s="267"/>
      <c r="AX89" s="268"/>
      <c r="AY89" s="266"/>
      <c r="AZ89" s="267"/>
      <c r="BA89" s="269"/>
      <c r="BB89" s="1518"/>
      <c r="BC89" s="1519"/>
      <c r="BD89" s="1573"/>
      <c r="BE89" s="1574"/>
      <c r="BF89" s="1575"/>
      <c r="BG89" s="1576"/>
      <c r="BH89" s="1576"/>
      <c r="BI89" s="1576"/>
      <c r="BJ89" s="1577"/>
    </row>
    <row r="90" spans="2:62" ht="20.25" customHeight="1" x14ac:dyDescent="0.2">
      <c r="B90" s="1521"/>
      <c r="C90" s="1613"/>
      <c r="D90" s="1614"/>
      <c r="E90" s="276"/>
      <c r="F90" s="277">
        <f>C89</f>
        <v>0</v>
      </c>
      <c r="G90" s="276"/>
      <c r="H90" s="277">
        <f>I89</f>
        <v>0</v>
      </c>
      <c r="I90" s="1615"/>
      <c r="J90" s="1616"/>
      <c r="K90" s="1617"/>
      <c r="L90" s="1618"/>
      <c r="M90" s="1618"/>
      <c r="N90" s="1614"/>
      <c r="O90" s="1515"/>
      <c r="P90" s="1516"/>
      <c r="Q90" s="1516"/>
      <c r="R90" s="1516"/>
      <c r="S90" s="1517"/>
      <c r="T90" s="270" t="s">
        <v>488</v>
      </c>
      <c r="U90" s="271"/>
      <c r="V90" s="272"/>
      <c r="W90" s="258" t="str">
        <f>IF(W89="","",VLOOKUP(W89,'シフト記号表（従来型・ユニット型共通）'!$C$6:$L$47,10,FALSE))</f>
        <v/>
      </c>
      <c r="X90" s="259" t="str">
        <f>IF(X89="","",VLOOKUP(X89,'シフト記号表（従来型・ユニット型共通）'!$C$6:$L$47,10,FALSE))</f>
        <v/>
      </c>
      <c r="Y90" s="259" t="str">
        <f>IF(Y89="","",VLOOKUP(Y89,'シフト記号表（従来型・ユニット型共通）'!$C$6:$L$47,10,FALSE))</f>
        <v/>
      </c>
      <c r="Z90" s="259" t="str">
        <f>IF(Z89="","",VLOOKUP(Z89,'シフト記号表（従来型・ユニット型共通）'!$C$6:$L$47,10,FALSE))</f>
        <v/>
      </c>
      <c r="AA90" s="259" t="str">
        <f>IF(AA89="","",VLOOKUP(AA89,'シフト記号表（従来型・ユニット型共通）'!$C$6:$L$47,10,FALSE))</f>
        <v/>
      </c>
      <c r="AB90" s="259" t="str">
        <f>IF(AB89="","",VLOOKUP(AB89,'シフト記号表（従来型・ユニット型共通）'!$C$6:$L$47,10,FALSE))</f>
        <v/>
      </c>
      <c r="AC90" s="260" t="str">
        <f>IF(AC89="","",VLOOKUP(AC89,'シフト記号表（従来型・ユニット型共通）'!$C$6:$L$47,10,FALSE))</f>
        <v/>
      </c>
      <c r="AD90" s="258" t="str">
        <f>IF(AD89="","",VLOOKUP(AD89,'シフト記号表（従来型・ユニット型共通）'!$C$6:$L$47,10,FALSE))</f>
        <v/>
      </c>
      <c r="AE90" s="259" t="str">
        <f>IF(AE89="","",VLOOKUP(AE89,'シフト記号表（従来型・ユニット型共通）'!$C$6:$L$47,10,FALSE))</f>
        <v/>
      </c>
      <c r="AF90" s="259" t="str">
        <f>IF(AF89="","",VLOOKUP(AF89,'シフト記号表（従来型・ユニット型共通）'!$C$6:$L$47,10,FALSE))</f>
        <v/>
      </c>
      <c r="AG90" s="259" t="str">
        <f>IF(AG89="","",VLOOKUP(AG89,'シフト記号表（従来型・ユニット型共通）'!$C$6:$L$47,10,FALSE))</f>
        <v/>
      </c>
      <c r="AH90" s="259" t="str">
        <f>IF(AH89="","",VLOOKUP(AH89,'シフト記号表（従来型・ユニット型共通）'!$C$6:$L$47,10,FALSE))</f>
        <v/>
      </c>
      <c r="AI90" s="259" t="str">
        <f>IF(AI89="","",VLOOKUP(AI89,'シフト記号表（従来型・ユニット型共通）'!$C$6:$L$47,10,FALSE))</f>
        <v/>
      </c>
      <c r="AJ90" s="260" t="str">
        <f>IF(AJ89="","",VLOOKUP(AJ89,'シフト記号表（従来型・ユニット型共通）'!$C$6:$L$47,10,FALSE))</f>
        <v/>
      </c>
      <c r="AK90" s="258" t="str">
        <f>IF(AK89="","",VLOOKUP(AK89,'シフト記号表（従来型・ユニット型共通）'!$C$6:$L$47,10,FALSE))</f>
        <v/>
      </c>
      <c r="AL90" s="259" t="str">
        <f>IF(AL89="","",VLOOKUP(AL89,'シフト記号表（従来型・ユニット型共通）'!$C$6:$L$47,10,FALSE))</f>
        <v/>
      </c>
      <c r="AM90" s="259" t="str">
        <f>IF(AM89="","",VLOOKUP(AM89,'シフト記号表（従来型・ユニット型共通）'!$C$6:$L$47,10,FALSE))</f>
        <v/>
      </c>
      <c r="AN90" s="259" t="str">
        <f>IF(AN89="","",VLOOKUP(AN89,'シフト記号表（従来型・ユニット型共通）'!$C$6:$L$47,10,FALSE))</f>
        <v/>
      </c>
      <c r="AO90" s="259" t="str">
        <f>IF(AO89="","",VLOOKUP(AO89,'シフト記号表（従来型・ユニット型共通）'!$C$6:$L$47,10,FALSE))</f>
        <v/>
      </c>
      <c r="AP90" s="259" t="str">
        <f>IF(AP89="","",VLOOKUP(AP89,'シフト記号表（従来型・ユニット型共通）'!$C$6:$L$47,10,FALSE))</f>
        <v/>
      </c>
      <c r="AQ90" s="260" t="str">
        <f>IF(AQ89="","",VLOOKUP(AQ89,'シフト記号表（従来型・ユニット型共通）'!$C$6:$L$47,10,FALSE))</f>
        <v/>
      </c>
      <c r="AR90" s="258" t="str">
        <f>IF(AR89="","",VLOOKUP(AR89,'シフト記号表（従来型・ユニット型共通）'!$C$6:$L$47,10,FALSE))</f>
        <v/>
      </c>
      <c r="AS90" s="259" t="str">
        <f>IF(AS89="","",VLOOKUP(AS89,'シフト記号表（従来型・ユニット型共通）'!$C$6:$L$47,10,FALSE))</f>
        <v/>
      </c>
      <c r="AT90" s="259" t="str">
        <f>IF(AT89="","",VLOOKUP(AT89,'シフト記号表（従来型・ユニット型共通）'!$C$6:$L$47,10,FALSE))</f>
        <v/>
      </c>
      <c r="AU90" s="259" t="str">
        <f>IF(AU89="","",VLOOKUP(AU89,'シフト記号表（従来型・ユニット型共通）'!$C$6:$L$47,10,FALSE))</f>
        <v/>
      </c>
      <c r="AV90" s="259" t="str">
        <f>IF(AV89="","",VLOOKUP(AV89,'シフト記号表（従来型・ユニット型共通）'!$C$6:$L$47,10,FALSE))</f>
        <v/>
      </c>
      <c r="AW90" s="259" t="str">
        <f>IF(AW89="","",VLOOKUP(AW89,'シフト記号表（従来型・ユニット型共通）'!$C$6:$L$47,10,FALSE))</f>
        <v/>
      </c>
      <c r="AX90" s="260" t="str">
        <f>IF(AX89="","",VLOOKUP(AX89,'シフト記号表（従来型・ユニット型共通）'!$C$6:$L$47,10,FALSE))</f>
        <v/>
      </c>
      <c r="AY90" s="258" t="str">
        <f>IF(AY89="","",VLOOKUP(AY89,'シフト記号表（従来型・ユニット型共通）'!$C$6:$L$47,10,FALSE))</f>
        <v/>
      </c>
      <c r="AZ90" s="259" t="str">
        <f>IF(AZ89="","",VLOOKUP(AZ89,'シフト記号表（従来型・ユニット型共通）'!$C$6:$L$47,10,FALSE))</f>
        <v/>
      </c>
      <c r="BA90" s="259" t="str">
        <f>IF(BA89="","",VLOOKUP(BA89,'シフト記号表（従来型・ユニット型共通）'!$C$6:$L$47,10,FALSE))</f>
        <v/>
      </c>
      <c r="BB90" s="1610" t="str">
        <f>IF($BE$3="４週",SUM(W90:AX90),IF($BE$3="暦月",SUM(W90:BA90),""))</f>
        <v/>
      </c>
      <c r="BC90" s="1611"/>
      <c r="BD90" s="1612" t="str">
        <f>IF($BE$3="４週",BB90/4,IF($BE$3="暦月",(BB90/($BE$8/7)),""))</f>
        <v/>
      </c>
      <c r="BE90" s="1611"/>
      <c r="BF90" s="1607"/>
      <c r="BG90" s="1608"/>
      <c r="BH90" s="1608"/>
      <c r="BI90" s="1608"/>
      <c r="BJ90" s="1609"/>
    </row>
    <row r="91" spans="2:62" ht="20.25" customHeight="1" x14ac:dyDescent="0.2">
      <c r="B91" s="1520">
        <f>B89+1</f>
        <v>38</v>
      </c>
      <c r="C91" s="1584"/>
      <c r="D91" s="1511"/>
      <c r="E91" s="253"/>
      <c r="F91" s="254"/>
      <c r="G91" s="253"/>
      <c r="H91" s="254"/>
      <c r="I91" s="1585"/>
      <c r="J91" s="1586"/>
      <c r="K91" s="1509"/>
      <c r="L91" s="1510"/>
      <c r="M91" s="1510"/>
      <c r="N91" s="1511"/>
      <c r="O91" s="1515"/>
      <c r="P91" s="1516"/>
      <c r="Q91" s="1516"/>
      <c r="R91" s="1516"/>
      <c r="S91" s="1517"/>
      <c r="T91" s="273" t="s">
        <v>487</v>
      </c>
      <c r="U91" s="274"/>
      <c r="V91" s="275"/>
      <c r="W91" s="266"/>
      <c r="X91" s="267"/>
      <c r="Y91" s="267"/>
      <c r="Z91" s="267"/>
      <c r="AA91" s="267"/>
      <c r="AB91" s="267"/>
      <c r="AC91" s="268"/>
      <c r="AD91" s="266"/>
      <c r="AE91" s="267"/>
      <c r="AF91" s="267"/>
      <c r="AG91" s="267"/>
      <c r="AH91" s="267"/>
      <c r="AI91" s="267"/>
      <c r="AJ91" s="268"/>
      <c r="AK91" s="266"/>
      <c r="AL91" s="267"/>
      <c r="AM91" s="267"/>
      <c r="AN91" s="267"/>
      <c r="AO91" s="267"/>
      <c r="AP91" s="267"/>
      <c r="AQ91" s="268"/>
      <c r="AR91" s="266"/>
      <c r="AS91" s="267"/>
      <c r="AT91" s="267"/>
      <c r="AU91" s="267"/>
      <c r="AV91" s="267"/>
      <c r="AW91" s="267"/>
      <c r="AX91" s="268"/>
      <c r="AY91" s="266"/>
      <c r="AZ91" s="267"/>
      <c r="BA91" s="269"/>
      <c r="BB91" s="1518"/>
      <c r="BC91" s="1519"/>
      <c r="BD91" s="1573"/>
      <c r="BE91" s="1574"/>
      <c r="BF91" s="1575"/>
      <c r="BG91" s="1576"/>
      <c r="BH91" s="1576"/>
      <c r="BI91" s="1576"/>
      <c r="BJ91" s="1577"/>
    </row>
    <row r="92" spans="2:62" ht="20.25" customHeight="1" x14ac:dyDescent="0.2">
      <c r="B92" s="1521"/>
      <c r="C92" s="1613"/>
      <c r="D92" s="1614"/>
      <c r="E92" s="276"/>
      <c r="F92" s="277">
        <f>C91</f>
        <v>0</v>
      </c>
      <c r="G92" s="276"/>
      <c r="H92" s="277">
        <f>I91</f>
        <v>0</v>
      </c>
      <c r="I92" s="1615"/>
      <c r="J92" s="1616"/>
      <c r="K92" s="1617"/>
      <c r="L92" s="1618"/>
      <c r="M92" s="1618"/>
      <c r="N92" s="1614"/>
      <c r="O92" s="1515"/>
      <c r="P92" s="1516"/>
      <c r="Q92" s="1516"/>
      <c r="R92" s="1516"/>
      <c r="S92" s="1517"/>
      <c r="T92" s="270" t="s">
        <v>488</v>
      </c>
      <c r="U92" s="271"/>
      <c r="V92" s="272"/>
      <c r="W92" s="258" t="str">
        <f>IF(W91="","",VLOOKUP(W91,'シフト記号表（従来型・ユニット型共通）'!$C$6:$L$47,10,FALSE))</f>
        <v/>
      </c>
      <c r="X92" s="259" t="str">
        <f>IF(X91="","",VLOOKUP(X91,'シフト記号表（従来型・ユニット型共通）'!$C$6:$L$47,10,FALSE))</f>
        <v/>
      </c>
      <c r="Y92" s="259" t="str">
        <f>IF(Y91="","",VLOOKUP(Y91,'シフト記号表（従来型・ユニット型共通）'!$C$6:$L$47,10,FALSE))</f>
        <v/>
      </c>
      <c r="Z92" s="259" t="str">
        <f>IF(Z91="","",VLOOKUP(Z91,'シフト記号表（従来型・ユニット型共通）'!$C$6:$L$47,10,FALSE))</f>
        <v/>
      </c>
      <c r="AA92" s="259" t="str">
        <f>IF(AA91="","",VLOOKUP(AA91,'シフト記号表（従来型・ユニット型共通）'!$C$6:$L$47,10,FALSE))</f>
        <v/>
      </c>
      <c r="AB92" s="259" t="str">
        <f>IF(AB91="","",VLOOKUP(AB91,'シフト記号表（従来型・ユニット型共通）'!$C$6:$L$47,10,FALSE))</f>
        <v/>
      </c>
      <c r="AC92" s="260" t="str">
        <f>IF(AC91="","",VLOOKUP(AC91,'シフト記号表（従来型・ユニット型共通）'!$C$6:$L$47,10,FALSE))</f>
        <v/>
      </c>
      <c r="AD92" s="258" t="str">
        <f>IF(AD91="","",VLOOKUP(AD91,'シフト記号表（従来型・ユニット型共通）'!$C$6:$L$47,10,FALSE))</f>
        <v/>
      </c>
      <c r="AE92" s="259" t="str">
        <f>IF(AE91="","",VLOOKUP(AE91,'シフト記号表（従来型・ユニット型共通）'!$C$6:$L$47,10,FALSE))</f>
        <v/>
      </c>
      <c r="AF92" s="259" t="str">
        <f>IF(AF91="","",VLOOKUP(AF91,'シフト記号表（従来型・ユニット型共通）'!$C$6:$L$47,10,FALSE))</f>
        <v/>
      </c>
      <c r="AG92" s="259" t="str">
        <f>IF(AG91="","",VLOOKUP(AG91,'シフト記号表（従来型・ユニット型共通）'!$C$6:$L$47,10,FALSE))</f>
        <v/>
      </c>
      <c r="AH92" s="259" t="str">
        <f>IF(AH91="","",VLOOKUP(AH91,'シフト記号表（従来型・ユニット型共通）'!$C$6:$L$47,10,FALSE))</f>
        <v/>
      </c>
      <c r="AI92" s="259" t="str">
        <f>IF(AI91="","",VLOOKUP(AI91,'シフト記号表（従来型・ユニット型共通）'!$C$6:$L$47,10,FALSE))</f>
        <v/>
      </c>
      <c r="AJ92" s="260" t="str">
        <f>IF(AJ91="","",VLOOKUP(AJ91,'シフト記号表（従来型・ユニット型共通）'!$C$6:$L$47,10,FALSE))</f>
        <v/>
      </c>
      <c r="AK92" s="258" t="str">
        <f>IF(AK91="","",VLOOKUP(AK91,'シフト記号表（従来型・ユニット型共通）'!$C$6:$L$47,10,FALSE))</f>
        <v/>
      </c>
      <c r="AL92" s="259" t="str">
        <f>IF(AL91="","",VLOOKUP(AL91,'シフト記号表（従来型・ユニット型共通）'!$C$6:$L$47,10,FALSE))</f>
        <v/>
      </c>
      <c r="AM92" s="259" t="str">
        <f>IF(AM91="","",VLOOKUP(AM91,'シフト記号表（従来型・ユニット型共通）'!$C$6:$L$47,10,FALSE))</f>
        <v/>
      </c>
      <c r="AN92" s="259" t="str">
        <f>IF(AN91="","",VLOOKUP(AN91,'シフト記号表（従来型・ユニット型共通）'!$C$6:$L$47,10,FALSE))</f>
        <v/>
      </c>
      <c r="AO92" s="259" t="str">
        <f>IF(AO91="","",VLOOKUP(AO91,'シフト記号表（従来型・ユニット型共通）'!$C$6:$L$47,10,FALSE))</f>
        <v/>
      </c>
      <c r="AP92" s="259" t="str">
        <f>IF(AP91="","",VLOOKUP(AP91,'シフト記号表（従来型・ユニット型共通）'!$C$6:$L$47,10,FALSE))</f>
        <v/>
      </c>
      <c r="AQ92" s="260" t="str">
        <f>IF(AQ91="","",VLOOKUP(AQ91,'シフト記号表（従来型・ユニット型共通）'!$C$6:$L$47,10,FALSE))</f>
        <v/>
      </c>
      <c r="AR92" s="258" t="str">
        <f>IF(AR91="","",VLOOKUP(AR91,'シフト記号表（従来型・ユニット型共通）'!$C$6:$L$47,10,FALSE))</f>
        <v/>
      </c>
      <c r="AS92" s="259" t="str">
        <f>IF(AS91="","",VLOOKUP(AS91,'シフト記号表（従来型・ユニット型共通）'!$C$6:$L$47,10,FALSE))</f>
        <v/>
      </c>
      <c r="AT92" s="259" t="str">
        <f>IF(AT91="","",VLOOKUP(AT91,'シフト記号表（従来型・ユニット型共通）'!$C$6:$L$47,10,FALSE))</f>
        <v/>
      </c>
      <c r="AU92" s="259" t="str">
        <f>IF(AU91="","",VLOOKUP(AU91,'シフト記号表（従来型・ユニット型共通）'!$C$6:$L$47,10,FALSE))</f>
        <v/>
      </c>
      <c r="AV92" s="259" t="str">
        <f>IF(AV91="","",VLOOKUP(AV91,'シフト記号表（従来型・ユニット型共通）'!$C$6:$L$47,10,FALSE))</f>
        <v/>
      </c>
      <c r="AW92" s="259" t="str">
        <f>IF(AW91="","",VLOOKUP(AW91,'シフト記号表（従来型・ユニット型共通）'!$C$6:$L$47,10,FALSE))</f>
        <v/>
      </c>
      <c r="AX92" s="260" t="str">
        <f>IF(AX91="","",VLOOKUP(AX91,'シフト記号表（従来型・ユニット型共通）'!$C$6:$L$47,10,FALSE))</f>
        <v/>
      </c>
      <c r="AY92" s="258" t="str">
        <f>IF(AY91="","",VLOOKUP(AY91,'シフト記号表（従来型・ユニット型共通）'!$C$6:$L$47,10,FALSE))</f>
        <v/>
      </c>
      <c r="AZ92" s="259" t="str">
        <f>IF(AZ91="","",VLOOKUP(AZ91,'シフト記号表（従来型・ユニット型共通）'!$C$6:$L$47,10,FALSE))</f>
        <v/>
      </c>
      <c r="BA92" s="259" t="str">
        <f>IF(BA91="","",VLOOKUP(BA91,'シフト記号表（従来型・ユニット型共通）'!$C$6:$L$47,10,FALSE))</f>
        <v/>
      </c>
      <c r="BB92" s="1610" t="str">
        <f>IF($BE$3="４週",SUM(W92:AX92),IF($BE$3="暦月",SUM(W92:BA92),""))</f>
        <v/>
      </c>
      <c r="BC92" s="1611"/>
      <c r="BD92" s="1612" t="str">
        <f>IF($BE$3="４週",BB92/4,IF($BE$3="暦月",(BB92/($BE$8/7)),""))</f>
        <v/>
      </c>
      <c r="BE92" s="1611"/>
      <c r="BF92" s="1607"/>
      <c r="BG92" s="1608"/>
      <c r="BH92" s="1608"/>
      <c r="BI92" s="1608"/>
      <c r="BJ92" s="1609"/>
    </row>
    <row r="93" spans="2:62" ht="20.25" customHeight="1" x14ac:dyDescent="0.2">
      <c r="B93" s="1520">
        <f>B91+1</f>
        <v>39</v>
      </c>
      <c r="C93" s="1584"/>
      <c r="D93" s="1511"/>
      <c r="E93" s="253"/>
      <c r="F93" s="254"/>
      <c r="G93" s="253"/>
      <c r="H93" s="254"/>
      <c r="I93" s="1585"/>
      <c r="J93" s="1586"/>
      <c r="K93" s="1509"/>
      <c r="L93" s="1510"/>
      <c r="M93" s="1510"/>
      <c r="N93" s="1511"/>
      <c r="O93" s="1515"/>
      <c r="P93" s="1516"/>
      <c r="Q93" s="1516"/>
      <c r="R93" s="1516"/>
      <c r="S93" s="1517"/>
      <c r="T93" s="273" t="s">
        <v>487</v>
      </c>
      <c r="U93" s="274"/>
      <c r="V93" s="275"/>
      <c r="W93" s="266"/>
      <c r="X93" s="267"/>
      <c r="Y93" s="267"/>
      <c r="Z93" s="267"/>
      <c r="AA93" s="267"/>
      <c r="AB93" s="267"/>
      <c r="AC93" s="268"/>
      <c r="AD93" s="266"/>
      <c r="AE93" s="267"/>
      <c r="AF93" s="267"/>
      <c r="AG93" s="267"/>
      <c r="AH93" s="267"/>
      <c r="AI93" s="267"/>
      <c r="AJ93" s="268"/>
      <c r="AK93" s="266"/>
      <c r="AL93" s="267"/>
      <c r="AM93" s="267"/>
      <c r="AN93" s="267"/>
      <c r="AO93" s="267"/>
      <c r="AP93" s="267"/>
      <c r="AQ93" s="268"/>
      <c r="AR93" s="266"/>
      <c r="AS93" s="267"/>
      <c r="AT93" s="267"/>
      <c r="AU93" s="267"/>
      <c r="AV93" s="267"/>
      <c r="AW93" s="267"/>
      <c r="AX93" s="268"/>
      <c r="AY93" s="266"/>
      <c r="AZ93" s="267"/>
      <c r="BA93" s="269"/>
      <c r="BB93" s="1518"/>
      <c r="BC93" s="1519"/>
      <c r="BD93" s="1573"/>
      <c r="BE93" s="1574"/>
      <c r="BF93" s="1575"/>
      <c r="BG93" s="1576"/>
      <c r="BH93" s="1576"/>
      <c r="BI93" s="1576"/>
      <c r="BJ93" s="1577"/>
    </row>
    <row r="94" spans="2:62" ht="20.25" customHeight="1" x14ac:dyDescent="0.2">
      <c r="B94" s="1521"/>
      <c r="C94" s="1613"/>
      <c r="D94" s="1614"/>
      <c r="E94" s="276"/>
      <c r="F94" s="277">
        <f>C93</f>
        <v>0</v>
      </c>
      <c r="G94" s="276"/>
      <c r="H94" s="277">
        <f>I93</f>
        <v>0</v>
      </c>
      <c r="I94" s="1615"/>
      <c r="J94" s="1616"/>
      <c r="K94" s="1617"/>
      <c r="L94" s="1618"/>
      <c r="M94" s="1618"/>
      <c r="N94" s="1614"/>
      <c r="O94" s="1515"/>
      <c r="P94" s="1516"/>
      <c r="Q94" s="1516"/>
      <c r="R94" s="1516"/>
      <c r="S94" s="1517"/>
      <c r="T94" s="270" t="s">
        <v>488</v>
      </c>
      <c r="U94" s="271"/>
      <c r="V94" s="272"/>
      <c r="W94" s="258" t="str">
        <f>IF(W93="","",VLOOKUP(W93,'シフト記号表（従来型・ユニット型共通）'!$C$6:$L$47,10,FALSE))</f>
        <v/>
      </c>
      <c r="X94" s="259" t="str">
        <f>IF(X93="","",VLOOKUP(X93,'シフト記号表（従来型・ユニット型共通）'!$C$6:$L$47,10,FALSE))</f>
        <v/>
      </c>
      <c r="Y94" s="259" t="str">
        <f>IF(Y93="","",VLOOKUP(Y93,'シフト記号表（従来型・ユニット型共通）'!$C$6:$L$47,10,FALSE))</f>
        <v/>
      </c>
      <c r="Z94" s="259" t="str">
        <f>IF(Z93="","",VLOOKUP(Z93,'シフト記号表（従来型・ユニット型共通）'!$C$6:$L$47,10,FALSE))</f>
        <v/>
      </c>
      <c r="AA94" s="259" t="str">
        <f>IF(AA93="","",VLOOKUP(AA93,'シフト記号表（従来型・ユニット型共通）'!$C$6:$L$47,10,FALSE))</f>
        <v/>
      </c>
      <c r="AB94" s="259" t="str">
        <f>IF(AB93="","",VLOOKUP(AB93,'シフト記号表（従来型・ユニット型共通）'!$C$6:$L$47,10,FALSE))</f>
        <v/>
      </c>
      <c r="AC94" s="260" t="str">
        <f>IF(AC93="","",VLOOKUP(AC93,'シフト記号表（従来型・ユニット型共通）'!$C$6:$L$47,10,FALSE))</f>
        <v/>
      </c>
      <c r="AD94" s="258" t="str">
        <f>IF(AD93="","",VLOOKUP(AD93,'シフト記号表（従来型・ユニット型共通）'!$C$6:$L$47,10,FALSE))</f>
        <v/>
      </c>
      <c r="AE94" s="259" t="str">
        <f>IF(AE93="","",VLOOKUP(AE93,'シフト記号表（従来型・ユニット型共通）'!$C$6:$L$47,10,FALSE))</f>
        <v/>
      </c>
      <c r="AF94" s="259" t="str">
        <f>IF(AF93="","",VLOOKUP(AF93,'シフト記号表（従来型・ユニット型共通）'!$C$6:$L$47,10,FALSE))</f>
        <v/>
      </c>
      <c r="AG94" s="259" t="str">
        <f>IF(AG93="","",VLOOKUP(AG93,'シフト記号表（従来型・ユニット型共通）'!$C$6:$L$47,10,FALSE))</f>
        <v/>
      </c>
      <c r="AH94" s="259" t="str">
        <f>IF(AH93="","",VLOOKUP(AH93,'シフト記号表（従来型・ユニット型共通）'!$C$6:$L$47,10,FALSE))</f>
        <v/>
      </c>
      <c r="AI94" s="259" t="str">
        <f>IF(AI93="","",VLOOKUP(AI93,'シフト記号表（従来型・ユニット型共通）'!$C$6:$L$47,10,FALSE))</f>
        <v/>
      </c>
      <c r="AJ94" s="260" t="str">
        <f>IF(AJ93="","",VLOOKUP(AJ93,'シフト記号表（従来型・ユニット型共通）'!$C$6:$L$47,10,FALSE))</f>
        <v/>
      </c>
      <c r="AK94" s="258" t="str">
        <f>IF(AK93="","",VLOOKUP(AK93,'シフト記号表（従来型・ユニット型共通）'!$C$6:$L$47,10,FALSE))</f>
        <v/>
      </c>
      <c r="AL94" s="259" t="str">
        <f>IF(AL93="","",VLOOKUP(AL93,'シフト記号表（従来型・ユニット型共通）'!$C$6:$L$47,10,FALSE))</f>
        <v/>
      </c>
      <c r="AM94" s="259" t="str">
        <f>IF(AM93="","",VLOOKUP(AM93,'シフト記号表（従来型・ユニット型共通）'!$C$6:$L$47,10,FALSE))</f>
        <v/>
      </c>
      <c r="AN94" s="259" t="str">
        <f>IF(AN93="","",VLOOKUP(AN93,'シフト記号表（従来型・ユニット型共通）'!$C$6:$L$47,10,FALSE))</f>
        <v/>
      </c>
      <c r="AO94" s="259" t="str">
        <f>IF(AO93="","",VLOOKUP(AO93,'シフト記号表（従来型・ユニット型共通）'!$C$6:$L$47,10,FALSE))</f>
        <v/>
      </c>
      <c r="AP94" s="259" t="str">
        <f>IF(AP93="","",VLOOKUP(AP93,'シフト記号表（従来型・ユニット型共通）'!$C$6:$L$47,10,FALSE))</f>
        <v/>
      </c>
      <c r="AQ94" s="260" t="str">
        <f>IF(AQ93="","",VLOOKUP(AQ93,'シフト記号表（従来型・ユニット型共通）'!$C$6:$L$47,10,FALSE))</f>
        <v/>
      </c>
      <c r="AR94" s="258" t="str">
        <f>IF(AR93="","",VLOOKUP(AR93,'シフト記号表（従来型・ユニット型共通）'!$C$6:$L$47,10,FALSE))</f>
        <v/>
      </c>
      <c r="AS94" s="259" t="str">
        <f>IF(AS93="","",VLOOKUP(AS93,'シフト記号表（従来型・ユニット型共通）'!$C$6:$L$47,10,FALSE))</f>
        <v/>
      </c>
      <c r="AT94" s="259" t="str">
        <f>IF(AT93="","",VLOOKUP(AT93,'シフト記号表（従来型・ユニット型共通）'!$C$6:$L$47,10,FALSE))</f>
        <v/>
      </c>
      <c r="AU94" s="259" t="str">
        <f>IF(AU93="","",VLOOKUP(AU93,'シフト記号表（従来型・ユニット型共通）'!$C$6:$L$47,10,FALSE))</f>
        <v/>
      </c>
      <c r="AV94" s="259" t="str">
        <f>IF(AV93="","",VLOOKUP(AV93,'シフト記号表（従来型・ユニット型共通）'!$C$6:$L$47,10,FALSE))</f>
        <v/>
      </c>
      <c r="AW94" s="259" t="str">
        <f>IF(AW93="","",VLOOKUP(AW93,'シフト記号表（従来型・ユニット型共通）'!$C$6:$L$47,10,FALSE))</f>
        <v/>
      </c>
      <c r="AX94" s="260" t="str">
        <f>IF(AX93="","",VLOOKUP(AX93,'シフト記号表（従来型・ユニット型共通）'!$C$6:$L$47,10,FALSE))</f>
        <v/>
      </c>
      <c r="AY94" s="258" t="str">
        <f>IF(AY93="","",VLOOKUP(AY93,'シフト記号表（従来型・ユニット型共通）'!$C$6:$L$47,10,FALSE))</f>
        <v/>
      </c>
      <c r="AZ94" s="259" t="str">
        <f>IF(AZ93="","",VLOOKUP(AZ93,'シフト記号表（従来型・ユニット型共通）'!$C$6:$L$47,10,FALSE))</f>
        <v/>
      </c>
      <c r="BA94" s="259" t="str">
        <f>IF(BA93="","",VLOOKUP(BA93,'シフト記号表（従来型・ユニット型共通）'!$C$6:$L$47,10,FALSE))</f>
        <v/>
      </c>
      <c r="BB94" s="1610" t="str">
        <f>IF($BE$3="４週",SUM(W94:AX94),IF($BE$3="暦月",SUM(W94:BA94),""))</f>
        <v/>
      </c>
      <c r="BC94" s="1611"/>
      <c r="BD94" s="1612" t="str">
        <f>IF($BE$3="４週",BB94/4,IF($BE$3="暦月",(BB94/($BE$8/7)),""))</f>
        <v/>
      </c>
      <c r="BE94" s="1611"/>
      <c r="BF94" s="1607"/>
      <c r="BG94" s="1608"/>
      <c r="BH94" s="1608"/>
      <c r="BI94" s="1608"/>
      <c r="BJ94" s="1609"/>
    </row>
    <row r="95" spans="2:62" ht="20.25" customHeight="1" x14ac:dyDescent="0.2">
      <c r="B95" s="1520">
        <f>B93+1</f>
        <v>40</v>
      </c>
      <c r="C95" s="1584"/>
      <c r="D95" s="1511"/>
      <c r="E95" s="253"/>
      <c r="F95" s="254"/>
      <c r="G95" s="253"/>
      <c r="H95" s="254"/>
      <c r="I95" s="1585"/>
      <c r="J95" s="1586"/>
      <c r="K95" s="1509"/>
      <c r="L95" s="1510"/>
      <c r="M95" s="1510"/>
      <c r="N95" s="1511"/>
      <c r="O95" s="1515"/>
      <c r="P95" s="1516"/>
      <c r="Q95" s="1516"/>
      <c r="R95" s="1516"/>
      <c r="S95" s="1517"/>
      <c r="T95" s="273" t="s">
        <v>487</v>
      </c>
      <c r="U95" s="274"/>
      <c r="V95" s="275"/>
      <c r="W95" s="266"/>
      <c r="X95" s="267"/>
      <c r="Y95" s="267"/>
      <c r="Z95" s="267"/>
      <c r="AA95" s="267"/>
      <c r="AB95" s="267"/>
      <c r="AC95" s="268"/>
      <c r="AD95" s="266"/>
      <c r="AE95" s="267"/>
      <c r="AF95" s="267"/>
      <c r="AG95" s="267"/>
      <c r="AH95" s="267"/>
      <c r="AI95" s="267"/>
      <c r="AJ95" s="268"/>
      <c r="AK95" s="266"/>
      <c r="AL95" s="267"/>
      <c r="AM95" s="267"/>
      <c r="AN95" s="267"/>
      <c r="AO95" s="267"/>
      <c r="AP95" s="267"/>
      <c r="AQ95" s="268"/>
      <c r="AR95" s="266"/>
      <c r="AS95" s="267"/>
      <c r="AT95" s="267"/>
      <c r="AU95" s="267"/>
      <c r="AV95" s="267"/>
      <c r="AW95" s="267"/>
      <c r="AX95" s="268"/>
      <c r="AY95" s="266"/>
      <c r="AZ95" s="267"/>
      <c r="BA95" s="269"/>
      <c r="BB95" s="1518"/>
      <c r="BC95" s="1519"/>
      <c r="BD95" s="1573"/>
      <c r="BE95" s="1574"/>
      <c r="BF95" s="1575"/>
      <c r="BG95" s="1576"/>
      <c r="BH95" s="1576"/>
      <c r="BI95" s="1576"/>
      <c r="BJ95" s="1577"/>
    </row>
    <row r="96" spans="2:62" ht="20.25" customHeight="1" x14ac:dyDescent="0.2">
      <c r="B96" s="1521"/>
      <c r="C96" s="1613"/>
      <c r="D96" s="1614"/>
      <c r="E96" s="276"/>
      <c r="F96" s="277">
        <f>C95</f>
        <v>0</v>
      </c>
      <c r="G96" s="276"/>
      <c r="H96" s="277">
        <f>I95</f>
        <v>0</v>
      </c>
      <c r="I96" s="1615"/>
      <c r="J96" s="1616"/>
      <c r="K96" s="1617"/>
      <c r="L96" s="1618"/>
      <c r="M96" s="1618"/>
      <c r="N96" s="1614"/>
      <c r="O96" s="1515"/>
      <c r="P96" s="1516"/>
      <c r="Q96" s="1516"/>
      <c r="R96" s="1516"/>
      <c r="S96" s="1517"/>
      <c r="T96" s="270" t="s">
        <v>488</v>
      </c>
      <c r="U96" s="271"/>
      <c r="V96" s="272"/>
      <c r="W96" s="258" t="str">
        <f>IF(W95="","",VLOOKUP(W95,'シフト記号表（従来型・ユニット型共通）'!$C$6:$L$47,10,FALSE))</f>
        <v/>
      </c>
      <c r="X96" s="259" t="str">
        <f>IF(X95="","",VLOOKUP(X95,'シフト記号表（従来型・ユニット型共通）'!$C$6:$L$47,10,FALSE))</f>
        <v/>
      </c>
      <c r="Y96" s="259" t="str">
        <f>IF(Y95="","",VLOOKUP(Y95,'シフト記号表（従来型・ユニット型共通）'!$C$6:$L$47,10,FALSE))</f>
        <v/>
      </c>
      <c r="Z96" s="259" t="str">
        <f>IF(Z95="","",VLOOKUP(Z95,'シフト記号表（従来型・ユニット型共通）'!$C$6:$L$47,10,FALSE))</f>
        <v/>
      </c>
      <c r="AA96" s="259" t="str">
        <f>IF(AA95="","",VLOOKUP(AA95,'シフト記号表（従来型・ユニット型共通）'!$C$6:$L$47,10,FALSE))</f>
        <v/>
      </c>
      <c r="AB96" s="259" t="str">
        <f>IF(AB95="","",VLOOKUP(AB95,'シフト記号表（従来型・ユニット型共通）'!$C$6:$L$47,10,FALSE))</f>
        <v/>
      </c>
      <c r="AC96" s="260" t="str">
        <f>IF(AC95="","",VLOOKUP(AC95,'シフト記号表（従来型・ユニット型共通）'!$C$6:$L$47,10,FALSE))</f>
        <v/>
      </c>
      <c r="AD96" s="258" t="str">
        <f>IF(AD95="","",VLOOKUP(AD95,'シフト記号表（従来型・ユニット型共通）'!$C$6:$L$47,10,FALSE))</f>
        <v/>
      </c>
      <c r="AE96" s="259" t="str">
        <f>IF(AE95="","",VLOOKUP(AE95,'シフト記号表（従来型・ユニット型共通）'!$C$6:$L$47,10,FALSE))</f>
        <v/>
      </c>
      <c r="AF96" s="259" t="str">
        <f>IF(AF95="","",VLOOKUP(AF95,'シフト記号表（従来型・ユニット型共通）'!$C$6:$L$47,10,FALSE))</f>
        <v/>
      </c>
      <c r="AG96" s="259" t="str">
        <f>IF(AG95="","",VLOOKUP(AG95,'シフト記号表（従来型・ユニット型共通）'!$C$6:$L$47,10,FALSE))</f>
        <v/>
      </c>
      <c r="AH96" s="259" t="str">
        <f>IF(AH95="","",VLOOKUP(AH95,'シフト記号表（従来型・ユニット型共通）'!$C$6:$L$47,10,FALSE))</f>
        <v/>
      </c>
      <c r="AI96" s="259" t="str">
        <f>IF(AI95="","",VLOOKUP(AI95,'シフト記号表（従来型・ユニット型共通）'!$C$6:$L$47,10,FALSE))</f>
        <v/>
      </c>
      <c r="AJ96" s="260" t="str">
        <f>IF(AJ95="","",VLOOKUP(AJ95,'シフト記号表（従来型・ユニット型共通）'!$C$6:$L$47,10,FALSE))</f>
        <v/>
      </c>
      <c r="AK96" s="258" t="str">
        <f>IF(AK95="","",VLOOKUP(AK95,'シフト記号表（従来型・ユニット型共通）'!$C$6:$L$47,10,FALSE))</f>
        <v/>
      </c>
      <c r="AL96" s="259" t="str">
        <f>IF(AL95="","",VLOOKUP(AL95,'シフト記号表（従来型・ユニット型共通）'!$C$6:$L$47,10,FALSE))</f>
        <v/>
      </c>
      <c r="AM96" s="259" t="str">
        <f>IF(AM95="","",VLOOKUP(AM95,'シフト記号表（従来型・ユニット型共通）'!$C$6:$L$47,10,FALSE))</f>
        <v/>
      </c>
      <c r="AN96" s="259" t="str">
        <f>IF(AN95="","",VLOOKUP(AN95,'シフト記号表（従来型・ユニット型共通）'!$C$6:$L$47,10,FALSE))</f>
        <v/>
      </c>
      <c r="AO96" s="259" t="str">
        <f>IF(AO95="","",VLOOKUP(AO95,'シフト記号表（従来型・ユニット型共通）'!$C$6:$L$47,10,FALSE))</f>
        <v/>
      </c>
      <c r="AP96" s="259" t="str">
        <f>IF(AP95="","",VLOOKUP(AP95,'シフト記号表（従来型・ユニット型共通）'!$C$6:$L$47,10,FALSE))</f>
        <v/>
      </c>
      <c r="AQ96" s="260" t="str">
        <f>IF(AQ95="","",VLOOKUP(AQ95,'シフト記号表（従来型・ユニット型共通）'!$C$6:$L$47,10,FALSE))</f>
        <v/>
      </c>
      <c r="AR96" s="258" t="str">
        <f>IF(AR95="","",VLOOKUP(AR95,'シフト記号表（従来型・ユニット型共通）'!$C$6:$L$47,10,FALSE))</f>
        <v/>
      </c>
      <c r="AS96" s="259" t="str">
        <f>IF(AS95="","",VLOOKUP(AS95,'シフト記号表（従来型・ユニット型共通）'!$C$6:$L$47,10,FALSE))</f>
        <v/>
      </c>
      <c r="AT96" s="259" t="str">
        <f>IF(AT95="","",VLOOKUP(AT95,'シフト記号表（従来型・ユニット型共通）'!$C$6:$L$47,10,FALSE))</f>
        <v/>
      </c>
      <c r="AU96" s="259" t="str">
        <f>IF(AU95="","",VLOOKUP(AU95,'シフト記号表（従来型・ユニット型共通）'!$C$6:$L$47,10,FALSE))</f>
        <v/>
      </c>
      <c r="AV96" s="259" t="str">
        <f>IF(AV95="","",VLOOKUP(AV95,'シフト記号表（従来型・ユニット型共通）'!$C$6:$L$47,10,FALSE))</f>
        <v/>
      </c>
      <c r="AW96" s="259" t="str">
        <f>IF(AW95="","",VLOOKUP(AW95,'シフト記号表（従来型・ユニット型共通）'!$C$6:$L$47,10,FALSE))</f>
        <v/>
      </c>
      <c r="AX96" s="260" t="str">
        <f>IF(AX95="","",VLOOKUP(AX95,'シフト記号表（従来型・ユニット型共通）'!$C$6:$L$47,10,FALSE))</f>
        <v/>
      </c>
      <c r="AY96" s="258" t="str">
        <f>IF(AY95="","",VLOOKUP(AY95,'シフト記号表（従来型・ユニット型共通）'!$C$6:$L$47,10,FALSE))</f>
        <v/>
      </c>
      <c r="AZ96" s="259" t="str">
        <f>IF(AZ95="","",VLOOKUP(AZ95,'シフト記号表（従来型・ユニット型共通）'!$C$6:$L$47,10,FALSE))</f>
        <v/>
      </c>
      <c r="BA96" s="259" t="str">
        <f>IF(BA95="","",VLOOKUP(BA95,'シフト記号表（従来型・ユニット型共通）'!$C$6:$L$47,10,FALSE))</f>
        <v/>
      </c>
      <c r="BB96" s="1610" t="str">
        <f>IF($BE$3="４週",SUM(W96:AX96),IF($BE$3="暦月",SUM(W96:BA96),""))</f>
        <v/>
      </c>
      <c r="BC96" s="1611"/>
      <c r="BD96" s="1612" t="str">
        <f>IF($BE$3="４週",BB96/4,IF($BE$3="暦月",(BB96/($BE$8/7)),""))</f>
        <v/>
      </c>
      <c r="BE96" s="1611"/>
      <c r="BF96" s="1607"/>
      <c r="BG96" s="1608"/>
      <c r="BH96" s="1608"/>
      <c r="BI96" s="1608"/>
      <c r="BJ96" s="1609"/>
    </row>
    <row r="97" spans="2:62" ht="20.25" customHeight="1" x14ac:dyDescent="0.2">
      <c r="B97" s="1520">
        <f>B95+1</f>
        <v>41</v>
      </c>
      <c r="C97" s="1584"/>
      <c r="D97" s="1511"/>
      <c r="E97" s="253"/>
      <c r="F97" s="254"/>
      <c r="G97" s="253"/>
      <c r="H97" s="254"/>
      <c r="I97" s="1585"/>
      <c r="J97" s="1586"/>
      <c r="K97" s="1509"/>
      <c r="L97" s="1510"/>
      <c r="M97" s="1510"/>
      <c r="N97" s="1511"/>
      <c r="O97" s="1515"/>
      <c r="P97" s="1516"/>
      <c r="Q97" s="1516"/>
      <c r="R97" s="1516"/>
      <c r="S97" s="1517"/>
      <c r="T97" s="273" t="s">
        <v>487</v>
      </c>
      <c r="U97" s="274"/>
      <c r="V97" s="275"/>
      <c r="W97" s="266"/>
      <c r="X97" s="267"/>
      <c r="Y97" s="267"/>
      <c r="Z97" s="267"/>
      <c r="AA97" s="267"/>
      <c r="AB97" s="267"/>
      <c r="AC97" s="268"/>
      <c r="AD97" s="266"/>
      <c r="AE97" s="267"/>
      <c r="AF97" s="267"/>
      <c r="AG97" s="267"/>
      <c r="AH97" s="267"/>
      <c r="AI97" s="267"/>
      <c r="AJ97" s="268"/>
      <c r="AK97" s="266"/>
      <c r="AL97" s="267"/>
      <c r="AM97" s="267"/>
      <c r="AN97" s="267"/>
      <c r="AO97" s="267"/>
      <c r="AP97" s="267"/>
      <c r="AQ97" s="268"/>
      <c r="AR97" s="266"/>
      <c r="AS97" s="267"/>
      <c r="AT97" s="267"/>
      <c r="AU97" s="267"/>
      <c r="AV97" s="267"/>
      <c r="AW97" s="267"/>
      <c r="AX97" s="268"/>
      <c r="AY97" s="266"/>
      <c r="AZ97" s="267"/>
      <c r="BA97" s="269"/>
      <c r="BB97" s="1518"/>
      <c r="BC97" s="1519"/>
      <c r="BD97" s="1573"/>
      <c r="BE97" s="1574"/>
      <c r="BF97" s="1575"/>
      <c r="BG97" s="1576"/>
      <c r="BH97" s="1576"/>
      <c r="BI97" s="1576"/>
      <c r="BJ97" s="1577"/>
    </row>
    <row r="98" spans="2:62" ht="20.25" customHeight="1" x14ac:dyDescent="0.2">
      <c r="B98" s="1521"/>
      <c r="C98" s="1613"/>
      <c r="D98" s="1614"/>
      <c r="E98" s="276"/>
      <c r="F98" s="277">
        <f>C97</f>
        <v>0</v>
      </c>
      <c r="G98" s="276"/>
      <c r="H98" s="277">
        <f>I97</f>
        <v>0</v>
      </c>
      <c r="I98" s="1615"/>
      <c r="J98" s="1616"/>
      <c r="K98" s="1617"/>
      <c r="L98" s="1618"/>
      <c r="M98" s="1618"/>
      <c r="N98" s="1614"/>
      <c r="O98" s="1515"/>
      <c r="P98" s="1516"/>
      <c r="Q98" s="1516"/>
      <c r="R98" s="1516"/>
      <c r="S98" s="1517"/>
      <c r="T98" s="270" t="s">
        <v>488</v>
      </c>
      <c r="U98" s="271"/>
      <c r="V98" s="272"/>
      <c r="W98" s="258" t="str">
        <f>IF(W97="","",VLOOKUP(W97,'シフト記号表（従来型・ユニット型共通）'!$C$6:$L$47,10,FALSE))</f>
        <v/>
      </c>
      <c r="X98" s="259" t="str">
        <f>IF(X97="","",VLOOKUP(X97,'シフト記号表（従来型・ユニット型共通）'!$C$6:$L$47,10,FALSE))</f>
        <v/>
      </c>
      <c r="Y98" s="259" t="str">
        <f>IF(Y97="","",VLOOKUP(Y97,'シフト記号表（従来型・ユニット型共通）'!$C$6:$L$47,10,FALSE))</f>
        <v/>
      </c>
      <c r="Z98" s="259" t="str">
        <f>IF(Z97="","",VLOOKUP(Z97,'シフト記号表（従来型・ユニット型共通）'!$C$6:$L$47,10,FALSE))</f>
        <v/>
      </c>
      <c r="AA98" s="259" t="str">
        <f>IF(AA97="","",VLOOKUP(AA97,'シフト記号表（従来型・ユニット型共通）'!$C$6:$L$47,10,FALSE))</f>
        <v/>
      </c>
      <c r="AB98" s="259" t="str">
        <f>IF(AB97="","",VLOOKUP(AB97,'シフト記号表（従来型・ユニット型共通）'!$C$6:$L$47,10,FALSE))</f>
        <v/>
      </c>
      <c r="AC98" s="260" t="str">
        <f>IF(AC97="","",VLOOKUP(AC97,'シフト記号表（従来型・ユニット型共通）'!$C$6:$L$47,10,FALSE))</f>
        <v/>
      </c>
      <c r="AD98" s="258" t="str">
        <f>IF(AD97="","",VLOOKUP(AD97,'シフト記号表（従来型・ユニット型共通）'!$C$6:$L$47,10,FALSE))</f>
        <v/>
      </c>
      <c r="AE98" s="259" t="str">
        <f>IF(AE97="","",VLOOKUP(AE97,'シフト記号表（従来型・ユニット型共通）'!$C$6:$L$47,10,FALSE))</f>
        <v/>
      </c>
      <c r="AF98" s="259" t="str">
        <f>IF(AF97="","",VLOOKUP(AF97,'シフト記号表（従来型・ユニット型共通）'!$C$6:$L$47,10,FALSE))</f>
        <v/>
      </c>
      <c r="AG98" s="259" t="str">
        <f>IF(AG97="","",VLOOKUP(AG97,'シフト記号表（従来型・ユニット型共通）'!$C$6:$L$47,10,FALSE))</f>
        <v/>
      </c>
      <c r="AH98" s="259" t="str">
        <f>IF(AH97="","",VLOOKUP(AH97,'シフト記号表（従来型・ユニット型共通）'!$C$6:$L$47,10,FALSE))</f>
        <v/>
      </c>
      <c r="AI98" s="259" t="str">
        <f>IF(AI97="","",VLOOKUP(AI97,'シフト記号表（従来型・ユニット型共通）'!$C$6:$L$47,10,FALSE))</f>
        <v/>
      </c>
      <c r="AJ98" s="260" t="str">
        <f>IF(AJ97="","",VLOOKUP(AJ97,'シフト記号表（従来型・ユニット型共通）'!$C$6:$L$47,10,FALSE))</f>
        <v/>
      </c>
      <c r="AK98" s="258" t="str">
        <f>IF(AK97="","",VLOOKUP(AK97,'シフト記号表（従来型・ユニット型共通）'!$C$6:$L$47,10,FALSE))</f>
        <v/>
      </c>
      <c r="AL98" s="259" t="str">
        <f>IF(AL97="","",VLOOKUP(AL97,'シフト記号表（従来型・ユニット型共通）'!$C$6:$L$47,10,FALSE))</f>
        <v/>
      </c>
      <c r="AM98" s="259" t="str">
        <f>IF(AM97="","",VLOOKUP(AM97,'シフト記号表（従来型・ユニット型共通）'!$C$6:$L$47,10,FALSE))</f>
        <v/>
      </c>
      <c r="AN98" s="259" t="str">
        <f>IF(AN97="","",VLOOKUP(AN97,'シフト記号表（従来型・ユニット型共通）'!$C$6:$L$47,10,FALSE))</f>
        <v/>
      </c>
      <c r="AO98" s="259" t="str">
        <f>IF(AO97="","",VLOOKUP(AO97,'シフト記号表（従来型・ユニット型共通）'!$C$6:$L$47,10,FALSE))</f>
        <v/>
      </c>
      <c r="AP98" s="259" t="str">
        <f>IF(AP97="","",VLOOKUP(AP97,'シフト記号表（従来型・ユニット型共通）'!$C$6:$L$47,10,FALSE))</f>
        <v/>
      </c>
      <c r="AQ98" s="260" t="str">
        <f>IF(AQ97="","",VLOOKUP(AQ97,'シフト記号表（従来型・ユニット型共通）'!$C$6:$L$47,10,FALSE))</f>
        <v/>
      </c>
      <c r="AR98" s="258" t="str">
        <f>IF(AR97="","",VLOOKUP(AR97,'シフト記号表（従来型・ユニット型共通）'!$C$6:$L$47,10,FALSE))</f>
        <v/>
      </c>
      <c r="AS98" s="259" t="str">
        <f>IF(AS97="","",VLOOKUP(AS97,'シフト記号表（従来型・ユニット型共通）'!$C$6:$L$47,10,FALSE))</f>
        <v/>
      </c>
      <c r="AT98" s="259" t="str">
        <f>IF(AT97="","",VLOOKUP(AT97,'シフト記号表（従来型・ユニット型共通）'!$C$6:$L$47,10,FALSE))</f>
        <v/>
      </c>
      <c r="AU98" s="259" t="str">
        <f>IF(AU97="","",VLOOKUP(AU97,'シフト記号表（従来型・ユニット型共通）'!$C$6:$L$47,10,FALSE))</f>
        <v/>
      </c>
      <c r="AV98" s="259" t="str">
        <f>IF(AV97="","",VLOOKUP(AV97,'シフト記号表（従来型・ユニット型共通）'!$C$6:$L$47,10,FALSE))</f>
        <v/>
      </c>
      <c r="AW98" s="259" t="str">
        <f>IF(AW97="","",VLOOKUP(AW97,'シフト記号表（従来型・ユニット型共通）'!$C$6:$L$47,10,FALSE))</f>
        <v/>
      </c>
      <c r="AX98" s="260" t="str">
        <f>IF(AX97="","",VLOOKUP(AX97,'シフト記号表（従来型・ユニット型共通）'!$C$6:$L$47,10,FALSE))</f>
        <v/>
      </c>
      <c r="AY98" s="258" t="str">
        <f>IF(AY97="","",VLOOKUP(AY97,'シフト記号表（従来型・ユニット型共通）'!$C$6:$L$47,10,FALSE))</f>
        <v/>
      </c>
      <c r="AZ98" s="259" t="str">
        <f>IF(AZ97="","",VLOOKUP(AZ97,'シフト記号表（従来型・ユニット型共通）'!$C$6:$L$47,10,FALSE))</f>
        <v/>
      </c>
      <c r="BA98" s="259" t="str">
        <f>IF(BA97="","",VLOOKUP(BA97,'シフト記号表（従来型・ユニット型共通）'!$C$6:$L$47,10,FALSE))</f>
        <v/>
      </c>
      <c r="BB98" s="1610" t="str">
        <f>IF($BE$3="４週",SUM(W98:AX98),IF($BE$3="暦月",SUM(W98:BA98),""))</f>
        <v/>
      </c>
      <c r="BC98" s="1611"/>
      <c r="BD98" s="1612" t="str">
        <f>IF($BE$3="４週",BB98/4,IF($BE$3="暦月",(BB98/($BE$8/7)),""))</f>
        <v/>
      </c>
      <c r="BE98" s="1611"/>
      <c r="BF98" s="1607"/>
      <c r="BG98" s="1608"/>
      <c r="BH98" s="1608"/>
      <c r="BI98" s="1608"/>
      <c r="BJ98" s="1609"/>
    </row>
    <row r="99" spans="2:62" ht="20.25" customHeight="1" x14ac:dyDescent="0.2">
      <c r="B99" s="1520">
        <f>B97+1</f>
        <v>42</v>
      </c>
      <c r="C99" s="1584"/>
      <c r="D99" s="1511"/>
      <c r="E99" s="253"/>
      <c r="F99" s="254"/>
      <c r="G99" s="253"/>
      <c r="H99" s="254"/>
      <c r="I99" s="1585"/>
      <c r="J99" s="1586"/>
      <c r="K99" s="1509"/>
      <c r="L99" s="1510"/>
      <c r="M99" s="1510"/>
      <c r="N99" s="1511"/>
      <c r="O99" s="1515"/>
      <c r="P99" s="1516"/>
      <c r="Q99" s="1516"/>
      <c r="R99" s="1516"/>
      <c r="S99" s="1517"/>
      <c r="T99" s="273" t="s">
        <v>487</v>
      </c>
      <c r="U99" s="274"/>
      <c r="V99" s="275"/>
      <c r="W99" s="266"/>
      <c r="X99" s="267"/>
      <c r="Y99" s="267"/>
      <c r="Z99" s="267"/>
      <c r="AA99" s="267"/>
      <c r="AB99" s="267"/>
      <c r="AC99" s="268"/>
      <c r="AD99" s="266"/>
      <c r="AE99" s="267"/>
      <c r="AF99" s="267"/>
      <c r="AG99" s="267"/>
      <c r="AH99" s="267"/>
      <c r="AI99" s="267"/>
      <c r="AJ99" s="268"/>
      <c r="AK99" s="266"/>
      <c r="AL99" s="267"/>
      <c r="AM99" s="267"/>
      <c r="AN99" s="267"/>
      <c r="AO99" s="267"/>
      <c r="AP99" s="267"/>
      <c r="AQ99" s="268"/>
      <c r="AR99" s="266"/>
      <c r="AS99" s="267"/>
      <c r="AT99" s="267"/>
      <c r="AU99" s="267"/>
      <c r="AV99" s="267"/>
      <c r="AW99" s="267"/>
      <c r="AX99" s="268"/>
      <c r="AY99" s="266"/>
      <c r="AZ99" s="267"/>
      <c r="BA99" s="269"/>
      <c r="BB99" s="1518"/>
      <c r="BC99" s="1519"/>
      <c r="BD99" s="1573"/>
      <c r="BE99" s="1574"/>
      <c r="BF99" s="1575"/>
      <c r="BG99" s="1576"/>
      <c r="BH99" s="1576"/>
      <c r="BI99" s="1576"/>
      <c r="BJ99" s="1577"/>
    </row>
    <row r="100" spans="2:62" ht="20.25" customHeight="1" x14ac:dyDescent="0.2">
      <c r="B100" s="1521"/>
      <c r="C100" s="1613"/>
      <c r="D100" s="1614"/>
      <c r="E100" s="276"/>
      <c r="F100" s="277">
        <f>C99</f>
        <v>0</v>
      </c>
      <c r="G100" s="276"/>
      <c r="H100" s="277">
        <f>I99</f>
        <v>0</v>
      </c>
      <c r="I100" s="1615"/>
      <c r="J100" s="1616"/>
      <c r="K100" s="1617"/>
      <c r="L100" s="1618"/>
      <c r="M100" s="1618"/>
      <c r="N100" s="1614"/>
      <c r="O100" s="1515"/>
      <c r="P100" s="1516"/>
      <c r="Q100" s="1516"/>
      <c r="R100" s="1516"/>
      <c r="S100" s="1517"/>
      <c r="T100" s="270" t="s">
        <v>488</v>
      </c>
      <c r="U100" s="271"/>
      <c r="V100" s="272"/>
      <c r="W100" s="258" t="str">
        <f>IF(W99="","",VLOOKUP(W99,'シフト記号表（従来型・ユニット型共通）'!$C$6:$L$47,10,FALSE))</f>
        <v/>
      </c>
      <c r="X100" s="259" t="str">
        <f>IF(X99="","",VLOOKUP(X99,'シフト記号表（従来型・ユニット型共通）'!$C$6:$L$47,10,FALSE))</f>
        <v/>
      </c>
      <c r="Y100" s="259" t="str">
        <f>IF(Y99="","",VLOOKUP(Y99,'シフト記号表（従来型・ユニット型共通）'!$C$6:$L$47,10,FALSE))</f>
        <v/>
      </c>
      <c r="Z100" s="259" t="str">
        <f>IF(Z99="","",VLOOKUP(Z99,'シフト記号表（従来型・ユニット型共通）'!$C$6:$L$47,10,FALSE))</f>
        <v/>
      </c>
      <c r="AA100" s="259" t="str">
        <f>IF(AA99="","",VLOOKUP(AA99,'シフト記号表（従来型・ユニット型共通）'!$C$6:$L$47,10,FALSE))</f>
        <v/>
      </c>
      <c r="AB100" s="259" t="str">
        <f>IF(AB99="","",VLOOKUP(AB99,'シフト記号表（従来型・ユニット型共通）'!$C$6:$L$47,10,FALSE))</f>
        <v/>
      </c>
      <c r="AC100" s="260" t="str">
        <f>IF(AC99="","",VLOOKUP(AC99,'シフト記号表（従来型・ユニット型共通）'!$C$6:$L$47,10,FALSE))</f>
        <v/>
      </c>
      <c r="AD100" s="258" t="str">
        <f>IF(AD99="","",VLOOKUP(AD99,'シフト記号表（従来型・ユニット型共通）'!$C$6:$L$47,10,FALSE))</f>
        <v/>
      </c>
      <c r="AE100" s="259" t="str">
        <f>IF(AE99="","",VLOOKUP(AE99,'シフト記号表（従来型・ユニット型共通）'!$C$6:$L$47,10,FALSE))</f>
        <v/>
      </c>
      <c r="AF100" s="259" t="str">
        <f>IF(AF99="","",VLOOKUP(AF99,'シフト記号表（従来型・ユニット型共通）'!$C$6:$L$47,10,FALSE))</f>
        <v/>
      </c>
      <c r="AG100" s="259" t="str">
        <f>IF(AG99="","",VLOOKUP(AG99,'シフト記号表（従来型・ユニット型共通）'!$C$6:$L$47,10,FALSE))</f>
        <v/>
      </c>
      <c r="AH100" s="259" t="str">
        <f>IF(AH99="","",VLOOKUP(AH99,'シフト記号表（従来型・ユニット型共通）'!$C$6:$L$47,10,FALSE))</f>
        <v/>
      </c>
      <c r="AI100" s="259" t="str">
        <f>IF(AI99="","",VLOOKUP(AI99,'シフト記号表（従来型・ユニット型共通）'!$C$6:$L$47,10,FALSE))</f>
        <v/>
      </c>
      <c r="AJ100" s="260" t="str">
        <f>IF(AJ99="","",VLOOKUP(AJ99,'シフト記号表（従来型・ユニット型共通）'!$C$6:$L$47,10,FALSE))</f>
        <v/>
      </c>
      <c r="AK100" s="258" t="str">
        <f>IF(AK99="","",VLOOKUP(AK99,'シフト記号表（従来型・ユニット型共通）'!$C$6:$L$47,10,FALSE))</f>
        <v/>
      </c>
      <c r="AL100" s="259" t="str">
        <f>IF(AL99="","",VLOOKUP(AL99,'シフト記号表（従来型・ユニット型共通）'!$C$6:$L$47,10,FALSE))</f>
        <v/>
      </c>
      <c r="AM100" s="259" t="str">
        <f>IF(AM99="","",VLOOKUP(AM99,'シフト記号表（従来型・ユニット型共通）'!$C$6:$L$47,10,FALSE))</f>
        <v/>
      </c>
      <c r="AN100" s="259" t="str">
        <f>IF(AN99="","",VLOOKUP(AN99,'シフト記号表（従来型・ユニット型共通）'!$C$6:$L$47,10,FALSE))</f>
        <v/>
      </c>
      <c r="AO100" s="259" t="str">
        <f>IF(AO99="","",VLOOKUP(AO99,'シフト記号表（従来型・ユニット型共通）'!$C$6:$L$47,10,FALSE))</f>
        <v/>
      </c>
      <c r="AP100" s="259" t="str">
        <f>IF(AP99="","",VLOOKUP(AP99,'シフト記号表（従来型・ユニット型共通）'!$C$6:$L$47,10,FALSE))</f>
        <v/>
      </c>
      <c r="AQ100" s="260" t="str">
        <f>IF(AQ99="","",VLOOKUP(AQ99,'シフト記号表（従来型・ユニット型共通）'!$C$6:$L$47,10,FALSE))</f>
        <v/>
      </c>
      <c r="AR100" s="258" t="str">
        <f>IF(AR99="","",VLOOKUP(AR99,'シフト記号表（従来型・ユニット型共通）'!$C$6:$L$47,10,FALSE))</f>
        <v/>
      </c>
      <c r="AS100" s="259" t="str">
        <f>IF(AS99="","",VLOOKUP(AS99,'シフト記号表（従来型・ユニット型共通）'!$C$6:$L$47,10,FALSE))</f>
        <v/>
      </c>
      <c r="AT100" s="259" t="str">
        <f>IF(AT99="","",VLOOKUP(AT99,'シフト記号表（従来型・ユニット型共通）'!$C$6:$L$47,10,FALSE))</f>
        <v/>
      </c>
      <c r="AU100" s="259" t="str">
        <f>IF(AU99="","",VLOOKUP(AU99,'シフト記号表（従来型・ユニット型共通）'!$C$6:$L$47,10,FALSE))</f>
        <v/>
      </c>
      <c r="AV100" s="259" t="str">
        <f>IF(AV99="","",VLOOKUP(AV99,'シフト記号表（従来型・ユニット型共通）'!$C$6:$L$47,10,FALSE))</f>
        <v/>
      </c>
      <c r="AW100" s="259" t="str">
        <f>IF(AW99="","",VLOOKUP(AW99,'シフト記号表（従来型・ユニット型共通）'!$C$6:$L$47,10,FALSE))</f>
        <v/>
      </c>
      <c r="AX100" s="260" t="str">
        <f>IF(AX99="","",VLOOKUP(AX99,'シフト記号表（従来型・ユニット型共通）'!$C$6:$L$47,10,FALSE))</f>
        <v/>
      </c>
      <c r="AY100" s="258" t="str">
        <f>IF(AY99="","",VLOOKUP(AY99,'シフト記号表（従来型・ユニット型共通）'!$C$6:$L$47,10,FALSE))</f>
        <v/>
      </c>
      <c r="AZ100" s="259" t="str">
        <f>IF(AZ99="","",VLOOKUP(AZ99,'シフト記号表（従来型・ユニット型共通）'!$C$6:$L$47,10,FALSE))</f>
        <v/>
      </c>
      <c r="BA100" s="259" t="str">
        <f>IF(BA99="","",VLOOKUP(BA99,'シフト記号表（従来型・ユニット型共通）'!$C$6:$L$47,10,FALSE))</f>
        <v/>
      </c>
      <c r="BB100" s="1610" t="str">
        <f>IF($BE$3="４週",SUM(W100:AX100),IF($BE$3="暦月",SUM(W100:BA100),""))</f>
        <v/>
      </c>
      <c r="BC100" s="1611"/>
      <c r="BD100" s="1612" t="str">
        <f>IF($BE$3="４週",BB100/4,IF($BE$3="暦月",(BB100/($BE$8/7)),""))</f>
        <v/>
      </c>
      <c r="BE100" s="1611"/>
      <c r="BF100" s="1607"/>
      <c r="BG100" s="1608"/>
      <c r="BH100" s="1608"/>
      <c r="BI100" s="1608"/>
      <c r="BJ100" s="1609"/>
    </row>
    <row r="101" spans="2:62" ht="20.25" customHeight="1" x14ac:dyDescent="0.2">
      <c r="B101" s="1520">
        <f>B99+1</f>
        <v>43</v>
      </c>
      <c r="C101" s="1584"/>
      <c r="D101" s="1511"/>
      <c r="E101" s="253"/>
      <c r="F101" s="254"/>
      <c r="G101" s="253"/>
      <c r="H101" s="254"/>
      <c r="I101" s="1585"/>
      <c r="J101" s="1586"/>
      <c r="K101" s="1509"/>
      <c r="L101" s="1510"/>
      <c r="M101" s="1510"/>
      <c r="N101" s="1511"/>
      <c r="O101" s="1515"/>
      <c r="P101" s="1516"/>
      <c r="Q101" s="1516"/>
      <c r="R101" s="1516"/>
      <c r="S101" s="1517"/>
      <c r="T101" s="273" t="s">
        <v>487</v>
      </c>
      <c r="U101" s="274"/>
      <c r="V101" s="275"/>
      <c r="W101" s="266"/>
      <c r="X101" s="267"/>
      <c r="Y101" s="267"/>
      <c r="Z101" s="267"/>
      <c r="AA101" s="267"/>
      <c r="AB101" s="267"/>
      <c r="AC101" s="268"/>
      <c r="AD101" s="266"/>
      <c r="AE101" s="267"/>
      <c r="AF101" s="267"/>
      <c r="AG101" s="267"/>
      <c r="AH101" s="267"/>
      <c r="AI101" s="267"/>
      <c r="AJ101" s="268"/>
      <c r="AK101" s="266"/>
      <c r="AL101" s="267"/>
      <c r="AM101" s="267"/>
      <c r="AN101" s="267"/>
      <c r="AO101" s="267"/>
      <c r="AP101" s="267"/>
      <c r="AQ101" s="268"/>
      <c r="AR101" s="266"/>
      <c r="AS101" s="267"/>
      <c r="AT101" s="267"/>
      <c r="AU101" s="267"/>
      <c r="AV101" s="267"/>
      <c r="AW101" s="267"/>
      <c r="AX101" s="268"/>
      <c r="AY101" s="266"/>
      <c r="AZ101" s="267"/>
      <c r="BA101" s="269"/>
      <c r="BB101" s="1518"/>
      <c r="BC101" s="1519"/>
      <c r="BD101" s="1573"/>
      <c r="BE101" s="1574"/>
      <c r="BF101" s="1575"/>
      <c r="BG101" s="1576"/>
      <c r="BH101" s="1576"/>
      <c r="BI101" s="1576"/>
      <c r="BJ101" s="1577"/>
    </row>
    <row r="102" spans="2:62" ht="20.25" customHeight="1" x14ac:dyDescent="0.2">
      <c r="B102" s="1521"/>
      <c r="C102" s="1613"/>
      <c r="D102" s="1614"/>
      <c r="E102" s="276"/>
      <c r="F102" s="277">
        <f>C101</f>
        <v>0</v>
      </c>
      <c r="G102" s="276"/>
      <c r="H102" s="277">
        <f>I101</f>
        <v>0</v>
      </c>
      <c r="I102" s="1615"/>
      <c r="J102" s="1616"/>
      <c r="K102" s="1617"/>
      <c r="L102" s="1618"/>
      <c r="M102" s="1618"/>
      <c r="N102" s="1614"/>
      <c r="O102" s="1515"/>
      <c r="P102" s="1516"/>
      <c r="Q102" s="1516"/>
      <c r="R102" s="1516"/>
      <c r="S102" s="1517"/>
      <c r="T102" s="270" t="s">
        <v>488</v>
      </c>
      <c r="U102" s="271"/>
      <c r="V102" s="272"/>
      <c r="W102" s="258" t="str">
        <f>IF(W101="","",VLOOKUP(W101,'シフト記号表（従来型・ユニット型共通）'!$C$6:$L$47,10,FALSE))</f>
        <v/>
      </c>
      <c r="X102" s="259" t="str">
        <f>IF(X101="","",VLOOKUP(X101,'シフト記号表（従来型・ユニット型共通）'!$C$6:$L$47,10,FALSE))</f>
        <v/>
      </c>
      <c r="Y102" s="259" t="str">
        <f>IF(Y101="","",VLOOKUP(Y101,'シフト記号表（従来型・ユニット型共通）'!$C$6:$L$47,10,FALSE))</f>
        <v/>
      </c>
      <c r="Z102" s="259" t="str">
        <f>IF(Z101="","",VLOOKUP(Z101,'シフト記号表（従来型・ユニット型共通）'!$C$6:$L$47,10,FALSE))</f>
        <v/>
      </c>
      <c r="AA102" s="259" t="str">
        <f>IF(AA101="","",VLOOKUP(AA101,'シフト記号表（従来型・ユニット型共通）'!$C$6:$L$47,10,FALSE))</f>
        <v/>
      </c>
      <c r="AB102" s="259" t="str">
        <f>IF(AB101="","",VLOOKUP(AB101,'シフト記号表（従来型・ユニット型共通）'!$C$6:$L$47,10,FALSE))</f>
        <v/>
      </c>
      <c r="AC102" s="260" t="str">
        <f>IF(AC101="","",VLOOKUP(AC101,'シフト記号表（従来型・ユニット型共通）'!$C$6:$L$47,10,FALSE))</f>
        <v/>
      </c>
      <c r="AD102" s="258" t="str">
        <f>IF(AD101="","",VLOOKUP(AD101,'シフト記号表（従来型・ユニット型共通）'!$C$6:$L$47,10,FALSE))</f>
        <v/>
      </c>
      <c r="AE102" s="259" t="str">
        <f>IF(AE101="","",VLOOKUP(AE101,'シフト記号表（従来型・ユニット型共通）'!$C$6:$L$47,10,FALSE))</f>
        <v/>
      </c>
      <c r="AF102" s="259" t="str">
        <f>IF(AF101="","",VLOOKUP(AF101,'シフト記号表（従来型・ユニット型共通）'!$C$6:$L$47,10,FALSE))</f>
        <v/>
      </c>
      <c r="AG102" s="259" t="str">
        <f>IF(AG101="","",VLOOKUP(AG101,'シフト記号表（従来型・ユニット型共通）'!$C$6:$L$47,10,FALSE))</f>
        <v/>
      </c>
      <c r="AH102" s="259" t="str">
        <f>IF(AH101="","",VLOOKUP(AH101,'シフト記号表（従来型・ユニット型共通）'!$C$6:$L$47,10,FALSE))</f>
        <v/>
      </c>
      <c r="AI102" s="259" t="str">
        <f>IF(AI101="","",VLOOKUP(AI101,'シフト記号表（従来型・ユニット型共通）'!$C$6:$L$47,10,FALSE))</f>
        <v/>
      </c>
      <c r="AJ102" s="260" t="str">
        <f>IF(AJ101="","",VLOOKUP(AJ101,'シフト記号表（従来型・ユニット型共通）'!$C$6:$L$47,10,FALSE))</f>
        <v/>
      </c>
      <c r="AK102" s="258" t="str">
        <f>IF(AK101="","",VLOOKUP(AK101,'シフト記号表（従来型・ユニット型共通）'!$C$6:$L$47,10,FALSE))</f>
        <v/>
      </c>
      <c r="AL102" s="259" t="str">
        <f>IF(AL101="","",VLOOKUP(AL101,'シフト記号表（従来型・ユニット型共通）'!$C$6:$L$47,10,FALSE))</f>
        <v/>
      </c>
      <c r="AM102" s="259" t="str">
        <f>IF(AM101="","",VLOOKUP(AM101,'シフト記号表（従来型・ユニット型共通）'!$C$6:$L$47,10,FALSE))</f>
        <v/>
      </c>
      <c r="AN102" s="259" t="str">
        <f>IF(AN101="","",VLOOKUP(AN101,'シフト記号表（従来型・ユニット型共通）'!$C$6:$L$47,10,FALSE))</f>
        <v/>
      </c>
      <c r="AO102" s="259" t="str">
        <f>IF(AO101="","",VLOOKUP(AO101,'シフト記号表（従来型・ユニット型共通）'!$C$6:$L$47,10,FALSE))</f>
        <v/>
      </c>
      <c r="AP102" s="259" t="str">
        <f>IF(AP101="","",VLOOKUP(AP101,'シフト記号表（従来型・ユニット型共通）'!$C$6:$L$47,10,FALSE))</f>
        <v/>
      </c>
      <c r="AQ102" s="260" t="str">
        <f>IF(AQ101="","",VLOOKUP(AQ101,'シフト記号表（従来型・ユニット型共通）'!$C$6:$L$47,10,FALSE))</f>
        <v/>
      </c>
      <c r="AR102" s="258" t="str">
        <f>IF(AR101="","",VLOOKUP(AR101,'シフト記号表（従来型・ユニット型共通）'!$C$6:$L$47,10,FALSE))</f>
        <v/>
      </c>
      <c r="AS102" s="259" t="str">
        <f>IF(AS101="","",VLOOKUP(AS101,'シフト記号表（従来型・ユニット型共通）'!$C$6:$L$47,10,FALSE))</f>
        <v/>
      </c>
      <c r="AT102" s="259" t="str">
        <f>IF(AT101="","",VLOOKUP(AT101,'シフト記号表（従来型・ユニット型共通）'!$C$6:$L$47,10,FALSE))</f>
        <v/>
      </c>
      <c r="AU102" s="259" t="str">
        <f>IF(AU101="","",VLOOKUP(AU101,'シフト記号表（従来型・ユニット型共通）'!$C$6:$L$47,10,FALSE))</f>
        <v/>
      </c>
      <c r="AV102" s="259" t="str">
        <f>IF(AV101="","",VLOOKUP(AV101,'シフト記号表（従来型・ユニット型共通）'!$C$6:$L$47,10,FALSE))</f>
        <v/>
      </c>
      <c r="AW102" s="259" t="str">
        <f>IF(AW101="","",VLOOKUP(AW101,'シフト記号表（従来型・ユニット型共通）'!$C$6:$L$47,10,FALSE))</f>
        <v/>
      </c>
      <c r="AX102" s="260" t="str">
        <f>IF(AX101="","",VLOOKUP(AX101,'シフト記号表（従来型・ユニット型共通）'!$C$6:$L$47,10,FALSE))</f>
        <v/>
      </c>
      <c r="AY102" s="258" t="str">
        <f>IF(AY101="","",VLOOKUP(AY101,'シフト記号表（従来型・ユニット型共通）'!$C$6:$L$47,10,FALSE))</f>
        <v/>
      </c>
      <c r="AZ102" s="259" t="str">
        <f>IF(AZ101="","",VLOOKUP(AZ101,'シフト記号表（従来型・ユニット型共通）'!$C$6:$L$47,10,FALSE))</f>
        <v/>
      </c>
      <c r="BA102" s="259" t="str">
        <f>IF(BA101="","",VLOOKUP(BA101,'シフト記号表（従来型・ユニット型共通）'!$C$6:$L$47,10,FALSE))</f>
        <v/>
      </c>
      <c r="BB102" s="1610" t="str">
        <f>IF($BE$3="４週",SUM(W102:AX102),IF($BE$3="暦月",SUM(W102:BA102),""))</f>
        <v/>
      </c>
      <c r="BC102" s="1611"/>
      <c r="BD102" s="1612" t="str">
        <f>IF($BE$3="４週",BB102/4,IF($BE$3="暦月",(BB102/($BE$8/7)),""))</f>
        <v/>
      </c>
      <c r="BE102" s="1611"/>
      <c r="BF102" s="1607"/>
      <c r="BG102" s="1608"/>
      <c r="BH102" s="1608"/>
      <c r="BI102" s="1608"/>
      <c r="BJ102" s="1609"/>
    </row>
    <row r="103" spans="2:62" ht="20.25" customHeight="1" x14ac:dyDescent="0.2">
      <c r="B103" s="1520">
        <f>B101+1</f>
        <v>44</v>
      </c>
      <c r="C103" s="1584"/>
      <c r="D103" s="1511"/>
      <c r="E103" s="253"/>
      <c r="F103" s="254"/>
      <c r="G103" s="253"/>
      <c r="H103" s="254"/>
      <c r="I103" s="1585"/>
      <c r="J103" s="1586"/>
      <c r="K103" s="1509"/>
      <c r="L103" s="1510"/>
      <c r="M103" s="1510"/>
      <c r="N103" s="1511"/>
      <c r="O103" s="1515"/>
      <c r="P103" s="1516"/>
      <c r="Q103" s="1516"/>
      <c r="R103" s="1516"/>
      <c r="S103" s="1517"/>
      <c r="T103" s="273" t="s">
        <v>487</v>
      </c>
      <c r="U103" s="274"/>
      <c r="V103" s="275"/>
      <c r="W103" s="266"/>
      <c r="X103" s="267"/>
      <c r="Y103" s="267"/>
      <c r="Z103" s="267"/>
      <c r="AA103" s="267"/>
      <c r="AB103" s="267"/>
      <c r="AC103" s="268"/>
      <c r="AD103" s="266"/>
      <c r="AE103" s="267"/>
      <c r="AF103" s="267"/>
      <c r="AG103" s="267"/>
      <c r="AH103" s="267"/>
      <c r="AI103" s="267"/>
      <c r="AJ103" s="268"/>
      <c r="AK103" s="266"/>
      <c r="AL103" s="267"/>
      <c r="AM103" s="267"/>
      <c r="AN103" s="267"/>
      <c r="AO103" s="267"/>
      <c r="AP103" s="267"/>
      <c r="AQ103" s="268"/>
      <c r="AR103" s="266"/>
      <c r="AS103" s="267"/>
      <c r="AT103" s="267"/>
      <c r="AU103" s="267"/>
      <c r="AV103" s="267"/>
      <c r="AW103" s="267"/>
      <c r="AX103" s="268"/>
      <c r="AY103" s="266"/>
      <c r="AZ103" s="267"/>
      <c r="BA103" s="269"/>
      <c r="BB103" s="1518"/>
      <c r="BC103" s="1519"/>
      <c r="BD103" s="1573"/>
      <c r="BE103" s="1574"/>
      <c r="BF103" s="1575"/>
      <c r="BG103" s="1576"/>
      <c r="BH103" s="1576"/>
      <c r="BI103" s="1576"/>
      <c r="BJ103" s="1577"/>
    </row>
    <row r="104" spans="2:62" ht="20.25" customHeight="1" x14ac:dyDescent="0.2">
      <c r="B104" s="1521"/>
      <c r="C104" s="1613"/>
      <c r="D104" s="1614"/>
      <c r="E104" s="276"/>
      <c r="F104" s="277">
        <f>C103</f>
        <v>0</v>
      </c>
      <c r="G104" s="276"/>
      <c r="H104" s="277">
        <f>I103</f>
        <v>0</v>
      </c>
      <c r="I104" s="1615"/>
      <c r="J104" s="1616"/>
      <c r="K104" s="1617"/>
      <c r="L104" s="1618"/>
      <c r="M104" s="1618"/>
      <c r="N104" s="1614"/>
      <c r="O104" s="1515"/>
      <c r="P104" s="1516"/>
      <c r="Q104" s="1516"/>
      <c r="R104" s="1516"/>
      <c r="S104" s="1517"/>
      <c r="T104" s="270" t="s">
        <v>488</v>
      </c>
      <c r="U104" s="271"/>
      <c r="V104" s="272"/>
      <c r="W104" s="258" t="str">
        <f>IF(W103="","",VLOOKUP(W103,'シフト記号表（従来型・ユニット型共通）'!$C$6:$L$47,10,FALSE))</f>
        <v/>
      </c>
      <c r="X104" s="259" t="str">
        <f>IF(X103="","",VLOOKUP(X103,'シフト記号表（従来型・ユニット型共通）'!$C$6:$L$47,10,FALSE))</f>
        <v/>
      </c>
      <c r="Y104" s="259" t="str">
        <f>IF(Y103="","",VLOOKUP(Y103,'シフト記号表（従来型・ユニット型共通）'!$C$6:$L$47,10,FALSE))</f>
        <v/>
      </c>
      <c r="Z104" s="259" t="str">
        <f>IF(Z103="","",VLOOKUP(Z103,'シフト記号表（従来型・ユニット型共通）'!$C$6:$L$47,10,FALSE))</f>
        <v/>
      </c>
      <c r="AA104" s="259" t="str">
        <f>IF(AA103="","",VLOOKUP(AA103,'シフト記号表（従来型・ユニット型共通）'!$C$6:$L$47,10,FALSE))</f>
        <v/>
      </c>
      <c r="AB104" s="259" t="str">
        <f>IF(AB103="","",VLOOKUP(AB103,'シフト記号表（従来型・ユニット型共通）'!$C$6:$L$47,10,FALSE))</f>
        <v/>
      </c>
      <c r="AC104" s="260" t="str">
        <f>IF(AC103="","",VLOOKUP(AC103,'シフト記号表（従来型・ユニット型共通）'!$C$6:$L$47,10,FALSE))</f>
        <v/>
      </c>
      <c r="AD104" s="258" t="str">
        <f>IF(AD103="","",VLOOKUP(AD103,'シフト記号表（従来型・ユニット型共通）'!$C$6:$L$47,10,FALSE))</f>
        <v/>
      </c>
      <c r="AE104" s="259" t="str">
        <f>IF(AE103="","",VLOOKUP(AE103,'シフト記号表（従来型・ユニット型共通）'!$C$6:$L$47,10,FALSE))</f>
        <v/>
      </c>
      <c r="AF104" s="259" t="str">
        <f>IF(AF103="","",VLOOKUP(AF103,'シフト記号表（従来型・ユニット型共通）'!$C$6:$L$47,10,FALSE))</f>
        <v/>
      </c>
      <c r="AG104" s="259" t="str">
        <f>IF(AG103="","",VLOOKUP(AG103,'シフト記号表（従来型・ユニット型共通）'!$C$6:$L$47,10,FALSE))</f>
        <v/>
      </c>
      <c r="AH104" s="259" t="str">
        <f>IF(AH103="","",VLOOKUP(AH103,'シフト記号表（従来型・ユニット型共通）'!$C$6:$L$47,10,FALSE))</f>
        <v/>
      </c>
      <c r="AI104" s="259" t="str">
        <f>IF(AI103="","",VLOOKUP(AI103,'シフト記号表（従来型・ユニット型共通）'!$C$6:$L$47,10,FALSE))</f>
        <v/>
      </c>
      <c r="AJ104" s="260" t="str">
        <f>IF(AJ103="","",VLOOKUP(AJ103,'シフト記号表（従来型・ユニット型共通）'!$C$6:$L$47,10,FALSE))</f>
        <v/>
      </c>
      <c r="AK104" s="258" t="str">
        <f>IF(AK103="","",VLOOKUP(AK103,'シフト記号表（従来型・ユニット型共通）'!$C$6:$L$47,10,FALSE))</f>
        <v/>
      </c>
      <c r="AL104" s="259" t="str">
        <f>IF(AL103="","",VLOOKUP(AL103,'シフト記号表（従来型・ユニット型共通）'!$C$6:$L$47,10,FALSE))</f>
        <v/>
      </c>
      <c r="AM104" s="259" t="str">
        <f>IF(AM103="","",VLOOKUP(AM103,'シフト記号表（従来型・ユニット型共通）'!$C$6:$L$47,10,FALSE))</f>
        <v/>
      </c>
      <c r="AN104" s="259" t="str">
        <f>IF(AN103="","",VLOOKUP(AN103,'シフト記号表（従来型・ユニット型共通）'!$C$6:$L$47,10,FALSE))</f>
        <v/>
      </c>
      <c r="AO104" s="259" t="str">
        <f>IF(AO103="","",VLOOKUP(AO103,'シフト記号表（従来型・ユニット型共通）'!$C$6:$L$47,10,FALSE))</f>
        <v/>
      </c>
      <c r="AP104" s="259" t="str">
        <f>IF(AP103="","",VLOOKUP(AP103,'シフト記号表（従来型・ユニット型共通）'!$C$6:$L$47,10,FALSE))</f>
        <v/>
      </c>
      <c r="AQ104" s="260" t="str">
        <f>IF(AQ103="","",VLOOKUP(AQ103,'シフト記号表（従来型・ユニット型共通）'!$C$6:$L$47,10,FALSE))</f>
        <v/>
      </c>
      <c r="AR104" s="258" t="str">
        <f>IF(AR103="","",VLOOKUP(AR103,'シフト記号表（従来型・ユニット型共通）'!$C$6:$L$47,10,FALSE))</f>
        <v/>
      </c>
      <c r="AS104" s="259" t="str">
        <f>IF(AS103="","",VLOOKUP(AS103,'シフト記号表（従来型・ユニット型共通）'!$C$6:$L$47,10,FALSE))</f>
        <v/>
      </c>
      <c r="AT104" s="259" t="str">
        <f>IF(AT103="","",VLOOKUP(AT103,'シフト記号表（従来型・ユニット型共通）'!$C$6:$L$47,10,FALSE))</f>
        <v/>
      </c>
      <c r="AU104" s="259" t="str">
        <f>IF(AU103="","",VLOOKUP(AU103,'シフト記号表（従来型・ユニット型共通）'!$C$6:$L$47,10,FALSE))</f>
        <v/>
      </c>
      <c r="AV104" s="259" t="str">
        <f>IF(AV103="","",VLOOKUP(AV103,'シフト記号表（従来型・ユニット型共通）'!$C$6:$L$47,10,FALSE))</f>
        <v/>
      </c>
      <c r="AW104" s="259" t="str">
        <f>IF(AW103="","",VLOOKUP(AW103,'シフト記号表（従来型・ユニット型共通）'!$C$6:$L$47,10,FALSE))</f>
        <v/>
      </c>
      <c r="AX104" s="260" t="str">
        <f>IF(AX103="","",VLOOKUP(AX103,'シフト記号表（従来型・ユニット型共通）'!$C$6:$L$47,10,FALSE))</f>
        <v/>
      </c>
      <c r="AY104" s="258" t="str">
        <f>IF(AY103="","",VLOOKUP(AY103,'シフト記号表（従来型・ユニット型共通）'!$C$6:$L$47,10,FALSE))</f>
        <v/>
      </c>
      <c r="AZ104" s="259" t="str">
        <f>IF(AZ103="","",VLOOKUP(AZ103,'シフト記号表（従来型・ユニット型共通）'!$C$6:$L$47,10,FALSE))</f>
        <v/>
      </c>
      <c r="BA104" s="259" t="str">
        <f>IF(BA103="","",VLOOKUP(BA103,'シフト記号表（従来型・ユニット型共通）'!$C$6:$L$47,10,FALSE))</f>
        <v/>
      </c>
      <c r="BB104" s="1610" t="str">
        <f>IF($BE$3="４週",SUM(W104:AX104),IF($BE$3="暦月",SUM(W104:BA104),""))</f>
        <v/>
      </c>
      <c r="BC104" s="1611"/>
      <c r="BD104" s="1612" t="str">
        <f>IF($BE$3="４週",BB104/4,IF($BE$3="暦月",(BB104/($BE$8/7)),""))</f>
        <v/>
      </c>
      <c r="BE104" s="1611"/>
      <c r="BF104" s="1607"/>
      <c r="BG104" s="1608"/>
      <c r="BH104" s="1608"/>
      <c r="BI104" s="1608"/>
      <c r="BJ104" s="1609"/>
    </row>
    <row r="105" spans="2:62" ht="20.25" customHeight="1" x14ac:dyDescent="0.2">
      <c r="B105" s="1520">
        <f>B103+1</f>
        <v>45</v>
      </c>
      <c r="C105" s="1584"/>
      <c r="D105" s="1511"/>
      <c r="E105" s="253"/>
      <c r="F105" s="254"/>
      <c r="G105" s="253"/>
      <c r="H105" s="254"/>
      <c r="I105" s="1585"/>
      <c r="J105" s="1586"/>
      <c r="K105" s="1509"/>
      <c r="L105" s="1510"/>
      <c r="M105" s="1510"/>
      <c r="N105" s="1511"/>
      <c r="O105" s="1515"/>
      <c r="P105" s="1516"/>
      <c r="Q105" s="1516"/>
      <c r="R105" s="1516"/>
      <c r="S105" s="1517"/>
      <c r="T105" s="273" t="s">
        <v>487</v>
      </c>
      <c r="U105" s="274"/>
      <c r="V105" s="275"/>
      <c r="W105" s="266"/>
      <c r="X105" s="267"/>
      <c r="Y105" s="267"/>
      <c r="Z105" s="267"/>
      <c r="AA105" s="267"/>
      <c r="AB105" s="267"/>
      <c r="AC105" s="268"/>
      <c r="AD105" s="266"/>
      <c r="AE105" s="267"/>
      <c r="AF105" s="267"/>
      <c r="AG105" s="267"/>
      <c r="AH105" s="267"/>
      <c r="AI105" s="267"/>
      <c r="AJ105" s="268"/>
      <c r="AK105" s="266"/>
      <c r="AL105" s="267"/>
      <c r="AM105" s="267"/>
      <c r="AN105" s="267"/>
      <c r="AO105" s="267"/>
      <c r="AP105" s="267"/>
      <c r="AQ105" s="268"/>
      <c r="AR105" s="266"/>
      <c r="AS105" s="267"/>
      <c r="AT105" s="267"/>
      <c r="AU105" s="267"/>
      <c r="AV105" s="267"/>
      <c r="AW105" s="267"/>
      <c r="AX105" s="268"/>
      <c r="AY105" s="266"/>
      <c r="AZ105" s="267"/>
      <c r="BA105" s="269"/>
      <c r="BB105" s="1518"/>
      <c r="BC105" s="1519"/>
      <c r="BD105" s="1573"/>
      <c r="BE105" s="1574"/>
      <c r="BF105" s="1575"/>
      <c r="BG105" s="1576"/>
      <c r="BH105" s="1576"/>
      <c r="BI105" s="1576"/>
      <c r="BJ105" s="1577"/>
    </row>
    <row r="106" spans="2:62" ht="20.25" customHeight="1" x14ac:dyDescent="0.2">
      <c r="B106" s="1521"/>
      <c r="C106" s="1613"/>
      <c r="D106" s="1614"/>
      <c r="E106" s="276"/>
      <c r="F106" s="277">
        <f>C105</f>
        <v>0</v>
      </c>
      <c r="G106" s="276"/>
      <c r="H106" s="277">
        <f>I105</f>
        <v>0</v>
      </c>
      <c r="I106" s="1615"/>
      <c r="J106" s="1616"/>
      <c r="K106" s="1617"/>
      <c r="L106" s="1618"/>
      <c r="M106" s="1618"/>
      <c r="N106" s="1614"/>
      <c r="O106" s="1515"/>
      <c r="P106" s="1516"/>
      <c r="Q106" s="1516"/>
      <c r="R106" s="1516"/>
      <c r="S106" s="1517"/>
      <c r="T106" s="270" t="s">
        <v>488</v>
      </c>
      <c r="U106" s="271"/>
      <c r="V106" s="272"/>
      <c r="W106" s="258" t="str">
        <f>IF(W105="","",VLOOKUP(W105,'シフト記号表（従来型・ユニット型共通）'!$C$6:$L$47,10,FALSE))</f>
        <v/>
      </c>
      <c r="X106" s="259" t="str">
        <f>IF(X105="","",VLOOKUP(X105,'シフト記号表（従来型・ユニット型共通）'!$C$6:$L$47,10,FALSE))</f>
        <v/>
      </c>
      <c r="Y106" s="259" t="str">
        <f>IF(Y105="","",VLOOKUP(Y105,'シフト記号表（従来型・ユニット型共通）'!$C$6:$L$47,10,FALSE))</f>
        <v/>
      </c>
      <c r="Z106" s="259" t="str">
        <f>IF(Z105="","",VLOOKUP(Z105,'シフト記号表（従来型・ユニット型共通）'!$C$6:$L$47,10,FALSE))</f>
        <v/>
      </c>
      <c r="AA106" s="259" t="str">
        <f>IF(AA105="","",VLOOKUP(AA105,'シフト記号表（従来型・ユニット型共通）'!$C$6:$L$47,10,FALSE))</f>
        <v/>
      </c>
      <c r="AB106" s="259" t="str">
        <f>IF(AB105="","",VLOOKUP(AB105,'シフト記号表（従来型・ユニット型共通）'!$C$6:$L$47,10,FALSE))</f>
        <v/>
      </c>
      <c r="AC106" s="260" t="str">
        <f>IF(AC105="","",VLOOKUP(AC105,'シフト記号表（従来型・ユニット型共通）'!$C$6:$L$47,10,FALSE))</f>
        <v/>
      </c>
      <c r="AD106" s="258" t="str">
        <f>IF(AD105="","",VLOOKUP(AD105,'シフト記号表（従来型・ユニット型共通）'!$C$6:$L$47,10,FALSE))</f>
        <v/>
      </c>
      <c r="AE106" s="259" t="str">
        <f>IF(AE105="","",VLOOKUP(AE105,'シフト記号表（従来型・ユニット型共通）'!$C$6:$L$47,10,FALSE))</f>
        <v/>
      </c>
      <c r="AF106" s="259" t="str">
        <f>IF(AF105="","",VLOOKUP(AF105,'シフト記号表（従来型・ユニット型共通）'!$C$6:$L$47,10,FALSE))</f>
        <v/>
      </c>
      <c r="AG106" s="259" t="str">
        <f>IF(AG105="","",VLOOKUP(AG105,'シフト記号表（従来型・ユニット型共通）'!$C$6:$L$47,10,FALSE))</f>
        <v/>
      </c>
      <c r="AH106" s="259" t="str">
        <f>IF(AH105="","",VLOOKUP(AH105,'シフト記号表（従来型・ユニット型共通）'!$C$6:$L$47,10,FALSE))</f>
        <v/>
      </c>
      <c r="AI106" s="259" t="str">
        <f>IF(AI105="","",VLOOKUP(AI105,'シフト記号表（従来型・ユニット型共通）'!$C$6:$L$47,10,FALSE))</f>
        <v/>
      </c>
      <c r="AJ106" s="260" t="str">
        <f>IF(AJ105="","",VLOOKUP(AJ105,'シフト記号表（従来型・ユニット型共通）'!$C$6:$L$47,10,FALSE))</f>
        <v/>
      </c>
      <c r="AK106" s="258" t="str">
        <f>IF(AK105="","",VLOOKUP(AK105,'シフト記号表（従来型・ユニット型共通）'!$C$6:$L$47,10,FALSE))</f>
        <v/>
      </c>
      <c r="AL106" s="259" t="str">
        <f>IF(AL105="","",VLOOKUP(AL105,'シフト記号表（従来型・ユニット型共通）'!$C$6:$L$47,10,FALSE))</f>
        <v/>
      </c>
      <c r="AM106" s="259" t="str">
        <f>IF(AM105="","",VLOOKUP(AM105,'シフト記号表（従来型・ユニット型共通）'!$C$6:$L$47,10,FALSE))</f>
        <v/>
      </c>
      <c r="AN106" s="259" t="str">
        <f>IF(AN105="","",VLOOKUP(AN105,'シフト記号表（従来型・ユニット型共通）'!$C$6:$L$47,10,FALSE))</f>
        <v/>
      </c>
      <c r="AO106" s="259" t="str">
        <f>IF(AO105="","",VLOOKUP(AO105,'シフト記号表（従来型・ユニット型共通）'!$C$6:$L$47,10,FALSE))</f>
        <v/>
      </c>
      <c r="AP106" s="259" t="str">
        <f>IF(AP105="","",VLOOKUP(AP105,'シフト記号表（従来型・ユニット型共通）'!$C$6:$L$47,10,FALSE))</f>
        <v/>
      </c>
      <c r="AQ106" s="260" t="str">
        <f>IF(AQ105="","",VLOOKUP(AQ105,'シフト記号表（従来型・ユニット型共通）'!$C$6:$L$47,10,FALSE))</f>
        <v/>
      </c>
      <c r="AR106" s="258" t="str">
        <f>IF(AR105="","",VLOOKUP(AR105,'シフト記号表（従来型・ユニット型共通）'!$C$6:$L$47,10,FALSE))</f>
        <v/>
      </c>
      <c r="AS106" s="259" t="str">
        <f>IF(AS105="","",VLOOKUP(AS105,'シフト記号表（従来型・ユニット型共通）'!$C$6:$L$47,10,FALSE))</f>
        <v/>
      </c>
      <c r="AT106" s="259" t="str">
        <f>IF(AT105="","",VLOOKUP(AT105,'シフト記号表（従来型・ユニット型共通）'!$C$6:$L$47,10,FALSE))</f>
        <v/>
      </c>
      <c r="AU106" s="259" t="str">
        <f>IF(AU105="","",VLOOKUP(AU105,'シフト記号表（従来型・ユニット型共通）'!$C$6:$L$47,10,FALSE))</f>
        <v/>
      </c>
      <c r="AV106" s="259" t="str">
        <f>IF(AV105="","",VLOOKUP(AV105,'シフト記号表（従来型・ユニット型共通）'!$C$6:$L$47,10,FALSE))</f>
        <v/>
      </c>
      <c r="AW106" s="259" t="str">
        <f>IF(AW105="","",VLOOKUP(AW105,'シフト記号表（従来型・ユニット型共通）'!$C$6:$L$47,10,FALSE))</f>
        <v/>
      </c>
      <c r="AX106" s="260" t="str">
        <f>IF(AX105="","",VLOOKUP(AX105,'シフト記号表（従来型・ユニット型共通）'!$C$6:$L$47,10,FALSE))</f>
        <v/>
      </c>
      <c r="AY106" s="258" t="str">
        <f>IF(AY105="","",VLOOKUP(AY105,'シフト記号表（従来型・ユニット型共通）'!$C$6:$L$47,10,FALSE))</f>
        <v/>
      </c>
      <c r="AZ106" s="259" t="str">
        <f>IF(AZ105="","",VLOOKUP(AZ105,'シフト記号表（従来型・ユニット型共通）'!$C$6:$L$47,10,FALSE))</f>
        <v/>
      </c>
      <c r="BA106" s="259" t="str">
        <f>IF(BA105="","",VLOOKUP(BA105,'シフト記号表（従来型・ユニット型共通）'!$C$6:$L$47,10,FALSE))</f>
        <v/>
      </c>
      <c r="BB106" s="1610" t="str">
        <f>IF($BE$3="４週",SUM(W106:AX106),IF($BE$3="暦月",SUM(W106:BA106),""))</f>
        <v/>
      </c>
      <c r="BC106" s="1611"/>
      <c r="BD106" s="1612" t="str">
        <f>IF($BE$3="４週",BB106/4,IF($BE$3="暦月",(BB106/($BE$8/7)),""))</f>
        <v/>
      </c>
      <c r="BE106" s="1611"/>
      <c r="BF106" s="1607"/>
      <c r="BG106" s="1608"/>
      <c r="BH106" s="1608"/>
      <c r="BI106" s="1608"/>
      <c r="BJ106" s="1609"/>
    </row>
    <row r="107" spans="2:62" ht="20.25" customHeight="1" x14ac:dyDescent="0.2">
      <c r="B107" s="1520">
        <f>B105+1</f>
        <v>46</v>
      </c>
      <c r="C107" s="1584"/>
      <c r="D107" s="1511"/>
      <c r="E107" s="253"/>
      <c r="F107" s="254"/>
      <c r="G107" s="253"/>
      <c r="H107" s="254"/>
      <c r="I107" s="1585"/>
      <c r="J107" s="1586"/>
      <c r="K107" s="1509"/>
      <c r="L107" s="1510"/>
      <c r="M107" s="1510"/>
      <c r="N107" s="1511"/>
      <c r="O107" s="1515"/>
      <c r="P107" s="1516"/>
      <c r="Q107" s="1516"/>
      <c r="R107" s="1516"/>
      <c r="S107" s="1517"/>
      <c r="T107" s="273" t="s">
        <v>487</v>
      </c>
      <c r="U107" s="274"/>
      <c r="V107" s="275"/>
      <c r="W107" s="266"/>
      <c r="X107" s="267"/>
      <c r="Y107" s="267"/>
      <c r="Z107" s="267"/>
      <c r="AA107" s="267"/>
      <c r="AB107" s="267"/>
      <c r="AC107" s="268"/>
      <c r="AD107" s="266"/>
      <c r="AE107" s="267"/>
      <c r="AF107" s="267"/>
      <c r="AG107" s="267"/>
      <c r="AH107" s="267"/>
      <c r="AI107" s="267"/>
      <c r="AJ107" s="268"/>
      <c r="AK107" s="266"/>
      <c r="AL107" s="267"/>
      <c r="AM107" s="267"/>
      <c r="AN107" s="267"/>
      <c r="AO107" s="267"/>
      <c r="AP107" s="267"/>
      <c r="AQ107" s="268"/>
      <c r="AR107" s="266"/>
      <c r="AS107" s="267"/>
      <c r="AT107" s="267"/>
      <c r="AU107" s="267"/>
      <c r="AV107" s="267"/>
      <c r="AW107" s="267"/>
      <c r="AX107" s="268"/>
      <c r="AY107" s="266"/>
      <c r="AZ107" s="267"/>
      <c r="BA107" s="269"/>
      <c r="BB107" s="1518"/>
      <c r="BC107" s="1519"/>
      <c r="BD107" s="1573"/>
      <c r="BE107" s="1574"/>
      <c r="BF107" s="1575"/>
      <c r="BG107" s="1576"/>
      <c r="BH107" s="1576"/>
      <c r="BI107" s="1576"/>
      <c r="BJ107" s="1577"/>
    </row>
    <row r="108" spans="2:62" ht="20.25" customHeight="1" x14ac:dyDescent="0.2">
      <c r="B108" s="1521"/>
      <c r="C108" s="1613"/>
      <c r="D108" s="1614"/>
      <c r="E108" s="276"/>
      <c r="F108" s="277">
        <f>C107</f>
        <v>0</v>
      </c>
      <c r="G108" s="276"/>
      <c r="H108" s="277">
        <f>I107</f>
        <v>0</v>
      </c>
      <c r="I108" s="1615"/>
      <c r="J108" s="1616"/>
      <c r="K108" s="1617"/>
      <c r="L108" s="1618"/>
      <c r="M108" s="1618"/>
      <c r="N108" s="1614"/>
      <c r="O108" s="1515"/>
      <c r="P108" s="1516"/>
      <c r="Q108" s="1516"/>
      <c r="R108" s="1516"/>
      <c r="S108" s="1517"/>
      <c r="T108" s="270" t="s">
        <v>488</v>
      </c>
      <c r="U108" s="271"/>
      <c r="V108" s="272"/>
      <c r="W108" s="258" t="str">
        <f>IF(W107="","",VLOOKUP(W107,'シフト記号表（従来型・ユニット型共通）'!$C$6:$L$47,10,FALSE))</f>
        <v/>
      </c>
      <c r="X108" s="259" t="str">
        <f>IF(X107="","",VLOOKUP(X107,'シフト記号表（従来型・ユニット型共通）'!$C$6:$L$47,10,FALSE))</f>
        <v/>
      </c>
      <c r="Y108" s="259" t="str">
        <f>IF(Y107="","",VLOOKUP(Y107,'シフト記号表（従来型・ユニット型共通）'!$C$6:$L$47,10,FALSE))</f>
        <v/>
      </c>
      <c r="Z108" s="259" t="str">
        <f>IF(Z107="","",VLOOKUP(Z107,'シフト記号表（従来型・ユニット型共通）'!$C$6:$L$47,10,FALSE))</f>
        <v/>
      </c>
      <c r="AA108" s="259" t="str">
        <f>IF(AA107="","",VLOOKUP(AA107,'シフト記号表（従来型・ユニット型共通）'!$C$6:$L$47,10,FALSE))</f>
        <v/>
      </c>
      <c r="AB108" s="259" t="str">
        <f>IF(AB107="","",VLOOKUP(AB107,'シフト記号表（従来型・ユニット型共通）'!$C$6:$L$47,10,FALSE))</f>
        <v/>
      </c>
      <c r="AC108" s="260" t="str">
        <f>IF(AC107="","",VLOOKUP(AC107,'シフト記号表（従来型・ユニット型共通）'!$C$6:$L$47,10,FALSE))</f>
        <v/>
      </c>
      <c r="AD108" s="258" t="str">
        <f>IF(AD107="","",VLOOKUP(AD107,'シフト記号表（従来型・ユニット型共通）'!$C$6:$L$47,10,FALSE))</f>
        <v/>
      </c>
      <c r="AE108" s="259" t="str">
        <f>IF(AE107="","",VLOOKUP(AE107,'シフト記号表（従来型・ユニット型共通）'!$C$6:$L$47,10,FALSE))</f>
        <v/>
      </c>
      <c r="AF108" s="259" t="str">
        <f>IF(AF107="","",VLOOKUP(AF107,'シフト記号表（従来型・ユニット型共通）'!$C$6:$L$47,10,FALSE))</f>
        <v/>
      </c>
      <c r="AG108" s="259" t="str">
        <f>IF(AG107="","",VLOOKUP(AG107,'シフト記号表（従来型・ユニット型共通）'!$C$6:$L$47,10,FALSE))</f>
        <v/>
      </c>
      <c r="AH108" s="259" t="str">
        <f>IF(AH107="","",VLOOKUP(AH107,'シフト記号表（従来型・ユニット型共通）'!$C$6:$L$47,10,FALSE))</f>
        <v/>
      </c>
      <c r="AI108" s="259" t="str">
        <f>IF(AI107="","",VLOOKUP(AI107,'シフト記号表（従来型・ユニット型共通）'!$C$6:$L$47,10,FALSE))</f>
        <v/>
      </c>
      <c r="AJ108" s="260" t="str">
        <f>IF(AJ107="","",VLOOKUP(AJ107,'シフト記号表（従来型・ユニット型共通）'!$C$6:$L$47,10,FALSE))</f>
        <v/>
      </c>
      <c r="AK108" s="258" t="str">
        <f>IF(AK107="","",VLOOKUP(AK107,'シフト記号表（従来型・ユニット型共通）'!$C$6:$L$47,10,FALSE))</f>
        <v/>
      </c>
      <c r="AL108" s="259" t="str">
        <f>IF(AL107="","",VLOOKUP(AL107,'シフト記号表（従来型・ユニット型共通）'!$C$6:$L$47,10,FALSE))</f>
        <v/>
      </c>
      <c r="AM108" s="259" t="str">
        <f>IF(AM107="","",VLOOKUP(AM107,'シフト記号表（従来型・ユニット型共通）'!$C$6:$L$47,10,FALSE))</f>
        <v/>
      </c>
      <c r="AN108" s="259" t="str">
        <f>IF(AN107="","",VLOOKUP(AN107,'シフト記号表（従来型・ユニット型共通）'!$C$6:$L$47,10,FALSE))</f>
        <v/>
      </c>
      <c r="AO108" s="259" t="str">
        <f>IF(AO107="","",VLOOKUP(AO107,'シフト記号表（従来型・ユニット型共通）'!$C$6:$L$47,10,FALSE))</f>
        <v/>
      </c>
      <c r="AP108" s="259" t="str">
        <f>IF(AP107="","",VLOOKUP(AP107,'シフト記号表（従来型・ユニット型共通）'!$C$6:$L$47,10,FALSE))</f>
        <v/>
      </c>
      <c r="AQ108" s="260" t="str">
        <f>IF(AQ107="","",VLOOKUP(AQ107,'シフト記号表（従来型・ユニット型共通）'!$C$6:$L$47,10,FALSE))</f>
        <v/>
      </c>
      <c r="AR108" s="258" t="str">
        <f>IF(AR107="","",VLOOKUP(AR107,'シフト記号表（従来型・ユニット型共通）'!$C$6:$L$47,10,FALSE))</f>
        <v/>
      </c>
      <c r="AS108" s="259" t="str">
        <f>IF(AS107="","",VLOOKUP(AS107,'シフト記号表（従来型・ユニット型共通）'!$C$6:$L$47,10,FALSE))</f>
        <v/>
      </c>
      <c r="AT108" s="259" t="str">
        <f>IF(AT107="","",VLOOKUP(AT107,'シフト記号表（従来型・ユニット型共通）'!$C$6:$L$47,10,FALSE))</f>
        <v/>
      </c>
      <c r="AU108" s="259" t="str">
        <f>IF(AU107="","",VLOOKUP(AU107,'シフト記号表（従来型・ユニット型共通）'!$C$6:$L$47,10,FALSE))</f>
        <v/>
      </c>
      <c r="AV108" s="259" t="str">
        <f>IF(AV107="","",VLOOKUP(AV107,'シフト記号表（従来型・ユニット型共通）'!$C$6:$L$47,10,FALSE))</f>
        <v/>
      </c>
      <c r="AW108" s="259" t="str">
        <f>IF(AW107="","",VLOOKUP(AW107,'シフト記号表（従来型・ユニット型共通）'!$C$6:$L$47,10,FALSE))</f>
        <v/>
      </c>
      <c r="AX108" s="260" t="str">
        <f>IF(AX107="","",VLOOKUP(AX107,'シフト記号表（従来型・ユニット型共通）'!$C$6:$L$47,10,FALSE))</f>
        <v/>
      </c>
      <c r="AY108" s="258" t="str">
        <f>IF(AY107="","",VLOOKUP(AY107,'シフト記号表（従来型・ユニット型共通）'!$C$6:$L$47,10,FALSE))</f>
        <v/>
      </c>
      <c r="AZ108" s="259" t="str">
        <f>IF(AZ107="","",VLOOKUP(AZ107,'シフト記号表（従来型・ユニット型共通）'!$C$6:$L$47,10,FALSE))</f>
        <v/>
      </c>
      <c r="BA108" s="259" t="str">
        <f>IF(BA107="","",VLOOKUP(BA107,'シフト記号表（従来型・ユニット型共通）'!$C$6:$L$47,10,FALSE))</f>
        <v/>
      </c>
      <c r="BB108" s="1610" t="str">
        <f>IF($BE$3="４週",SUM(W108:AX108),IF($BE$3="暦月",SUM(W108:BA108),""))</f>
        <v/>
      </c>
      <c r="BC108" s="1611"/>
      <c r="BD108" s="1612" t="str">
        <f>IF($BE$3="４週",BB108/4,IF($BE$3="暦月",(BB108/($BE$8/7)),""))</f>
        <v/>
      </c>
      <c r="BE108" s="1611"/>
      <c r="BF108" s="1607"/>
      <c r="BG108" s="1608"/>
      <c r="BH108" s="1608"/>
      <c r="BI108" s="1608"/>
      <c r="BJ108" s="1609"/>
    </row>
    <row r="109" spans="2:62" ht="20.25" customHeight="1" x14ac:dyDescent="0.2">
      <c r="B109" s="1520">
        <f>B107+1</f>
        <v>47</v>
      </c>
      <c r="C109" s="1584"/>
      <c r="D109" s="1511"/>
      <c r="E109" s="253"/>
      <c r="F109" s="254"/>
      <c r="G109" s="253"/>
      <c r="H109" s="254"/>
      <c r="I109" s="1585"/>
      <c r="J109" s="1586"/>
      <c r="K109" s="1509"/>
      <c r="L109" s="1510"/>
      <c r="M109" s="1510"/>
      <c r="N109" s="1511"/>
      <c r="O109" s="1515"/>
      <c r="P109" s="1516"/>
      <c r="Q109" s="1516"/>
      <c r="R109" s="1516"/>
      <c r="S109" s="1517"/>
      <c r="T109" s="273" t="s">
        <v>487</v>
      </c>
      <c r="U109" s="274"/>
      <c r="V109" s="275"/>
      <c r="W109" s="266"/>
      <c r="X109" s="267"/>
      <c r="Y109" s="267"/>
      <c r="Z109" s="267"/>
      <c r="AA109" s="267"/>
      <c r="AB109" s="267"/>
      <c r="AC109" s="268"/>
      <c r="AD109" s="266"/>
      <c r="AE109" s="267"/>
      <c r="AF109" s="267"/>
      <c r="AG109" s="267"/>
      <c r="AH109" s="267"/>
      <c r="AI109" s="267"/>
      <c r="AJ109" s="268"/>
      <c r="AK109" s="266"/>
      <c r="AL109" s="267"/>
      <c r="AM109" s="267"/>
      <c r="AN109" s="267"/>
      <c r="AO109" s="267"/>
      <c r="AP109" s="267"/>
      <c r="AQ109" s="268"/>
      <c r="AR109" s="266"/>
      <c r="AS109" s="267"/>
      <c r="AT109" s="267"/>
      <c r="AU109" s="267"/>
      <c r="AV109" s="267"/>
      <c r="AW109" s="267"/>
      <c r="AX109" s="268"/>
      <c r="AY109" s="266"/>
      <c r="AZ109" s="267"/>
      <c r="BA109" s="269"/>
      <c r="BB109" s="1518"/>
      <c r="BC109" s="1519"/>
      <c r="BD109" s="1573"/>
      <c r="BE109" s="1574"/>
      <c r="BF109" s="1575"/>
      <c r="BG109" s="1576"/>
      <c r="BH109" s="1576"/>
      <c r="BI109" s="1576"/>
      <c r="BJ109" s="1577"/>
    </row>
    <row r="110" spans="2:62" ht="20.25" customHeight="1" x14ac:dyDescent="0.2">
      <c r="B110" s="1521"/>
      <c r="C110" s="1613"/>
      <c r="D110" s="1614"/>
      <c r="E110" s="276"/>
      <c r="F110" s="277">
        <f>C109</f>
        <v>0</v>
      </c>
      <c r="G110" s="276"/>
      <c r="H110" s="277">
        <f>I109</f>
        <v>0</v>
      </c>
      <c r="I110" s="1615"/>
      <c r="J110" s="1616"/>
      <c r="K110" s="1617"/>
      <c r="L110" s="1618"/>
      <c r="M110" s="1618"/>
      <c r="N110" s="1614"/>
      <c r="O110" s="1515"/>
      <c r="P110" s="1516"/>
      <c r="Q110" s="1516"/>
      <c r="R110" s="1516"/>
      <c r="S110" s="1517"/>
      <c r="T110" s="270" t="s">
        <v>488</v>
      </c>
      <c r="U110" s="271"/>
      <c r="V110" s="272"/>
      <c r="W110" s="258" t="str">
        <f>IF(W109="","",VLOOKUP(W109,'シフト記号表（従来型・ユニット型共通）'!$C$6:$L$47,10,FALSE))</f>
        <v/>
      </c>
      <c r="X110" s="259" t="str">
        <f>IF(X109="","",VLOOKUP(X109,'シフト記号表（従来型・ユニット型共通）'!$C$6:$L$47,10,FALSE))</f>
        <v/>
      </c>
      <c r="Y110" s="259" t="str">
        <f>IF(Y109="","",VLOOKUP(Y109,'シフト記号表（従来型・ユニット型共通）'!$C$6:$L$47,10,FALSE))</f>
        <v/>
      </c>
      <c r="Z110" s="259" t="str">
        <f>IF(Z109="","",VLOOKUP(Z109,'シフト記号表（従来型・ユニット型共通）'!$C$6:$L$47,10,FALSE))</f>
        <v/>
      </c>
      <c r="AA110" s="259" t="str">
        <f>IF(AA109="","",VLOOKUP(AA109,'シフト記号表（従来型・ユニット型共通）'!$C$6:$L$47,10,FALSE))</f>
        <v/>
      </c>
      <c r="AB110" s="259" t="str">
        <f>IF(AB109="","",VLOOKUP(AB109,'シフト記号表（従来型・ユニット型共通）'!$C$6:$L$47,10,FALSE))</f>
        <v/>
      </c>
      <c r="AC110" s="260" t="str">
        <f>IF(AC109="","",VLOOKUP(AC109,'シフト記号表（従来型・ユニット型共通）'!$C$6:$L$47,10,FALSE))</f>
        <v/>
      </c>
      <c r="AD110" s="258" t="str">
        <f>IF(AD109="","",VLOOKUP(AD109,'シフト記号表（従来型・ユニット型共通）'!$C$6:$L$47,10,FALSE))</f>
        <v/>
      </c>
      <c r="AE110" s="259" t="str">
        <f>IF(AE109="","",VLOOKUP(AE109,'シフト記号表（従来型・ユニット型共通）'!$C$6:$L$47,10,FALSE))</f>
        <v/>
      </c>
      <c r="AF110" s="259" t="str">
        <f>IF(AF109="","",VLOOKUP(AF109,'シフト記号表（従来型・ユニット型共通）'!$C$6:$L$47,10,FALSE))</f>
        <v/>
      </c>
      <c r="AG110" s="259" t="str">
        <f>IF(AG109="","",VLOOKUP(AG109,'シフト記号表（従来型・ユニット型共通）'!$C$6:$L$47,10,FALSE))</f>
        <v/>
      </c>
      <c r="AH110" s="259" t="str">
        <f>IF(AH109="","",VLOOKUP(AH109,'シフト記号表（従来型・ユニット型共通）'!$C$6:$L$47,10,FALSE))</f>
        <v/>
      </c>
      <c r="AI110" s="259" t="str">
        <f>IF(AI109="","",VLOOKUP(AI109,'シフト記号表（従来型・ユニット型共通）'!$C$6:$L$47,10,FALSE))</f>
        <v/>
      </c>
      <c r="AJ110" s="260" t="str">
        <f>IF(AJ109="","",VLOOKUP(AJ109,'シフト記号表（従来型・ユニット型共通）'!$C$6:$L$47,10,FALSE))</f>
        <v/>
      </c>
      <c r="AK110" s="258" t="str">
        <f>IF(AK109="","",VLOOKUP(AK109,'シフト記号表（従来型・ユニット型共通）'!$C$6:$L$47,10,FALSE))</f>
        <v/>
      </c>
      <c r="AL110" s="259" t="str">
        <f>IF(AL109="","",VLOOKUP(AL109,'シフト記号表（従来型・ユニット型共通）'!$C$6:$L$47,10,FALSE))</f>
        <v/>
      </c>
      <c r="AM110" s="259" t="str">
        <f>IF(AM109="","",VLOOKUP(AM109,'シフト記号表（従来型・ユニット型共通）'!$C$6:$L$47,10,FALSE))</f>
        <v/>
      </c>
      <c r="AN110" s="259" t="str">
        <f>IF(AN109="","",VLOOKUP(AN109,'シフト記号表（従来型・ユニット型共通）'!$C$6:$L$47,10,FALSE))</f>
        <v/>
      </c>
      <c r="AO110" s="259" t="str">
        <f>IF(AO109="","",VLOOKUP(AO109,'シフト記号表（従来型・ユニット型共通）'!$C$6:$L$47,10,FALSE))</f>
        <v/>
      </c>
      <c r="AP110" s="259" t="str">
        <f>IF(AP109="","",VLOOKUP(AP109,'シフト記号表（従来型・ユニット型共通）'!$C$6:$L$47,10,FALSE))</f>
        <v/>
      </c>
      <c r="AQ110" s="260" t="str">
        <f>IF(AQ109="","",VLOOKUP(AQ109,'シフト記号表（従来型・ユニット型共通）'!$C$6:$L$47,10,FALSE))</f>
        <v/>
      </c>
      <c r="AR110" s="258" t="str">
        <f>IF(AR109="","",VLOOKUP(AR109,'シフト記号表（従来型・ユニット型共通）'!$C$6:$L$47,10,FALSE))</f>
        <v/>
      </c>
      <c r="AS110" s="259" t="str">
        <f>IF(AS109="","",VLOOKUP(AS109,'シフト記号表（従来型・ユニット型共通）'!$C$6:$L$47,10,FALSE))</f>
        <v/>
      </c>
      <c r="AT110" s="259" t="str">
        <f>IF(AT109="","",VLOOKUP(AT109,'シフト記号表（従来型・ユニット型共通）'!$C$6:$L$47,10,FALSE))</f>
        <v/>
      </c>
      <c r="AU110" s="259" t="str">
        <f>IF(AU109="","",VLOOKUP(AU109,'シフト記号表（従来型・ユニット型共通）'!$C$6:$L$47,10,FALSE))</f>
        <v/>
      </c>
      <c r="AV110" s="259" t="str">
        <f>IF(AV109="","",VLOOKUP(AV109,'シフト記号表（従来型・ユニット型共通）'!$C$6:$L$47,10,FALSE))</f>
        <v/>
      </c>
      <c r="AW110" s="259" t="str">
        <f>IF(AW109="","",VLOOKUP(AW109,'シフト記号表（従来型・ユニット型共通）'!$C$6:$L$47,10,FALSE))</f>
        <v/>
      </c>
      <c r="AX110" s="260" t="str">
        <f>IF(AX109="","",VLOOKUP(AX109,'シフト記号表（従来型・ユニット型共通）'!$C$6:$L$47,10,FALSE))</f>
        <v/>
      </c>
      <c r="AY110" s="258" t="str">
        <f>IF(AY109="","",VLOOKUP(AY109,'シフト記号表（従来型・ユニット型共通）'!$C$6:$L$47,10,FALSE))</f>
        <v/>
      </c>
      <c r="AZ110" s="259" t="str">
        <f>IF(AZ109="","",VLOOKUP(AZ109,'シフト記号表（従来型・ユニット型共通）'!$C$6:$L$47,10,FALSE))</f>
        <v/>
      </c>
      <c r="BA110" s="259" t="str">
        <f>IF(BA109="","",VLOOKUP(BA109,'シフト記号表（従来型・ユニット型共通）'!$C$6:$L$47,10,FALSE))</f>
        <v/>
      </c>
      <c r="BB110" s="1610" t="str">
        <f>IF($BE$3="４週",SUM(W110:AX110),IF($BE$3="暦月",SUM(W110:BA110),""))</f>
        <v/>
      </c>
      <c r="BC110" s="1611"/>
      <c r="BD110" s="1612" t="str">
        <f>IF($BE$3="４週",BB110/4,IF($BE$3="暦月",(BB110/($BE$8/7)),""))</f>
        <v/>
      </c>
      <c r="BE110" s="1611"/>
      <c r="BF110" s="1607"/>
      <c r="BG110" s="1608"/>
      <c r="BH110" s="1608"/>
      <c r="BI110" s="1608"/>
      <c r="BJ110" s="1609"/>
    </row>
    <row r="111" spans="2:62" ht="20.25" customHeight="1" x14ac:dyDescent="0.2">
      <c r="B111" s="1520">
        <f>B109+1</f>
        <v>48</v>
      </c>
      <c r="C111" s="1584"/>
      <c r="D111" s="1511"/>
      <c r="E111" s="253"/>
      <c r="F111" s="254"/>
      <c r="G111" s="253"/>
      <c r="H111" s="254"/>
      <c r="I111" s="1585"/>
      <c r="J111" s="1586"/>
      <c r="K111" s="1509"/>
      <c r="L111" s="1510"/>
      <c r="M111" s="1510"/>
      <c r="N111" s="1511"/>
      <c r="O111" s="1515"/>
      <c r="P111" s="1516"/>
      <c r="Q111" s="1516"/>
      <c r="R111" s="1516"/>
      <c r="S111" s="1517"/>
      <c r="T111" s="273" t="s">
        <v>487</v>
      </c>
      <c r="U111" s="274"/>
      <c r="V111" s="275"/>
      <c r="W111" s="266"/>
      <c r="X111" s="267"/>
      <c r="Y111" s="267"/>
      <c r="Z111" s="267"/>
      <c r="AA111" s="267"/>
      <c r="AB111" s="267"/>
      <c r="AC111" s="268"/>
      <c r="AD111" s="266"/>
      <c r="AE111" s="267"/>
      <c r="AF111" s="267"/>
      <c r="AG111" s="267"/>
      <c r="AH111" s="267"/>
      <c r="AI111" s="267"/>
      <c r="AJ111" s="268"/>
      <c r="AK111" s="266"/>
      <c r="AL111" s="267"/>
      <c r="AM111" s="267"/>
      <c r="AN111" s="267"/>
      <c r="AO111" s="267"/>
      <c r="AP111" s="267"/>
      <c r="AQ111" s="268"/>
      <c r="AR111" s="266"/>
      <c r="AS111" s="267"/>
      <c r="AT111" s="267"/>
      <c r="AU111" s="267"/>
      <c r="AV111" s="267"/>
      <c r="AW111" s="267"/>
      <c r="AX111" s="268"/>
      <c r="AY111" s="266"/>
      <c r="AZ111" s="267"/>
      <c r="BA111" s="269"/>
      <c r="BB111" s="1518"/>
      <c r="BC111" s="1519"/>
      <c r="BD111" s="1573"/>
      <c r="BE111" s="1574"/>
      <c r="BF111" s="1575"/>
      <c r="BG111" s="1576"/>
      <c r="BH111" s="1576"/>
      <c r="BI111" s="1576"/>
      <c r="BJ111" s="1577"/>
    </row>
    <row r="112" spans="2:62" ht="20.25" customHeight="1" x14ac:dyDescent="0.2">
      <c r="B112" s="1521"/>
      <c r="C112" s="1613"/>
      <c r="D112" s="1614"/>
      <c r="E112" s="276"/>
      <c r="F112" s="277">
        <f>C111</f>
        <v>0</v>
      </c>
      <c r="G112" s="276"/>
      <c r="H112" s="277">
        <f>I111</f>
        <v>0</v>
      </c>
      <c r="I112" s="1615"/>
      <c r="J112" s="1616"/>
      <c r="K112" s="1617"/>
      <c r="L112" s="1618"/>
      <c r="M112" s="1618"/>
      <c r="N112" s="1614"/>
      <c r="O112" s="1515"/>
      <c r="P112" s="1516"/>
      <c r="Q112" s="1516"/>
      <c r="R112" s="1516"/>
      <c r="S112" s="1517"/>
      <c r="T112" s="270" t="s">
        <v>488</v>
      </c>
      <c r="U112" s="271"/>
      <c r="V112" s="272"/>
      <c r="W112" s="258" t="str">
        <f>IF(W111="","",VLOOKUP(W111,'シフト記号表（従来型・ユニット型共通）'!$C$6:$L$47,10,FALSE))</f>
        <v/>
      </c>
      <c r="X112" s="259" t="str">
        <f>IF(X111="","",VLOOKUP(X111,'シフト記号表（従来型・ユニット型共通）'!$C$6:$L$47,10,FALSE))</f>
        <v/>
      </c>
      <c r="Y112" s="259" t="str">
        <f>IF(Y111="","",VLOOKUP(Y111,'シフト記号表（従来型・ユニット型共通）'!$C$6:$L$47,10,FALSE))</f>
        <v/>
      </c>
      <c r="Z112" s="259" t="str">
        <f>IF(Z111="","",VLOOKUP(Z111,'シフト記号表（従来型・ユニット型共通）'!$C$6:$L$47,10,FALSE))</f>
        <v/>
      </c>
      <c r="AA112" s="259" t="str">
        <f>IF(AA111="","",VLOOKUP(AA111,'シフト記号表（従来型・ユニット型共通）'!$C$6:$L$47,10,FALSE))</f>
        <v/>
      </c>
      <c r="AB112" s="259" t="str">
        <f>IF(AB111="","",VLOOKUP(AB111,'シフト記号表（従来型・ユニット型共通）'!$C$6:$L$47,10,FALSE))</f>
        <v/>
      </c>
      <c r="AC112" s="260" t="str">
        <f>IF(AC111="","",VLOOKUP(AC111,'シフト記号表（従来型・ユニット型共通）'!$C$6:$L$47,10,FALSE))</f>
        <v/>
      </c>
      <c r="AD112" s="258" t="str">
        <f>IF(AD111="","",VLOOKUP(AD111,'シフト記号表（従来型・ユニット型共通）'!$C$6:$L$47,10,FALSE))</f>
        <v/>
      </c>
      <c r="AE112" s="259" t="str">
        <f>IF(AE111="","",VLOOKUP(AE111,'シフト記号表（従来型・ユニット型共通）'!$C$6:$L$47,10,FALSE))</f>
        <v/>
      </c>
      <c r="AF112" s="259" t="str">
        <f>IF(AF111="","",VLOOKUP(AF111,'シフト記号表（従来型・ユニット型共通）'!$C$6:$L$47,10,FALSE))</f>
        <v/>
      </c>
      <c r="AG112" s="259" t="str">
        <f>IF(AG111="","",VLOOKUP(AG111,'シフト記号表（従来型・ユニット型共通）'!$C$6:$L$47,10,FALSE))</f>
        <v/>
      </c>
      <c r="AH112" s="259" t="str">
        <f>IF(AH111="","",VLOOKUP(AH111,'シフト記号表（従来型・ユニット型共通）'!$C$6:$L$47,10,FALSE))</f>
        <v/>
      </c>
      <c r="AI112" s="259" t="str">
        <f>IF(AI111="","",VLOOKUP(AI111,'シフト記号表（従来型・ユニット型共通）'!$C$6:$L$47,10,FALSE))</f>
        <v/>
      </c>
      <c r="AJ112" s="260" t="str">
        <f>IF(AJ111="","",VLOOKUP(AJ111,'シフト記号表（従来型・ユニット型共通）'!$C$6:$L$47,10,FALSE))</f>
        <v/>
      </c>
      <c r="AK112" s="258" t="str">
        <f>IF(AK111="","",VLOOKUP(AK111,'シフト記号表（従来型・ユニット型共通）'!$C$6:$L$47,10,FALSE))</f>
        <v/>
      </c>
      <c r="AL112" s="259" t="str">
        <f>IF(AL111="","",VLOOKUP(AL111,'シフト記号表（従来型・ユニット型共通）'!$C$6:$L$47,10,FALSE))</f>
        <v/>
      </c>
      <c r="AM112" s="259" t="str">
        <f>IF(AM111="","",VLOOKUP(AM111,'シフト記号表（従来型・ユニット型共通）'!$C$6:$L$47,10,FALSE))</f>
        <v/>
      </c>
      <c r="AN112" s="259" t="str">
        <f>IF(AN111="","",VLOOKUP(AN111,'シフト記号表（従来型・ユニット型共通）'!$C$6:$L$47,10,FALSE))</f>
        <v/>
      </c>
      <c r="AO112" s="259" t="str">
        <f>IF(AO111="","",VLOOKUP(AO111,'シフト記号表（従来型・ユニット型共通）'!$C$6:$L$47,10,FALSE))</f>
        <v/>
      </c>
      <c r="AP112" s="259" t="str">
        <f>IF(AP111="","",VLOOKUP(AP111,'シフト記号表（従来型・ユニット型共通）'!$C$6:$L$47,10,FALSE))</f>
        <v/>
      </c>
      <c r="AQ112" s="260" t="str">
        <f>IF(AQ111="","",VLOOKUP(AQ111,'シフト記号表（従来型・ユニット型共通）'!$C$6:$L$47,10,FALSE))</f>
        <v/>
      </c>
      <c r="AR112" s="258" t="str">
        <f>IF(AR111="","",VLOOKUP(AR111,'シフト記号表（従来型・ユニット型共通）'!$C$6:$L$47,10,FALSE))</f>
        <v/>
      </c>
      <c r="AS112" s="259" t="str">
        <f>IF(AS111="","",VLOOKUP(AS111,'シフト記号表（従来型・ユニット型共通）'!$C$6:$L$47,10,FALSE))</f>
        <v/>
      </c>
      <c r="AT112" s="259" t="str">
        <f>IF(AT111="","",VLOOKUP(AT111,'シフト記号表（従来型・ユニット型共通）'!$C$6:$L$47,10,FALSE))</f>
        <v/>
      </c>
      <c r="AU112" s="259" t="str">
        <f>IF(AU111="","",VLOOKUP(AU111,'シフト記号表（従来型・ユニット型共通）'!$C$6:$L$47,10,FALSE))</f>
        <v/>
      </c>
      <c r="AV112" s="259" t="str">
        <f>IF(AV111="","",VLOOKUP(AV111,'シフト記号表（従来型・ユニット型共通）'!$C$6:$L$47,10,FALSE))</f>
        <v/>
      </c>
      <c r="AW112" s="259" t="str">
        <f>IF(AW111="","",VLOOKUP(AW111,'シフト記号表（従来型・ユニット型共通）'!$C$6:$L$47,10,FALSE))</f>
        <v/>
      </c>
      <c r="AX112" s="260" t="str">
        <f>IF(AX111="","",VLOOKUP(AX111,'シフト記号表（従来型・ユニット型共通）'!$C$6:$L$47,10,FALSE))</f>
        <v/>
      </c>
      <c r="AY112" s="258" t="str">
        <f>IF(AY111="","",VLOOKUP(AY111,'シフト記号表（従来型・ユニット型共通）'!$C$6:$L$47,10,FALSE))</f>
        <v/>
      </c>
      <c r="AZ112" s="259" t="str">
        <f>IF(AZ111="","",VLOOKUP(AZ111,'シフト記号表（従来型・ユニット型共通）'!$C$6:$L$47,10,FALSE))</f>
        <v/>
      </c>
      <c r="BA112" s="259" t="str">
        <f>IF(BA111="","",VLOOKUP(BA111,'シフト記号表（従来型・ユニット型共通）'!$C$6:$L$47,10,FALSE))</f>
        <v/>
      </c>
      <c r="BB112" s="1610" t="str">
        <f>IF($BE$3="４週",SUM(W112:AX112),IF($BE$3="暦月",SUM(W112:BA112),""))</f>
        <v/>
      </c>
      <c r="BC112" s="1611"/>
      <c r="BD112" s="1612" t="str">
        <f>IF($BE$3="４週",BB112/4,IF($BE$3="暦月",(BB112/($BE$8/7)),""))</f>
        <v/>
      </c>
      <c r="BE112" s="1611"/>
      <c r="BF112" s="1607"/>
      <c r="BG112" s="1608"/>
      <c r="BH112" s="1608"/>
      <c r="BI112" s="1608"/>
      <c r="BJ112" s="1609"/>
    </row>
    <row r="113" spans="2:62" ht="20.25" customHeight="1" x14ac:dyDescent="0.2">
      <c r="B113" s="1520">
        <f>B111+1</f>
        <v>49</v>
      </c>
      <c r="C113" s="1584"/>
      <c r="D113" s="1511"/>
      <c r="E113" s="253"/>
      <c r="F113" s="254"/>
      <c r="G113" s="253"/>
      <c r="H113" s="254"/>
      <c r="I113" s="1585"/>
      <c r="J113" s="1586"/>
      <c r="K113" s="1509"/>
      <c r="L113" s="1510"/>
      <c r="M113" s="1510"/>
      <c r="N113" s="1511"/>
      <c r="O113" s="1515"/>
      <c r="P113" s="1516"/>
      <c r="Q113" s="1516"/>
      <c r="R113" s="1516"/>
      <c r="S113" s="1517"/>
      <c r="T113" s="273" t="s">
        <v>487</v>
      </c>
      <c r="U113" s="274"/>
      <c r="V113" s="275"/>
      <c r="W113" s="266"/>
      <c r="X113" s="267"/>
      <c r="Y113" s="267"/>
      <c r="Z113" s="267"/>
      <c r="AA113" s="267"/>
      <c r="AB113" s="267"/>
      <c r="AC113" s="268"/>
      <c r="AD113" s="266"/>
      <c r="AE113" s="267"/>
      <c r="AF113" s="267"/>
      <c r="AG113" s="267"/>
      <c r="AH113" s="267"/>
      <c r="AI113" s="267"/>
      <c r="AJ113" s="268"/>
      <c r="AK113" s="266"/>
      <c r="AL113" s="267"/>
      <c r="AM113" s="267"/>
      <c r="AN113" s="267"/>
      <c r="AO113" s="267"/>
      <c r="AP113" s="267"/>
      <c r="AQ113" s="268"/>
      <c r="AR113" s="266"/>
      <c r="AS113" s="267"/>
      <c r="AT113" s="267"/>
      <c r="AU113" s="267"/>
      <c r="AV113" s="267"/>
      <c r="AW113" s="267"/>
      <c r="AX113" s="268"/>
      <c r="AY113" s="266"/>
      <c r="AZ113" s="267"/>
      <c r="BA113" s="269"/>
      <c r="BB113" s="1518"/>
      <c r="BC113" s="1519"/>
      <c r="BD113" s="1573"/>
      <c r="BE113" s="1574"/>
      <c r="BF113" s="1575"/>
      <c r="BG113" s="1576"/>
      <c r="BH113" s="1576"/>
      <c r="BI113" s="1576"/>
      <c r="BJ113" s="1577"/>
    </row>
    <row r="114" spans="2:62" ht="20.25" customHeight="1" x14ac:dyDescent="0.2">
      <c r="B114" s="1521"/>
      <c r="C114" s="1613"/>
      <c r="D114" s="1614"/>
      <c r="E114" s="276"/>
      <c r="F114" s="277">
        <f>C113</f>
        <v>0</v>
      </c>
      <c r="G114" s="276"/>
      <c r="H114" s="277">
        <f>I113</f>
        <v>0</v>
      </c>
      <c r="I114" s="1615"/>
      <c r="J114" s="1616"/>
      <c r="K114" s="1617"/>
      <c r="L114" s="1618"/>
      <c r="M114" s="1618"/>
      <c r="N114" s="1614"/>
      <c r="O114" s="1515"/>
      <c r="P114" s="1516"/>
      <c r="Q114" s="1516"/>
      <c r="R114" s="1516"/>
      <c r="S114" s="1517"/>
      <c r="T114" s="270" t="s">
        <v>488</v>
      </c>
      <c r="U114" s="271"/>
      <c r="V114" s="272"/>
      <c r="W114" s="258" t="str">
        <f>IF(W113="","",VLOOKUP(W113,'シフト記号表（従来型・ユニット型共通）'!$C$6:$L$47,10,FALSE))</f>
        <v/>
      </c>
      <c r="X114" s="259" t="str">
        <f>IF(X113="","",VLOOKUP(X113,'シフト記号表（従来型・ユニット型共通）'!$C$6:$L$47,10,FALSE))</f>
        <v/>
      </c>
      <c r="Y114" s="259" t="str">
        <f>IF(Y113="","",VLOOKUP(Y113,'シフト記号表（従来型・ユニット型共通）'!$C$6:$L$47,10,FALSE))</f>
        <v/>
      </c>
      <c r="Z114" s="259" t="str">
        <f>IF(Z113="","",VLOOKUP(Z113,'シフト記号表（従来型・ユニット型共通）'!$C$6:$L$47,10,FALSE))</f>
        <v/>
      </c>
      <c r="AA114" s="259" t="str">
        <f>IF(AA113="","",VLOOKUP(AA113,'シフト記号表（従来型・ユニット型共通）'!$C$6:$L$47,10,FALSE))</f>
        <v/>
      </c>
      <c r="AB114" s="259" t="str">
        <f>IF(AB113="","",VLOOKUP(AB113,'シフト記号表（従来型・ユニット型共通）'!$C$6:$L$47,10,FALSE))</f>
        <v/>
      </c>
      <c r="AC114" s="260" t="str">
        <f>IF(AC113="","",VLOOKUP(AC113,'シフト記号表（従来型・ユニット型共通）'!$C$6:$L$47,10,FALSE))</f>
        <v/>
      </c>
      <c r="AD114" s="258" t="str">
        <f>IF(AD113="","",VLOOKUP(AD113,'シフト記号表（従来型・ユニット型共通）'!$C$6:$L$47,10,FALSE))</f>
        <v/>
      </c>
      <c r="AE114" s="259" t="str">
        <f>IF(AE113="","",VLOOKUP(AE113,'シフト記号表（従来型・ユニット型共通）'!$C$6:$L$47,10,FALSE))</f>
        <v/>
      </c>
      <c r="AF114" s="259" t="str">
        <f>IF(AF113="","",VLOOKUP(AF113,'シフト記号表（従来型・ユニット型共通）'!$C$6:$L$47,10,FALSE))</f>
        <v/>
      </c>
      <c r="AG114" s="259" t="str">
        <f>IF(AG113="","",VLOOKUP(AG113,'シフト記号表（従来型・ユニット型共通）'!$C$6:$L$47,10,FALSE))</f>
        <v/>
      </c>
      <c r="AH114" s="259" t="str">
        <f>IF(AH113="","",VLOOKUP(AH113,'シフト記号表（従来型・ユニット型共通）'!$C$6:$L$47,10,FALSE))</f>
        <v/>
      </c>
      <c r="AI114" s="259" t="str">
        <f>IF(AI113="","",VLOOKUP(AI113,'シフト記号表（従来型・ユニット型共通）'!$C$6:$L$47,10,FALSE))</f>
        <v/>
      </c>
      <c r="AJ114" s="260" t="str">
        <f>IF(AJ113="","",VLOOKUP(AJ113,'シフト記号表（従来型・ユニット型共通）'!$C$6:$L$47,10,FALSE))</f>
        <v/>
      </c>
      <c r="AK114" s="258" t="str">
        <f>IF(AK113="","",VLOOKUP(AK113,'シフト記号表（従来型・ユニット型共通）'!$C$6:$L$47,10,FALSE))</f>
        <v/>
      </c>
      <c r="AL114" s="259" t="str">
        <f>IF(AL113="","",VLOOKUP(AL113,'シフト記号表（従来型・ユニット型共通）'!$C$6:$L$47,10,FALSE))</f>
        <v/>
      </c>
      <c r="AM114" s="259" t="str">
        <f>IF(AM113="","",VLOOKUP(AM113,'シフト記号表（従来型・ユニット型共通）'!$C$6:$L$47,10,FALSE))</f>
        <v/>
      </c>
      <c r="AN114" s="259" t="str">
        <f>IF(AN113="","",VLOOKUP(AN113,'シフト記号表（従来型・ユニット型共通）'!$C$6:$L$47,10,FALSE))</f>
        <v/>
      </c>
      <c r="AO114" s="259" t="str">
        <f>IF(AO113="","",VLOOKUP(AO113,'シフト記号表（従来型・ユニット型共通）'!$C$6:$L$47,10,FALSE))</f>
        <v/>
      </c>
      <c r="AP114" s="259" t="str">
        <f>IF(AP113="","",VLOOKUP(AP113,'シフト記号表（従来型・ユニット型共通）'!$C$6:$L$47,10,FALSE))</f>
        <v/>
      </c>
      <c r="AQ114" s="260" t="str">
        <f>IF(AQ113="","",VLOOKUP(AQ113,'シフト記号表（従来型・ユニット型共通）'!$C$6:$L$47,10,FALSE))</f>
        <v/>
      </c>
      <c r="AR114" s="258" t="str">
        <f>IF(AR113="","",VLOOKUP(AR113,'シフト記号表（従来型・ユニット型共通）'!$C$6:$L$47,10,FALSE))</f>
        <v/>
      </c>
      <c r="AS114" s="259" t="str">
        <f>IF(AS113="","",VLOOKUP(AS113,'シフト記号表（従来型・ユニット型共通）'!$C$6:$L$47,10,FALSE))</f>
        <v/>
      </c>
      <c r="AT114" s="259" t="str">
        <f>IF(AT113="","",VLOOKUP(AT113,'シフト記号表（従来型・ユニット型共通）'!$C$6:$L$47,10,FALSE))</f>
        <v/>
      </c>
      <c r="AU114" s="259" t="str">
        <f>IF(AU113="","",VLOOKUP(AU113,'シフト記号表（従来型・ユニット型共通）'!$C$6:$L$47,10,FALSE))</f>
        <v/>
      </c>
      <c r="AV114" s="259" t="str">
        <f>IF(AV113="","",VLOOKUP(AV113,'シフト記号表（従来型・ユニット型共通）'!$C$6:$L$47,10,FALSE))</f>
        <v/>
      </c>
      <c r="AW114" s="259" t="str">
        <f>IF(AW113="","",VLOOKUP(AW113,'シフト記号表（従来型・ユニット型共通）'!$C$6:$L$47,10,FALSE))</f>
        <v/>
      </c>
      <c r="AX114" s="260" t="str">
        <f>IF(AX113="","",VLOOKUP(AX113,'シフト記号表（従来型・ユニット型共通）'!$C$6:$L$47,10,FALSE))</f>
        <v/>
      </c>
      <c r="AY114" s="258" t="str">
        <f>IF(AY113="","",VLOOKUP(AY113,'シフト記号表（従来型・ユニット型共通）'!$C$6:$L$47,10,FALSE))</f>
        <v/>
      </c>
      <c r="AZ114" s="259" t="str">
        <f>IF(AZ113="","",VLOOKUP(AZ113,'シフト記号表（従来型・ユニット型共通）'!$C$6:$L$47,10,FALSE))</f>
        <v/>
      </c>
      <c r="BA114" s="259" t="str">
        <f>IF(BA113="","",VLOOKUP(BA113,'シフト記号表（従来型・ユニット型共通）'!$C$6:$L$47,10,FALSE))</f>
        <v/>
      </c>
      <c r="BB114" s="1610" t="str">
        <f>IF($BE$3="４週",SUM(W114:AX114),IF($BE$3="暦月",SUM(W114:BA114),""))</f>
        <v/>
      </c>
      <c r="BC114" s="1611"/>
      <c r="BD114" s="1612" t="str">
        <f>IF($BE$3="４週",BB114/4,IF($BE$3="暦月",(BB114/($BE$8/7)),""))</f>
        <v/>
      </c>
      <c r="BE114" s="1611"/>
      <c r="BF114" s="1607"/>
      <c r="BG114" s="1608"/>
      <c r="BH114" s="1608"/>
      <c r="BI114" s="1608"/>
      <c r="BJ114" s="1609"/>
    </row>
    <row r="115" spans="2:62" ht="20.25" customHeight="1" x14ac:dyDescent="0.2">
      <c r="B115" s="1520">
        <f>B113+1</f>
        <v>50</v>
      </c>
      <c r="C115" s="1584"/>
      <c r="D115" s="1511"/>
      <c r="E115" s="253"/>
      <c r="F115" s="254"/>
      <c r="G115" s="253"/>
      <c r="H115" s="254"/>
      <c r="I115" s="1585"/>
      <c r="J115" s="1586"/>
      <c r="K115" s="1509"/>
      <c r="L115" s="1510"/>
      <c r="M115" s="1510"/>
      <c r="N115" s="1511"/>
      <c r="O115" s="1515"/>
      <c r="P115" s="1516"/>
      <c r="Q115" s="1516"/>
      <c r="R115" s="1516"/>
      <c r="S115" s="1517"/>
      <c r="T115" s="273" t="s">
        <v>487</v>
      </c>
      <c r="U115" s="274"/>
      <c r="V115" s="275"/>
      <c r="W115" s="266"/>
      <c r="X115" s="267"/>
      <c r="Y115" s="267"/>
      <c r="Z115" s="267"/>
      <c r="AA115" s="267"/>
      <c r="AB115" s="267"/>
      <c r="AC115" s="268"/>
      <c r="AD115" s="266"/>
      <c r="AE115" s="267"/>
      <c r="AF115" s="267"/>
      <c r="AG115" s="267"/>
      <c r="AH115" s="267"/>
      <c r="AI115" s="267"/>
      <c r="AJ115" s="268"/>
      <c r="AK115" s="266"/>
      <c r="AL115" s="267"/>
      <c r="AM115" s="267"/>
      <c r="AN115" s="267"/>
      <c r="AO115" s="267"/>
      <c r="AP115" s="267"/>
      <c r="AQ115" s="268"/>
      <c r="AR115" s="266"/>
      <c r="AS115" s="267"/>
      <c r="AT115" s="267"/>
      <c r="AU115" s="267"/>
      <c r="AV115" s="267"/>
      <c r="AW115" s="267"/>
      <c r="AX115" s="268"/>
      <c r="AY115" s="266"/>
      <c r="AZ115" s="267"/>
      <c r="BA115" s="269"/>
      <c r="BB115" s="1518"/>
      <c r="BC115" s="1519"/>
      <c r="BD115" s="1573"/>
      <c r="BE115" s="1574"/>
      <c r="BF115" s="1575"/>
      <c r="BG115" s="1576"/>
      <c r="BH115" s="1576"/>
      <c r="BI115" s="1576"/>
      <c r="BJ115" s="1577"/>
    </row>
    <row r="116" spans="2:62" ht="20.25" customHeight="1" x14ac:dyDescent="0.2">
      <c r="B116" s="1521"/>
      <c r="C116" s="1613"/>
      <c r="D116" s="1614"/>
      <c r="E116" s="276"/>
      <c r="F116" s="277">
        <f>C115</f>
        <v>0</v>
      </c>
      <c r="G116" s="276"/>
      <c r="H116" s="277">
        <f>I115</f>
        <v>0</v>
      </c>
      <c r="I116" s="1615"/>
      <c r="J116" s="1616"/>
      <c r="K116" s="1617"/>
      <c r="L116" s="1618"/>
      <c r="M116" s="1618"/>
      <c r="N116" s="1614"/>
      <c r="O116" s="1515"/>
      <c r="P116" s="1516"/>
      <c r="Q116" s="1516"/>
      <c r="R116" s="1516"/>
      <c r="S116" s="1517"/>
      <c r="T116" s="270" t="s">
        <v>488</v>
      </c>
      <c r="U116" s="271"/>
      <c r="V116" s="272"/>
      <c r="W116" s="258" t="str">
        <f>IF(W115="","",VLOOKUP(W115,'シフト記号表（従来型・ユニット型共通）'!$C$6:$L$47,10,FALSE))</f>
        <v/>
      </c>
      <c r="X116" s="259" t="str">
        <f>IF(X115="","",VLOOKUP(X115,'シフト記号表（従来型・ユニット型共通）'!$C$6:$L$47,10,FALSE))</f>
        <v/>
      </c>
      <c r="Y116" s="259" t="str">
        <f>IF(Y115="","",VLOOKUP(Y115,'シフト記号表（従来型・ユニット型共通）'!$C$6:$L$47,10,FALSE))</f>
        <v/>
      </c>
      <c r="Z116" s="259" t="str">
        <f>IF(Z115="","",VLOOKUP(Z115,'シフト記号表（従来型・ユニット型共通）'!$C$6:$L$47,10,FALSE))</f>
        <v/>
      </c>
      <c r="AA116" s="259" t="str">
        <f>IF(AA115="","",VLOOKUP(AA115,'シフト記号表（従来型・ユニット型共通）'!$C$6:$L$47,10,FALSE))</f>
        <v/>
      </c>
      <c r="AB116" s="259" t="str">
        <f>IF(AB115="","",VLOOKUP(AB115,'シフト記号表（従来型・ユニット型共通）'!$C$6:$L$47,10,FALSE))</f>
        <v/>
      </c>
      <c r="AC116" s="260" t="str">
        <f>IF(AC115="","",VLOOKUP(AC115,'シフト記号表（従来型・ユニット型共通）'!$C$6:$L$47,10,FALSE))</f>
        <v/>
      </c>
      <c r="AD116" s="258" t="str">
        <f>IF(AD115="","",VLOOKUP(AD115,'シフト記号表（従来型・ユニット型共通）'!$C$6:$L$47,10,FALSE))</f>
        <v/>
      </c>
      <c r="AE116" s="259" t="str">
        <f>IF(AE115="","",VLOOKUP(AE115,'シフト記号表（従来型・ユニット型共通）'!$C$6:$L$47,10,FALSE))</f>
        <v/>
      </c>
      <c r="AF116" s="259" t="str">
        <f>IF(AF115="","",VLOOKUP(AF115,'シフト記号表（従来型・ユニット型共通）'!$C$6:$L$47,10,FALSE))</f>
        <v/>
      </c>
      <c r="AG116" s="259" t="str">
        <f>IF(AG115="","",VLOOKUP(AG115,'シフト記号表（従来型・ユニット型共通）'!$C$6:$L$47,10,FALSE))</f>
        <v/>
      </c>
      <c r="AH116" s="259" t="str">
        <f>IF(AH115="","",VLOOKUP(AH115,'シフト記号表（従来型・ユニット型共通）'!$C$6:$L$47,10,FALSE))</f>
        <v/>
      </c>
      <c r="AI116" s="259" t="str">
        <f>IF(AI115="","",VLOOKUP(AI115,'シフト記号表（従来型・ユニット型共通）'!$C$6:$L$47,10,FALSE))</f>
        <v/>
      </c>
      <c r="AJ116" s="260" t="str">
        <f>IF(AJ115="","",VLOOKUP(AJ115,'シフト記号表（従来型・ユニット型共通）'!$C$6:$L$47,10,FALSE))</f>
        <v/>
      </c>
      <c r="AK116" s="258" t="str">
        <f>IF(AK115="","",VLOOKUP(AK115,'シフト記号表（従来型・ユニット型共通）'!$C$6:$L$47,10,FALSE))</f>
        <v/>
      </c>
      <c r="AL116" s="259" t="str">
        <f>IF(AL115="","",VLOOKUP(AL115,'シフト記号表（従来型・ユニット型共通）'!$C$6:$L$47,10,FALSE))</f>
        <v/>
      </c>
      <c r="AM116" s="259" t="str">
        <f>IF(AM115="","",VLOOKUP(AM115,'シフト記号表（従来型・ユニット型共通）'!$C$6:$L$47,10,FALSE))</f>
        <v/>
      </c>
      <c r="AN116" s="259" t="str">
        <f>IF(AN115="","",VLOOKUP(AN115,'シフト記号表（従来型・ユニット型共通）'!$C$6:$L$47,10,FALSE))</f>
        <v/>
      </c>
      <c r="AO116" s="259" t="str">
        <f>IF(AO115="","",VLOOKUP(AO115,'シフト記号表（従来型・ユニット型共通）'!$C$6:$L$47,10,FALSE))</f>
        <v/>
      </c>
      <c r="AP116" s="259" t="str">
        <f>IF(AP115="","",VLOOKUP(AP115,'シフト記号表（従来型・ユニット型共通）'!$C$6:$L$47,10,FALSE))</f>
        <v/>
      </c>
      <c r="AQ116" s="260" t="str">
        <f>IF(AQ115="","",VLOOKUP(AQ115,'シフト記号表（従来型・ユニット型共通）'!$C$6:$L$47,10,FALSE))</f>
        <v/>
      </c>
      <c r="AR116" s="258" t="str">
        <f>IF(AR115="","",VLOOKUP(AR115,'シフト記号表（従来型・ユニット型共通）'!$C$6:$L$47,10,FALSE))</f>
        <v/>
      </c>
      <c r="AS116" s="259" t="str">
        <f>IF(AS115="","",VLOOKUP(AS115,'シフト記号表（従来型・ユニット型共通）'!$C$6:$L$47,10,FALSE))</f>
        <v/>
      </c>
      <c r="AT116" s="259" t="str">
        <f>IF(AT115="","",VLOOKUP(AT115,'シフト記号表（従来型・ユニット型共通）'!$C$6:$L$47,10,FALSE))</f>
        <v/>
      </c>
      <c r="AU116" s="259" t="str">
        <f>IF(AU115="","",VLOOKUP(AU115,'シフト記号表（従来型・ユニット型共通）'!$C$6:$L$47,10,FALSE))</f>
        <v/>
      </c>
      <c r="AV116" s="259" t="str">
        <f>IF(AV115="","",VLOOKUP(AV115,'シフト記号表（従来型・ユニット型共通）'!$C$6:$L$47,10,FALSE))</f>
        <v/>
      </c>
      <c r="AW116" s="259" t="str">
        <f>IF(AW115="","",VLOOKUP(AW115,'シフト記号表（従来型・ユニット型共通）'!$C$6:$L$47,10,FALSE))</f>
        <v/>
      </c>
      <c r="AX116" s="260" t="str">
        <f>IF(AX115="","",VLOOKUP(AX115,'シフト記号表（従来型・ユニット型共通）'!$C$6:$L$47,10,FALSE))</f>
        <v/>
      </c>
      <c r="AY116" s="258" t="str">
        <f>IF(AY115="","",VLOOKUP(AY115,'シフト記号表（従来型・ユニット型共通）'!$C$6:$L$47,10,FALSE))</f>
        <v/>
      </c>
      <c r="AZ116" s="259" t="str">
        <f>IF(AZ115="","",VLOOKUP(AZ115,'シフト記号表（従来型・ユニット型共通）'!$C$6:$L$47,10,FALSE))</f>
        <v/>
      </c>
      <c r="BA116" s="259" t="str">
        <f>IF(BA115="","",VLOOKUP(BA115,'シフト記号表（従来型・ユニット型共通）'!$C$6:$L$47,10,FALSE))</f>
        <v/>
      </c>
      <c r="BB116" s="1610" t="str">
        <f>IF($BE$3="４週",SUM(W116:AX116),IF($BE$3="暦月",SUM(W116:BA116),""))</f>
        <v/>
      </c>
      <c r="BC116" s="1611"/>
      <c r="BD116" s="1612" t="str">
        <f>IF($BE$3="４週",BB116/4,IF($BE$3="暦月",(BB116/($BE$8/7)),""))</f>
        <v/>
      </c>
      <c r="BE116" s="1611"/>
      <c r="BF116" s="1607"/>
      <c r="BG116" s="1608"/>
      <c r="BH116" s="1608"/>
      <c r="BI116" s="1608"/>
      <c r="BJ116" s="1609"/>
    </row>
    <row r="117" spans="2:62" ht="20.25" customHeight="1" x14ac:dyDescent="0.2">
      <c r="B117" s="1520">
        <f>B115+1</f>
        <v>51</v>
      </c>
      <c r="C117" s="1584"/>
      <c r="D117" s="1511"/>
      <c r="E117" s="253"/>
      <c r="F117" s="254"/>
      <c r="G117" s="253"/>
      <c r="H117" s="254"/>
      <c r="I117" s="1585"/>
      <c r="J117" s="1586"/>
      <c r="K117" s="1509"/>
      <c r="L117" s="1510"/>
      <c r="M117" s="1510"/>
      <c r="N117" s="1511"/>
      <c r="O117" s="1515"/>
      <c r="P117" s="1516"/>
      <c r="Q117" s="1516"/>
      <c r="R117" s="1516"/>
      <c r="S117" s="1517"/>
      <c r="T117" s="273" t="s">
        <v>487</v>
      </c>
      <c r="U117" s="274"/>
      <c r="V117" s="275"/>
      <c r="W117" s="266"/>
      <c r="X117" s="267"/>
      <c r="Y117" s="267"/>
      <c r="Z117" s="267"/>
      <c r="AA117" s="267"/>
      <c r="AB117" s="267"/>
      <c r="AC117" s="268"/>
      <c r="AD117" s="266"/>
      <c r="AE117" s="267"/>
      <c r="AF117" s="267"/>
      <c r="AG117" s="267"/>
      <c r="AH117" s="267"/>
      <c r="AI117" s="267"/>
      <c r="AJ117" s="268"/>
      <c r="AK117" s="266"/>
      <c r="AL117" s="267"/>
      <c r="AM117" s="267"/>
      <c r="AN117" s="267"/>
      <c r="AO117" s="267"/>
      <c r="AP117" s="267"/>
      <c r="AQ117" s="268"/>
      <c r="AR117" s="266"/>
      <c r="AS117" s="267"/>
      <c r="AT117" s="267"/>
      <c r="AU117" s="267"/>
      <c r="AV117" s="267"/>
      <c r="AW117" s="267"/>
      <c r="AX117" s="268"/>
      <c r="AY117" s="266"/>
      <c r="AZ117" s="267"/>
      <c r="BA117" s="269"/>
      <c r="BB117" s="1518"/>
      <c r="BC117" s="1519"/>
      <c r="BD117" s="1573"/>
      <c r="BE117" s="1574"/>
      <c r="BF117" s="1575"/>
      <c r="BG117" s="1576"/>
      <c r="BH117" s="1576"/>
      <c r="BI117" s="1576"/>
      <c r="BJ117" s="1577"/>
    </row>
    <row r="118" spans="2:62" ht="20.25" customHeight="1" x14ac:dyDescent="0.2">
      <c r="B118" s="1521"/>
      <c r="C118" s="1613"/>
      <c r="D118" s="1614"/>
      <c r="E118" s="276"/>
      <c r="F118" s="277">
        <f>C117</f>
        <v>0</v>
      </c>
      <c r="G118" s="276"/>
      <c r="H118" s="277">
        <f>I117</f>
        <v>0</v>
      </c>
      <c r="I118" s="1615"/>
      <c r="J118" s="1616"/>
      <c r="K118" s="1617"/>
      <c r="L118" s="1618"/>
      <c r="M118" s="1618"/>
      <c r="N118" s="1614"/>
      <c r="O118" s="1515"/>
      <c r="P118" s="1516"/>
      <c r="Q118" s="1516"/>
      <c r="R118" s="1516"/>
      <c r="S118" s="1517"/>
      <c r="T118" s="270" t="s">
        <v>488</v>
      </c>
      <c r="U118" s="271"/>
      <c r="V118" s="272"/>
      <c r="W118" s="258" t="str">
        <f>IF(W117="","",VLOOKUP(W117,'シフト記号表（従来型・ユニット型共通）'!$C$6:$L$47,10,FALSE))</f>
        <v/>
      </c>
      <c r="X118" s="259" t="str">
        <f>IF(X117="","",VLOOKUP(X117,'シフト記号表（従来型・ユニット型共通）'!$C$6:$L$47,10,FALSE))</f>
        <v/>
      </c>
      <c r="Y118" s="259" t="str">
        <f>IF(Y117="","",VLOOKUP(Y117,'シフト記号表（従来型・ユニット型共通）'!$C$6:$L$47,10,FALSE))</f>
        <v/>
      </c>
      <c r="Z118" s="259" t="str">
        <f>IF(Z117="","",VLOOKUP(Z117,'シフト記号表（従来型・ユニット型共通）'!$C$6:$L$47,10,FALSE))</f>
        <v/>
      </c>
      <c r="AA118" s="259" t="str">
        <f>IF(AA117="","",VLOOKUP(AA117,'シフト記号表（従来型・ユニット型共通）'!$C$6:$L$47,10,FALSE))</f>
        <v/>
      </c>
      <c r="AB118" s="259" t="str">
        <f>IF(AB117="","",VLOOKUP(AB117,'シフト記号表（従来型・ユニット型共通）'!$C$6:$L$47,10,FALSE))</f>
        <v/>
      </c>
      <c r="AC118" s="260" t="str">
        <f>IF(AC117="","",VLOOKUP(AC117,'シフト記号表（従来型・ユニット型共通）'!$C$6:$L$47,10,FALSE))</f>
        <v/>
      </c>
      <c r="AD118" s="258" t="str">
        <f>IF(AD117="","",VLOOKUP(AD117,'シフト記号表（従来型・ユニット型共通）'!$C$6:$L$47,10,FALSE))</f>
        <v/>
      </c>
      <c r="AE118" s="259" t="str">
        <f>IF(AE117="","",VLOOKUP(AE117,'シフト記号表（従来型・ユニット型共通）'!$C$6:$L$47,10,FALSE))</f>
        <v/>
      </c>
      <c r="AF118" s="259" t="str">
        <f>IF(AF117="","",VLOOKUP(AF117,'シフト記号表（従来型・ユニット型共通）'!$C$6:$L$47,10,FALSE))</f>
        <v/>
      </c>
      <c r="AG118" s="259" t="str">
        <f>IF(AG117="","",VLOOKUP(AG117,'シフト記号表（従来型・ユニット型共通）'!$C$6:$L$47,10,FALSE))</f>
        <v/>
      </c>
      <c r="AH118" s="259" t="str">
        <f>IF(AH117="","",VLOOKUP(AH117,'シフト記号表（従来型・ユニット型共通）'!$C$6:$L$47,10,FALSE))</f>
        <v/>
      </c>
      <c r="AI118" s="259" t="str">
        <f>IF(AI117="","",VLOOKUP(AI117,'シフト記号表（従来型・ユニット型共通）'!$C$6:$L$47,10,FALSE))</f>
        <v/>
      </c>
      <c r="AJ118" s="260" t="str">
        <f>IF(AJ117="","",VLOOKUP(AJ117,'シフト記号表（従来型・ユニット型共通）'!$C$6:$L$47,10,FALSE))</f>
        <v/>
      </c>
      <c r="AK118" s="258" t="str">
        <f>IF(AK117="","",VLOOKUP(AK117,'シフト記号表（従来型・ユニット型共通）'!$C$6:$L$47,10,FALSE))</f>
        <v/>
      </c>
      <c r="AL118" s="259" t="str">
        <f>IF(AL117="","",VLOOKUP(AL117,'シフト記号表（従来型・ユニット型共通）'!$C$6:$L$47,10,FALSE))</f>
        <v/>
      </c>
      <c r="AM118" s="259" t="str">
        <f>IF(AM117="","",VLOOKUP(AM117,'シフト記号表（従来型・ユニット型共通）'!$C$6:$L$47,10,FALSE))</f>
        <v/>
      </c>
      <c r="AN118" s="259" t="str">
        <f>IF(AN117="","",VLOOKUP(AN117,'シフト記号表（従来型・ユニット型共通）'!$C$6:$L$47,10,FALSE))</f>
        <v/>
      </c>
      <c r="AO118" s="259" t="str">
        <f>IF(AO117="","",VLOOKUP(AO117,'シフト記号表（従来型・ユニット型共通）'!$C$6:$L$47,10,FALSE))</f>
        <v/>
      </c>
      <c r="AP118" s="259" t="str">
        <f>IF(AP117="","",VLOOKUP(AP117,'シフト記号表（従来型・ユニット型共通）'!$C$6:$L$47,10,FALSE))</f>
        <v/>
      </c>
      <c r="AQ118" s="260" t="str">
        <f>IF(AQ117="","",VLOOKUP(AQ117,'シフト記号表（従来型・ユニット型共通）'!$C$6:$L$47,10,FALSE))</f>
        <v/>
      </c>
      <c r="AR118" s="258" t="str">
        <f>IF(AR117="","",VLOOKUP(AR117,'シフト記号表（従来型・ユニット型共通）'!$C$6:$L$47,10,FALSE))</f>
        <v/>
      </c>
      <c r="AS118" s="259" t="str">
        <f>IF(AS117="","",VLOOKUP(AS117,'シフト記号表（従来型・ユニット型共通）'!$C$6:$L$47,10,FALSE))</f>
        <v/>
      </c>
      <c r="AT118" s="259" t="str">
        <f>IF(AT117="","",VLOOKUP(AT117,'シフト記号表（従来型・ユニット型共通）'!$C$6:$L$47,10,FALSE))</f>
        <v/>
      </c>
      <c r="AU118" s="259" t="str">
        <f>IF(AU117="","",VLOOKUP(AU117,'シフト記号表（従来型・ユニット型共通）'!$C$6:$L$47,10,FALSE))</f>
        <v/>
      </c>
      <c r="AV118" s="259" t="str">
        <f>IF(AV117="","",VLOOKUP(AV117,'シフト記号表（従来型・ユニット型共通）'!$C$6:$L$47,10,FALSE))</f>
        <v/>
      </c>
      <c r="AW118" s="259" t="str">
        <f>IF(AW117="","",VLOOKUP(AW117,'シフト記号表（従来型・ユニット型共通）'!$C$6:$L$47,10,FALSE))</f>
        <v/>
      </c>
      <c r="AX118" s="260" t="str">
        <f>IF(AX117="","",VLOOKUP(AX117,'シフト記号表（従来型・ユニット型共通）'!$C$6:$L$47,10,FALSE))</f>
        <v/>
      </c>
      <c r="AY118" s="258" t="str">
        <f>IF(AY117="","",VLOOKUP(AY117,'シフト記号表（従来型・ユニット型共通）'!$C$6:$L$47,10,FALSE))</f>
        <v/>
      </c>
      <c r="AZ118" s="259" t="str">
        <f>IF(AZ117="","",VLOOKUP(AZ117,'シフト記号表（従来型・ユニット型共通）'!$C$6:$L$47,10,FALSE))</f>
        <v/>
      </c>
      <c r="BA118" s="259" t="str">
        <f>IF(BA117="","",VLOOKUP(BA117,'シフト記号表（従来型・ユニット型共通）'!$C$6:$L$47,10,FALSE))</f>
        <v/>
      </c>
      <c r="BB118" s="1610" t="str">
        <f>IF($BE$3="４週",SUM(W118:AX118),IF($BE$3="暦月",SUM(W118:BA118),""))</f>
        <v/>
      </c>
      <c r="BC118" s="1611"/>
      <c r="BD118" s="1612" t="str">
        <f>IF($BE$3="４週",BB118/4,IF($BE$3="暦月",(BB118/($BE$8/7)),""))</f>
        <v/>
      </c>
      <c r="BE118" s="1611"/>
      <c r="BF118" s="1607"/>
      <c r="BG118" s="1608"/>
      <c r="BH118" s="1608"/>
      <c r="BI118" s="1608"/>
      <c r="BJ118" s="1609"/>
    </row>
    <row r="119" spans="2:62" ht="20.25" customHeight="1" x14ac:dyDescent="0.2">
      <c r="B119" s="1520">
        <f>B117+1</f>
        <v>52</v>
      </c>
      <c r="C119" s="1584"/>
      <c r="D119" s="1511"/>
      <c r="E119" s="253"/>
      <c r="F119" s="254"/>
      <c r="G119" s="253"/>
      <c r="H119" s="254"/>
      <c r="I119" s="1585"/>
      <c r="J119" s="1586"/>
      <c r="K119" s="1509"/>
      <c r="L119" s="1510"/>
      <c r="M119" s="1510"/>
      <c r="N119" s="1511"/>
      <c r="O119" s="1515"/>
      <c r="P119" s="1516"/>
      <c r="Q119" s="1516"/>
      <c r="R119" s="1516"/>
      <c r="S119" s="1517"/>
      <c r="T119" s="273" t="s">
        <v>487</v>
      </c>
      <c r="U119" s="274"/>
      <c r="V119" s="275"/>
      <c r="W119" s="266"/>
      <c r="X119" s="267"/>
      <c r="Y119" s="267"/>
      <c r="Z119" s="267"/>
      <c r="AA119" s="267"/>
      <c r="AB119" s="267"/>
      <c r="AC119" s="268"/>
      <c r="AD119" s="266"/>
      <c r="AE119" s="267"/>
      <c r="AF119" s="267"/>
      <c r="AG119" s="267"/>
      <c r="AH119" s="267"/>
      <c r="AI119" s="267"/>
      <c r="AJ119" s="268"/>
      <c r="AK119" s="266"/>
      <c r="AL119" s="267"/>
      <c r="AM119" s="267"/>
      <c r="AN119" s="267"/>
      <c r="AO119" s="267"/>
      <c r="AP119" s="267"/>
      <c r="AQ119" s="268"/>
      <c r="AR119" s="266"/>
      <c r="AS119" s="267"/>
      <c r="AT119" s="267"/>
      <c r="AU119" s="267"/>
      <c r="AV119" s="267"/>
      <c r="AW119" s="267"/>
      <c r="AX119" s="268"/>
      <c r="AY119" s="266"/>
      <c r="AZ119" s="267"/>
      <c r="BA119" s="269"/>
      <c r="BB119" s="1518"/>
      <c r="BC119" s="1519"/>
      <c r="BD119" s="1573"/>
      <c r="BE119" s="1574"/>
      <c r="BF119" s="1575"/>
      <c r="BG119" s="1576"/>
      <c r="BH119" s="1576"/>
      <c r="BI119" s="1576"/>
      <c r="BJ119" s="1577"/>
    </row>
    <row r="120" spans="2:62" ht="20.25" customHeight="1" x14ac:dyDescent="0.2">
      <c r="B120" s="1521"/>
      <c r="C120" s="1613"/>
      <c r="D120" s="1614"/>
      <c r="E120" s="276"/>
      <c r="F120" s="277">
        <f>C119</f>
        <v>0</v>
      </c>
      <c r="G120" s="276"/>
      <c r="H120" s="277">
        <f>I119</f>
        <v>0</v>
      </c>
      <c r="I120" s="1615"/>
      <c r="J120" s="1616"/>
      <c r="K120" s="1617"/>
      <c r="L120" s="1618"/>
      <c r="M120" s="1618"/>
      <c r="N120" s="1614"/>
      <c r="O120" s="1515"/>
      <c r="P120" s="1516"/>
      <c r="Q120" s="1516"/>
      <c r="R120" s="1516"/>
      <c r="S120" s="1517"/>
      <c r="T120" s="270" t="s">
        <v>488</v>
      </c>
      <c r="U120" s="271"/>
      <c r="V120" s="272"/>
      <c r="W120" s="258" t="str">
        <f>IF(W119="","",VLOOKUP(W119,'シフト記号表（従来型・ユニット型共通）'!$C$6:$L$47,10,FALSE))</f>
        <v/>
      </c>
      <c r="X120" s="259" t="str">
        <f>IF(X119="","",VLOOKUP(X119,'シフト記号表（従来型・ユニット型共通）'!$C$6:$L$47,10,FALSE))</f>
        <v/>
      </c>
      <c r="Y120" s="259" t="str">
        <f>IF(Y119="","",VLOOKUP(Y119,'シフト記号表（従来型・ユニット型共通）'!$C$6:$L$47,10,FALSE))</f>
        <v/>
      </c>
      <c r="Z120" s="259" t="str">
        <f>IF(Z119="","",VLOOKUP(Z119,'シフト記号表（従来型・ユニット型共通）'!$C$6:$L$47,10,FALSE))</f>
        <v/>
      </c>
      <c r="AA120" s="259" t="str">
        <f>IF(AA119="","",VLOOKUP(AA119,'シフト記号表（従来型・ユニット型共通）'!$C$6:$L$47,10,FALSE))</f>
        <v/>
      </c>
      <c r="AB120" s="259" t="str">
        <f>IF(AB119="","",VLOOKUP(AB119,'シフト記号表（従来型・ユニット型共通）'!$C$6:$L$47,10,FALSE))</f>
        <v/>
      </c>
      <c r="AC120" s="260" t="str">
        <f>IF(AC119="","",VLOOKUP(AC119,'シフト記号表（従来型・ユニット型共通）'!$C$6:$L$47,10,FALSE))</f>
        <v/>
      </c>
      <c r="AD120" s="258" t="str">
        <f>IF(AD119="","",VLOOKUP(AD119,'シフト記号表（従来型・ユニット型共通）'!$C$6:$L$47,10,FALSE))</f>
        <v/>
      </c>
      <c r="AE120" s="259" t="str">
        <f>IF(AE119="","",VLOOKUP(AE119,'シフト記号表（従来型・ユニット型共通）'!$C$6:$L$47,10,FALSE))</f>
        <v/>
      </c>
      <c r="AF120" s="259" t="str">
        <f>IF(AF119="","",VLOOKUP(AF119,'シフト記号表（従来型・ユニット型共通）'!$C$6:$L$47,10,FALSE))</f>
        <v/>
      </c>
      <c r="AG120" s="259" t="str">
        <f>IF(AG119="","",VLOOKUP(AG119,'シフト記号表（従来型・ユニット型共通）'!$C$6:$L$47,10,FALSE))</f>
        <v/>
      </c>
      <c r="AH120" s="259" t="str">
        <f>IF(AH119="","",VLOOKUP(AH119,'シフト記号表（従来型・ユニット型共通）'!$C$6:$L$47,10,FALSE))</f>
        <v/>
      </c>
      <c r="AI120" s="259" t="str">
        <f>IF(AI119="","",VLOOKUP(AI119,'シフト記号表（従来型・ユニット型共通）'!$C$6:$L$47,10,FALSE))</f>
        <v/>
      </c>
      <c r="AJ120" s="260" t="str">
        <f>IF(AJ119="","",VLOOKUP(AJ119,'シフト記号表（従来型・ユニット型共通）'!$C$6:$L$47,10,FALSE))</f>
        <v/>
      </c>
      <c r="AK120" s="258" t="str">
        <f>IF(AK119="","",VLOOKUP(AK119,'シフト記号表（従来型・ユニット型共通）'!$C$6:$L$47,10,FALSE))</f>
        <v/>
      </c>
      <c r="AL120" s="259" t="str">
        <f>IF(AL119="","",VLOOKUP(AL119,'シフト記号表（従来型・ユニット型共通）'!$C$6:$L$47,10,FALSE))</f>
        <v/>
      </c>
      <c r="AM120" s="259" t="str">
        <f>IF(AM119="","",VLOOKUP(AM119,'シフト記号表（従来型・ユニット型共通）'!$C$6:$L$47,10,FALSE))</f>
        <v/>
      </c>
      <c r="AN120" s="259" t="str">
        <f>IF(AN119="","",VLOOKUP(AN119,'シフト記号表（従来型・ユニット型共通）'!$C$6:$L$47,10,FALSE))</f>
        <v/>
      </c>
      <c r="AO120" s="259" t="str">
        <f>IF(AO119="","",VLOOKUP(AO119,'シフト記号表（従来型・ユニット型共通）'!$C$6:$L$47,10,FALSE))</f>
        <v/>
      </c>
      <c r="AP120" s="259" t="str">
        <f>IF(AP119="","",VLOOKUP(AP119,'シフト記号表（従来型・ユニット型共通）'!$C$6:$L$47,10,FALSE))</f>
        <v/>
      </c>
      <c r="AQ120" s="260" t="str">
        <f>IF(AQ119="","",VLOOKUP(AQ119,'シフト記号表（従来型・ユニット型共通）'!$C$6:$L$47,10,FALSE))</f>
        <v/>
      </c>
      <c r="AR120" s="258" t="str">
        <f>IF(AR119="","",VLOOKUP(AR119,'シフト記号表（従来型・ユニット型共通）'!$C$6:$L$47,10,FALSE))</f>
        <v/>
      </c>
      <c r="AS120" s="259" t="str">
        <f>IF(AS119="","",VLOOKUP(AS119,'シフト記号表（従来型・ユニット型共通）'!$C$6:$L$47,10,FALSE))</f>
        <v/>
      </c>
      <c r="AT120" s="259" t="str">
        <f>IF(AT119="","",VLOOKUP(AT119,'シフト記号表（従来型・ユニット型共通）'!$C$6:$L$47,10,FALSE))</f>
        <v/>
      </c>
      <c r="AU120" s="259" t="str">
        <f>IF(AU119="","",VLOOKUP(AU119,'シフト記号表（従来型・ユニット型共通）'!$C$6:$L$47,10,FALSE))</f>
        <v/>
      </c>
      <c r="AV120" s="259" t="str">
        <f>IF(AV119="","",VLOOKUP(AV119,'シフト記号表（従来型・ユニット型共通）'!$C$6:$L$47,10,FALSE))</f>
        <v/>
      </c>
      <c r="AW120" s="259" t="str">
        <f>IF(AW119="","",VLOOKUP(AW119,'シフト記号表（従来型・ユニット型共通）'!$C$6:$L$47,10,FALSE))</f>
        <v/>
      </c>
      <c r="AX120" s="260" t="str">
        <f>IF(AX119="","",VLOOKUP(AX119,'シフト記号表（従来型・ユニット型共通）'!$C$6:$L$47,10,FALSE))</f>
        <v/>
      </c>
      <c r="AY120" s="258" t="str">
        <f>IF(AY119="","",VLOOKUP(AY119,'シフト記号表（従来型・ユニット型共通）'!$C$6:$L$47,10,FALSE))</f>
        <v/>
      </c>
      <c r="AZ120" s="259" t="str">
        <f>IF(AZ119="","",VLOOKUP(AZ119,'シフト記号表（従来型・ユニット型共通）'!$C$6:$L$47,10,FALSE))</f>
        <v/>
      </c>
      <c r="BA120" s="259" t="str">
        <f>IF(BA119="","",VLOOKUP(BA119,'シフト記号表（従来型・ユニット型共通）'!$C$6:$L$47,10,FALSE))</f>
        <v/>
      </c>
      <c r="BB120" s="1610" t="str">
        <f>IF($BE$3="４週",SUM(W120:AX120),IF($BE$3="暦月",SUM(W120:BA120),""))</f>
        <v/>
      </c>
      <c r="BC120" s="1611"/>
      <c r="BD120" s="1612" t="str">
        <f>IF($BE$3="４週",BB120/4,IF($BE$3="暦月",(BB120/($BE$8/7)),""))</f>
        <v/>
      </c>
      <c r="BE120" s="1611"/>
      <c r="BF120" s="1607"/>
      <c r="BG120" s="1608"/>
      <c r="BH120" s="1608"/>
      <c r="BI120" s="1608"/>
      <c r="BJ120" s="1609"/>
    </row>
    <row r="121" spans="2:62" ht="20.25" customHeight="1" x14ac:dyDescent="0.2">
      <c r="B121" s="1520">
        <f>B119+1</f>
        <v>53</v>
      </c>
      <c r="C121" s="1584"/>
      <c r="D121" s="1511"/>
      <c r="E121" s="253"/>
      <c r="F121" s="254"/>
      <c r="G121" s="253"/>
      <c r="H121" s="254"/>
      <c r="I121" s="1585"/>
      <c r="J121" s="1586"/>
      <c r="K121" s="1509"/>
      <c r="L121" s="1510"/>
      <c r="M121" s="1510"/>
      <c r="N121" s="1511"/>
      <c r="O121" s="1515"/>
      <c r="P121" s="1516"/>
      <c r="Q121" s="1516"/>
      <c r="R121" s="1516"/>
      <c r="S121" s="1517"/>
      <c r="T121" s="273" t="s">
        <v>487</v>
      </c>
      <c r="U121" s="274"/>
      <c r="V121" s="275"/>
      <c r="W121" s="266"/>
      <c r="X121" s="267"/>
      <c r="Y121" s="267"/>
      <c r="Z121" s="267"/>
      <c r="AA121" s="267"/>
      <c r="AB121" s="267"/>
      <c r="AC121" s="268"/>
      <c r="AD121" s="266"/>
      <c r="AE121" s="267"/>
      <c r="AF121" s="267"/>
      <c r="AG121" s="267"/>
      <c r="AH121" s="267"/>
      <c r="AI121" s="267"/>
      <c r="AJ121" s="268"/>
      <c r="AK121" s="266"/>
      <c r="AL121" s="267"/>
      <c r="AM121" s="267"/>
      <c r="AN121" s="267"/>
      <c r="AO121" s="267"/>
      <c r="AP121" s="267"/>
      <c r="AQ121" s="268"/>
      <c r="AR121" s="266"/>
      <c r="AS121" s="267"/>
      <c r="AT121" s="267"/>
      <c r="AU121" s="267"/>
      <c r="AV121" s="267"/>
      <c r="AW121" s="267"/>
      <c r="AX121" s="268"/>
      <c r="AY121" s="266"/>
      <c r="AZ121" s="267"/>
      <c r="BA121" s="269"/>
      <c r="BB121" s="1518"/>
      <c r="BC121" s="1519"/>
      <c r="BD121" s="1573"/>
      <c r="BE121" s="1574"/>
      <c r="BF121" s="1575"/>
      <c r="BG121" s="1576"/>
      <c r="BH121" s="1576"/>
      <c r="BI121" s="1576"/>
      <c r="BJ121" s="1577"/>
    </row>
    <row r="122" spans="2:62" ht="20.25" customHeight="1" x14ac:dyDescent="0.2">
      <c r="B122" s="1521"/>
      <c r="C122" s="1613"/>
      <c r="D122" s="1614"/>
      <c r="E122" s="276"/>
      <c r="F122" s="277">
        <f>C121</f>
        <v>0</v>
      </c>
      <c r="G122" s="276"/>
      <c r="H122" s="277">
        <f>I121</f>
        <v>0</v>
      </c>
      <c r="I122" s="1615"/>
      <c r="J122" s="1616"/>
      <c r="K122" s="1617"/>
      <c r="L122" s="1618"/>
      <c r="M122" s="1618"/>
      <c r="N122" s="1614"/>
      <c r="O122" s="1515"/>
      <c r="P122" s="1516"/>
      <c r="Q122" s="1516"/>
      <c r="R122" s="1516"/>
      <c r="S122" s="1517"/>
      <c r="T122" s="270" t="s">
        <v>488</v>
      </c>
      <c r="U122" s="271"/>
      <c r="V122" s="272"/>
      <c r="W122" s="258" t="str">
        <f>IF(W121="","",VLOOKUP(W121,'シフト記号表（従来型・ユニット型共通）'!$C$6:$L$47,10,FALSE))</f>
        <v/>
      </c>
      <c r="X122" s="259" t="str">
        <f>IF(X121="","",VLOOKUP(X121,'シフト記号表（従来型・ユニット型共通）'!$C$6:$L$47,10,FALSE))</f>
        <v/>
      </c>
      <c r="Y122" s="259" t="str">
        <f>IF(Y121="","",VLOOKUP(Y121,'シフト記号表（従来型・ユニット型共通）'!$C$6:$L$47,10,FALSE))</f>
        <v/>
      </c>
      <c r="Z122" s="259" t="str">
        <f>IF(Z121="","",VLOOKUP(Z121,'シフト記号表（従来型・ユニット型共通）'!$C$6:$L$47,10,FALSE))</f>
        <v/>
      </c>
      <c r="AA122" s="259" t="str">
        <f>IF(AA121="","",VLOOKUP(AA121,'シフト記号表（従来型・ユニット型共通）'!$C$6:$L$47,10,FALSE))</f>
        <v/>
      </c>
      <c r="AB122" s="259" t="str">
        <f>IF(AB121="","",VLOOKUP(AB121,'シフト記号表（従来型・ユニット型共通）'!$C$6:$L$47,10,FALSE))</f>
        <v/>
      </c>
      <c r="AC122" s="260" t="str">
        <f>IF(AC121="","",VLOOKUP(AC121,'シフト記号表（従来型・ユニット型共通）'!$C$6:$L$47,10,FALSE))</f>
        <v/>
      </c>
      <c r="AD122" s="258" t="str">
        <f>IF(AD121="","",VLOOKUP(AD121,'シフト記号表（従来型・ユニット型共通）'!$C$6:$L$47,10,FALSE))</f>
        <v/>
      </c>
      <c r="AE122" s="259" t="str">
        <f>IF(AE121="","",VLOOKUP(AE121,'シフト記号表（従来型・ユニット型共通）'!$C$6:$L$47,10,FALSE))</f>
        <v/>
      </c>
      <c r="AF122" s="259" t="str">
        <f>IF(AF121="","",VLOOKUP(AF121,'シフト記号表（従来型・ユニット型共通）'!$C$6:$L$47,10,FALSE))</f>
        <v/>
      </c>
      <c r="AG122" s="259" t="str">
        <f>IF(AG121="","",VLOOKUP(AG121,'シフト記号表（従来型・ユニット型共通）'!$C$6:$L$47,10,FALSE))</f>
        <v/>
      </c>
      <c r="AH122" s="259" t="str">
        <f>IF(AH121="","",VLOOKUP(AH121,'シフト記号表（従来型・ユニット型共通）'!$C$6:$L$47,10,FALSE))</f>
        <v/>
      </c>
      <c r="AI122" s="259" t="str">
        <f>IF(AI121="","",VLOOKUP(AI121,'シフト記号表（従来型・ユニット型共通）'!$C$6:$L$47,10,FALSE))</f>
        <v/>
      </c>
      <c r="AJ122" s="260" t="str">
        <f>IF(AJ121="","",VLOOKUP(AJ121,'シフト記号表（従来型・ユニット型共通）'!$C$6:$L$47,10,FALSE))</f>
        <v/>
      </c>
      <c r="AK122" s="258" t="str">
        <f>IF(AK121="","",VLOOKUP(AK121,'シフト記号表（従来型・ユニット型共通）'!$C$6:$L$47,10,FALSE))</f>
        <v/>
      </c>
      <c r="AL122" s="259" t="str">
        <f>IF(AL121="","",VLOOKUP(AL121,'シフト記号表（従来型・ユニット型共通）'!$C$6:$L$47,10,FALSE))</f>
        <v/>
      </c>
      <c r="AM122" s="259" t="str">
        <f>IF(AM121="","",VLOOKUP(AM121,'シフト記号表（従来型・ユニット型共通）'!$C$6:$L$47,10,FALSE))</f>
        <v/>
      </c>
      <c r="AN122" s="259" t="str">
        <f>IF(AN121="","",VLOOKUP(AN121,'シフト記号表（従来型・ユニット型共通）'!$C$6:$L$47,10,FALSE))</f>
        <v/>
      </c>
      <c r="AO122" s="259" t="str">
        <f>IF(AO121="","",VLOOKUP(AO121,'シフト記号表（従来型・ユニット型共通）'!$C$6:$L$47,10,FALSE))</f>
        <v/>
      </c>
      <c r="AP122" s="259" t="str">
        <f>IF(AP121="","",VLOOKUP(AP121,'シフト記号表（従来型・ユニット型共通）'!$C$6:$L$47,10,FALSE))</f>
        <v/>
      </c>
      <c r="AQ122" s="260" t="str">
        <f>IF(AQ121="","",VLOOKUP(AQ121,'シフト記号表（従来型・ユニット型共通）'!$C$6:$L$47,10,FALSE))</f>
        <v/>
      </c>
      <c r="AR122" s="258" t="str">
        <f>IF(AR121="","",VLOOKUP(AR121,'シフト記号表（従来型・ユニット型共通）'!$C$6:$L$47,10,FALSE))</f>
        <v/>
      </c>
      <c r="AS122" s="259" t="str">
        <f>IF(AS121="","",VLOOKUP(AS121,'シフト記号表（従来型・ユニット型共通）'!$C$6:$L$47,10,FALSE))</f>
        <v/>
      </c>
      <c r="AT122" s="259" t="str">
        <f>IF(AT121="","",VLOOKUP(AT121,'シフト記号表（従来型・ユニット型共通）'!$C$6:$L$47,10,FALSE))</f>
        <v/>
      </c>
      <c r="AU122" s="259" t="str">
        <f>IF(AU121="","",VLOOKUP(AU121,'シフト記号表（従来型・ユニット型共通）'!$C$6:$L$47,10,FALSE))</f>
        <v/>
      </c>
      <c r="AV122" s="259" t="str">
        <f>IF(AV121="","",VLOOKUP(AV121,'シフト記号表（従来型・ユニット型共通）'!$C$6:$L$47,10,FALSE))</f>
        <v/>
      </c>
      <c r="AW122" s="259" t="str">
        <f>IF(AW121="","",VLOOKUP(AW121,'シフト記号表（従来型・ユニット型共通）'!$C$6:$L$47,10,FALSE))</f>
        <v/>
      </c>
      <c r="AX122" s="260" t="str">
        <f>IF(AX121="","",VLOOKUP(AX121,'シフト記号表（従来型・ユニット型共通）'!$C$6:$L$47,10,FALSE))</f>
        <v/>
      </c>
      <c r="AY122" s="258" t="str">
        <f>IF(AY121="","",VLOOKUP(AY121,'シフト記号表（従来型・ユニット型共通）'!$C$6:$L$47,10,FALSE))</f>
        <v/>
      </c>
      <c r="AZ122" s="259" t="str">
        <f>IF(AZ121="","",VLOOKUP(AZ121,'シフト記号表（従来型・ユニット型共通）'!$C$6:$L$47,10,FALSE))</f>
        <v/>
      </c>
      <c r="BA122" s="259" t="str">
        <f>IF(BA121="","",VLOOKUP(BA121,'シフト記号表（従来型・ユニット型共通）'!$C$6:$L$47,10,FALSE))</f>
        <v/>
      </c>
      <c r="BB122" s="1610" t="str">
        <f>IF($BE$3="４週",SUM(W122:AX122),IF($BE$3="暦月",SUM(W122:BA122),""))</f>
        <v/>
      </c>
      <c r="BC122" s="1611"/>
      <c r="BD122" s="1612" t="str">
        <f>IF($BE$3="４週",BB122/4,IF($BE$3="暦月",(BB122/($BE$8/7)),""))</f>
        <v/>
      </c>
      <c r="BE122" s="1611"/>
      <c r="BF122" s="1607"/>
      <c r="BG122" s="1608"/>
      <c r="BH122" s="1608"/>
      <c r="BI122" s="1608"/>
      <c r="BJ122" s="1609"/>
    </row>
    <row r="123" spans="2:62" ht="20.25" customHeight="1" x14ac:dyDescent="0.2">
      <c r="B123" s="1520">
        <f>B121+1</f>
        <v>54</v>
      </c>
      <c r="C123" s="1584"/>
      <c r="D123" s="1511"/>
      <c r="E123" s="253"/>
      <c r="F123" s="254"/>
      <c r="G123" s="253"/>
      <c r="H123" s="254"/>
      <c r="I123" s="1585"/>
      <c r="J123" s="1586"/>
      <c r="K123" s="1509"/>
      <c r="L123" s="1510"/>
      <c r="M123" s="1510"/>
      <c r="N123" s="1511"/>
      <c r="O123" s="1515"/>
      <c r="P123" s="1516"/>
      <c r="Q123" s="1516"/>
      <c r="R123" s="1516"/>
      <c r="S123" s="1517"/>
      <c r="T123" s="273" t="s">
        <v>487</v>
      </c>
      <c r="U123" s="274"/>
      <c r="V123" s="275"/>
      <c r="W123" s="266"/>
      <c r="X123" s="267"/>
      <c r="Y123" s="267"/>
      <c r="Z123" s="267"/>
      <c r="AA123" s="267"/>
      <c r="AB123" s="267"/>
      <c r="AC123" s="268"/>
      <c r="AD123" s="266"/>
      <c r="AE123" s="267"/>
      <c r="AF123" s="267"/>
      <c r="AG123" s="267"/>
      <c r="AH123" s="267"/>
      <c r="AI123" s="267"/>
      <c r="AJ123" s="268"/>
      <c r="AK123" s="266"/>
      <c r="AL123" s="267"/>
      <c r="AM123" s="267"/>
      <c r="AN123" s="267"/>
      <c r="AO123" s="267"/>
      <c r="AP123" s="267"/>
      <c r="AQ123" s="268"/>
      <c r="AR123" s="266"/>
      <c r="AS123" s="267"/>
      <c r="AT123" s="267"/>
      <c r="AU123" s="267"/>
      <c r="AV123" s="267"/>
      <c r="AW123" s="267"/>
      <c r="AX123" s="268"/>
      <c r="AY123" s="266"/>
      <c r="AZ123" s="267"/>
      <c r="BA123" s="269"/>
      <c r="BB123" s="1518"/>
      <c r="BC123" s="1519"/>
      <c r="BD123" s="1573"/>
      <c r="BE123" s="1574"/>
      <c r="BF123" s="1575"/>
      <c r="BG123" s="1576"/>
      <c r="BH123" s="1576"/>
      <c r="BI123" s="1576"/>
      <c r="BJ123" s="1577"/>
    </row>
    <row r="124" spans="2:62" ht="20.25" customHeight="1" x14ac:dyDescent="0.2">
      <c r="B124" s="1521"/>
      <c r="C124" s="1613"/>
      <c r="D124" s="1614"/>
      <c r="E124" s="276"/>
      <c r="F124" s="277">
        <f>C123</f>
        <v>0</v>
      </c>
      <c r="G124" s="276"/>
      <c r="H124" s="277">
        <f>I123</f>
        <v>0</v>
      </c>
      <c r="I124" s="1615"/>
      <c r="J124" s="1616"/>
      <c r="K124" s="1617"/>
      <c r="L124" s="1618"/>
      <c r="M124" s="1618"/>
      <c r="N124" s="1614"/>
      <c r="O124" s="1515"/>
      <c r="P124" s="1516"/>
      <c r="Q124" s="1516"/>
      <c r="R124" s="1516"/>
      <c r="S124" s="1517"/>
      <c r="T124" s="270" t="s">
        <v>488</v>
      </c>
      <c r="U124" s="271"/>
      <c r="V124" s="272"/>
      <c r="W124" s="258" t="str">
        <f>IF(W123="","",VLOOKUP(W123,'シフト記号表（従来型・ユニット型共通）'!$C$6:$L$47,10,FALSE))</f>
        <v/>
      </c>
      <c r="X124" s="259" t="str">
        <f>IF(X123="","",VLOOKUP(X123,'シフト記号表（従来型・ユニット型共通）'!$C$6:$L$47,10,FALSE))</f>
        <v/>
      </c>
      <c r="Y124" s="259" t="str">
        <f>IF(Y123="","",VLOOKUP(Y123,'シフト記号表（従来型・ユニット型共通）'!$C$6:$L$47,10,FALSE))</f>
        <v/>
      </c>
      <c r="Z124" s="259" t="str">
        <f>IF(Z123="","",VLOOKUP(Z123,'シフト記号表（従来型・ユニット型共通）'!$C$6:$L$47,10,FALSE))</f>
        <v/>
      </c>
      <c r="AA124" s="259" t="str">
        <f>IF(AA123="","",VLOOKUP(AA123,'シフト記号表（従来型・ユニット型共通）'!$C$6:$L$47,10,FALSE))</f>
        <v/>
      </c>
      <c r="AB124" s="259" t="str">
        <f>IF(AB123="","",VLOOKUP(AB123,'シフト記号表（従来型・ユニット型共通）'!$C$6:$L$47,10,FALSE))</f>
        <v/>
      </c>
      <c r="AC124" s="260" t="str">
        <f>IF(AC123="","",VLOOKUP(AC123,'シフト記号表（従来型・ユニット型共通）'!$C$6:$L$47,10,FALSE))</f>
        <v/>
      </c>
      <c r="AD124" s="258" t="str">
        <f>IF(AD123="","",VLOOKUP(AD123,'シフト記号表（従来型・ユニット型共通）'!$C$6:$L$47,10,FALSE))</f>
        <v/>
      </c>
      <c r="AE124" s="259" t="str">
        <f>IF(AE123="","",VLOOKUP(AE123,'シフト記号表（従来型・ユニット型共通）'!$C$6:$L$47,10,FALSE))</f>
        <v/>
      </c>
      <c r="AF124" s="259" t="str">
        <f>IF(AF123="","",VLOOKUP(AF123,'シフト記号表（従来型・ユニット型共通）'!$C$6:$L$47,10,FALSE))</f>
        <v/>
      </c>
      <c r="AG124" s="259" t="str">
        <f>IF(AG123="","",VLOOKUP(AG123,'シフト記号表（従来型・ユニット型共通）'!$C$6:$L$47,10,FALSE))</f>
        <v/>
      </c>
      <c r="AH124" s="259" t="str">
        <f>IF(AH123="","",VLOOKUP(AH123,'シフト記号表（従来型・ユニット型共通）'!$C$6:$L$47,10,FALSE))</f>
        <v/>
      </c>
      <c r="AI124" s="259" t="str">
        <f>IF(AI123="","",VLOOKUP(AI123,'シフト記号表（従来型・ユニット型共通）'!$C$6:$L$47,10,FALSE))</f>
        <v/>
      </c>
      <c r="AJ124" s="260" t="str">
        <f>IF(AJ123="","",VLOOKUP(AJ123,'シフト記号表（従来型・ユニット型共通）'!$C$6:$L$47,10,FALSE))</f>
        <v/>
      </c>
      <c r="AK124" s="258" t="str">
        <f>IF(AK123="","",VLOOKUP(AK123,'シフト記号表（従来型・ユニット型共通）'!$C$6:$L$47,10,FALSE))</f>
        <v/>
      </c>
      <c r="AL124" s="259" t="str">
        <f>IF(AL123="","",VLOOKUP(AL123,'シフト記号表（従来型・ユニット型共通）'!$C$6:$L$47,10,FALSE))</f>
        <v/>
      </c>
      <c r="AM124" s="259" t="str">
        <f>IF(AM123="","",VLOOKUP(AM123,'シフト記号表（従来型・ユニット型共通）'!$C$6:$L$47,10,FALSE))</f>
        <v/>
      </c>
      <c r="AN124" s="259" t="str">
        <f>IF(AN123="","",VLOOKUP(AN123,'シフト記号表（従来型・ユニット型共通）'!$C$6:$L$47,10,FALSE))</f>
        <v/>
      </c>
      <c r="AO124" s="259" t="str">
        <f>IF(AO123="","",VLOOKUP(AO123,'シフト記号表（従来型・ユニット型共通）'!$C$6:$L$47,10,FALSE))</f>
        <v/>
      </c>
      <c r="AP124" s="259" t="str">
        <f>IF(AP123="","",VLOOKUP(AP123,'シフト記号表（従来型・ユニット型共通）'!$C$6:$L$47,10,FALSE))</f>
        <v/>
      </c>
      <c r="AQ124" s="260" t="str">
        <f>IF(AQ123="","",VLOOKUP(AQ123,'シフト記号表（従来型・ユニット型共通）'!$C$6:$L$47,10,FALSE))</f>
        <v/>
      </c>
      <c r="AR124" s="258" t="str">
        <f>IF(AR123="","",VLOOKUP(AR123,'シフト記号表（従来型・ユニット型共通）'!$C$6:$L$47,10,FALSE))</f>
        <v/>
      </c>
      <c r="AS124" s="259" t="str">
        <f>IF(AS123="","",VLOOKUP(AS123,'シフト記号表（従来型・ユニット型共通）'!$C$6:$L$47,10,FALSE))</f>
        <v/>
      </c>
      <c r="AT124" s="259" t="str">
        <f>IF(AT123="","",VLOOKUP(AT123,'シフト記号表（従来型・ユニット型共通）'!$C$6:$L$47,10,FALSE))</f>
        <v/>
      </c>
      <c r="AU124" s="259" t="str">
        <f>IF(AU123="","",VLOOKUP(AU123,'シフト記号表（従来型・ユニット型共通）'!$C$6:$L$47,10,FALSE))</f>
        <v/>
      </c>
      <c r="AV124" s="259" t="str">
        <f>IF(AV123="","",VLOOKUP(AV123,'シフト記号表（従来型・ユニット型共通）'!$C$6:$L$47,10,FALSE))</f>
        <v/>
      </c>
      <c r="AW124" s="259" t="str">
        <f>IF(AW123="","",VLOOKUP(AW123,'シフト記号表（従来型・ユニット型共通）'!$C$6:$L$47,10,FALSE))</f>
        <v/>
      </c>
      <c r="AX124" s="260" t="str">
        <f>IF(AX123="","",VLOOKUP(AX123,'シフト記号表（従来型・ユニット型共通）'!$C$6:$L$47,10,FALSE))</f>
        <v/>
      </c>
      <c r="AY124" s="258" t="str">
        <f>IF(AY123="","",VLOOKUP(AY123,'シフト記号表（従来型・ユニット型共通）'!$C$6:$L$47,10,FALSE))</f>
        <v/>
      </c>
      <c r="AZ124" s="259" t="str">
        <f>IF(AZ123="","",VLOOKUP(AZ123,'シフト記号表（従来型・ユニット型共通）'!$C$6:$L$47,10,FALSE))</f>
        <v/>
      </c>
      <c r="BA124" s="259" t="str">
        <f>IF(BA123="","",VLOOKUP(BA123,'シフト記号表（従来型・ユニット型共通）'!$C$6:$L$47,10,FALSE))</f>
        <v/>
      </c>
      <c r="BB124" s="1610" t="str">
        <f>IF($BE$3="４週",SUM(W124:AX124),IF($BE$3="暦月",SUM(W124:BA124),""))</f>
        <v/>
      </c>
      <c r="BC124" s="1611"/>
      <c r="BD124" s="1612" t="str">
        <f>IF($BE$3="４週",BB124/4,IF($BE$3="暦月",(BB124/($BE$8/7)),""))</f>
        <v/>
      </c>
      <c r="BE124" s="1611"/>
      <c r="BF124" s="1607"/>
      <c r="BG124" s="1608"/>
      <c r="BH124" s="1608"/>
      <c r="BI124" s="1608"/>
      <c r="BJ124" s="1609"/>
    </row>
    <row r="125" spans="2:62" ht="20.25" customHeight="1" x14ac:dyDescent="0.2">
      <c r="B125" s="1520">
        <f>B123+1</f>
        <v>55</v>
      </c>
      <c r="C125" s="1584"/>
      <c r="D125" s="1511"/>
      <c r="E125" s="253"/>
      <c r="F125" s="254"/>
      <c r="G125" s="253"/>
      <c r="H125" s="254"/>
      <c r="I125" s="1585"/>
      <c r="J125" s="1586"/>
      <c r="K125" s="1509"/>
      <c r="L125" s="1510"/>
      <c r="M125" s="1510"/>
      <c r="N125" s="1511"/>
      <c r="O125" s="1515"/>
      <c r="P125" s="1516"/>
      <c r="Q125" s="1516"/>
      <c r="R125" s="1516"/>
      <c r="S125" s="1517"/>
      <c r="T125" s="273" t="s">
        <v>487</v>
      </c>
      <c r="U125" s="274"/>
      <c r="V125" s="275"/>
      <c r="W125" s="266"/>
      <c r="X125" s="267"/>
      <c r="Y125" s="267"/>
      <c r="Z125" s="267"/>
      <c r="AA125" s="267"/>
      <c r="AB125" s="267"/>
      <c r="AC125" s="268"/>
      <c r="AD125" s="266"/>
      <c r="AE125" s="267"/>
      <c r="AF125" s="267"/>
      <c r="AG125" s="267"/>
      <c r="AH125" s="267"/>
      <c r="AI125" s="267"/>
      <c r="AJ125" s="268"/>
      <c r="AK125" s="266"/>
      <c r="AL125" s="267"/>
      <c r="AM125" s="267"/>
      <c r="AN125" s="267"/>
      <c r="AO125" s="267"/>
      <c r="AP125" s="267"/>
      <c r="AQ125" s="268"/>
      <c r="AR125" s="266"/>
      <c r="AS125" s="267"/>
      <c r="AT125" s="267"/>
      <c r="AU125" s="267"/>
      <c r="AV125" s="267"/>
      <c r="AW125" s="267"/>
      <c r="AX125" s="268"/>
      <c r="AY125" s="266"/>
      <c r="AZ125" s="267"/>
      <c r="BA125" s="269"/>
      <c r="BB125" s="1518"/>
      <c r="BC125" s="1519"/>
      <c r="BD125" s="1573"/>
      <c r="BE125" s="1574"/>
      <c r="BF125" s="1575"/>
      <c r="BG125" s="1576"/>
      <c r="BH125" s="1576"/>
      <c r="BI125" s="1576"/>
      <c r="BJ125" s="1577"/>
    </row>
    <row r="126" spans="2:62" ht="20.25" customHeight="1" x14ac:dyDescent="0.2">
      <c r="B126" s="1521"/>
      <c r="C126" s="1613"/>
      <c r="D126" s="1614"/>
      <c r="E126" s="276"/>
      <c r="F126" s="277">
        <f>C125</f>
        <v>0</v>
      </c>
      <c r="G126" s="276"/>
      <c r="H126" s="277">
        <f>I125</f>
        <v>0</v>
      </c>
      <c r="I126" s="1615"/>
      <c r="J126" s="1616"/>
      <c r="K126" s="1617"/>
      <c r="L126" s="1618"/>
      <c r="M126" s="1618"/>
      <c r="N126" s="1614"/>
      <c r="O126" s="1515"/>
      <c r="P126" s="1516"/>
      <c r="Q126" s="1516"/>
      <c r="R126" s="1516"/>
      <c r="S126" s="1517"/>
      <c r="T126" s="270" t="s">
        <v>488</v>
      </c>
      <c r="U126" s="271"/>
      <c r="V126" s="272"/>
      <c r="W126" s="258" t="str">
        <f>IF(W125="","",VLOOKUP(W125,'シフト記号表（従来型・ユニット型共通）'!$C$6:$L$47,10,FALSE))</f>
        <v/>
      </c>
      <c r="X126" s="259" t="str">
        <f>IF(X125="","",VLOOKUP(X125,'シフト記号表（従来型・ユニット型共通）'!$C$6:$L$47,10,FALSE))</f>
        <v/>
      </c>
      <c r="Y126" s="259" t="str">
        <f>IF(Y125="","",VLOOKUP(Y125,'シフト記号表（従来型・ユニット型共通）'!$C$6:$L$47,10,FALSE))</f>
        <v/>
      </c>
      <c r="Z126" s="259" t="str">
        <f>IF(Z125="","",VLOOKUP(Z125,'シフト記号表（従来型・ユニット型共通）'!$C$6:$L$47,10,FALSE))</f>
        <v/>
      </c>
      <c r="AA126" s="259" t="str">
        <f>IF(AA125="","",VLOOKUP(AA125,'シフト記号表（従来型・ユニット型共通）'!$C$6:$L$47,10,FALSE))</f>
        <v/>
      </c>
      <c r="AB126" s="259" t="str">
        <f>IF(AB125="","",VLOOKUP(AB125,'シフト記号表（従来型・ユニット型共通）'!$C$6:$L$47,10,FALSE))</f>
        <v/>
      </c>
      <c r="AC126" s="260" t="str">
        <f>IF(AC125="","",VLOOKUP(AC125,'シフト記号表（従来型・ユニット型共通）'!$C$6:$L$47,10,FALSE))</f>
        <v/>
      </c>
      <c r="AD126" s="258" t="str">
        <f>IF(AD125="","",VLOOKUP(AD125,'シフト記号表（従来型・ユニット型共通）'!$C$6:$L$47,10,FALSE))</f>
        <v/>
      </c>
      <c r="AE126" s="259" t="str">
        <f>IF(AE125="","",VLOOKUP(AE125,'シフト記号表（従来型・ユニット型共通）'!$C$6:$L$47,10,FALSE))</f>
        <v/>
      </c>
      <c r="AF126" s="259" t="str">
        <f>IF(AF125="","",VLOOKUP(AF125,'シフト記号表（従来型・ユニット型共通）'!$C$6:$L$47,10,FALSE))</f>
        <v/>
      </c>
      <c r="AG126" s="259" t="str">
        <f>IF(AG125="","",VLOOKUP(AG125,'シフト記号表（従来型・ユニット型共通）'!$C$6:$L$47,10,FALSE))</f>
        <v/>
      </c>
      <c r="AH126" s="259" t="str">
        <f>IF(AH125="","",VLOOKUP(AH125,'シフト記号表（従来型・ユニット型共通）'!$C$6:$L$47,10,FALSE))</f>
        <v/>
      </c>
      <c r="AI126" s="259" t="str">
        <f>IF(AI125="","",VLOOKUP(AI125,'シフト記号表（従来型・ユニット型共通）'!$C$6:$L$47,10,FALSE))</f>
        <v/>
      </c>
      <c r="AJ126" s="260" t="str">
        <f>IF(AJ125="","",VLOOKUP(AJ125,'シフト記号表（従来型・ユニット型共通）'!$C$6:$L$47,10,FALSE))</f>
        <v/>
      </c>
      <c r="AK126" s="258" t="str">
        <f>IF(AK125="","",VLOOKUP(AK125,'シフト記号表（従来型・ユニット型共通）'!$C$6:$L$47,10,FALSE))</f>
        <v/>
      </c>
      <c r="AL126" s="259" t="str">
        <f>IF(AL125="","",VLOOKUP(AL125,'シフト記号表（従来型・ユニット型共通）'!$C$6:$L$47,10,FALSE))</f>
        <v/>
      </c>
      <c r="AM126" s="259" t="str">
        <f>IF(AM125="","",VLOOKUP(AM125,'シフト記号表（従来型・ユニット型共通）'!$C$6:$L$47,10,FALSE))</f>
        <v/>
      </c>
      <c r="AN126" s="259" t="str">
        <f>IF(AN125="","",VLOOKUP(AN125,'シフト記号表（従来型・ユニット型共通）'!$C$6:$L$47,10,FALSE))</f>
        <v/>
      </c>
      <c r="AO126" s="259" t="str">
        <f>IF(AO125="","",VLOOKUP(AO125,'シフト記号表（従来型・ユニット型共通）'!$C$6:$L$47,10,FALSE))</f>
        <v/>
      </c>
      <c r="AP126" s="259" t="str">
        <f>IF(AP125="","",VLOOKUP(AP125,'シフト記号表（従来型・ユニット型共通）'!$C$6:$L$47,10,FALSE))</f>
        <v/>
      </c>
      <c r="AQ126" s="260" t="str">
        <f>IF(AQ125="","",VLOOKUP(AQ125,'シフト記号表（従来型・ユニット型共通）'!$C$6:$L$47,10,FALSE))</f>
        <v/>
      </c>
      <c r="AR126" s="258" t="str">
        <f>IF(AR125="","",VLOOKUP(AR125,'シフト記号表（従来型・ユニット型共通）'!$C$6:$L$47,10,FALSE))</f>
        <v/>
      </c>
      <c r="AS126" s="259" t="str">
        <f>IF(AS125="","",VLOOKUP(AS125,'シフト記号表（従来型・ユニット型共通）'!$C$6:$L$47,10,FALSE))</f>
        <v/>
      </c>
      <c r="AT126" s="259" t="str">
        <f>IF(AT125="","",VLOOKUP(AT125,'シフト記号表（従来型・ユニット型共通）'!$C$6:$L$47,10,FALSE))</f>
        <v/>
      </c>
      <c r="AU126" s="259" t="str">
        <f>IF(AU125="","",VLOOKUP(AU125,'シフト記号表（従来型・ユニット型共通）'!$C$6:$L$47,10,FALSE))</f>
        <v/>
      </c>
      <c r="AV126" s="259" t="str">
        <f>IF(AV125="","",VLOOKUP(AV125,'シフト記号表（従来型・ユニット型共通）'!$C$6:$L$47,10,FALSE))</f>
        <v/>
      </c>
      <c r="AW126" s="259" t="str">
        <f>IF(AW125="","",VLOOKUP(AW125,'シフト記号表（従来型・ユニット型共通）'!$C$6:$L$47,10,FALSE))</f>
        <v/>
      </c>
      <c r="AX126" s="260" t="str">
        <f>IF(AX125="","",VLOOKUP(AX125,'シフト記号表（従来型・ユニット型共通）'!$C$6:$L$47,10,FALSE))</f>
        <v/>
      </c>
      <c r="AY126" s="258" t="str">
        <f>IF(AY125="","",VLOOKUP(AY125,'シフト記号表（従来型・ユニット型共通）'!$C$6:$L$47,10,FALSE))</f>
        <v/>
      </c>
      <c r="AZ126" s="259" t="str">
        <f>IF(AZ125="","",VLOOKUP(AZ125,'シフト記号表（従来型・ユニット型共通）'!$C$6:$L$47,10,FALSE))</f>
        <v/>
      </c>
      <c r="BA126" s="259" t="str">
        <f>IF(BA125="","",VLOOKUP(BA125,'シフト記号表（従来型・ユニット型共通）'!$C$6:$L$47,10,FALSE))</f>
        <v/>
      </c>
      <c r="BB126" s="1610" t="str">
        <f>IF($BE$3="４週",SUM(W126:AX126),IF($BE$3="暦月",SUM(W126:BA126),""))</f>
        <v/>
      </c>
      <c r="BC126" s="1611"/>
      <c r="BD126" s="1612" t="str">
        <f>IF($BE$3="４週",BB126/4,IF($BE$3="暦月",(BB126/($BE$8/7)),""))</f>
        <v/>
      </c>
      <c r="BE126" s="1611"/>
      <c r="BF126" s="1607"/>
      <c r="BG126" s="1608"/>
      <c r="BH126" s="1608"/>
      <c r="BI126" s="1608"/>
      <c r="BJ126" s="1609"/>
    </row>
    <row r="127" spans="2:62" ht="20.25" customHeight="1" x14ac:dyDescent="0.2">
      <c r="B127" s="1520">
        <f>B125+1</f>
        <v>56</v>
      </c>
      <c r="C127" s="1584"/>
      <c r="D127" s="1511"/>
      <c r="E127" s="253"/>
      <c r="F127" s="254"/>
      <c r="G127" s="253"/>
      <c r="H127" s="254"/>
      <c r="I127" s="1585"/>
      <c r="J127" s="1586"/>
      <c r="K127" s="1509"/>
      <c r="L127" s="1510"/>
      <c r="M127" s="1510"/>
      <c r="N127" s="1511"/>
      <c r="O127" s="1515"/>
      <c r="P127" s="1516"/>
      <c r="Q127" s="1516"/>
      <c r="R127" s="1516"/>
      <c r="S127" s="1517"/>
      <c r="T127" s="273" t="s">
        <v>487</v>
      </c>
      <c r="U127" s="274"/>
      <c r="V127" s="275"/>
      <c r="W127" s="266"/>
      <c r="X127" s="267"/>
      <c r="Y127" s="267"/>
      <c r="Z127" s="267"/>
      <c r="AA127" s="267"/>
      <c r="AB127" s="267"/>
      <c r="AC127" s="268"/>
      <c r="AD127" s="266"/>
      <c r="AE127" s="267"/>
      <c r="AF127" s="267"/>
      <c r="AG127" s="267"/>
      <c r="AH127" s="267"/>
      <c r="AI127" s="267"/>
      <c r="AJ127" s="268"/>
      <c r="AK127" s="266"/>
      <c r="AL127" s="267"/>
      <c r="AM127" s="267"/>
      <c r="AN127" s="267"/>
      <c r="AO127" s="267"/>
      <c r="AP127" s="267"/>
      <c r="AQ127" s="268"/>
      <c r="AR127" s="266"/>
      <c r="AS127" s="267"/>
      <c r="AT127" s="267"/>
      <c r="AU127" s="267"/>
      <c r="AV127" s="267"/>
      <c r="AW127" s="267"/>
      <c r="AX127" s="268"/>
      <c r="AY127" s="266"/>
      <c r="AZ127" s="267"/>
      <c r="BA127" s="269"/>
      <c r="BB127" s="1518"/>
      <c r="BC127" s="1519"/>
      <c r="BD127" s="1573"/>
      <c r="BE127" s="1574"/>
      <c r="BF127" s="1575"/>
      <c r="BG127" s="1576"/>
      <c r="BH127" s="1576"/>
      <c r="BI127" s="1576"/>
      <c r="BJ127" s="1577"/>
    </row>
    <row r="128" spans="2:62" ht="20.25" customHeight="1" x14ac:dyDescent="0.2">
      <c r="B128" s="1521"/>
      <c r="C128" s="1613"/>
      <c r="D128" s="1614"/>
      <c r="E128" s="276"/>
      <c r="F128" s="277">
        <f>C127</f>
        <v>0</v>
      </c>
      <c r="G128" s="276"/>
      <c r="H128" s="277">
        <f>I127</f>
        <v>0</v>
      </c>
      <c r="I128" s="1615"/>
      <c r="J128" s="1616"/>
      <c r="K128" s="1617"/>
      <c r="L128" s="1618"/>
      <c r="M128" s="1618"/>
      <c r="N128" s="1614"/>
      <c r="O128" s="1515"/>
      <c r="P128" s="1516"/>
      <c r="Q128" s="1516"/>
      <c r="R128" s="1516"/>
      <c r="S128" s="1517"/>
      <c r="T128" s="270" t="s">
        <v>488</v>
      </c>
      <c r="U128" s="271"/>
      <c r="V128" s="272"/>
      <c r="W128" s="258" t="str">
        <f>IF(W127="","",VLOOKUP(W127,'シフト記号表（従来型・ユニット型共通）'!$C$6:$L$47,10,FALSE))</f>
        <v/>
      </c>
      <c r="X128" s="259" t="str">
        <f>IF(X127="","",VLOOKUP(X127,'シフト記号表（従来型・ユニット型共通）'!$C$6:$L$47,10,FALSE))</f>
        <v/>
      </c>
      <c r="Y128" s="259" t="str">
        <f>IF(Y127="","",VLOOKUP(Y127,'シフト記号表（従来型・ユニット型共通）'!$C$6:$L$47,10,FALSE))</f>
        <v/>
      </c>
      <c r="Z128" s="259" t="str">
        <f>IF(Z127="","",VLOOKUP(Z127,'シフト記号表（従来型・ユニット型共通）'!$C$6:$L$47,10,FALSE))</f>
        <v/>
      </c>
      <c r="AA128" s="259" t="str">
        <f>IF(AA127="","",VLOOKUP(AA127,'シフト記号表（従来型・ユニット型共通）'!$C$6:$L$47,10,FALSE))</f>
        <v/>
      </c>
      <c r="AB128" s="259" t="str">
        <f>IF(AB127="","",VLOOKUP(AB127,'シフト記号表（従来型・ユニット型共通）'!$C$6:$L$47,10,FALSE))</f>
        <v/>
      </c>
      <c r="AC128" s="260" t="str">
        <f>IF(AC127="","",VLOOKUP(AC127,'シフト記号表（従来型・ユニット型共通）'!$C$6:$L$47,10,FALSE))</f>
        <v/>
      </c>
      <c r="AD128" s="258" t="str">
        <f>IF(AD127="","",VLOOKUP(AD127,'シフト記号表（従来型・ユニット型共通）'!$C$6:$L$47,10,FALSE))</f>
        <v/>
      </c>
      <c r="AE128" s="259" t="str">
        <f>IF(AE127="","",VLOOKUP(AE127,'シフト記号表（従来型・ユニット型共通）'!$C$6:$L$47,10,FALSE))</f>
        <v/>
      </c>
      <c r="AF128" s="259" t="str">
        <f>IF(AF127="","",VLOOKUP(AF127,'シフト記号表（従来型・ユニット型共通）'!$C$6:$L$47,10,FALSE))</f>
        <v/>
      </c>
      <c r="AG128" s="259" t="str">
        <f>IF(AG127="","",VLOOKUP(AG127,'シフト記号表（従来型・ユニット型共通）'!$C$6:$L$47,10,FALSE))</f>
        <v/>
      </c>
      <c r="AH128" s="259" t="str">
        <f>IF(AH127="","",VLOOKUP(AH127,'シフト記号表（従来型・ユニット型共通）'!$C$6:$L$47,10,FALSE))</f>
        <v/>
      </c>
      <c r="AI128" s="259" t="str">
        <f>IF(AI127="","",VLOOKUP(AI127,'シフト記号表（従来型・ユニット型共通）'!$C$6:$L$47,10,FALSE))</f>
        <v/>
      </c>
      <c r="AJ128" s="260" t="str">
        <f>IF(AJ127="","",VLOOKUP(AJ127,'シフト記号表（従来型・ユニット型共通）'!$C$6:$L$47,10,FALSE))</f>
        <v/>
      </c>
      <c r="AK128" s="258" t="str">
        <f>IF(AK127="","",VLOOKUP(AK127,'シフト記号表（従来型・ユニット型共通）'!$C$6:$L$47,10,FALSE))</f>
        <v/>
      </c>
      <c r="AL128" s="259" t="str">
        <f>IF(AL127="","",VLOOKUP(AL127,'シフト記号表（従来型・ユニット型共通）'!$C$6:$L$47,10,FALSE))</f>
        <v/>
      </c>
      <c r="AM128" s="259" t="str">
        <f>IF(AM127="","",VLOOKUP(AM127,'シフト記号表（従来型・ユニット型共通）'!$C$6:$L$47,10,FALSE))</f>
        <v/>
      </c>
      <c r="AN128" s="259" t="str">
        <f>IF(AN127="","",VLOOKUP(AN127,'シフト記号表（従来型・ユニット型共通）'!$C$6:$L$47,10,FALSE))</f>
        <v/>
      </c>
      <c r="AO128" s="259" t="str">
        <f>IF(AO127="","",VLOOKUP(AO127,'シフト記号表（従来型・ユニット型共通）'!$C$6:$L$47,10,FALSE))</f>
        <v/>
      </c>
      <c r="AP128" s="259" t="str">
        <f>IF(AP127="","",VLOOKUP(AP127,'シフト記号表（従来型・ユニット型共通）'!$C$6:$L$47,10,FALSE))</f>
        <v/>
      </c>
      <c r="AQ128" s="260" t="str">
        <f>IF(AQ127="","",VLOOKUP(AQ127,'シフト記号表（従来型・ユニット型共通）'!$C$6:$L$47,10,FALSE))</f>
        <v/>
      </c>
      <c r="AR128" s="258" t="str">
        <f>IF(AR127="","",VLOOKUP(AR127,'シフト記号表（従来型・ユニット型共通）'!$C$6:$L$47,10,FALSE))</f>
        <v/>
      </c>
      <c r="AS128" s="259" t="str">
        <f>IF(AS127="","",VLOOKUP(AS127,'シフト記号表（従来型・ユニット型共通）'!$C$6:$L$47,10,FALSE))</f>
        <v/>
      </c>
      <c r="AT128" s="259" t="str">
        <f>IF(AT127="","",VLOOKUP(AT127,'シフト記号表（従来型・ユニット型共通）'!$C$6:$L$47,10,FALSE))</f>
        <v/>
      </c>
      <c r="AU128" s="259" t="str">
        <f>IF(AU127="","",VLOOKUP(AU127,'シフト記号表（従来型・ユニット型共通）'!$C$6:$L$47,10,FALSE))</f>
        <v/>
      </c>
      <c r="AV128" s="259" t="str">
        <f>IF(AV127="","",VLOOKUP(AV127,'シフト記号表（従来型・ユニット型共通）'!$C$6:$L$47,10,FALSE))</f>
        <v/>
      </c>
      <c r="AW128" s="259" t="str">
        <f>IF(AW127="","",VLOOKUP(AW127,'シフト記号表（従来型・ユニット型共通）'!$C$6:$L$47,10,FALSE))</f>
        <v/>
      </c>
      <c r="AX128" s="260" t="str">
        <f>IF(AX127="","",VLOOKUP(AX127,'シフト記号表（従来型・ユニット型共通）'!$C$6:$L$47,10,FALSE))</f>
        <v/>
      </c>
      <c r="AY128" s="258" t="str">
        <f>IF(AY127="","",VLOOKUP(AY127,'シフト記号表（従来型・ユニット型共通）'!$C$6:$L$47,10,FALSE))</f>
        <v/>
      </c>
      <c r="AZ128" s="259" t="str">
        <f>IF(AZ127="","",VLOOKUP(AZ127,'シフト記号表（従来型・ユニット型共通）'!$C$6:$L$47,10,FALSE))</f>
        <v/>
      </c>
      <c r="BA128" s="259" t="str">
        <f>IF(BA127="","",VLOOKUP(BA127,'シフト記号表（従来型・ユニット型共通）'!$C$6:$L$47,10,FALSE))</f>
        <v/>
      </c>
      <c r="BB128" s="1610" t="str">
        <f>IF($BE$3="４週",SUM(W128:AX128),IF($BE$3="暦月",SUM(W128:BA128),""))</f>
        <v/>
      </c>
      <c r="BC128" s="1611"/>
      <c r="BD128" s="1612" t="str">
        <f>IF($BE$3="４週",BB128/4,IF($BE$3="暦月",(BB128/($BE$8/7)),""))</f>
        <v/>
      </c>
      <c r="BE128" s="1611"/>
      <c r="BF128" s="1607"/>
      <c r="BG128" s="1608"/>
      <c r="BH128" s="1608"/>
      <c r="BI128" s="1608"/>
      <c r="BJ128" s="1609"/>
    </row>
    <row r="129" spans="2:62" ht="20.25" customHeight="1" x14ac:dyDescent="0.2">
      <c r="B129" s="1520">
        <f>B127+1</f>
        <v>57</v>
      </c>
      <c r="C129" s="1584"/>
      <c r="D129" s="1511"/>
      <c r="E129" s="253"/>
      <c r="F129" s="254"/>
      <c r="G129" s="253"/>
      <c r="H129" s="254"/>
      <c r="I129" s="1585"/>
      <c r="J129" s="1586"/>
      <c r="K129" s="1509"/>
      <c r="L129" s="1510"/>
      <c r="M129" s="1510"/>
      <c r="N129" s="1511"/>
      <c r="O129" s="1515"/>
      <c r="P129" s="1516"/>
      <c r="Q129" s="1516"/>
      <c r="R129" s="1516"/>
      <c r="S129" s="1517"/>
      <c r="T129" s="273" t="s">
        <v>487</v>
      </c>
      <c r="U129" s="274"/>
      <c r="V129" s="275"/>
      <c r="W129" s="266"/>
      <c r="X129" s="267"/>
      <c r="Y129" s="267"/>
      <c r="Z129" s="267"/>
      <c r="AA129" s="267"/>
      <c r="AB129" s="267"/>
      <c r="AC129" s="268"/>
      <c r="AD129" s="266"/>
      <c r="AE129" s="267"/>
      <c r="AF129" s="267"/>
      <c r="AG129" s="267"/>
      <c r="AH129" s="267"/>
      <c r="AI129" s="267"/>
      <c r="AJ129" s="268"/>
      <c r="AK129" s="266"/>
      <c r="AL129" s="267"/>
      <c r="AM129" s="267"/>
      <c r="AN129" s="267"/>
      <c r="AO129" s="267"/>
      <c r="AP129" s="267"/>
      <c r="AQ129" s="268"/>
      <c r="AR129" s="266"/>
      <c r="AS129" s="267"/>
      <c r="AT129" s="267"/>
      <c r="AU129" s="267"/>
      <c r="AV129" s="267"/>
      <c r="AW129" s="267"/>
      <c r="AX129" s="268"/>
      <c r="AY129" s="266"/>
      <c r="AZ129" s="267"/>
      <c r="BA129" s="269"/>
      <c r="BB129" s="1518"/>
      <c r="BC129" s="1519"/>
      <c r="BD129" s="1573"/>
      <c r="BE129" s="1574"/>
      <c r="BF129" s="1575"/>
      <c r="BG129" s="1576"/>
      <c r="BH129" s="1576"/>
      <c r="BI129" s="1576"/>
      <c r="BJ129" s="1577"/>
    </row>
    <row r="130" spans="2:62" ht="20.25" customHeight="1" x14ac:dyDescent="0.2">
      <c r="B130" s="1521"/>
      <c r="C130" s="1613"/>
      <c r="D130" s="1614"/>
      <c r="E130" s="276"/>
      <c r="F130" s="277">
        <f>C129</f>
        <v>0</v>
      </c>
      <c r="G130" s="276"/>
      <c r="H130" s="277">
        <f>I129</f>
        <v>0</v>
      </c>
      <c r="I130" s="1615"/>
      <c r="J130" s="1616"/>
      <c r="K130" s="1617"/>
      <c r="L130" s="1618"/>
      <c r="M130" s="1618"/>
      <c r="N130" s="1614"/>
      <c r="O130" s="1515"/>
      <c r="P130" s="1516"/>
      <c r="Q130" s="1516"/>
      <c r="R130" s="1516"/>
      <c r="S130" s="1517"/>
      <c r="T130" s="270" t="s">
        <v>488</v>
      </c>
      <c r="U130" s="271"/>
      <c r="V130" s="272"/>
      <c r="W130" s="258" t="str">
        <f>IF(W129="","",VLOOKUP(W129,'シフト記号表（従来型・ユニット型共通）'!$C$6:$L$47,10,FALSE))</f>
        <v/>
      </c>
      <c r="X130" s="259" t="str">
        <f>IF(X129="","",VLOOKUP(X129,'シフト記号表（従来型・ユニット型共通）'!$C$6:$L$47,10,FALSE))</f>
        <v/>
      </c>
      <c r="Y130" s="259" t="str">
        <f>IF(Y129="","",VLOOKUP(Y129,'シフト記号表（従来型・ユニット型共通）'!$C$6:$L$47,10,FALSE))</f>
        <v/>
      </c>
      <c r="Z130" s="259" t="str">
        <f>IF(Z129="","",VLOOKUP(Z129,'シフト記号表（従来型・ユニット型共通）'!$C$6:$L$47,10,FALSE))</f>
        <v/>
      </c>
      <c r="AA130" s="259" t="str">
        <f>IF(AA129="","",VLOOKUP(AA129,'シフト記号表（従来型・ユニット型共通）'!$C$6:$L$47,10,FALSE))</f>
        <v/>
      </c>
      <c r="AB130" s="259" t="str">
        <f>IF(AB129="","",VLOOKUP(AB129,'シフト記号表（従来型・ユニット型共通）'!$C$6:$L$47,10,FALSE))</f>
        <v/>
      </c>
      <c r="AC130" s="260" t="str">
        <f>IF(AC129="","",VLOOKUP(AC129,'シフト記号表（従来型・ユニット型共通）'!$C$6:$L$47,10,FALSE))</f>
        <v/>
      </c>
      <c r="AD130" s="258" t="str">
        <f>IF(AD129="","",VLOOKUP(AD129,'シフト記号表（従来型・ユニット型共通）'!$C$6:$L$47,10,FALSE))</f>
        <v/>
      </c>
      <c r="AE130" s="259" t="str">
        <f>IF(AE129="","",VLOOKUP(AE129,'シフト記号表（従来型・ユニット型共通）'!$C$6:$L$47,10,FALSE))</f>
        <v/>
      </c>
      <c r="AF130" s="259" t="str">
        <f>IF(AF129="","",VLOOKUP(AF129,'シフト記号表（従来型・ユニット型共通）'!$C$6:$L$47,10,FALSE))</f>
        <v/>
      </c>
      <c r="AG130" s="259" t="str">
        <f>IF(AG129="","",VLOOKUP(AG129,'シフト記号表（従来型・ユニット型共通）'!$C$6:$L$47,10,FALSE))</f>
        <v/>
      </c>
      <c r="AH130" s="259" t="str">
        <f>IF(AH129="","",VLOOKUP(AH129,'シフト記号表（従来型・ユニット型共通）'!$C$6:$L$47,10,FALSE))</f>
        <v/>
      </c>
      <c r="AI130" s="259" t="str">
        <f>IF(AI129="","",VLOOKUP(AI129,'シフト記号表（従来型・ユニット型共通）'!$C$6:$L$47,10,FALSE))</f>
        <v/>
      </c>
      <c r="AJ130" s="260" t="str">
        <f>IF(AJ129="","",VLOOKUP(AJ129,'シフト記号表（従来型・ユニット型共通）'!$C$6:$L$47,10,FALSE))</f>
        <v/>
      </c>
      <c r="AK130" s="258" t="str">
        <f>IF(AK129="","",VLOOKUP(AK129,'シフト記号表（従来型・ユニット型共通）'!$C$6:$L$47,10,FALSE))</f>
        <v/>
      </c>
      <c r="AL130" s="259" t="str">
        <f>IF(AL129="","",VLOOKUP(AL129,'シフト記号表（従来型・ユニット型共通）'!$C$6:$L$47,10,FALSE))</f>
        <v/>
      </c>
      <c r="AM130" s="259" t="str">
        <f>IF(AM129="","",VLOOKUP(AM129,'シフト記号表（従来型・ユニット型共通）'!$C$6:$L$47,10,FALSE))</f>
        <v/>
      </c>
      <c r="AN130" s="259" t="str">
        <f>IF(AN129="","",VLOOKUP(AN129,'シフト記号表（従来型・ユニット型共通）'!$C$6:$L$47,10,FALSE))</f>
        <v/>
      </c>
      <c r="AO130" s="259" t="str">
        <f>IF(AO129="","",VLOOKUP(AO129,'シフト記号表（従来型・ユニット型共通）'!$C$6:$L$47,10,FALSE))</f>
        <v/>
      </c>
      <c r="AP130" s="259" t="str">
        <f>IF(AP129="","",VLOOKUP(AP129,'シフト記号表（従来型・ユニット型共通）'!$C$6:$L$47,10,FALSE))</f>
        <v/>
      </c>
      <c r="AQ130" s="260" t="str">
        <f>IF(AQ129="","",VLOOKUP(AQ129,'シフト記号表（従来型・ユニット型共通）'!$C$6:$L$47,10,FALSE))</f>
        <v/>
      </c>
      <c r="AR130" s="258" t="str">
        <f>IF(AR129="","",VLOOKUP(AR129,'シフト記号表（従来型・ユニット型共通）'!$C$6:$L$47,10,FALSE))</f>
        <v/>
      </c>
      <c r="AS130" s="259" t="str">
        <f>IF(AS129="","",VLOOKUP(AS129,'シフト記号表（従来型・ユニット型共通）'!$C$6:$L$47,10,FALSE))</f>
        <v/>
      </c>
      <c r="AT130" s="259" t="str">
        <f>IF(AT129="","",VLOOKUP(AT129,'シフト記号表（従来型・ユニット型共通）'!$C$6:$L$47,10,FALSE))</f>
        <v/>
      </c>
      <c r="AU130" s="259" t="str">
        <f>IF(AU129="","",VLOOKUP(AU129,'シフト記号表（従来型・ユニット型共通）'!$C$6:$L$47,10,FALSE))</f>
        <v/>
      </c>
      <c r="AV130" s="259" t="str">
        <f>IF(AV129="","",VLOOKUP(AV129,'シフト記号表（従来型・ユニット型共通）'!$C$6:$L$47,10,FALSE))</f>
        <v/>
      </c>
      <c r="AW130" s="259" t="str">
        <f>IF(AW129="","",VLOOKUP(AW129,'シフト記号表（従来型・ユニット型共通）'!$C$6:$L$47,10,FALSE))</f>
        <v/>
      </c>
      <c r="AX130" s="260" t="str">
        <f>IF(AX129="","",VLOOKUP(AX129,'シフト記号表（従来型・ユニット型共通）'!$C$6:$L$47,10,FALSE))</f>
        <v/>
      </c>
      <c r="AY130" s="258" t="str">
        <f>IF(AY129="","",VLOOKUP(AY129,'シフト記号表（従来型・ユニット型共通）'!$C$6:$L$47,10,FALSE))</f>
        <v/>
      </c>
      <c r="AZ130" s="259" t="str">
        <f>IF(AZ129="","",VLOOKUP(AZ129,'シフト記号表（従来型・ユニット型共通）'!$C$6:$L$47,10,FALSE))</f>
        <v/>
      </c>
      <c r="BA130" s="259" t="str">
        <f>IF(BA129="","",VLOOKUP(BA129,'シフト記号表（従来型・ユニット型共通）'!$C$6:$L$47,10,FALSE))</f>
        <v/>
      </c>
      <c r="BB130" s="1610" t="str">
        <f>IF($BE$3="４週",SUM(W130:AX130),IF($BE$3="暦月",SUM(W130:BA130),""))</f>
        <v/>
      </c>
      <c r="BC130" s="1611"/>
      <c r="BD130" s="1612" t="str">
        <f>IF($BE$3="４週",BB130/4,IF($BE$3="暦月",(BB130/($BE$8/7)),""))</f>
        <v/>
      </c>
      <c r="BE130" s="1611"/>
      <c r="BF130" s="1607"/>
      <c r="BG130" s="1608"/>
      <c r="BH130" s="1608"/>
      <c r="BI130" s="1608"/>
      <c r="BJ130" s="1609"/>
    </row>
    <row r="131" spans="2:62" ht="20.25" customHeight="1" x14ac:dyDescent="0.2">
      <c r="B131" s="1520">
        <f>B129+1</f>
        <v>58</v>
      </c>
      <c r="C131" s="1584"/>
      <c r="D131" s="1511"/>
      <c r="E131" s="253"/>
      <c r="F131" s="254"/>
      <c r="G131" s="253"/>
      <c r="H131" s="254"/>
      <c r="I131" s="1585"/>
      <c r="J131" s="1586"/>
      <c r="K131" s="1509"/>
      <c r="L131" s="1510"/>
      <c r="M131" s="1510"/>
      <c r="N131" s="1511"/>
      <c r="O131" s="1515"/>
      <c r="P131" s="1516"/>
      <c r="Q131" s="1516"/>
      <c r="R131" s="1516"/>
      <c r="S131" s="1517"/>
      <c r="T131" s="273" t="s">
        <v>487</v>
      </c>
      <c r="U131" s="274"/>
      <c r="V131" s="275"/>
      <c r="W131" s="266"/>
      <c r="X131" s="267"/>
      <c r="Y131" s="267"/>
      <c r="Z131" s="267"/>
      <c r="AA131" s="267"/>
      <c r="AB131" s="267"/>
      <c r="AC131" s="268"/>
      <c r="AD131" s="266"/>
      <c r="AE131" s="267"/>
      <c r="AF131" s="267"/>
      <c r="AG131" s="267"/>
      <c r="AH131" s="267"/>
      <c r="AI131" s="267"/>
      <c r="AJ131" s="268"/>
      <c r="AK131" s="266"/>
      <c r="AL131" s="267"/>
      <c r="AM131" s="267"/>
      <c r="AN131" s="267"/>
      <c r="AO131" s="267"/>
      <c r="AP131" s="267"/>
      <c r="AQ131" s="268"/>
      <c r="AR131" s="266"/>
      <c r="AS131" s="267"/>
      <c r="AT131" s="267"/>
      <c r="AU131" s="267"/>
      <c r="AV131" s="267"/>
      <c r="AW131" s="267"/>
      <c r="AX131" s="268"/>
      <c r="AY131" s="266"/>
      <c r="AZ131" s="267"/>
      <c r="BA131" s="269"/>
      <c r="BB131" s="1518"/>
      <c r="BC131" s="1519"/>
      <c r="BD131" s="1573"/>
      <c r="BE131" s="1574"/>
      <c r="BF131" s="1575"/>
      <c r="BG131" s="1576"/>
      <c r="BH131" s="1576"/>
      <c r="BI131" s="1576"/>
      <c r="BJ131" s="1577"/>
    </row>
    <row r="132" spans="2:62" ht="20.25" customHeight="1" x14ac:dyDescent="0.2">
      <c r="B132" s="1521"/>
      <c r="C132" s="1613"/>
      <c r="D132" s="1614"/>
      <c r="E132" s="276"/>
      <c r="F132" s="277">
        <f>C131</f>
        <v>0</v>
      </c>
      <c r="G132" s="276"/>
      <c r="H132" s="277">
        <f>I131</f>
        <v>0</v>
      </c>
      <c r="I132" s="1615"/>
      <c r="J132" s="1616"/>
      <c r="K132" s="1617"/>
      <c r="L132" s="1618"/>
      <c r="M132" s="1618"/>
      <c r="N132" s="1614"/>
      <c r="O132" s="1515"/>
      <c r="P132" s="1516"/>
      <c r="Q132" s="1516"/>
      <c r="R132" s="1516"/>
      <c r="S132" s="1517"/>
      <c r="T132" s="270" t="s">
        <v>488</v>
      </c>
      <c r="U132" s="271"/>
      <c r="V132" s="272"/>
      <c r="W132" s="258" t="str">
        <f>IF(W131="","",VLOOKUP(W131,'シフト記号表（従来型・ユニット型共通）'!$C$6:$L$47,10,FALSE))</f>
        <v/>
      </c>
      <c r="X132" s="259" t="str">
        <f>IF(X131="","",VLOOKUP(X131,'シフト記号表（従来型・ユニット型共通）'!$C$6:$L$47,10,FALSE))</f>
        <v/>
      </c>
      <c r="Y132" s="259" t="str">
        <f>IF(Y131="","",VLOOKUP(Y131,'シフト記号表（従来型・ユニット型共通）'!$C$6:$L$47,10,FALSE))</f>
        <v/>
      </c>
      <c r="Z132" s="259" t="str">
        <f>IF(Z131="","",VLOOKUP(Z131,'シフト記号表（従来型・ユニット型共通）'!$C$6:$L$47,10,FALSE))</f>
        <v/>
      </c>
      <c r="AA132" s="259" t="str">
        <f>IF(AA131="","",VLOOKUP(AA131,'シフト記号表（従来型・ユニット型共通）'!$C$6:$L$47,10,FALSE))</f>
        <v/>
      </c>
      <c r="AB132" s="259" t="str">
        <f>IF(AB131="","",VLOOKUP(AB131,'シフト記号表（従来型・ユニット型共通）'!$C$6:$L$47,10,FALSE))</f>
        <v/>
      </c>
      <c r="AC132" s="260" t="str">
        <f>IF(AC131="","",VLOOKUP(AC131,'シフト記号表（従来型・ユニット型共通）'!$C$6:$L$47,10,FALSE))</f>
        <v/>
      </c>
      <c r="AD132" s="258" t="str">
        <f>IF(AD131="","",VLOOKUP(AD131,'シフト記号表（従来型・ユニット型共通）'!$C$6:$L$47,10,FALSE))</f>
        <v/>
      </c>
      <c r="AE132" s="259" t="str">
        <f>IF(AE131="","",VLOOKUP(AE131,'シフト記号表（従来型・ユニット型共通）'!$C$6:$L$47,10,FALSE))</f>
        <v/>
      </c>
      <c r="AF132" s="259" t="str">
        <f>IF(AF131="","",VLOOKUP(AF131,'シフト記号表（従来型・ユニット型共通）'!$C$6:$L$47,10,FALSE))</f>
        <v/>
      </c>
      <c r="AG132" s="259" t="str">
        <f>IF(AG131="","",VLOOKUP(AG131,'シフト記号表（従来型・ユニット型共通）'!$C$6:$L$47,10,FALSE))</f>
        <v/>
      </c>
      <c r="AH132" s="259" t="str">
        <f>IF(AH131="","",VLOOKUP(AH131,'シフト記号表（従来型・ユニット型共通）'!$C$6:$L$47,10,FALSE))</f>
        <v/>
      </c>
      <c r="AI132" s="259" t="str">
        <f>IF(AI131="","",VLOOKUP(AI131,'シフト記号表（従来型・ユニット型共通）'!$C$6:$L$47,10,FALSE))</f>
        <v/>
      </c>
      <c r="AJ132" s="260" t="str">
        <f>IF(AJ131="","",VLOOKUP(AJ131,'シフト記号表（従来型・ユニット型共通）'!$C$6:$L$47,10,FALSE))</f>
        <v/>
      </c>
      <c r="AK132" s="258" t="str">
        <f>IF(AK131="","",VLOOKUP(AK131,'シフト記号表（従来型・ユニット型共通）'!$C$6:$L$47,10,FALSE))</f>
        <v/>
      </c>
      <c r="AL132" s="259" t="str">
        <f>IF(AL131="","",VLOOKUP(AL131,'シフト記号表（従来型・ユニット型共通）'!$C$6:$L$47,10,FALSE))</f>
        <v/>
      </c>
      <c r="AM132" s="259" t="str">
        <f>IF(AM131="","",VLOOKUP(AM131,'シフト記号表（従来型・ユニット型共通）'!$C$6:$L$47,10,FALSE))</f>
        <v/>
      </c>
      <c r="AN132" s="259" t="str">
        <f>IF(AN131="","",VLOOKUP(AN131,'シフト記号表（従来型・ユニット型共通）'!$C$6:$L$47,10,FALSE))</f>
        <v/>
      </c>
      <c r="AO132" s="259" t="str">
        <f>IF(AO131="","",VLOOKUP(AO131,'シフト記号表（従来型・ユニット型共通）'!$C$6:$L$47,10,FALSE))</f>
        <v/>
      </c>
      <c r="AP132" s="259" t="str">
        <f>IF(AP131="","",VLOOKUP(AP131,'シフト記号表（従来型・ユニット型共通）'!$C$6:$L$47,10,FALSE))</f>
        <v/>
      </c>
      <c r="AQ132" s="260" t="str">
        <f>IF(AQ131="","",VLOOKUP(AQ131,'シフト記号表（従来型・ユニット型共通）'!$C$6:$L$47,10,FALSE))</f>
        <v/>
      </c>
      <c r="AR132" s="258" t="str">
        <f>IF(AR131="","",VLOOKUP(AR131,'シフト記号表（従来型・ユニット型共通）'!$C$6:$L$47,10,FALSE))</f>
        <v/>
      </c>
      <c r="AS132" s="259" t="str">
        <f>IF(AS131="","",VLOOKUP(AS131,'シフト記号表（従来型・ユニット型共通）'!$C$6:$L$47,10,FALSE))</f>
        <v/>
      </c>
      <c r="AT132" s="259" t="str">
        <f>IF(AT131="","",VLOOKUP(AT131,'シフト記号表（従来型・ユニット型共通）'!$C$6:$L$47,10,FALSE))</f>
        <v/>
      </c>
      <c r="AU132" s="259" t="str">
        <f>IF(AU131="","",VLOOKUP(AU131,'シフト記号表（従来型・ユニット型共通）'!$C$6:$L$47,10,FALSE))</f>
        <v/>
      </c>
      <c r="AV132" s="259" t="str">
        <f>IF(AV131="","",VLOOKUP(AV131,'シフト記号表（従来型・ユニット型共通）'!$C$6:$L$47,10,FALSE))</f>
        <v/>
      </c>
      <c r="AW132" s="259" t="str">
        <f>IF(AW131="","",VLOOKUP(AW131,'シフト記号表（従来型・ユニット型共通）'!$C$6:$L$47,10,FALSE))</f>
        <v/>
      </c>
      <c r="AX132" s="260" t="str">
        <f>IF(AX131="","",VLOOKUP(AX131,'シフト記号表（従来型・ユニット型共通）'!$C$6:$L$47,10,FALSE))</f>
        <v/>
      </c>
      <c r="AY132" s="258" t="str">
        <f>IF(AY131="","",VLOOKUP(AY131,'シフト記号表（従来型・ユニット型共通）'!$C$6:$L$47,10,FALSE))</f>
        <v/>
      </c>
      <c r="AZ132" s="259" t="str">
        <f>IF(AZ131="","",VLOOKUP(AZ131,'シフト記号表（従来型・ユニット型共通）'!$C$6:$L$47,10,FALSE))</f>
        <v/>
      </c>
      <c r="BA132" s="259" t="str">
        <f>IF(BA131="","",VLOOKUP(BA131,'シフト記号表（従来型・ユニット型共通）'!$C$6:$L$47,10,FALSE))</f>
        <v/>
      </c>
      <c r="BB132" s="1610" t="str">
        <f>IF($BE$3="４週",SUM(W132:AX132),IF($BE$3="暦月",SUM(W132:BA132),""))</f>
        <v/>
      </c>
      <c r="BC132" s="1611"/>
      <c r="BD132" s="1612" t="str">
        <f>IF($BE$3="４週",BB132/4,IF($BE$3="暦月",(BB132/($BE$8/7)),""))</f>
        <v/>
      </c>
      <c r="BE132" s="1611"/>
      <c r="BF132" s="1607"/>
      <c r="BG132" s="1608"/>
      <c r="BH132" s="1608"/>
      <c r="BI132" s="1608"/>
      <c r="BJ132" s="1609"/>
    </row>
    <row r="133" spans="2:62" ht="20.25" customHeight="1" x14ac:dyDescent="0.2">
      <c r="B133" s="1520">
        <f>B131+1</f>
        <v>59</v>
      </c>
      <c r="C133" s="1584"/>
      <c r="D133" s="1511"/>
      <c r="E133" s="253"/>
      <c r="F133" s="254"/>
      <c r="G133" s="253"/>
      <c r="H133" s="254"/>
      <c r="I133" s="1585"/>
      <c r="J133" s="1586"/>
      <c r="K133" s="1509"/>
      <c r="L133" s="1510"/>
      <c r="M133" s="1510"/>
      <c r="N133" s="1511"/>
      <c r="O133" s="1515"/>
      <c r="P133" s="1516"/>
      <c r="Q133" s="1516"/>
      <c r="R133" s="1516"/>
      <c r="S133" s="1517"/>
      <c r="T133" s="273" t="s">
        <v>487</v>
      </c>
      <c r="U133" s="274"/>
      <c r="V133" s="275"/>
      <c r="W133" s="266"/>
      <c r="X133" s="267"/>
      <c r="Y133" s="267"/>
      <c r="Z133" s="267"/>
      <c r="AA133" s="267"/>
      <c r="AB133" s="267"/>
      <c r="AC133" s="268"/>
      <c r="AD133" s="266"/>
      <c r="AE133" s="267"/>
      <c r="AF133" s="267"/>
      <c r="AG133" s="267"/>
      <c r="AH133" s="267"/>
      <c r="AI133" s="267"/>
      <c r="AJ133" s="268"/>
      <c r="AK133" s="266"/>
      <c r="AL133" s="267"/>
      <c r="AM133" s="267"/>
      <c r="AN133" s="267"/>
      <c r="AO133" s="267"/>
      <c r="AP133" s="267"/>
      <c r="AQ133" s="268"/>
      <c r="AR133" s="266"/>
      <c r="AS133" s="267"/>
      <c r="AT133" s="267"/>
      <c r="AU133" s="267"/>
      <c r="AV133" s="267"/>
      <c r="AW133" s="267"/>
      <c r="AX133" s="268"/>
      <c r="AY133" s="266"/>
      <c r="AZ133" s="267"/>
      <c r="BA133" s="269"/>
      <c r="BB133" s="1518"/>
      <c r="BC133" s="1519"/>
      <c r="BD133" s="1573"/>
      <c r="BE133" s="1574"/>
      <c r="BF133" s="1575"/>
      <c r="BG133" s="1576"/>
      <c r="BH133" s="1576"/>
      <c r="BI133" s="1576"/>
      <c r="BJ133" s="1577"/>
    </row>
    <row r="134" spans="2:62" ht="20.25" customHeight="1" x14ac:dyDescent="0.2">
      <c r="B134" s="1521"/>
      <c r="C134" s="1613"/>
      <c r="D134" s="1614"/>
      <c r="E134" s="276"/>
      <c r="F134" s="277">
        <f>C133</f>
        <v>0</v>
      </c>
      <c r="G134" s="276"/>
      <c r="H134" s="277">
        <f>I133</f>
        <v>0</v>
      </c>
      <c r="I134" s="1615"/>
      <c r="J134" s="1616"/>
      <c r="K134" s="1617"/>
      <c r="L134" s="1618"/>
      <c r="M134" s="1618"/>
      <c r="N134" s="1614"/>
      <c r="O134" s="1515"/>
      <c r="P134" s="1516"/>
      <c r="Q134" s="1516"/>
      <c r="R134" s="1516"/>
      <c r="S134" s="1517"/>
      <c r="T134" s="270" t="s">
        <v>488</v>
      </c>
      <c r="U134" s="271"/>
      <c r="V134" s="272"/>
      <c r="W134" s="258" t="str">
        <f>IF(W133="","",VLOOKUP(W133,'シフト記号表（従来型・ユニット型共通）'!$C$6:$L$47,10,FALSE))</f>
        <v/>
      </c>
      <c r="X134" s="259" t="str">
        <f>IF(X133="","",VLOOKUP(X133,'シフト記号表（従来型・ユニット型共通）'!$C$6:$L$47,10,FALSE))</f>
        <v/>
      </c>
      <c r="Y134" s="259" t="str">
        <f>IF(Y133="","",VLOOKUP(Y133,'シフト記号表（従来型・ユニット型共通）'!$C$6:$L$47,10,FALSE))</f>
        <v/>
      </c>
      <c r="Z134" s="259" t="str">
        <f>IF(Z133="","",VLOOKUP(Z133,'シフト記号表（従来型・ユニット型共通）'!$C$6:$L$47,10,FALSE))</f>
        <v/>
      </c>
      <c r="AA134" s="259" t="str">
        <f>IF(AA133="","",VLOOKUP(AA133,'シフト記号表（従来型・ユニット型共通）'!$C$6:$L$47,10,FALSE))</f>
        <v/>
      </c>
      <c r="AB134" s="259" t="str">
        <f>IF(AB133="","",VLOOKUP(AB133,'シフト記号表（従来型・ユニット型共通）'!$C$6:$L$47,10,FALSE))</f>
        <v/>
      </c>
      <c r="AC134" s="260" t="str">
        <f>IF(AC133="","",VLOOKUP(AC133,'シフト記号表（従来型・ユニット型共通）'!$C$6:$L$47,10,FALSE))</f>
        <v/>
      </c>
      <c r="AD134" s="258" t="str">
        <f>IF(AD133="","",VLOOKUP(AD133,'シフト記号表（従来型・ユニット型共通）'!$C$6:$L$47,10,FALSE))</f>
        <v/>
      </c>
      <c r="AE134" s="259" t="str">
        <f>IF(AE133="","",VLOOKUP(AE133,'シフト記号表（従来型・ユニット型共通）'!$C$6:$L$47,10,FALSE))</f>
        <v/>
      </c>
      <c r="AF134" s="259" t="str">
        <f>IF(AF133="","",VLOOKUP(AF133,'シフト記号表（従来型・ユニット型共通）'!$C$6:$L$47,10,FALSE))</f>
        <v/>
      </c>
      <c r="AG134" s="259" t="str">
        <f>IF(AG133="","",VLOOKUP(AG133,'シフト記号表（従来型・ユニット型共通）'!$C$6:$L$47,10,FALSE))</f>
        <v/>
      </c>
      <c r="AH134" s="259" t="str">
        <f>IF(AH133="","",VLOOKUP(AH133,'シフト記号表（従来型・ユニット型共通）'!$C$6:$L$47,10,FALSE))</f>
        <v/>
      </c>
      <c r="AI134" s="259" t="str">
        <f>IF(AI133="","",VLOOKUP(AI133,'シフト記号表（従来型・ユニット型共通）'!$C$6:$L$47,10,FALSE))</f>
        <v/>
      </c>
      <c r="AJ134" s="260" t="str">
        <f>IF(AJ133="","",VLOOKUP(AJ133,'シフト記号表（従来型・ユニット型共通）'!$C$6:$L$47,10,FALSE))</f>
        <v/>
      </c>
      <c r="AK134" s="258" t="str">
        <f>IF(AK133="","",VLOOKUP(AK133,'シフト記号表（従来型・ユニット型共通）'!$C$6:$L$47,10,FALSE))</f>
        <v/>
      </c>
      <c r="AL134" s="259" t="str">
        <f>IF(AL133="","",VLOOKUP(AL133,'シフト記号表（従来型・ユニット型共通）'!$C$6:$L$47,10,FALSE))</f>
        <v/>
      </c>
      <c r="AM134" s="259" t="str">
        <f>IF(AM133="","",VLOOKUP(AM133,'シフト記号表（従来型・ユニット型共通）'!$C$6:$L$47,10,FALSE))</f>
        <v/>
      </c>
      <c r="AN134" s="259" t="str">
        <f>IF(AN133="","",VLOOKUP(AN133,'シフト記号表（従来型・ユニット型共通）'!$C$6:$L$47,10,FALSE))</f>
        <v/>
      </c>
      <c r="AO134" s="259" t="str">
        <f>IF(AO133="","",VLOOKUP(AO133,'シフト記号表（従来型・ユニット型共通）'!$C$6:$L$47,10,FALSE))</f>
        <v/>
      </c>
      <c r="AP134" s="259" t="str">
        <f>IF(AP133="","",VLOOKUP(AP133,'シフト記号表（従来型・ユニット型共通）'!$C$6:$L$47,10,FALSE))</f>
        <v/>
      </c>
      <c r="AQ134" s="260" t="str">
        <f>IF(AQ133="","",VLOOKUP(AQ133,'シフト記号表（従来型・ユニット型共通）'!$C$6:$L$47,10,FALSE))</f>
        <v/>
      </c>
      <c r="AR134" s="258" t="str">
        <f>IF(AR133="","",VLOOKUP(AR133,'シフト記号表（従来型・ユニット型共通）'!$C$6:$L$47,10,FALSE))</f>
        <v/>
      </c>
      <c r="AS134" s="259" t="str">
        <f>IF(AS133="","",VLOOKUP(AS133,'シフト記号表（従来型・ユニット型共通）'!$C$6:$L$47,10,FALSE))</f>
        <v/>
      </c>
      <c r="AT134" s="259" t="str">
        <f>IF(AT133="","",VLOOKUP(AT133,'シフト記号表（従来型・ユニット型共通）'!$C$6:$L$47,10,FALSE))</f>
        <v/>
      </c>
      <c r="AU134" s="259" t="str">
        <f>IF(AU133="","",VLOOKUP(AU133,'シフト記号表（従来型・ユニット型共通）'!$C$6:$L$47,10,FALSE))</f>
        <v/>
      </c>
      <c r="AV134" s="259" t="str">
        <f>IF(AV133="","",VLOOKUP(AV133,'シフト記号表（従来型・ユニット型共通）'!$C$6:$L$47,10,FALSE))</f>
        <v/>
      </c>
      <c r="AW134" s="259" t="str">
        <f>IF(AW133="","",VLOOKUP(AW133,'シフト記号表（従来型・ユニット型共通）'!$C$6:$L$47,10,FALSE))</f>
        <v/>
      </c>
      <c r="AX134" s="260" t="str">
        <f>IF(AX133="","",VLOOKUP(AX133,'シフト記号表（従来型・ユニット型共通）'!$C$6:$L$47,10,FALSE))</f>
        <v/>
      </c>
      <c r="AY134" s="258" t="str">
        <f>IF(AY133="","",VLOOKUP(AY133,'シフト記号表（従来型・ユニット型共通）'!$C$6:$L$47,10,FALSE))</f>
        <v/>
      </c>
      <c r="AZ134" s="259" t="str">
        <f>IF(AZ133="","",VLOOKUP(AZ133,'シフト記号表（従来型・ユニット型共通）'!$C$6:$L$47,10,FALSE))</f>
        <v/>
      </c>
      <c r="BA134" s="259" t="str">
        <f>IF(BA133="","",VLOOKUP(BA133,'シフト記号表（従来型・ユニット型共通）'!$C$6:$L$47,10,FALSE))</f>
        <v/>
      </c>
      <c r="BB134" s="1610" t="str">
        <f>IF($BE$3="４週",SUM(W134:AX134),IF($BE$3="暦月",SUM(W134:BA134),""))</f>
        <v/>
      </c>
      <c r="BC134" s="1611"/>
      <c r="BD134" s="1612" t="str">
        <f>IF($BE$3="４週",BB134/4,IF($BE$3="暦月",(BB134/($BE$8/7)),""))</f>
        <v/>
      </c>
      <c r="BE134" s="1611"/>
      <c r="BF134" s="1607"/>
      <c r="BG134" s="1608"/>
      <c r="BH134" s="1608"/>
      <c r="BI134" s="1608"/>
      <c r="BJ134" s="1609"/>
    </row>
    <row r="135" spans="2:62" ht="20.25" customHeight="1" x14ac:dyDescent="0.2">
      <c r="B135" s="1520">
        <f>B133+1</f>
        <v>60</v>
      </c>
      <c r="C135" s="1584"/>
      <c r="D135" s="1511"/>
      <c r="E135" s="253"/>
      <c r="F135" s="254"/>
      <c r="G135" s="253"/>
      <c r="H135" s="254"/>
      <c r="I135" s="1585"/>
      <c r="J135" s="1586"/>
      <c r="K135" s="1509"/>
      <c r="L135" s="1510"/>
      <c r="M135" s="1510"/>
      <c r="N135" s="1511"/>
      <c r="O135" s="1515"/>
      <c r="P135" s="1516"/>
      <c r="Q135" s="1516"/>
      <c r="R135" s="1516"/>
      <c r="S135" s="1517"/>
      <c r="T135" s="273" t="s">
        <v>487</v>
      </c>
      <c r="U135" s="274"/>
      <c r="V135" s="275"/>
      <c r="W135" s="266"/>
      <c r="X135" s="267"/>
      <c r="Y135" s="267"/>
      <c r="Z135" s="267"/>
      <c r="AA135" s="267"/>
      <c r="AB135" s="267"/>
      <c r="AC135" s="268"/>
      <c r="AD135" s="266"/>
      <c r="AE135" s="267"/>
      <c r="AF135" s="267"/>
      <c r="AG135" s="267"/>
      <c r="AH135" s="267"/>
      <c r="AI135" s="267"/>
      <c r="AJ135" s="268"/>
      <c r="AK135" s="266"/>
      <c r="AL135" s="267"/>
      <c r="AM135" s="267"/>
      <c r="AN135" s="267"/>
      <c r="AO135" s="267"/>
      <c r="AP135" s="267"/>
      <c r="AQ135" s="268"/>
      <c r="AR135" s="266"/>
      <c r="AS135" s="267"/>
      <c r="AT135" s="267"/>
      <c r="AU135" s="267"/>
      <c r="AV135" s="267"/>
      <c r="AW135" s="267"/>
      <c r="AX135" s="268"/>
      <c r="AY135" s="266"/>
      <c r="AZ135" s="267"/>
      <c r="BA135" s="269"/>
      <c r="BB135" s="1518"/>
      <c r="BC135" s="1519"/>
      <c r="BD135" s="1573"/>
      <c r="BE135" s="1574"/>
      <c r="BF135" s="1575"/>
      <c r="BG135" s="1576"/>
      <c r="BH135" s="1576"/>
      <c r="BI135" s="1576"/>
      <c r="BJ135" s="1577"/>
    </row>
    <row r="136" spans="2:62" ht="20.25" customHeight="1" x14ac:dyDescent="0.2">
      <c r="B136" s="1521"/>
      <c r="C136" s="1613"/>
      <c r="D136" s="1614"/>
      <c r="E136" s="276"/>
      <c r="F136" s="277">
        <f>C135</f>
        <v>0</v>
      </c>
      <c r="G136" s="276"/>
      <c r="H136" s="277">
        <f>I135</f>
        <v>0</v>
      </c>
      <c r="I136" s="1615"/>
      <c r="J136" s="1616"/>
      <c r="K136" s="1617"/>
      <c r="L136" s="1618"/>
      <c r="M136" s="1618"/>
      <c r="N136" s="1614"/>
      <c r="O136" s="1515"/>
      <c r="P136" s="1516"/>
      <c r="Q136" s="1516"/>
      <c r="R136" s="1516"/>
      <c r="S136" s="1517"/>
      <c r="T136" s="270" t="s">
        <v>488</v>
      </c>
      <c r="U136" s="271"/>
      <c r="V136" s="272"/>
      <c r="W136" s="258" t="str">
        <f>IF(W135="","",VLOOKUP(W135,'シフト記号表（従来型・ユニット型共通）'!$C$6:$L$47,10,FALSE))</f>
        <v/>
      </c>
      <c r="X136" s="259" t="str">
        <f>IF(X135="","",VLOOKUP(X135,'シフト記号表（従来型・ユニット型共通）'!$C$6:$L$47,10,FALSE))</f>
        <v/>
      </c>
      <c r="Y136" s="259" t="str">
        <f>IF(Y135="","",VLOOKUP(Y135,'シフト記号表（従来型・ユニット型共通）'!$C$6:$L$47,10,FALSE))</f>
        <v/>
      </c>
      <c r="Z136" s="259" t="str">
        <f>IF(Z135="","",VLOOKUP(Z135,'シフト記号表（従来型・ユニット型共通）'!$C$6:$L$47,10,FALSE))</f>
        <v/>
      </c>
      <c r="AA136" s="259" t="str">
        <f>IF(AA135="","",VLOOKUP(AA135,'シフト記号表（従来型・ユニット型共通）'!$C$6:$L$47,10,FALSE))</f>
        <v/>
      </c>
      <c r="AB136" s="259" t="str">
        <f>IF(AB135="","",VLOOKUP(AB135,'シフト記号表（従来型・ユニット型共通）'!$C$6:$L$47,10,FALSE))</f>
        <v/>
      </c>
      <c r="AC136" s="260" t="str">
        <f>IF(AC135="","",VLOOKUP(AC135,'シフト記号表（従来型・ユニット型共通）'!$C$6:$L$47,10,FALSE))</f>
        <v/>
      </c>
      <c r="AD136" s="258" t="str">
        <f>IF(AD135="","",VLOOKUP(AD135,'シフト記号表（従来型・ユニット型共通）'!$C$6:$L$47,10,FALSE))</f>
        <v/>
      </c>
      <c r="AE136" s="259" t="str">
        <f>IF(AE135="","",VLOOKUP(AE135,'シフト記号表（従来型・ユニット型共通）'!$C$6:$L$47,10,FALSE))</f>
        <v/>
      </c>
      <c r="AF136" s="259" t="str">
        <f>IF(AF135="","",VLOOKUP(AF135,'シフト記号表（従来型・ユニット型共通）'!$C$6:$L$47,10,FALSE))</f>
        <v/>
      </c>
      <c r="AG136" s="259" t="str">
        <f>IF(AG135="","",VLOOKUP(AG135,'シフト記号表（従来型・ユニット型共通）'!$C$6:$L$47,10,FALSE))</f>
        <v/>
      </c>
      <c r="AH136" s="259" t="str">
        <f>IF(AH135="","",VLOOKUP(AH135,'シフト記号表（従来型・ユニット型共通）'!$C$6:$L$47,10,FALSE))</f>
        <v/>
      </c>
      <c r="AI136" s="259" t="str">
        <f>IF(AI135="","",VLOOKUP(AI135,'シフト記号表（従来型・ユニット型共通）'!$C$6:$L$47,10,FALSE))</f>
        <v/>
      </c>
      <c r="AJ136" s="260" t="str">
        <f>IF(AJ135="","",VLOOKUP(AJ135,'シフト記号表（従来型・ユニット型共通）'!$C$6:$L$47,10,FALSE))</f>
        <v/>
      </c>
      <c r="AK136" s="258" t="str">
        <f>IF(AK135="","",VLOOKUP(AK135,'シフト記号表（従来型・ユニット型共通）'!$C$6:$L$47,10,FALSE))</f>
        <v/>
      </c>
      <c r="AL136" s="259" t="str">
        <f>IF(AL135="","",VLOOKUP(AL135,'シフト記号表（従来型・ユニット型共通）'!$C$6:$L$47,10,FALSE))</f>
        <v/>
      </c>
      <c r="AM136" s="259" t="str">
        <f>IF(AM135="","",VLOOKUP(AM135,'シフト記号表（従来型・ユニット型共通）'!$C$6:$L$47,10,FALSE))</f>
        <v/>
      </c>
      <c r="AN136" s="259" t="str">
        <f>IF(AN135="","",VLOOKUP(AN135,'シフト記号表（従来型・ユニット型共通）'!$C$6:$L$47,10,FALSE))</f>
        <v/>
      </c>
      <c r="AO136" s="259" t="str">
        <f>IF(AO135="","",VLOOKUP(AO135,'シフト記号表（従来型・ユニット型共通）'!$C$6:$L$47,10,FALSE))</f>
        <v/>
      </c>
      <c r="AP136" s="259" t="str">
        <f>IF(AP135="","",VLOOKUP(AP135,'シフト記号表（従来型・ユニット型共通）'!$C$6:$L$47,10,FALSE))</f>
        <v/>
      </c>
      <c r="AQ136" s="260" t="str">
        <f>IF(AQ135="","",VLOOKUP(AQ135,'シフト記号表（従来型・ユニット型共通）'!$C$6:$L$47,10,FALSE))</f>
        <v/>
      </c>
      <c r="AR136" s="258" t="str">
        <f>IF(AR135="","",VLOOKUP(AR135,'シフト記号表（従来型・ユニット型共通）'!$C$6:$L$47,10,FALSE))</f>
        <v/>
      </c>
      <c r="AS136" s="259" t="str">
        <f>IF(AS135="","",VLOOKUP(AS135,'シフト記号表（従来型・ユニット型共通）'!$C$6:$L$47,10,FALSE))</f>
        <v/>
      </c>
      <c r="AT136" s="259" t="str">
        <f>IF(AT135="","",VLOOKUP(AT135,'シフト記号表（従来型・ユニット型共通）'!$C$6:$L$47,10,FALSE))</f>
        <v/>
      </c>
      <c r="AU136" s="259" t="str">
        <f>IF(AU135="","",VLOOKUP(AU135,'シフト記号表（従来型・ユニット型共通）'!$C$6:$L$47,10,FALSE))</f>
        <v/>
      </c>
      <c r="AV136" s="259" t="str">
        <f>IF(AV135="","",VLOOKUP(AV135,'シフト記号表（従来型・ユニット型共通）'!$C$6:$L$47,10,FALSE))</f>
        <v/>
      </c>
      <c r="AW136" s="259" t="str">
        <f>IF(AW135="","",VLOOKUP(AW135,'シフト記号表（従来型・ユニット型共通）'!$C$6:$L$47,10,FALSE))</f>
        <v/>
      </c>
      <c r="AX136" s="260" t="str">
        <f>IF(AX135="","",VLOOKUP(AX135,'シフト記号表（従来型・ユニット型共通）'!$C$6:$L$47,10,FALSE))</f>
        <v/>
      </c>
      <c r="AY136" s="258" t="str">
        <f>IF(AY135="","",VLOOKUP(AY135,'シフト記号表（従来型・ユニット型共通）'!$C$6:$L$47,10,FALSE))</f>
        <v/>
      </c>
      <c r="AZ136" s="259" t="str">
        <f>IF(AZ135="","",VLOOKUP(AZ135,'シフト記号表（従来型・ユニット型共通）'!$C$6:$L$47,10,FALSE))</f>
        <v/>
      </c>
      <c r="BA136" s="259" t="str">
        <f>IF(BA135="","",VLOOKUP(BA135,'シフト記号表（従来型・ユニット型共通）'!$C$6:$L$47,10,FALSE))</f>
        <v/>
      </c>
      <c r="BB136" s="1610" t="str">
        <f>IF($BE$3="４週",SUM(W136:AX136),IF($BE$3="暦月",SUM(W136:BA136),""))</f>
        <v/>
      </c>
      <c r="BC136" s="1611"/>
      <c r="BD136" s="1612" t="str">
        <f>IF($BE$3="４週",BB136/4,IF($BE$3="暦月",(BB136/($BE$8/7)),""))</f>
        <v/>
      </c>
      <c r="BE136" s="1611"/>
      <c r="BF136" s="1607"/>
      <c r="BG136" s="1608"/>
      <c r="BH136" s="1608"/>
      <c r="BI136" s="1608"/>
      <c r="BJ136" s="1609"/>
    </row>
    <row r="137" spans="2:62" ht="20.25" customHeight="1" x14ac:dyDescent="0.2">
      <c r="B137" s="1520">
        <f>B135+1</f>
        <v>61</v>
      </c>
      <c r="C137" s="1584"/>
      <c r="D137" s="1511"/>
      <c r="E137" s="253"/>
      <c r="F137" s="254"/>
      <c r="G137" s="253"/>
      <c r="H137" s="254"/>
      <c r="I137" s="1585"/>
      <c r="J137" s="1586"/>
      <c r="K137" s="1509"/>
      <c r="L137" s="1510"/>
      <c r="M137" s="1510"/>
      <c r="N137" s="1511"/>
      <c r="O137" s="1515"/>
      <c r="P137" s="1516"/>
      <c r="Q137" s="1516"/>
      <c r="R137" s="1516"/>
      <c r="S137" s="1517"/>
      <c r="T137" s="273" t="s">
        <v>487</v>
      </c>
      <c r="U137" s="274"/>
      <c r="V137" s="275"/>
      <c r="W137" s="266"/>
      <c r="X137" s="267"/>
      <c r="Y137" s="267"/>
      <c r="Z137" s="267"/>
      <c r="AA137" s="267"/>
      <c r="AB137" s="267"/>
      <c r="AC137" s="268"/>
      <c r="AD137" s="266"/>
      <c r="AE137" s="267"/>
      <c r="AF137" s="267"/>
      <c r="AG137" s="267"/>
      <c r="AH137" s="267"/>
      <c r="AI137" s="267"/>
      <c r="AJ137" s="268"/>
      <c r="AK137" s="266"/>
      <c r="AL137" s="267"/>
      <c r="AM137" s="267"/>
      <c r="AN137" s="267"/>
      <c r="AO137" s="267"/>
      <c r="AP137" s="267"/>
      <c r="AQ137" s="268"/>
      <c r="AR137" s="266"/>
      <c r="AS137" s="267"/>
      <c r="AT137" s="267"/>
      <c r="AU137" s="267"/>
      <c r="AV137" s="267"/>
      <c r="AW137" s="267"/>
      <c r="AX137" s="268"/>
      <c r="AY137" s="266"/>
      <c r="AZ137" s="267"/>
      <c r="BA137" s="269"/>
      <c r="BB137" s="1518"/>
      <c r="BC137" s="1519"/>
      <c r="BD137" s="1573"/>
      <c r="BE137" s="1574"/>
      <c r="BF137" s="1575"/>
      <c r="BG137" s="1576"/>
      <c r="BH137" s="1576"/>
      <c r="BI137" s="1576"/>
      <c r="BJ137" s="1577"/>
    </row>
    <row r="138" spans="2:62" ht="20.25" customHeight="1" x14ac:dyDescent="0.2">
      <c r="B138" s="1521"/>
      <c r="C138" s="1613"/>
      <c r="D138" s="1614"/>
      <c r="E138" s="276"/>
      <c r="F138" s="277">
        <f>C137</f>
        <v>0</v>
      </c>
      <c r="G138" s="276"/>
      <c r="H138" s="277">
        <f>I137</f>
        <v>0</v>
      </c>
      <c r="I138" s="1615"/>
      <c r="J138" s="1616"/>
      <c r="K138" s="1617"/>
      <c r="L138" s="1618"/>
      <c r="M138" s="1618"/>
      <c r="N138" s="1614"/>
      <c r="O138" s="1515"/>
      <c r="P138" s="1516"/>
      <c r="Q138" s="1516"/>
      <c r="R138" s="1516"/>
      <c r="S138" s="1517"/>
      <c r="T138" s="270" t="s">
        <v>488</v>
      </c>
      <c r="U138" s="271"/>
      <c r="V138" s="272"/>
      <c r="W138" s="258" t="str">
        <f>IF(W137="","",VLOOKUP(W137,'シフト記号表（従来型・ユニット型共通）'!$C$6:$L$47,10,FALSE))</f>
        <v/>
      </c>
      <c r="X138" s="259" t="str">
        <f>IF(X137="","",VLOOKUP(X137,'シフト記号表（従来型・ユニット型共通）'!$C$6:$L$47,10,FALSE))</f>
        <v/>
      </c>
      <c r="Y138" s="259" t="str">
        <f>IF(Y137="","",VLOOKUP(Y137,'シフト記号表（従来型・ユニット型共通）'!$C$6:$L$47,10,FALSE))</f>
        <v/>
      </c>
      <c r="Z138" s="259" t="str">
        <f>IF(Z137="","",VLOOKUP(Z137,'シフト記号表（従来型・ユニット型共通）'!$C$6:$L$47,10,FALSE))</f>
        <v/>
      </c>
      <c r="AA138" s="259" t="str">
        <f>IF(AA137="","",VLOOKUP(AA137,'シフト記号表（従来型・ユニット型共通）'!$C$6:$L$47,10,FALSE))</f>
        <v/>
      </c>
      <c r="AB138" s="259" t="str">
        <f>IF(AB137="","",VLOOKUP(AB137,'シフト記号表（従来型・ユニット型共通）'!$C$6:$L$47,10,FALSE))</f>
        <v/>
      </c>
      <c r="AC138" s="260" t="str">
        <f>IF(AC137="","",VLOOKUP(AC137,'シフト記号表（従来型・ユニット型共通）'!$C$6:$L$47,10,FALSE))</f>
        <v/>
      </c>
      <c r="AD138" s="258" t="str">
        <f>IF(AD137="","",VLOOKUP(AD137,'シフト記号表（従来型・ユニット型共通）'!$C$6:$L$47,10,FALSE))</f>
        <v/>
      </c>
      <c r="AE138" s="259" t="str">
        <f>IF(AE137="","",VLOOKUP(AE137,'シフト記号表（従来型・ユニット型共通）'!$C$6:$L$47,10,FALSE))</f>
        <v/>
      </c>
      <c r="AF138" s="259" t="str">
        <f>IF(AF137="","",VLOOKUP(AF137,'シフト記号表（従来型・ユニット型共通）'!$C$6:$L$47,10,FALSE))</f>
        <v/>
      </c>
      <c r="AG138" s="259" t="str">
        <f>IF(AG137="","",VLOOKUP(AG137,'シフト記号表（従来型・ユニット型共通）'!$C$6:$L$47,10,FALSE))</f>
        <v/>
      </c>
      <c r="AH138" s="259" t="str">
        <f>IF(AH137="","",VLOOKUP(AH137,'シフト記号表（従来型・ユニット型共通）'!$C$6:$L$47,10,FALSE))</f>
        <v/>
      </c>
      <c r="AI138" s="259" t="str">
        <f>IF(AI137="","",VLOOKUP(AI137,'シフト記号表（従来型・ユニット型共通）'!$C$6:$L$47,10,FALSE))</f>
        <v/>
      </c>
      <c r="AJ138" s="260" t="str">
        <f>IF(AJ137="","",VLOOKUP(AJ137,'シフト記号表（従来型・ユニット型共通）'!$C$6:$L$47,10,FALSE))</f>
        <v/>
      </c>
      <c r="AK138" s="258" t="str">
        <f>IF(AK137="","",VLOOKUP(AK137,'シフト記号表（従来型・ユニット型共通）'!$C$6:$L$47,10,FALSE))</f>
        <v/>
      </c>
      <c r="AL138" s="259" t="str">
        <f>IF(AL137="","",VLOOKUP(AL137,'シフト記号表（従来型・ユニット型共通）'!$C$6:$L$47,10,FALSE))</f>
        <v/>
      </c>
      <c r="AM138" s="259" t="str">
        <f>IF(AM137="","",VLOOKUP(AM137,'シフト記号表（従来型・ユニット型共通）'!$C$6:$L$47,10,FALSE))</f>
        <v/>
      </c>
      <c r="AN138" s="259" t="str">
        <f>IF(AN137="","",VLOOKUP(AN137,'シフト記号表（従来型・ユニット型共通）'!$C$6:$L$47,10,FALSE))</f>
        <v/>
      </c>
      <c r="AO138" s="259" t="str">
        <f>IF(AO137="","",VLOOKUP(AO137,'シフト記号表（従来型・ユニット型共通）'!$C$6:$L$47,10,FALSE))</f>
        <v/>
      </c>
      <c r="AP138" s="259" t="str">
        <f>IF(AP137="","",VLOOKUP(AP137,'シフト記号表（従来型・ユニット型共通）'!$C$6:$L$47,10,FALSE))</f>
        <v/>
      </c>
      <c r="AQ138" s="260" t="str">
        <f>IF(AQ137="","",VLOOKUP(AQ137,'シフト記号表（従来型・ユニット型共通）'!$C$6:$L$47,10,FALSE))</f>
        <v/>
      </c>
      <c r="AR138" s="258" t="str">
        <f>IF(AR137="","",VLOOKUP(AR137,'シフト記号表（従来型・ユニット型共通）'!$C$6:$L$47,10,FALSE))</f>
        <v/>
      </c>
      <c r="AS138" s="259" t="str">
        <f>IF(AS137="","",VLOOKUP(AS137,'シフト記号表（従来型・ユニット型共通）'!$C$6:$L$47,10,FALSE))</f>
        <v/>
      </c>
      <c r="AT138" s="259" t="str">
        <f>IF(AT137="","",VLOOKUP(AT137,'シフト記号表（従来型・ユニット型共通）'!$C$6:$L$47,10,FALSE))</f>
        <v/>
      </c>
      <c r="AU138" s="259" t="str">
        <f>IF(AU137="","",VLOOKUP(AU137,'シフト記号表（従来型・ユニット型共通）'!$C$6:$L$47,10,FALSE))</f>
        <v/>
      </c>
      <c r="AV138" s="259" t="str">
        <f>IF(AV137="","",VLOOKUP(AV137,'シフト記号表（従来型・ユニット型共通）'!$C$6:$L$47,10,FALSE))</f>
        <v/>
      </c>
      <c r="AW138" s="259" t="str">
        <f>IF(AW137="","",VLOOKUP(AW137,'シフト記号表（従来型・ユニット型共通）'!$C$6:$L$47,10,FALSE))</f>
        <v/>
      </c>
      <c r="AX138" s="260" t="str">
        <f>IF(AX137="","",VLOOKUP(AX137,'シフト記号表（従来型・ユニット型共通）'!$C$6:$L$47,10,FALSE))</f>
        <v/>
      </c>
      <c r="AY138" s="258" t="str">
        <f>IF(AY137="","",VLOOKUP(AY137,'シフト記号表（従来型・ユニット型共通）'!$C$6:$L$47,10,FALSE))</f>
        <v/>
      </c>
      <c r="AZ138" s="259" t="str">
        <f>IF(AZ137="","",VLOOKUP(AZ137,'シフト記号表（従来型・ユニット型共通）'!$C$6:$L$47,10,FALSE))</f>
        <v/>
      </c>
      <c r="BA138" s="259" t="str">
        <f>IF(BA137="","",VLOOKUP(BA137,'シフト記号表（従来型・ユニット型共通）'!$C$6:$L$47,10,FALSE))</f>
        <v/>
      </c>
      <c r="BB138" s="1610" t="str">
        <f>IF($BE$3="４週",SUM(W138:AX138),IF($BE$3="暦月",SUM(W138:BA138),""))</f>
        <v/>
      </c>
      <c r="BC138" s="1611"/>
      <c r="BD138" s="1612" t="str">
        <f>IF($BE$3="４週",BB138/4,IF($BE$3="暦月",(BB138/($BE$8/7)),""))</f>
        <v/>
      </c>
      <c r="BE138" s="1611"/>
      <c r="BF138" s="1607"/>
      <c r="BG138" s="1608"/>
      <c r="BH138" s="1608"/>
      <c r="BI138" s="1608"/>
      <c r="BJ138" s="1609"/>
    </row>
    <row r="139" spans="2:62" ht="20.25" customHeight="1" x14ac:dyDescent="0.2">
      <c r="B139" s="1520">
        <f>B137+1</f>
        <v>62</v>
      </c>
      <c r="C139" s="1584"/>
      <c r="D139" s="1511"/>
      <c r="E139" s="253"/>
      <c r="F139" s="254"/>
      <c r="G139" s="253"/>
      <c r="H139" s="254"/>
      <c r="I139" s="1585"/>
      <c r="J139" s="1586"/>
      <c r="K139" s="1509"/>
      <c r="L139" s="1510"/>
      <c r="M139" s="1510"/>
      <c r="N139" s="1511"/>
      <c r="O139" s="1515"/>
      <c r="P139" s="1516"/>
      <c r="Q139" s="1516"/>
      <c r="R139" s="1516"/>
      <c r="S139" s="1517"/>
      <c r="T139" s="273" t="s">
        <v>487</v>
      </c>
      <c r="U139" s="274"/>
      <c r="V139" s="275"/>
      <c r="W139" s="266"/>
      <c r="X139" s="267"/>
      <c r="Y139" s="267"/>
      <c r="Z139" s="267"/>
      <c r="AA139" s="267"/>
      <c r="AB139" s="267"/>
      <c r="AC139" s="268"/>
      <c r="AD139" s="266"/>
      <c r="AE139" s="267"/>
      <c r="AF139" s="267"/>
      <c r="AG139" s="267"/>
      <c r="AH139" s="267"/>
      <c r="AI139" s="267"/>
      <c r="AJ139" s="268"/>
      <c r="AK139" s="266"/>
      <c r="AL139" s="267"/>
      <c r="AM139" s="267"/>
      <c r="AN139" s="267"/>
      <c r="AO139" s="267"/>
      <c r="AP139" s="267"/>
      <c r="AQ139" s="268"/>
      <c r="AR139" s="266"/>
      <c r="AS139" s="267"/>
      <c r="AT139" s="267"/>
      <c r="AU139" s="267"/>
      <c r="AV139" s="267"/>
      <c r="AW139" s="267"/>
      <c r="AX139" s="268"/>
      <c r="AY139" s="266"/>
      <c r="AZ139" s="267"/>
      <c r="BA139" s="269"/>
      <c r="BB139" s="1518"/>
      <c r="BC139" s="1519"/>
      <c r="BD139" s="1573"/>
      <c r="BE139" s="1574"/>
      <c r="BF139" s="1575"/>
      <c r="BG139" s="1576"/>
      <c r="BH139" s="1576"/>
      <c r="BI139" s="1576"/>
      <c r="BJ139" s="1577"/>
    </row>
    <row r="140" spans="2:62" ht="20.25" customHeight="1" x14ac:dyDescent="0.2">
      <c r="B140" s="1521"/>
      <c r="C140" s="1613"/>
      <c r="D140" s="1614"/>
      <c r="E140" s="276"/>
      <c r="F140" s="277">
        <f>C139</f>
        <v>0</v>
      </c>
      <c r="G140" s="276"/>
      <c r="H140" s="277">
        <f>I139</f>
        <v>0</v>
      </c>
      <c r="I140" s="1615"/>
      <c r="J140" s="1616"/>
      <c r="K140" s="1617"/>
      <c r="L140" s="1618"/>
      <c r="M140" s="1618"/>
      <c r="N140" s="1614"/>
      <c r="O140" s="1515"/>
      <c r="P140" s="1516"/>
      <c r="Q140" s="1516"/>
      <c r="R140" s="1516"/>
      <c r="S140" s="1517"/>
      <c r="T140" s="270" t="s">
        <v>488</v>
      </c>
      <c r="U140" s="271"/>
      <c r="V140" s="272"/>
      <c r="W140" s="258" t="str">
        <f>IF(W139="","",VLOOKUP(W139,'シフト記号表（従来型・ユニット型共通）'!$C$6:$L$47,10,FALSE))</f>
        <v/>
      </c>
      <c r="X140" s="259" t="str">
        <f>IF(X139="","",VLOOKUP(X139,'シフト記号表（従来型・ユニット型共通）'!$C$6:$L$47,10,FALSE))</f>
        <v/>
      </c>
      <c r="Y140" s="259" t="str">
        <f>IF(Y139="","",VLOOKUP(Y139,'シフト記号表（従来型・ユニット型共通）'!$C$6:$L$47,10,FALSE))</f>
        <v/>
      </c>
      <c r="Z140" s="259" t="str">
        <f>IF(Z139="","",VLOOKUP(Z139,'シフト記号表（従来型・ユニット型共通）'!$C$6:$L$47,10,FALSE))</f>
        <v/>
      </c>
      <c r="AA140" s="259" t="str">
        <f>IF(AA139="","",VLOOKUP(AA139,'シフト記号表（従来型・ユニット型共通）'!$C$6:$L$47,10,FALSE))</f>
        <v/>
      </c>
      <c r="AB140" s="259" t="str">
        <f>IF(AB139="","",VLOOKUP(AB139,'シフト記号表（従来型・ユニット型共通）'!$C$6:$L$47,10,FALSE))</f>
        <v/>
      </c>
      <c r="AC140" s="260" t="str">
        <f>IF(AC139="","",VLOOKUP(AC139,'シフト記号表（従来型・ユニット型共通）'!$C$6:$L$47,10,FALSE))</f>
        <v/>
      </c>
      <c r="AD140" s="258" t="str">
        <f>IF(AD139="","",VLOOKUP(AD139,'シフト記号表（従来型・ユニット型共通）'!$C$6:$L$47,10,FALSE))</f>
        <v/>
      </c>
      <c r="AE140" s="259" t="str">
        <f>IF(AE139="","",VLOOKUP(AE139,'シフト記号表（従来型・ユニット型共通）'!$C$6:$L$47,10,FALSE))</f>
        <v/>
      </c>
      <c r="AF140" s="259" t="str">
        <f>IF(AF139="","",VLOOKUP(AF139,'シフト記号表（従来型・ユニット型共通）'!$C$6:$L$47,10,FALSE))</f>
        <v/>
      </c>
      <c r="AG140" s="259" t="str">
        <f>IF(AG139="","",VLOOKUP(AG139,'シフト記号表（従来型・ユニット型共通）'!$C$6:$L$47,10,FALSE))</f>
        <v/>
      </c>
      <c r="AH140" s="259" t="str">
        <f>IF(AH139="","",VLOOKUP(AH139,'シフト記号表（従来型・ユニット型共通）'!$C$6:$L$47,10,FALSE))</f>
        <v/>
      </c>
      <c r="AI140" s="259" t="str">
        <f>IF(AI139="","",VLOOKUP(AI139,'シフト記号表（従来型・ユニット型共通）'!$C$6:$L$47,10,FALSE))</f>
        <v/>
      </c>
      <c r="AJ140" s="260" t="str">
        <f>IF(AJ139="","",VLOOKUP(AJ139,'シフト記号表（従来型・ユニット型共通）'!$C$6:$L$47,10,FALSE))</f>
        <v/>
      </c>
      <c r="AK140" s="258" t="str">
        <f>IF(AK139="","",VLOOKUP(AK139,'シフト記号表（従来型・ユニット型共通）'!$C$6:$L$47,10,FALSE))</f>
        <v/>
      </c>
      <c r="AL140" s="259" t="str">
        <f>IF(AL139="","",VLOOKUP(AL139,'シフト記号表（従来型・ユニット型共通）'!$C$6:$L$47,10,FALSE))</f>
        <v/>
      </c>
      <c r="AM140" s="259" t="str">
        <f>IF(AM139="","",VLOOKUP(AM139,'シフト記号表（従来型・ユニット型共通）'!$C$6:$L$47,10,FALSE))</f>
        <v/>
      </c>
      <c r="AN140" s="259" t="str">
        <f>IF(AN139="","",VLOOKUP(AN139,'シフト記号表（従来型・ユニット型共通）'!$C$6:$L$47,10,FALSE))</f>
        <v/>
      </c>
      <c r="AO140" s="259" t="str">
        <f>IF(AO139="","",VLOOKUP(AO139,'シフト記号表（従来型・ユニット型共通）'!$C$6:$L$47,10,FALSE))</f>
        <v/>
      </c>
      <c r="AP140" s="259" t="str">
        <f>IF(AP139="","",VLOOKUP(AP139,'シフト記号表（従来型・ユニット型共通）'!$C$6:$L$47,10,FALSE))</f>
        <v/>
      </c>
      <c r="AQ140" s="260" t="str">
        <f>IF(AQ139="","",VLOOKUP(AQ139,'シフト記号表（従来型・ユニット型共通）'!$C$6:$L$47,10,FALSE))</f>
        <v/>
      </c>
      <c r="AR140" s="258" t="str">
        <f>IF(AR139="","",VLOOKUP(AR139,'シフト記号表（従来型・ユニット型共通）'!$C$6:$L$47,10,FALSE))</f>
        <v/>
      </c>
      <c r="AS140" s="259" t="str">
        <f>IF(AS139="","",VLOOKUP(AS139,'シフト記号表（従来型・ユニット型共通）'!$C$6:$L$47,10,FALSE))</f>
        <v/>
      </c>
      <c r="AT140" s="259" t="str">
        <f>IF(AT139="","",VLOOKUP(AT139,'シフト記号表（従来型・ユニット型共通）'!$C$6:$L$47,10,FALSE))</f>
        <v/>
      </c>
      <c r="AU140" s="259" t="str">
        <f>IF(AU139="","",VLOOKUP(AU139,'シフト記号表（従来型・ユニット型共通）'!$C$6:$L$47,10,FALSE))</f>
        <v/>
      </c>
      <c r="AV140" s="259" t="str">
        <f>IF(AV139="","",VLOOKUP(AV139,'シフト記号表（従来型・ユニット型共通）'!$C$6:$L$47,10,FALSE))</f>
        <v/>
      </c>
      <c r="AW140" s="259" t="str">
        <f>IF(AW139="","",VLOOKUP(AW139,'シフト記号表（従来型・ユニット型共通）'!$C$6:$L$47,10,FALSE))</f>
        <v/>
      </c>
      <c r="AX140" s="260" t="str">
        <f>IF(AX139="","",VLOOKUP(AX139,'シフト記号表（従来型・ユニット型共通）'!$C$6:$L$47,10,FALSE))</f>
        <v/>
      </c>
      <c r="AY140" s="258" t="str">
        <f>IF(AY139="","",VLOOKUP(AY139,'シフト記号表（従来型・ユニット型共通）'!$C$6:$L$47,10,FALSE))</f>
        <v/>
      </c>
      <c r="AZ140" s="259" t="str">
        <f>IF(AZ139="","",VLOOKUP(AZ139,'シフト記号表（従来型・ユニット型共通）'!$C$6:$L$47,10,FALSE))</f>
        <v/>
      </c>
      <c r="BA140" s="259" t="str">
        <f>IF(BA139="","",VLOOKUP(BA139,'シフト記号表（従来型・ユニット型共通）'!$C$6:$L$47,10,FALSE))</f>
        <v/>
      </c>
      <c r="BB140" s="1610" t="str">
        <f>IF($BE$3="４週",SUM(W140:AX140),IF($BE$3="暦月",SUM(W140:BA140),""))</f>
        <v/>
      </c>
      <c r="BC140" s="1611"/>
      <c r="BD140" s="1612" t="str">
        <f>IF($BE$3="４週",BB140/4,IF($BE$3="暦月",(BB140/($BE$8/7)),""))</f>
        <v/>
      </c>
      <c r="BE140" s="1611"/>
      <c r="BF140" s="1607"/>
      <c r="BG140" s="1608"/>
      <c r="BH140" s="1608"/>
      <c r="BI140" s="1608"/>
      <c r="BJ140" s="1609"/>
    </row>
    <row r="141" spans="2:62" ht="20.25" customHeight="1" x14ac:dyDescent="0.2">
      <c r="B141" s="1520">
        <f>B139+1</f>
        <v>63</v>
      </c>
      <c r="C141" s="1584"/>
      <c r="D141" s="1511"/>
      <c r="E141" s="253"/>
      <c r="F141" s="254"/>
      <c r="G141" s="253"/>
      <c r="H141" s="254"/>
      <c r="I141" s="1585"/>
      <c r="J141" s="1586"/>
      <c r="K141" s="1509"/>
      <c r="L141" s="1510"/>
      <c r="M141" s="1510"/>
      <c r="N141" s="1511"/>
      <c r="O141" s="1515"/>
      <c r="P141" s="1516"/>
      <c r="Q141" s="1516"/>
      <c r="R141" s="1516"/>
      <c r="S141" s="1517"/>
      <c r="T141" s="273" t="s">
        <v>487</v>
      </c>
      <c r="U141" s="274"/>
      <c r="V141" s="275"/>
      <c r="W141" s="266"/>
      <c r="X141" s="267"/>
      <c r="Y141" s="267"/>
      <c r="Z141" s="267"/>
      <c r="AA141" s="267"/>
      <c r="AB141" s="267"/>
      <c r="AC141" s="268"/>
      <c r="AD141" s="266"/>
      <c r="AE141" s="267"/>
      <c r="AF141" s="267"/>
      <c r="AG141" s="267"/>
      <c r="AH141" s="267"/>
      <c r="AI141" s="267"/>
      <c r="AJ141" s="268"/>
      <c r="AK141" s="266"/>
      <c r="AL141" s="267"/>
      <c r="AM141" s="267"/>
      <c r="AN141" s="267"/>
      <c r="AO141" s="267"/>
      <c r="AP141" s="267"/>
      <c r="AQ141" s="268"/>
      <c r="AR141" s="266"/>
      <c r="AS141" s="267"/>
      <c r="AT141" s="267"/>
      <c r="AU141" s="267"/>
      <c r="AV141" s="267"/>
      <c r="AW141" s="267"/>
      <c r="AX141" s="268"/>
      <c r="AY141" s="266"/>
      <c r="AZ141" s="267"/>
      <c r="BA141" s="269"/>
      <c r="BB141" s="1518"/>
      <c r="BC141" s="1519"/>
      <c r="BD141" s="1573"/>
      <c r="BE141" s="1574"/>
      <c r="BF141" s="1575"/>
      <c r="BG141" s="1576"/>
      <c r="BH141" s="1576"/>
      <c r="BI141" s="1576"/>
      <c r="BJ141" s="1577"/>
    </row>
    <row r="142" spans="2:62" ht="20.25" customHeight="1" x14ac:dyDescent="0.2">
      <c r="B142" s="1521"/>
      <c r="C142" s="1613"/>
      <c r="D142" s="1614"/>
      <c r="E142" s="276"/>
      <c r="F142" s="277">
        <f>C141</f>
        <v>0</v>
      </c>
      <c r="G142" s="276"/>
      <c r="H142" s="277">
        <f>I141</f>
        <v>0</v>
      </c>
      <c r="I142" s="1615"/>
      <c r="J142" s="1616"/>
      <c r="K142" s="1617"/>
      <c r="L142" s="1618"/>
      <c r="M142" s="1618"/>
      <c r="N142" s="1614"/>
      <c r="O142" s="1515"/>
      <c r="P142" s="1516"/>
      <c r="Q142" s="1516"/>
      <c r="R142" s="1516"/>
      <c r="S142" s="1517"/>
      <c r="T142" s="270" t="s">
        <v>488</v>
      </c>
      <c r="U142" s="271"/>
      <c r="V142" s="272"/>
      <c r="W142" s="258" t="str">
        <f>IF(W141="","",VLOOKUP(W141,'シフト記号表（従来型・ユニット型共通）'!$C$6:$L$47,10,FALSE))</f>
        <v/>
      </c>
      <c r="X142" s="259" t="str">
        <f>IF(X141="","",VLOOKUP(X141,'シフト記号表（従来型・ユニット型共通）'!$C$6:$L$47,10,FALSE))</f>
        <v/>
      </c>
      <c r="Y142" s="259" t="str">
        <f>IF(Y141="","",VLOOKUP(Y141,'シフト記号表（従来型・ユニット型共通）'!$C$6:$L$47,10,FALSE))</f>
        <v/>
      </c>
      <c r="Z142" s="259" t="str">
        <f>IF(Z141="","",VLOOKUP(Z141,'シフト記号表（従来型・ユニット型共通）'!$C$6:$L$47,10,FALSE))</f>
        <v/>
      </c>
      <c r="AA142" s="259" t="str">
        <f>IF(AA141="","",VLOOKUP(AA141,'シフト記号表（従来型・ユニット型共通）'!$C$6:$L$47,10,FALSE))</f>
        <v/>
      </c>
      <c r="AB142" s="259" t="str">
        <f>IF(AB141="","",VLOOKUP(AB141,'シフト記号表（従来型・ユニット型共通）'!$C$6:$L$47,10,FALSE))</f>
        <v/>
      </c>
      <c r="AC142" s="260" t="str">
        <f>IF(AC141="","",VLOOKUP(AC141,'シフト記号表（従来型・ユニット型共通）'!$C$6:$L$47,10,FALSE))</f>
        <v/>
      </c>
      <c r="AD142" s="258" t="str">
        <f>IF(AD141="","",VLOOKUP(AD141,'シフト記号表（従来型・ユニット型共通）'!$C$6:$L$47,10,FALSE))</f>
        <v/>
      </c>
      <c r="AE142" s="259" t="str">
        <f>IF(AE141="","",VLOOKUP(AE141,'シフト記号表（従来型・ユニット型共通）'!$C$6:$L$47,10,FALSE))</f>
        <v/>
      </c>
      <c r="AF142" s="259" t="str">
        <f>IF(AF141="","",VLOOKUP(AF141,'シフト記号表（従来型・ユニット型共通）'!$C$6:$L$47,10,FALSE))</f>
        <v/>
      </c>
      <c r="AG142" s="259" t="str">
        <f>IF(AG141="","",VLOOKUP(AG141,'シフト記号表（従来型・ユニット型共通）'!$C$6:$L$47,10,FALSE))</f>
        <v/>
      </c>
      <c r="AH142" s="259" t="str">
        <f>IF(AH141="","",VLOOKUP(AH141,'シフト記号表（従来型・ユニット型共通）'!$C$6:$L$47,10,FALSE))</f>
        <v/>
      </c>
      <c r="AI142" s="259" t="str">
        <f>IF(AI141="","",VLOOKUP(AI141,'シフト記号表（従来型・ユニット型共通）'!$C$6:$L$47,10,FALSE))</f>
        <v/>
      </c>
      <c r="AJ142" s="260" t="str">
        <f>IF(AJ141="","",VLOOKUP(AJ141,'シフト記号表（従来型・ユニット型共通）'!$C$6:$L$47,10,FALSE))</f>
        <v/>
      </c>
      <c r="AK142" s="258" t="str">
        <f>IF(AK141="","",VLOOKUP(AK141,'シフト記号表（従来型・ユニット型共通）'!$C$6:$L$47,10,FALSE))</f>
        <v/>
      </c>
      <c r="AL142" s="259" t="str">
        <f>IF(AL141="","",VLOOKUP(AL141,'シフト記号表（従来型・ユニット型共通）'!$C$6:$L$47,10,FALSE))</f>
        <v/>
      </c>
      <c r="AM142" s="259" t="str">
        <f>IF(AM141="","",VLOOKUP(AM141,'シフト記号表（従来型・ユニット型共通）'!$C$6:$L$47,10,FALSE))</f>
        <v/>
      </c>
      <c r="AN142" s="259" t="str">
        <f>IF(AN141="","",VLOOKUP(AN141,'シフト記号表（従来型・ユニット型共通）'!$C$6:$L$47,10,FALSE))</f>
        <v/>
      </c>
      <c r="AO142" s="259" t="str">
        <f>IF(AO141="","",VLOOKUP(AO141,'シフト記号表（従来型・ユニット型共通）'!$C$6:$L$47,10,FALSE))</f>
        <v/>
      </c>
      <c r="AP142" s="259" t="str">
        <f>IF(AP141="","",VLOOKUP(AP141,'シフト記号表（従来型・ユニット型共通）'!$C$6:$L$47,10,FALSE))</f>
        <v/>
      </c>
      <c r="AQ142" s="260" t="str">
        <f>IF(AQ141="","",VLOOKUP(AQ141,'シフト記号表（従来型・ユニット型共通）'!$C$6:$L$47,10,FALSE))</f>
        <v/>
      </c>
      <c r="AR142" s="258" t="str">
        <f>IF(AR141="","",VLOOKUP(AR141,'シフト記号表（従来型・ユニット型共通）'!$C$6:$L$47,10,FALSE))</f>
        <v/>
      </c>
      <c r="AS142" s="259" t="str">
        <f>IF(AS141="","",VLOOKUP(AS141,'シフト記号表（従来型・ユニット型共通）'!$C$6:$L$47,10,FALSE))</f>
        <v/>
      </c>
      <c r="AT142" s="259" t="str">
        <f>IF(AT141="","",VLOOKUP(AT141,'シフト記号表（従来型・ユニット型共通）'!$C$6:$L$47,10,FALSE))</f>
        <v/>
      </c>
      <c r="AU142" s="259" t="str">
        <f>IF(AU141="","",VLOOKUP(AU141,'シフト記号表（従来型・ユニット型共通）'!$C$6:$L$47,10,FALSE))</f>
        <v/>
      </c>
      <c r="AV142" s="259" t="str">
        <f>IF(AV141="","",VLOOKUP(AV141,'シフト記号表（従来型・ユニット型共通）'!$C$6:$L$47,10,FALSE))</f>
        <v/>
      </c>
      <c r="AW142" s="259" t="str">
        <f>IF(AW141="","",VLOOKUP(AW141,'シフト記号表（従来型・ユニット型共通）'!$C$6:$L$47,10,FALSE))</f>
        <v/>
      </c>
      <c r="AX142" s="260" t="str">
        <f>IF(AX141="","",VLOOKUP(AX141,'シフト記号表（従来型・ユニット型共通）'!$C$6:$L$47,10,FALSE))</f>
        <v/>
      </c>
      <c r="AY142" s="258" t="str">
        <f>IF(AY141="","",VLOOKUP(AY141,'シフト記号表（従来型・ユニット型共通）'!$C$6:$L$47,10,FALSE))</f>
        <v/>
      </c>
      <c r="AZ142" s="259" t="str">
        <f>IF(AZ141="","",VLOOKUP(AZ141,'シフト記号表（従来型・ユニット型共通）'!$C$6:$L$47,10,FALSE))</f>
        <v/>
      </c>
      <c r="BA142" s="259" t="str">
        <f>IF(BA141="","",VLOOKUP(BA141,'シフト記号表（従来型・ユニット型共通）'!$C$6:$L$47,10,FALSE))</f>
        <v/>
      </c>
      <c r="BB142" s="1610" t="str">
        <f>IF($BE$3="４週",SUM(W142:AX142),IF($BE$3="暦月",SUM(W142:BA142),""))</f>
        <v/>
      </c>
      <c r="BC142" s="1611"/>
      <c r="BD142" s="1612" t="str">
        <f>IF($BE$3="４週",BB142/4,IF($BE$3="暦月",(BB142/($BE$8/7)),""))</f>
        <v/>
      </c>
      <c r="BE142" s="1611"/>
      <c r="BF142" s="1607"/>
      <c r="BG142" s="1608"/>
      <c r="BH142" s="1608"/>
      <c r="BI142" s="1608"/>
      <c r="BJ142" s="1609"/>
    </row>
    <row r="143" spans="2:62" ht="20.25" customHeight="1" x14ac:dyDescent="0.2">
      <c r="B143" s="1520">
        <f>B141+1</f>
        <v>64</v>
      </c>
      <c r="C143" s="1584"/>
      <c r="D143" s="1511"/>
      <c r="E143" s="253"/>
      <c r="F143" s="254"/>
      <c r="G143" s="253"/>
      <c r="H143" s="254"/>
      <c r="I143" s="1585"/>
      <c r="J143" s="1586"/>
      <c r="K143" s="1509"/>
      <c r="L143" s="1510"/>
      <c r="M143" s="1510"/>
      <c r="N143" s="1511"/>
      <c r="O143" s="1515"/>
      <c r="P143" s="1516"/>
      <c r="Q143" s="1516"/>
      <c r="R143" s="1516"/>
      <c r="S143" s="1517"/>
      <c r="T143" s="273" t="s">
        <v>487</v>
      </c>
      <c r="U143" s="274"/>
      <c r="V143" s="275"/>
      <c r="W143" s="266"/>
      <c r="X143" s="267"/>
      <c r="Y143" s="267"/>
      <c r="Z143" s="267"/>
      <c r="AA143" s="267"/>
      <c r="AB143" s="267"/>
      <c r="AC143" s="268"/>
      <c r="AD143" s="266"/>
      <c r="AE143" s="267"/>
      <c r="AF143" s="267"/>
      <c r="AG143" s="267"/>
      <c r="AH143" s="267"/>
      <c r="AI143" s="267"/>
      <c r="AJ143" s="268"/>
      <c r="AK143" s="266"/>
      <c r="AL143" s="267"/>
      <c r="AM143" s="267"/>
      <c r="AN143" s="267"/>
      <c r="AO143" s="267"/>
      <c r="AP143" s="267"/>
      <c r="AQ143" s="268"/>
      <c r="AR143" s="266"/>
      <c r="AS143" s="267"/>
      <c r="AT143" s="267"/>
      <c r="AU143" s="267"/>
      <c r="AV143" s="267"/>
      <c r="AW143" s="267"/>
      <c r="AX143" s="268"/>
      <c r="AY143" s="266"/>
      <c r="AZ143" s="267"/>
      <c r="BA143" s="269"/>
      <c r="BB143" s="1518"/>
      <c r="BC143" s="1519"/>
      <c r="BD143" s="1573"/>
      <c r="BE143" s="1574"/>
      <c r="BF143" s="1575"/>
      <c r="BG143" s="1576"/>
      <c r="BH143" s="1576"/>
      <c r="BI143" s="1576"/>
      <c r="BJ143" s="1577"/>
    </row>
    <row r="144" spans="2:62" ht="20.25" customHeight="1" x14ac:dyDescent="0.2">
      <c r="B144" s="1521"/>
      <c r="C144" s="1613"/>
      <c r="D144" s="1614"/>
      <c r="E144" s="276"/>
      <c r="F144" s="277">
        <f>C143</f>
        <v>0</v>
      </c>
      <c r="G144" s="276"/>
      <c r="H144" s="277">
        <f>I143</f>
        <v>0</v>
      </c>
      <c r="I144" s="1615"/>
      <c r="J144" s="1616"/>
      <c r="K144" s="1617"/>
      <c r="L144" s="1618"/>
      <c r="M144" s="1618"/>
      <c r="N144" s="1614"/>
      <c r="O144" s="1515"/>
      <c r="P144" s="1516"/>
      <c r="Q144" s="1516"/>
      <c r="R144" s="1516"/>
      <c r="S144" s="1517"/>
      <c r="T144" s="270" t="s">
        <v>488</v>
      </c>
      <c r="U144" s="271"/>
      <c r="V144" s="272"/>
      <c r="W144" s="258" t="str">
        <f>IF(W143="","",VLOOKUP(W143,'シフト記号表（従来型・ユニット型共通）'!$C$6:$L$47,10,FALSE))</f>
        <v/>
      </c>
      <c r="X144" s="259" t="str">
        <f>IF(X143="","",VLOOKUP(X143,'シフト記号表（従来型・ユニット型共通）'!$C$6:$L$47,10,FALSE))</f>
        <v/>
      </c>
      <c r="Y144" s="259" t="str">
        <f>IF(Y143="","",VLOOKUP(Y143,'シフト記号表（従来型・ユニット型共通）'!$C$6:$L$47,10,FALSE))</f>
        <v/>
      </c>
      <c r="Z144" s="259" t="str">
        <f>IF(Z143="","",VLOOKUP(Z143,'シフト記号表（従来型・ユニット型共通）'!$C$6:$L$47,10,FALSE))</f>
        <v/>
      </c>
      <c r="AA144" s="259" t="str">
        <f>IF(AA143="","",VLOOKUP(AA143,'シフト記号表（従来型・ユニット型共通）'!$C$6:$L$47,10,FALSE))</f>
        <v/>
      </c>
      <c r="AB144" s="259" t="str">
        <f>IF(AB143="","",VLOOKUP(AB143,'シフト記号表（従来型・ユニット型共通）'!$C$6:$L$47,10,FALSE))</f>
        <v/>
      </c>
      <c r="AC144" s="260" t="str">
        <f>IF(AC143="","",VLOOKUP(AC143,'シフト記号表（従来型・ユニット型共通）'!$C$6:$L$47,10,FALSE))</f>
        <v/>
      </c>
      <c r="AD144" s="258" t="str">
        <f>IF(AD143="","",VLOOKUP(AD143,'シフト記号表（従来型・ユニット型共通）'!$C$6:$L$47,10,FALSE))</f>
        <v/>
      </c>
      <c r="AE144" s="259" t="str">
        <f>IF(AE143="","",VLOOKUP(AE143,'シフト記号表（従来型・ユニット型共通）'!$C$6:$L$47,10,FALSE))</f>
        <v/>
      </c>
      <c r="AF144" s="259" t="str">
        <f>IF(AF143="","",VLOOKUP(AF143,'シフト記号表（従来型・ユニット型共通）'!$C$6:$L$47,10,FALSE))</f>
        <v/>
      </c>
      <c r="AG144" s="259" t="str">
        <f>IF(AG143="","",VLOOKUP(AG143,'シフト記号表（従来型・ユニット型共通）'!$C$6:$L$47,10,FALSE))</f>
        <v/>
      </c>
      <c r="AH144" s="259" t="str">
        <f>IF(AH143="","",VLOOKUP(AH143,'シフト記号表（従来型・ユニット型共通）'!$C$6:$L$47,10,FALSE))</f>
        <v/>
      </c>
      <c r="AI144" s="259" t="str">
        <f>IF(AI143="","",VLOOKUP(AI143,'シフト記号表（従来型・ユニット型共通）'!$C$6:$L$47,10,FALSE))</f>
        <v/>
      </c>
      <c r="AJ144" s="260" t="str">
        <f>IF(AJ143="","",VLOOKUP(AJ143,'シフト記号表（従来型・ユニット型共通）'!$C$6:$L$47,10,FALSE))</f>
        <v/>
      </c>
      <c r="AK144" s="258" t="str">
        <f>IF(AK143="","",VLOOKUP(AK143,'シフト記号表（従来型・ユニット型共通）'!$C$6:$L$47,10,FALSE))</f>
        <v/>
      </c>
      <c r="AL144" s="259" t="str">
        <f>IF(AL143="","",VLOOKUP(AL143,'シフト記号表（従来型・ユニット型共通）'!$C$6:$L$47,10,FALSE))</f>
        <v/>
      </c>
      <c r="AM144" s="259" t="str">
        <f>IF(AM143="","",VLOOKUP(AM143,'シフト記号表（従来型・ユニット型共通）'!$C$6:$L$47,10,FALSE))</f>
        <v/>
      </c>
      <c r="AN144" s="259" t="str">
        <f>IF(AN143="","",VLOOKUP(AN143,'シフト記号表（従来型・ユニット型共通）'!$C$6:$L$47,10,FALSE))</f>
        <v/>
      </c>
      <c r="AO144" s="259" t="str">
        <f>IF(AO143="","",VLOOKUP(AO143,'シフト記号表（従来型・ユニット型共通）'!$C$6:$L$47,10,FALSE))</f>
        <v/>
      </c>
      <c r="AP144" s="259" t="str">
        <f>IF(AP143="","",VLOOKUP(AP143,'シフト記号表（従来型・ユニット型共通）'!$C$6:$L$47,10,FALSE))</f>
        <v/>
      </c>
      <c r="AQ144" s="260" t="str">
        <f>IF(AQ143="","",VLOOKUP(AQ143,'シフト記号表（従来型・ユニット型共通）'!$C$6:$L$47,10,FALSE))</f>
        <v/>
      </c>
      <c r="AR144" s="258" t="str">
        <f>IF(AR143="","",VLOOKUP(AR143,'シフト記号表（従来型・ユニット型共通）'!$C$6:$L$47,10,FALSE))</f>
        <v/>
      </c>
      <c r="AS144" s="259" t="str">
        <f>IF(AS143="","",VLOOKUP(AS143,'シフト記号表（従来型・ユニット型共通）'!$C$6:$L$47,10,FALSE))</f>
        <v/>
      </c>
      <c r="AT144" s="259" t="str">
        <f>IF(AT143="","",VLOOKUP(AT143,'シフト記号表（従来型・ユニット型共通）'!$C$6:$L$47,10,FALSE))</f>
        <v/>
      </c>
      <c r="AU144" s="259" t="str">
        <f>IF(AU143="","",VLOOKUP(AU143,'シフト記号表（従来型・ユニット型共通）'!$C$6:$L$47,10,FALSE))</f>
        <v/>
      </c>
      <c r="AV144" s="259" t="str">
        <f>IF(AV143="","",VLOOKUP(AV143,'シフト記号表（従来型・ユニット型共通）'!$C$6:$L$47,10,FALSE))</f>
        <v/>
      </c>
      <c r="AW144" s="259" t="str">
        <f>IF(AW143="","",VLOOKUP(AW143,'シフト記号表（従来型・ユニット型共通）'!$C$6:$L$47,10,FALSE))</f>
        <v/>
      </c>
      <c r="AX144" s="260" t="str">
        <f>IF(AX143="","",VLOOKUP(AX143,'シフト記号表（従来型・ユニット型共通）'!$C$6:$L$47,10,FALSE))</f>
        <v/>
      </c>
      <c r="AY144" s="258" t="str">
        <f>IF(AY143="","",VLOOKUP(AY143,'シフト記号表（従来型・ユニット型共通）'!$C$6:$L$47,10,FALSE))</f>
        <v/>
      </c>
      <c r="AZ144" s="259" t="str">
        <f>IF(AZ143="","",VLOOKUP(AZ143,'シフト記号表（従来型・ユニット型共通）'!$C$6:$L$47,10,FALSE))</f>
        <v/>
      </c>
      <c r="BA144" s="259" t="str">
        <f>IF(BA143="","",VLOOKUP(BA143,'シフト記号表（従来型・ユニット型共通）'!$C$6:$L$47,10,FALSE))</f>
        <v/>
      </c>
      <c r="BB144" s="1610" t="str">
        <f>IF($BE$3="４週",SUM(W144:AX144),IF($BE$3="暦月",SUM(W144:BA144),""))</f>
        <v/>
      </c>
      <c r="BC144" s="1611"/>
      <c r="BD144" s="1612" t="str">
        <f>IF($BE$3="４週",BB144/4,IF($BE$3="暦月",(BB144/($BE$8/7)),""))</f>
        <v/>
      </c>
      <c r="BE144" s="1611"/>
      <c r="BF144" s="1607"/>
      <c r="BG144" s="1608"/>
      <c r="BH144" s="1608"/>
      <c r="BI144" s="1608"/>
      <c r="BJ144" s="1609"/>
    </row>
    <row r="145" spans="2:62" ht="20.25" customHeight="1" x14ac:dyDescent="0.2">
      <c r="B145" s="1520">
        <f>B143+1</f>
        <v>65</v>
      </c>
      <c r="C145" s="1584"/>
      <c r="D145" s="1511"/>
      <c r="E145" s="253"/>
      <c r="F145" s="254"/>
      <c r="G145" s="253"/>
      <c r="H145" s="254"/>
      <c r="I145" s="1585"/>
      <c r="J145" s="1586"/>
      <c r="K145" s="1509"/>
      <c r="L145" s="1510"/>
      <c r="M145" s="1510"/>
      <c r="N145" s="1511"/>
      <c r="O145" s="1515"/>
      <c r="P145" s="1516"/>
      <c r="Q145" s="1516"/>
      <c r="R145" s="1516"/>
      <c r="S145" s="1517"/>
      <c r="T145" s="273" t="s">
        <v>487</v>
      </c>
      <c r="U145" s="274"/>
      <c r="V145" s="275"/>
      <c r="W145" s="266"/>
      <c r="X145" s="267"/>
      <c r="Y145" s="267"/>
      <c r="Z145" s="267"/>
      <c r="AA145" s="267"/>
      <c r="AB145" s="267"/>
      <c r="AC145" s="268"/>
      <c r="AD145" s="266"/>
      <c r="AE145" s="267"/>
      <c r="AF145" s="267"/>
      <c r="AG145" s="267"/>
      <c r="AH145" s="267"/>
      <c r="AI145" s="267"/>
      <c r="AJ145" s="268"/>
      <c r="AK145" s="266"/>
      <c r="AL145" s="267"/>
      <c r="AM145" s="267"/>
      <c r="AN145" s="267"/>
      <c r="AO145" s="267"/>
      <c r="AP145" s="267"/>
      <c r="AQ145" s="268"/>
      <c r="AR145" s="266"/>
      <c r="AS145" s="267"/>
      <c r="AT145" s="267"/>
      <c r="AU145" s="267"/>
      <c r="AV145" s="267"/>
      <c r="AW145" s="267"/>
      <c r="AX145" s="268"/>
      <c r="AY145" s="266"/>
      <c r="AZ145" s="267"/>
      <c r="BA145" s="269"/>
      <c r="BB145" s="1518"/>
      <c r="BC145" s="1519"/>
      <c r="BD145" s="1573"/>
      <c r="BE145" s="1574"/>
      <c r="BF145" s="1575"/>
      <c r="BG145" s="1576"/>
      <c r="BH145" s="1576"/>
      <c r="BI145" s="1576"/>
      <c r="BJ145" s="1577"/>
    </row>
    <row r="146" spans="2:62" ht="20.25" customHeight="1" x14ac:dyDescent="0.2">
      <c r="B146" s="1521"/>
      <c r="C146" s="1613"/>
      <c r="D146" s="1614"/>
      <c r="E146" s="276"/>
      <c r="F146" s="277">
        <f>C145</f>
        <v>0</v>
      </c>
      <c r="G146" s="276"/>
      <c r="H146" s="277">
        <f>I145</f>
        <v>0</v>
      </c>
      <c r="I146" s="1615"/>
      <c r="J146" s="1616"/>
      <c r="K146" s="1617"/>
      <c r="L146" s="1618"/>
      <c r="M146" s="1618"/>
      <c r="N146" s="1614"/>
      <c r="O146" s="1515"/>
      <c r="P146" s="1516"/>
      <c r="Q146" s="1516"/>
      <c r="R146" s="1516"/>
      <c r="S146" s="1517"/>
      <c r="T146" s="270" t="s">
        <v>488</v>
      </c>
      <c r="U146" s="271"/>
      <c r="V146" s="272"/>
      <c r="W146" s="258" t="str">
        <f>IF(W145="","",VLOOKUP(W145,'シフト記号表（従来型・ユニット型共通）'!$C$6:$L$47,10,FALSE))</f>
        <v/>
      </c>
      <c r="X146" s="259" t="str">
        <f>IF(X145="","",VLOOKUP(X145,'シフト記号表（従来型・ユニット型共通）'!$C$6:$L$47,10,FALSE))</f>
        <v/>
      </c>
      <c r="Y146" s="259" t="str">
        <f>IF(Y145="","",VLOOKUP(Y145,'シフト記号表（従来型・ユニット型共通）'!$C$6:$L$47,10,FALSE))</f>
        <v/>
      </c>
      <c r="Z146" s="259" t="str">
        <f>IF(Z145="","",VLOOKUP(Z145,'シフト記号表（従来型・ユニット型共通）'!$C$6:$L$47,10,FALSE))</f>
        <v/>
      </c>
      <c r="AA146" s="259" t="str">
        <f>IF(AA145="","",VLOOKUP(AA145,'シフト記号表（従来型・ユニット型共通）'!$C$6:$L$47,10,FALSE))</f>
        <v/>
      </c>
      <c r="AB146" s="259" t="str">
        <f>IF(AB145="","",VLOOKUP(AB145,'シフト記号表（従来型・ユニット型共通）'!$C$6:$L$47,10,FALSE))</f>
        <v/>
      </c>
      <c r="AC146" s="260" t="str">
        <f>IF(AC145="","",VLOOKUP(AC145,'シフト記号表（従来型・ユニット型共通）'!$C$6:$L$47,10,FALSE))</f>
        <v/>
      </c>
      <c r="AD146" s="258" t="str">
        <f>IF(AD145="","",VLOOKUP(AD145,'シフト記号表（従来型・ユニット型共通）'!$C$6:$L$47,10,FALSE))</f>
        <v/>
      </c>
      <c r="AE146" s="259" t="str">
        <f>IF(AE145="","",VLOOKUP(AE145,'シフト記号表（従来型・ユニット型共通）'!$C$6:$L$47,10,FALSE))</f>
        <v/>
      </c>
      <c r="AF146" s="259" t="str">
        <f>IF(AF145="","",VLOOKUP(AF145,'シフト記号表（従来型・ユニット型共通）'!$C$6:$L$47,10,FALSE))</f>
        <v/>
      </c>
      <c r="AG146" s="259" t="str">
        <f>IF(AG145="","",VLOOKUP(AG145,'シフト記号表（従来型・ユニット型共通）'!$C$6:$L$47,10,FALSE))</f>
        <v/>
      </c>
      <c r="AH146" s="259" t="str">
        <f>IF(AH145="","",VLOOKUP(AH145,'シフト記号表（従来型・ユニット型共通）'!$C$6:$L$47,10,FALSE))</f>
        <v/>
      </c>
      <c r="AI146" s="259" t="str">
        <f>IF(AI145="","",VLOOKUP(AI145,'シフト記号表（従来型・ユニット型共通）'!$C$6:$L$47,10,FALSE))</f>
        <v/>
      </c>
      <c r="AJ146" s="260" t="str">
        <f>IF(AJ145="","",VLOOKUP(AJ145,'シフト記号表（従来型・ユニット型共通）'!$C$6:$L$47,10,FALSE))</f>
        <v/>
      </c>
      <c r="AK146" s="258" t="str">
        <f>IF(AK145="","",VLOOKUP(AK145,'シフト記号表（従来型・ユニット型共通）'!$C$6:$L$47,10,FALSE))</f>
        <v/>
      </c>
      <c r="AL146" s="259" t="str">
        <f>IF(AL145="","",VLOOKUP(AL145,'シフト記号表（従来型・ユニット型共通）'!$C$6:$L$47,10,FALSE))</f>
        <v/>
      </c>
      <c r="AM146" s="259" t="str">
        <f>IF(AM145="","",VLOOKUP(AM145,'シフト記号表（従来型・ユニット型共通）'!$C$6:$L$47,10,FALSE))</f>
        <v/>
      </c>
      <c r="AN146" s="259" t="str">
        <f>IF(AN145="","",VLOOKUP(AN145,'シフト記号表（従来型・ユニット型共通）'!$C$6:$L$47,10,FALSE))</f>
        <v/>
      </c>
      <c r="AO146" s="259" t="str">
        <f>IF(AO145="","",VLOOKUP(AO145,'シフト記号表（従来型・ユニット型共通）'!$C$6:$L$47,10,FALSE))</f>
        <v/>
      </c>
      <c r="AP146" s="259" t="str">
        <f>IF(AP145="","",VLOOKUP(AP145,'シフト記号表（従来型・ユニット型共通）'!$C$6:$L$47,10,FALSE))</f>
        <v/>
      </c>
      <c r="AQ146" s="260" t="str">
        <f>IF(AQ145="","",VLOOKUP(AQ145,'シフト記号表（従来型・ユニット型共通）'!$C$6:$L$47,10,FALSE))</f>
        <v/>
      </c>
      <c r="AR146" s="258" t="str">
        <f>IF(AR145="","",VLOOKUP(AR145,'シフト記号表（従来型・ユニット型共通）'!$C$6:$L$47,10,FALSE))</f>
        <v/>
      </c>
      <c r="AS146" s="259" t="str">
        <f>IF(AS145="","",VLOOKUP(AS145,'シフト記号表（従来型・ユニット型共通）'!$C$6:$L$47,10,FALSE))</f>
        <v/>
      </c>
      <c r="AT146" s="259" t="str">
        <f>IF(AT145="","",VLOOKUP(AT145,'シフト記号表（従来型・ユニット型共通）'!$C$6:$L$47,10,FALSE))</f>
        <v/>
      </c>
      <c r="AU146" s="259" t="str">
        <f>IF(AU145="","",VLOOKUP(AU145,'シフト記号表（従来型・ユニット型共通）'!$C$6:$L$47,10,FALSE))</f>
        <v/>
      </c>
      <c r="AV146" s="259" t="str">
        <f>IF(AV145="","",VLOOKUP(AV145,'シフト記号表（従来型・ユニット型共通）'!$C$6:$L$47,10,FALSE))</f>
        <v/>
      </c>
      <c r="AW146" s="259" t="str">
        <f>IF(AW145="","",VLOOKUP(AW145,'シフト記号表（従来型・ユニット型共通）'!$C$6:$L$47,10,FALSE))</f>
        <v/>
      </c>
      <c r="AX146" s="260" t="str">
        <f>IF(AX145="","",VLOOKUP(AX145,'シフト記号表（従来型・ユニット型共通）'!$C$6:$L$47,10,FALSE))</f>
        <v/>
      </c>
      <c r="AY146" s="258" t="str">
        <f>IF(AY145="","",VLOOKUP(AY145,'シフト記号表（従来型・ユニット型共通）'!$C$6:$L$47,10,FALSE))</f>
        <v/>
      </c>
      <c r="AZ146" s="259" t="str">
        <f>IF(AZ145="","",VLOOKUP(AZ145,'シフト記号表（従来型・ユニット型共通）'!$C$6:$L$47,10,FALSE))</f>
        <v/>
      </c>
      <c r="BA146" s="259" t="str">
        <f>IF(BA145="","",VLOOKUP(BA145,'シフト記号表（従来型・ユニット型共通）'!$C$6:$L$47,10,FALSE))</f>
        <v/>
      </c>
      <c r="BB146" s="1610" t="str">
        <f>IF($BE$3="４週",SUM(W146:AX146),IF($BE$3="暦月",SUM(W146:BA146),""))</f>
        <v/>
      </c>
      <c r="BC146" s="1611"/>
      <c r="BD146" s="1612" t="str">
        <f>IF($BE$3="４週",BB146/4,IF($BE$3="暦月",(BB146/($BE$8/7)),""))</f>
        <v/>
      </c>
      <c r="BE146" s="1611"/>
      <c r="BF146" s="1607"/>
      <c r="BG146" s="1608"/>
      <c r="BH146" s="1608"/>
      <c r="BI146" s="1608"/>
      <c r="BJ146" s="1609"/>
    </row>
    <row r="147" spans="2:62" ht="20.25" customHeight="1" x14ac:dyDescent="0.2">
      <c r="B147" s="1520">
        <f>B145+1</f>
        <v>66</v>
      </c>
      <c r="C147" s="1584"/>
      <c r="D147" s="1511"/>
      <c r="E147" s="253"/>
      <c r="F147" s="254"/>
      <c r="G147" s="253"/>
      <c r="H147" s="254"/>
      <c r="I147" s="1585"/>
      <c r="J147" s="1586"/>
      <c r="K147" s="1509"/>
      <c r="L147" s="1510"/>
      <c r="M147" s="1510"/>
      <c r="N147" s="1511"/>
      <c r="O147" s="1515"/>
      <c r="P147" s="1516"/>
      <c r="Q147" s="1516"/>
      <c r="R147" s="1516"/>
      <c r="S147" s="1517"/>
      <c r="T147" s="273" t="s">
        <v>487</v>
      </c>
      <c r="U147" s="274"/>
      <c r="V147" s="275"/>
      <c r="W147" s="266"/>
      <c r="X147" s="267"/>
      <c r="Y147" s="267"/>
      <c r="Z147" s="267"/>
      <c r="AA147" s="267"/>
      <c r="AB147" s="267"/>
      <c r="AC147" s="268"/>
      <c r="AD147" s="266"/>
      <c r="AE147" s="267"/>
      <c r="AF147" s="267"/>
      <c r="AG147" s="267"/>
      <c r="AH147" s="267"/>
      <c r="AI147" s="267"/>
      <c r="AJ147" s="268"/>
      <c r="AK147" s="266"/>
      <c r="AL147" s="267"/>
      <c r="AM147" s="267"/>
      <c r="AN147" s="267"/>
      <c r="AO147" s="267"/>
      <c r="AP147" s="267"/>
      <c r="AQ147" s="268"/>
      <c r="AR147" s="266"/>
      <c r="AS147" s="267"/>
      <c r="AT147" s="267"/>
      <c r="AU147" s="267"/>
      <c r="AV147" s="267"/>
      <c r="AW147" s="267"/>
      <c r="AX147" s="268"/>
      <c r="AY147" s="266"/>
      <c r="AZ147" s="267"/>
      <c r="BA147" s="269"/>
      <c r="BB147" s="1518"/>
      <c r="BC147" s="1519"/>
      <c r="BD147" s="1573"/>
      <c r="BE147" s="1574"/>
      <c r="BF147" s="1575"/>
      <c r="BG147" s="1576"/>
      <c r="BH147" s="1576"/>
      <c r="BI147" s="1576"/>
      <c r="BJ147" s="1577"/>
    </row>
    <row r="148" spans="2:62" ht="20.25" customHeight="1" x14ac:dyDescent="0.2">
      <c r="B148" s="1521"/>
      <c r="C148" s="1613"/>
      <c r="D148" s="1614"/>
      <c r="E148" s="276"/>
      <c r="F148" s="277">
        <f>C147</f>
        <v>0</v>
      </c>
      <c r="G148" s="276"/>
      <c r="H148" s="277">
        <f>I147</f>
        <v>0</v>
      </c>
      <c r="I148" s="1615"/>
      <c r="J148" s="1616"/>
      <c r="K148" s="1617"/>
      <c r="L148" s="1618"/>
      <c r="M148" s="1618"/>
      <c r="N148" s="1614"/>
      <c r="O148" s="1515"/>
      <c r="P148" s="1516"/>
      <c r="Q148" s="1516"/>
      <c r="R148" s="1516"/>
      <c r="S148" s="1517"/>
      <c r="T148" s="270" t="s">
        <v>488</v>
      </c>
      <c r="U148" s="271"/>
      <c r="V148" s="272"/>
      <c r="W148" s="258" t="str">
        <f>IF(W147="","",VLOOKUP(W147,'シフト記号表（従来型・ユニット型共通）'!$C$6:$L$47,10,FALSE))</f>
        <v/>
      </c>
      <c r="X148" s="259" t="str">
        <f>IF(X147="","",VLOOKUP(X147,'シフト記号表（従来型・ユニット型共通）'!$C$6:$L$47,10,FALSE))</f>
        <v/>
      </c>
      <c r="Y148" s="259" t="str">
        <f>IF(Y147="","",VLOOKUP(Y147,'シフト記号表（従来型・ユニット型共通）'!$C$6:$L$47,10,FALSE))</f>
        <v/>
      </c>
      <c r="Z148" s="259" t="str">
        <f>IF(Z147="","",VLOOKUP(Z147,'シフト記号表（従来型・ユニット型共通）'!$C$6:$L$47,10,FALSE))</f>
        <v/>
      </c>
      <c r="AA148" s="259" t="str">
        <f>IF(AA147="","",VLOOKUP(AA147,'シフト記号表（従来型・ユニット型共通）'!$C$6:$L$47,10,FALSE))</f>
        <v/>
      </c>
      <c r="AB148" s="259" t="str">
        <f>IF(AB147="","",VLOOKUP(AB147,'シフト記号表（従来型・ユニット型共通）'!$C$6:$L$47,10,FALSE))</f>
        <v/>
      </c>
      <c r="AC148" s="260" t="str">
        <f>IF(AC147="","",VLOOKUP(AC147,'シフト記号表（従来型・ユニット型共通）'!$C$6:$L$47,10,FALSE))</f>
        <v/>
      </c>
      <c r="AD148" s="258" t="str">
        <f>IF(AD147="","",VLOOKUP(AD147,'シフト記号表（従来型・ユニット型共通）'!$C$6:$L$47,10,FALSE))</f>
        <v/>
      </c>
      <c r="AE148" s="259" t="str">
        <f>IF(AE147="","",VLOOKUP(AE147,'シフト記号表（従来型・ユニット型共通）'!$C$6:$L$47,10,FALSE))</f>
        <v/>
      </c>
      <c r="AF148" s="259" t="str">
        <f>IF(AF147="","",VLOOKUP(AF147,'シフト記号表（従来型・ユニット型共通）'!$C$6:$L$47,10,FALSE))</f>
        <v/>
      </c>
      <c r="AG148" s="259" t="str">
        <f>IF(AG147="","",VLOOKUP(AG147,'シフト記号表（従来型・ユニット型共通）'!$C$6:$L$47,10,FALSE))</f>
        <v/>
      </c>
      <c r="AH148" s="259" t="str">
        <f>IF(AH147="","",VLOOKUP(AH147,'シフト記号表（従来型・ユニット型共通）'!$C$6:$L$47,10,FALSE))</f>
        <v/>
      </c>
      <c r="AI148" s="259" t="str">
        <f>IF(AI147="","",VLOOKUP(AI147,'シフト記号表（従来型・ユニット型共通）'!$C$6:$L$47,10,FALSE))</f>
        <v/>
      </c>
      <c r="AJ148" s="260" t="str">
        <f>IF(AJ147="","",VLOOKUP(AJ147,'シフト記号表（従来型・ユニット型共通）'!$C$6:$L$47,10,FALSE))</f>
        <v/>
      </c>
      <c r="AK148" s="258" t="str">
        <f>IF(AK147="","",VLOOKUP(AK147,'シフト記号表（従来型・ユニット型共通）'!$C$6:$L$47,10,FALSE))</f>
        <v/>
      </c>
      <c r="AL148" s="259" t="str">
        <f>IF(AL147="","",VLOOKUP(AL147,'シフト記号表（従来型・ユニット型共通）'!$C$6:$L$47,10,FALSE))</f>
        <v/>
      </c>
      <c r="AM148" s="259" t="str">
        <f>IF(AM147="","",VLOOKUP(AM147,'シフト記号表（従来型・ユニット型共通）'!$C$6:$L$47,10,FALSE))</f>
        <v/>
      </c>
      <c r="AN148" s="259" t="str">
        <f>IF(AN147="","",VLOOKUP(AN147,'シフト記号表（従来型・ユニット型共通）'!$C$6:$L$47,10,FALSE))</f>
        <v/>
      </c>
      <c r="AO148" s="259" t="str">
        <f>IF(AO147="","",VLOOKUP(AO147,'シフト記号表（従来型・ユニット型共通）'!$C$6:$L$47,10,FALSE))</f>
        <v/>
      </c>
      <c r="AP148" s="259" t="str">
        <f>IF(AP147="","",VLOOKUP(AP147,'シフト記号表（従来型・ユニット型共通）'!$C$6:$L$47,10,FALSE))</f>
        <v/>
      </c>
      <c r="AQ148" s="260" t="str">
        <f>IF(AQ147="","",VLOOKUP(AQ147,'シフト記号表（従来型・ユニット型共通）'!$C$6:$L$47,10,FALSE))</f>
        <v/>
      </c>
      <c r="AR148" s="258" t="str">
        <f>IF(AR147="","",VLOOKUP(AR147,'シフト記号表（従来型・ユニット型共通）'!$C$6:$L$47,10,FALSE))</f>
        <v/>
      </c>
      <c r="AS148" s="259" t="str">
        <f>IF(AS147="","",VLOOKUP(AS147,'シフト記号表（従来型・ユニット型共通）'!$C$6:$L$47,10,FALSE))</f>
        <v/>
      </c>
      <c r="AT148" s="259" t="str">
        <f>IF(AT147="","",VLOOKUP(AT147,'シフト記号表（従来型・ユニット型共通）'!$C$6:$L$47,10,FALSE))</f>
        <v/>
      </c>
      <c r="AU148" s="259" t="str">
        <f>IF(AU147="","",VLOOKUP(AU147,'シフト記号表（従来型・ユニット型共通）'!$C$6:$L$47,10,FALSE))</f>
        <v/>
      </c>
      <c r="AV148" s="259" t="str">
        <f>IF(AV147="","",VLOOKUP(AV147,'シフト記号表（従来型・ユニット型共通）'!$C$6:$L$47,10,FALSE))</f>
        <v/>
      </c>
      <c r="AW148" s="259" t="str">
        <f>IF(AW147="","",VLOOKUP(AW147,'シフト記号表（従来型・ユニット型共通）'!$C$6:$L$47,10,FALSE))</f>
        <v/>
      </c>
      <c r="AX148" s="260" t="str">
        <f>IF(AX147="","",VLOOKUP(AX147,'シフト記号表（従来型・ユニット型共通）'!$C$6:$L$47,10,FALSE))</f>
        <v/>
      </c>
      <c r="AY148" s="258" t="str">
        <f>IF(AY147="","",VLOOKUP(AY147,'シフト記号表（従来型・ユニット型共通）'!$C$6:$L$47,10,FALSE))</f>
        <v/>
      </c>
      <c r="AZ148" s="259" t="str">
        <f>IF(AZ147="","",VLOOKUP(AZ147,'シフト記号表（従来型・ユニット型共通）'!$C$6:$L$47,10,FALSE))</f>
        <v/>
      </c>
      <c r="BA148" s="259" t="str">
        <f>IF(BA147="","",VLOOKUP(BA147,'シフト記号表（従来型・ユニット型共通）'!$C$6:$L$47,10,FALSE))</f>
        <v/>
      </c>
      <c r="BB148" s="1610" t="str">
        <f>IF($BE$3="４週",SUM(W148:AX148),IF($BE$3="暦月",SUM(W148:BA148),""))</f>
        <v/>
      </c>
      <c r="BC148" s="1611"/>
      <c r="BD148" s="1612" t="str">
        <f>IF($BE$3="４週",BB148/4,IF($BE$3="暦月",(BB148/($BE$8/7)),""))</f>
        <v/>
      </c>
      <c r="BE148" s="1611"/>
      <c r="BF148" s="1607"/>
      <c r="BG148" s="1608"/>
      <c r="BH148" s="1608"/>
      <c r="BI148" s="1608"/>
      <c r="BJ148" s="1609"/>
    </row>
    <row r="149" spans="2:62" ht="20.25" customHeight="1" x14ac:dyDescent="0.2">
      <c r="B149" s="1520">
        <f>B147+1</f>
        <v>67</v>
      </c>
      <c r="C149" s="1584"/>
      <c r="D149" s="1511"/>
      <c r="E149" s="253"/>
      <c r="F149" s="254"/>
      <c r="G149" s="253"/>
      <c r="H149" s="254"/>
      <c r="I149" s="1585"/>
      <c r="J149" s="1586"/>
      <c r="K149" s="1509"/>
      <c r="L149" s="1510"/>
      <c r="M149" s="1510"/>
      <c r="N149" s="1511"/>
      <c r="O149" s="1515"/>
      <c r="P149" s="1516"/>
      <c r="Q149" s="1516"/>
      <c r="R149" s="1516"/>
      <c r="S149" s="1517"/>
      <c r="T149" s="273" t="s">
        <v>487</v>
      </c>
      <c r="U149" s="274"/>
      <c r="V149" s="275"/>
      <c r="W149" s="266"/>
      <c r="X149" s="267"/>
      <c r="Y149" s="267"/>
      <c r="Z149" s="267"/>
      <c r="AA149" s="267"/>
      <c r="AB149" s="267"/>
      <c r="AC149" s="268"/>
      <c r="AD149" s="266"/>
      <c r="AE149" s="267"/>
      <c r="AF149" s="267"/>
      <c r="AG149" s="267"/>
      <c r="AH149" s="267"/>
      <c r="AI149" s="267"/>
      <c r="AJ149" s="268"/>
      <c r="AK149" s="266"/>
      <c r="AL149" s="267"/>
      <c r="AM149" s="267"/>
      <c r="AN149" s="267"/>
      <c r="AO149" s="267"/>
      <c r="AP149" s="267"/>
      <c r="AQ149" s="268"/>
      <c r="AR149" s="266"/>
      <c r="AS149" s="267"/>
      <c r="AT149" s="267"/>
      <c r="AU149" s="267"/>
      <c r="AV149" s="267"/>
      <c r="AW149" s="267"/>
      <c r="AX149" s="268"/>
      <c r="AY149" s="266"/>
      <c r="AZ149" s="267"/>
      <c r="BA149" s="269"/>
      <c r="BB149" s="1518"/>
      <c r="BC149" s="1519"/>
      <c r="BD149" s="1573"/>
      <c r="BE149" s="1574"/>
      <c r="BF149" s="1575"/>
      <c r="BG149" s="1576"/>
      <c r="BH149" s="1576"/>
      <c r="BI149" s="1576"/>
      <c r="BJ149" s="1577"/>
    </row>
    <row r="150" spans="2:62" ht="20.25" customHeight="1" x14ac:dyDescent="0.2">
      <c r="B150" s="1521"/>
      <c r="C150" s="1613"/>
      <c r="D150" s="1614"/>
      <c r="E150" s="276"/>
      <c r="F150" s="277">
        <f>C149</f>
        <v>0</v>
      </c>
      <c r="G150" s="276"/>
      <c r="H150" s="277">
        <f>I149</f>
        <v>0</v>
      </c>
      <c r="I150" s="1615"/>
      <c r="J150" s="1616"/>
      <c r="K150" s="1617"/>
      <c r="L150" s="1618"/>
      <c r="M150" s="1618"/>
      <c r="N150" s="1614"/>
      <c r="O150" s="1515"/>
      <c r="P150" s="1516"/>
      <c r="Q150" s="1516"/>
      <c r="R150" s="1516"/>
      <c r="S150" s="1517"/>
      <c r="T150" s="270" t="s">
        <v>488</v>
      </c>
      <c r="U150" s="271"/>
      <c r="V150" s="272"/>
      <c r="W150" s="258" t="str">
        <f>IF(W149="","",VLOOKUP(W149,'シフト記号表（従来型・ユニット型共通）'!$C$6:$L$47,10,FALSE))</f>
        <v/>
      </c>
      <c r="X150" s="259" t="str">
        <f>IF(X149="","",VLOOKUP(X149,'シフト記号表（従来型・ユニット型共通）'!$C$6:$L$47,10,FALSE))</f>
        <v/>
      </c>
      <c r="Y150" s="259" t="str">
        <f>IF(Y149="","",VLOOKUP(Y149,'シフト記号表（従来型・ユニット型共通）'!$C$6:$L$47,10,FALSE))</f>
        <v/>
      </c>
      <c r="Z150" s="259" t="str">
        <f>IF(Z149="","",VLOOKUP(Z149,'シフト記号表（従来型・ユニット型共通）'!$C$6:$L$47,10,FALSE))</f>
        <v/>
      </c>
      <c r="AA150" s="259" t="str">
        <f>IF(AA149="","",VLOOKUP(AA149,'シフト記号表（従来型・ユニット型共通）'!$C$6:$L$47,10,FALSE))</f>
        <v/>
      </c>
      <c r="AB150" s="259" t="str">
        <f>IF(AB149="","",VLOOKUP(AB149,'シフト記号表（従来型・ユニット型共通）'!$C$6:$L$47,10,FALSE))</f>
        <v/>
      </c>
      <c r="AC150" s="260" t="str">
        <f>IF(AC149="","",VLOOKUP(AC149,'シフト記号表（従来型・ユニット型共通）'!$C$6:$L$47,10,FALSE))</f>
        <v/>
      </c>
      <c r="AD150" s="258" t="str">
        <f>IF(AD149="","",VLOOKUP(AD149,'シフト記号表（従来型・ユニット型共通）'!$C$6:$L$47,10,FALSE))</f>
        <v/>
      </c>
      <c r="AE150" s="259" t="str">
        <f>IF(AE149="","",VLOOKUP(AE149,'シフト記号表（従来型・ユニット型共通）'!$C$6:$L$47,10,FALSE))</f>
        <v/>
      </c>
      <c r="AF150" s="259" t="str">
        <f>IF(AF149="","",VLOOKUP(AF149,'シフト記号表（従来型・ユニット型共通）'!$C$6:$L$47,10,FALSE))</f>
        <v/>
      </c>
      <c r="AG150" s="259" t="str">
        <f>IF(AG149="","",VLOOKUP(AG149,'シフト記号表（従来型・ユニット型共通）'!$C$6:$L$47,10,FALSE))</f>
        <v/>
      </c>
      <c r="AH150" s="259" t="str">
        <f>IF(AH149="","",VLOOKUP(AH149,'シフト記号表（従来型・ユニット型共通）'!$C$6:$L$47,10,FALSE))</f>
        <v/>
      </c>
      <c r="AI150" s="259" t="str">
        <f>IF(AI149="","",VLOOKUP(AI149,'シフト記号表（従来型・ユニット型共通）'!$C$6:$L$47,10,FALSE))</f>
        <v/>
      </c>
      <c r="AJ150" s="260" t="str">
        <f>IF(AJ149="","",VLOOKUP(AJ149,'シフト記号表（従来型・ユニット型共通）'!$C$6:$L$47,10,FALSE))</f>
        <v/>
      </c>
      <c r="AK150" s="258" t="str">
        <f>IF(AK149="","",VLOOKUP(AK149,'シフト記号表（従来型・ユニット型共通）'!$C$6:$L$47,10,FALSE))</f>
        <v/>
      </c>
      <c r="AL150" s="259" t="str">
        <f>IF(AL149="","",VLOOKUP(AL149,'シフト記号表（従来型・ユニット型共通）'!$C$6:$L$47,10,FALSE))</f>
        <v/>
      </c>
      <c r="AM150" s="259" t="str">
        <f>IF(AM149="","",VLOOKUP(AM149,'シフト記号表（従来型・ユニット型共通）'!$C$6:$L$47,10,FALSE))</f>
        <v/>
      </c>
      <c r="AN150" s="259" t="str">
        <f>IF(AN149="","",VLOOKUP(AN149,'シフト記号表（従来型・ユニット型共通）'!$C$6:$L$47,10,FALSE))</f>
        <v/>
      </c>
      <c r="AO150" s="259" t="str">
        <f>IF(AO149="","",VLOOKUP(AO149,'シフト記号表（従来型・ユニット型共通）'!$C$6:$L$47,10,FALSE))</f>
        <v/>
      </c>
      <c r="AP150" s="259" t="str">
        <f>IF(AP149="","",VLOOKUP(AP149,'シフト記号表（従来型・ユニット型共通）'!$C$6:$L$47,10,FALSE))</f>
        <v/>
      </c>
      <c r="AQ150" s="260" t="str">
        <f>IF(AQ149="","",VLOOKUP(AQ149,'シフト記号表（従来型・ユニット型共通）'!$C$6:$L$47,10,FALSE))</f>
        <v/>
      </c>
      <c r="AR150" s="258" t="str">
        <f>IF(AR149="","",VLOOKUP(AR149,'シフト記号表（従来型・ユニット型共通）'!$C$6:$L$47,10,FALSE))</f>
        <v/>
      </c>
      <c r="AS150" s="259" t="str">
        <f>IF(AS149="","",VLOOKUP(AS149,'シフト記号表（従来型・ユニット型共通）'!$C$6:$L$47,10,FALSE))</f>
        <v/>
      </c>
      <c r="AT150" s="259" t="str">
        <f>IF(AT149="","",VLOOKUP(AT149,'シフト記号表（従来型・ユニット型共通）'!$C$6:$L$47,10,FALSE))</f>
        <v/>
      </c>
      <c r="AU150" s="259" t="str">
        <f>IF(AU149="","",VLOOKUP(AU149,'シフト記号表（従来型・ユニット型共通）'!$C$6:$L$47,10,FALSE))</f>
        <v/>
      </c>
      <c r="AV150" s="259" t="str">
        <f>IF(AV149="","",VLOOKUP(AV149,'シフト記号表（従来型・ユニット型共通）'!$C$6:$L$47,10,FALSE))</f>
        <v/>
      </c>
      <c r="AW150" s="259" t="str">
        <f>IF(AW149="","",VLOOKUP(AW149,'シフト記号表（従来型・ユニット型共通）'!$C$6:$L$47,10,FALSE))</f>
        <v/>
      </c>
      <c r="AX150" s="260" t="str">
        <f>IF(AX149="","",VLOOKUP(AX149,'シフト記号表（従来型・ユニット型共通）'!$C$6:$L$47,10,FALSE))</f>
        <v/>
      </c>
      <c r="AY150" s="258" t="str">
        <f>IF(AY149="","",VLOOKUP(AY149,'シフト記号表（従来型・ユニット型共通）'!$C$6:$L$47,10,FALSE))</f>
        <v/>
      </c>
      <c r="AZ150" s="259" t="str">
        <f>IF(AZ149="","",VLOOKUP(AZ149,'シフト記号表（従来型・ユニット型共通）'!$C$6:$L$47,10,FALSE))</f>
        <v/>
      </c>
      <c r="BA150" s="259" t="str">
        <f>IF(BA149="","",VLOOKUP(BA149,'シフト記号表（従来型・ユニット型共通）'!$C$6:$L$47,10,FALSE))</f>
        <v/>
      </c>
      <c r="BB150" s="1610" t="str">
        <f>IF($BE$3="４週",SUM(W150:AX150),IF($BE$3="暦月",SUM(W150:BA150),""))</f>
        <v/>
      </c>
      <c r="BC150" s="1611"/>
      <c r="BD150" s="1612" t="str">
        <f>IF($BE$3="４週",BB150/4,IF($BE$3="暦月",(BB150/($BE$8/7)),""))</f>
        <v/>
      </c>
      <c r="BE150" s="1611"/>
      <c r="BF150" s="1607"/>
      <c r="BG150" s="1608"/>
      <c r="BH150" s="1608"/>
      <c r="BI150" s="1608"/>
      <c r="BJ150" s="1609"/>
    </row>
    <row r="151" spans="2:62" ht="20.25" customHeight="1" x14ac:dyDescent="0.2">
      <c r="B151" s="1520">
        <f>B149+1</f>
        <v>68</v>
      </c>
      <c r="C151" s="1584"/>
      <c r="D151" s="1511"/>
      <c r="E151" s="253"/>
      <c r="F151" s="254"/>
      <c r="G151" s="253"/>
      <c r="H151" s="254"/>
      <c r="I151" s="1585"/>
      <c r="J151" s="1586"/>
      <c r="K151" s="1509"/>
      <c r="L151" s="1510"/>
      <c r="M151" s="1510"/>
      <c r="N151" s="1511"/>
      <c r="O151" s="1515"/>
      <c r="P151" s="1516"/>
      <c r="Q151" s="1516"/>
      <c r="R151" s="1516"/>
      <c r="S151" s="1517"/>
      <c r="T151" s="273" t="s">
        <v>487</v>
      </c>
      <c r="U151" s="274"/>
      <c r="V151" s="275"/>
      <c r="W151" s="266"/>
      <c r="X151" s="267"/>
      <c r="Y151" s="267"/>
      <c r="Z151" s="267"/>
      <c r="AA151" s="267"/>
      <c r="AB151" s="267"/>
      <c r="AC151" s="268"/>
      <c r="AD151" s="266"/>
      <c r="AE151" s="267"/>
      <c r="AF151" s="267"/>
      <c r="AG151" s="267"/>
      <c r="AH151" s="267"/>
      <c r="AI151" s="267"/>
      <c r="AJ151" s="268"/>
      <c r="AK151" s="266"/>
      <c r="AL151" s="267"/>
      <c r="AM151" s="267"/>
      <c r="AN151" s="267"/>
      <c r="AO151" s="267"/>
      <c r="AP151" s="267"/>
      <c r="AQ151" s="268"/>
      <c r="AR151" s="266"/>
      <c r="AS151" s="267"/>
      <c r="AT151" s="267"/>
      <c r="AU151" s="267"/>
      <c r="AV151" s="267"/>
      <c r="AW151" s="267"/>
      <c r="AX151" s="268"/>
      <c r="AY151" s="266"/>
      <c r="AZ151" s="267"/>
      <c r="BA151" s="269"/>
      <c r="BB151" s="1518"/>
      <c r="BC151" s="1519"/>
      <c r="BD151" s="1573"/>
      <c r="BE151" s="1574"/>
      <c r="BF151" s="1575"/>
      <c r="BG151" s="1576"/>
      <c r="BH151" s="1576"/>
      <c r="BI151" s="1576"/>
      <c r="BJ151" s="1577"/>
    </row>
    <row r="152" spans="2:62" ht="20.25" customHeight="1" x14ac:dyDescent="0.2">
      <c r="B152" s="1521"/>
      <c r="C152" s="1613"/>
      <c r="D152" s="1614"/>
      <c r="E152" s="276"/>
      <c r="F152" s="277">
        <f>C151</f>
        <v>0</v>
      </c>
      <c r="G152" s="276"/>
      <c r="H152" s="277">
        <f>I151</f>
        <v>0</v>
      </c>
      <c r="I152" s="1615"/>
      <c r="J152" s="1616"/>
      <c r="K152" s="1617"/>
      <c r="L152" s="1618"/>
      <c r="M152" s="1618"/>
      <c r="N152" s="1614"/>
      <c r="O152" s="1515"/>
      <c r="P152" s="1516"/>
      <c r="Q152" s="1516"/>
      <c r="R152" s="1516"/>
      <c r="S152" s="1517"/>
      <c r="T152" s="270" t="s">
        <v>488</v>
      </c>
      <c r="U152" s="271"/>
      <c r="V152" s="272"/>
      <c r="W152" s="258" t="str">
        <f>IF(W151="","",VLOOKUP(W151,'シフト記号表（従来型・ユニット型共通）'!$C$6:$L$47,10,FALSE))</f>
        <v/>
      </c>
      <c r="X152" s="259" t="str">
        <f>IF(X151="","",VLOOKUP(X151,'シフト記号表（従来型・ユニット型共通）'!$C$6:$L$47,10,FALSE))</f>
        <v/>
      </c>
      <c r="Y152" s="259" t="str">
        <f>IF(Y151="","",VLOOKUP(Y151,'シフト記号表（従来型・ユニット型共通）'!$C$6:$L$47,10,FALSE))</f>
        <v/>
      </c>
      <c r="Z152" s="259" t="str">
        <f>IF(Z151="","",VLOOKUP(Z151,'シフト記号表（従来型・ユニット型共通）'!$C$6:$L$47,10,FALSE))</f>
        <v/>
      </c>
      <c r="AA152" s="259" t="str">
        <f>IF(AA151="","",VLOOKUP(AA151,'シフト記号表（従来型・ユニット型共通）'!$C$6:$L$47,10,FALSE))</f>
        <v/>
      </c>
      <c r="AB152" s="259" t="str">
        <f>IF(AB151="","",VLOOKUP(AB151,'シフト記号表（従来型・ユニット型共通）'!$C$6:$L$47,10,FALSE))</f>
        <v/>
      </c>
      <c r="AC152" s="260" t="str">
        <f>IF(AC151="","",VLOOKUP(AC151,'シフト記号表（従来型・ユニット型共通）'!$C$6:$L$47,10,FALSE))</f>
        <v/>
      </c>
      <c r="AD152" s="258" t="str">
        <f>IF(AD151="","",VLOOKUP(AD151,'シフト記号表（従来型・ユニット型共通）'!$C$6:$L$47,10,FALSE))</f>
        <v/>
      </c>
      <c r="AE152" s="259" t="str">
        <f>IF(AE151="","",VLOOKUP(AE151,'シフト記号表（従来型・ユニット型共通）'!$C$6:$L$47,10,FALSE))</f>
        <v/>
      </c>
      <c r="AF152" s="259" t="str">
        <f>IF(AF151="","",VLOOKUP(AF151,'シフト記号表（従来型・ユニット型共通）'!$C$6:$L$47,10,FALSE))</f>
        <v/>
      </c>
      <c r="AG152" s="259" t="str">
        <f>IF(AG151="","",VLOOKUP(AG151,'シフト記号表（従来型・ユニット型共通）'!$C$6:$L$47,10,FALSE))</f>
        <v/>
      </c>
      <c r="AH152" s="259" t="str">
        <f>IF(AH151="","",VLOOKUP(AH151,'シフト記号表（従来型・ユニット型共通）'!$C$6:$L$47,10,FALSE))</f>
        <v/>
      </c>
      <c r="AI152" s="259" t="str">
        <f>IF(AI151="","",VLOOKUP(AI151,'シフト記号表（従来型・ユニット型共通）'!$C$6:$L$47,10,FALSE))</f>
        <v/>
      </c>
      <c r="AJ152" s="260" t="str">
        <f>IF(AJ151="","",VLOOKUP(AJ151,'シフト記号表（従来型・ユニット型共通）'!$C$6:$L$47,10,FALSE))</f>
        <v/>
      </c>
      <c r="AK152" s="258" t="str">
        <f>IF(AK151="","",VLOOKUP(AK151,'シフト記号表（従来型・ユニット型共通）'!$C$6:$L$47,10,FALSE))</f>
        <v/>
      </c>
      <c r="AL152" s="259" t="str">
        <f>IF(AL151="","",VLOOKUP(AL151,'シフト記号表（従来型・ユニット型共通）'!$C$6:$L$47,10,FALSE))</f>
        <v/>
      </c>
      <c r="AM152" s="259" t="str">
        <f>IF(AM151="","",VLOOKUP(AM151,'シフト記号表（従来型・ユニット型共通）'!$C$6:$L$47,10,FALSE))</f>
        <v/>
      </c>
      <c r="AN152" s="259" t="str">
        <f>IF(AN151="","",VLOOKUP(AN151,'シフト記号表（従来型・ユニット型共通）'!$C$6:$L$47,10,FALSE))</f>
        <v/>
      </c>
      <c r="AO152" s="259" t="str">
        <f>IF(AO151="","",VLOOKUP(AO151,'シフト記号表（従来型・ユニット型共通）'!$C$6:$L$47,10,FALSE))</f>
        <v/>
      </c>
      <c r="AP152" s="259" t="str">
        <f>IF(AP151="","",VLOOKUP(AP151,'シフト記号表（従来型・ユニット型共通）'!$C$6:$L$47,10,FALSE))</f>
        <v/>
      </c>
      <c r="AQ152" s="260" t="str">
        <f>IF(AQ151="","",VLOOKUP(AQ151,'シフト記号表（従来型・ユニット型共通）'!$C$6:$L$47,10,FALSE))</f>
        <v/>
      </c>
      <c r="AR152" s="258" t="str">
        <f>IF(AR151="","",VLOOKUP(AR151,'シフト記号表（従来型・ユニット型共通）'!$C$6:$L$47,10,FALSE))</f>
        <v/>
      </c>
      <c r="AS152" s="259" t="str">
        <f>IF(AS151="","",VLOOKUP(AS151,'シフト記号表（従来型・ユニット型共通）'!$C$6:$L$47,10,FALSE))</f>
        <v/>
      </c>
      <c r="AT152" s="259" t="str">
        <f>IF(AT151="","",VLOOKUP(AT151,'シフト記号表（従来型・ユニット型共通）'!$C$6:$L$47,10,FALSE))</f>
        <v/>
      </c>
      <c r="AU152" s="259" t="str">
        <f>IF(AU151="","",VLOOKUP(AU151,'シフト記号表（従来型・ユニット型共通）'!$C$6:$L$47,10,FALSE))</f>
        <v/>
      </c>
      <c r="AV152" s="259" t="str">
        <f>IF(AV151="","",VLOOKUP(AV151,'シフト記号表（従来型・ユニット型共通）'!$C$6:$L$47,10,FALSE))</f>
        <v/>
      </c>
      <c r="AW152" s="259" t="str">
        <f>IF(AW151="","",VLOOKUP(AW151,'シフト記号表（従来型・ユニット型共通）'!$C$6:$L$47,10,FALSE))</f>
        <v/>
      </c>
      <c r="AX152" s="260" t="str">
        <f>IF(AX151="","",VLOOKUP(AX151,'シフト記号表（従来型・ユニット型共通）'!$C$6:$L$47,10,FALSE))</f>
        <v/>
      </c>
      <c r="AY152" s="258" t="str">
        <f>IF(AY151="","",VLOOKUP(AY151,'シフト記号表（従来型・ユニット型共通）'!$C$6:$L$47,10,FALSE))</f>
        <v/>
      </c>
      <c r="AZ152" s="259" t="str">
        <f>IF(AZ151="","",VLOOKUP(AZ151,'シフト記号表（従来型・ユニット型共通）'!$C$6:$L$47,10,FALSE))</f>
        <v/>
      </c>
      <c r="BA152" s="259" t="str">
        <f>IF(BA151="","",VLOOKUP(BA151,'シフト記号表（従来型・ユニット型共通）'!$C$6:$L$47,10,FALSE))</f>
        <v/>
      </c>
      <c r="BB152" s="1610" t="str">
        <f>IF($BE$3="４週",SUM(W152:AX152),IF($BE$3="暦月",SUM(W152:BA152),""))</f>
        <v/>
      </c>
      <c r="BC152" s="1611"/>
      <c r="BD152" s="1612" t="str">
        <f>IF($BE$3="４週",BB152/4,IF($BE$3="暦月",(BB152/($BE$8/7)),""))</f>
        <v/>
      </c>
      <c r="BE152" s="1611"/>
      <c r="BF152" s="1607"/>
      <c r="BG152" s="1608"/>
      <c r="BH152" s="1608"/>
      <c r="BI152" s="1608"/>
      <c r="BJ152" s="1609"/>
    </row>
    <row r="153" spans="2:62" ht="20.25" customHeight="1" x14ac:dyDescent="0.2">
      <c r="B153" s="1520">
        <f>B151+1</f>
        <v>69</v>
      </c>
      <c r="C153" s="1584"/>
      <c r="D153" s="1511"/>
      <c r="E153" s="253"/>
      <c r="F153" s="254"/>
      <c r="G153" s="253"/>
      <c r="H153" s="254"/>
      <c r="I153" s="1585"/>
      <c r="J153" s="1586"/>
      <c r="K153" s="1509"/>
      <c r="L153" s="1510"/>
      <c r="M153" s="1510"/>
      <c r="N153" s="1511"/>
      <c r="O153" s="1515"/>
      <c r="P153" s="1516"/>
      <c r="Q153" s="1516"/>
      <c r="R153" s="1516"/>
      <c r="S153" s="1517"/>
      <c r="T153" s="273" t="s">
        <v>487</v>
      </c>
      <c r="U153" s="274"/>
      <c r="V153" s="275"/>
      <c r="W153" s="266"/>
      <c r="X153" s="267"/>
      <c r="Y153" s="267"/>
      <c r="Z153" s="267"/>
      <c r="AA153" s="267"/>
      <c r="AB153" s="267"/>
      <c r="AC153" s="268"/>
      <c r="AD153" s="266"/>
      <c r="AE153" s="267"/>
      <c r="AF153" s="267"/>
      <c r="AG153" s="267"/>
      <c r="AH153" s="267"/>
      <c r="AI153" s="267"/>
      <c r="AJ153" s="268"/>
      <c r="AK153" s="266"/>
      <c r="AL153" s="267"/>
      <c r="AM153" s="267"/>
      <c r="AN153" s="267"/>
      <c r="AO153" s="267"/>
      <c r="AP153" s="267"/>
      <c r="AQ153" s="268"/>
      <c r="AR153" s="266"/>
      <c r="AS153" s="267"/>
      <c r="AT153" s="267"/>
      <c r="AU153" s="267"/>
      <c r="AV153" s="267"/>
      <c r="AW153" s="267"/>
      <c r="AX153" s="268"/>
      <c r="AY153" s="266"/>
      <c r="AZ153" s="267"/>
      <c r="BA153" s="269"/>
      <c r="BB153" s="1518"/>
      <c r="BC153" s="1519"/>
      <c r="BD153" s="1573"/>
      <c r="BE153" s="1574"/>
      <c r="BF153" s="1575"/>
      <c r="BG153" s="1576"/>
      <c r="BH153" s="1576"/>
      <c r="BI153" s="1576"/>
      <c r="BJ153" s="1577"/>
    </row>
    <row r="154" spans="2:62" ht="20.25" customHeight="1" x14ac:dyDescent="0.2">
      <c r="B154" s="1521"/>
      <c r="C154" s="1613"/>
      <c r="D154" s="1614"/>
      <c r="E154" s="276"/>
      <c r="F154" s="277">
        <f>C153</f>
        <v>0</v>
      </c>
      <c r="G154" s="276"/>
      <c r="H154" s="277">
        <f>I153</f>
        <v>0</v>
      </c>
      <c r="I154" s="1615"/>
      <c r="J154" s="1616"/>
      <c r="K154" s="1617"/>
      <c r="L154" s="1618"/>
      <c r="M154" s="1618"/>
      <c r="N154" s="1614"/>
      <c r="O154" s="1515"/>
      <c r="P154" s="1516"/>
      <c r="Q154" s="1516"/>
      <c r="R154" s="1516"/>
      <c r="S154" s="1517"/>
      <c r="T154" s="270" t="s">
        <v>488</v>
      </c>
      <c r="U154" s="271"/>
      <c r="V154" s="272"/>
      <c r="W154" s="258" t="str">
        <f>IF(W153="","",VLOOKUP(W153,'シフト記号表（従来型・ユニット型共通）'!$C$6:$L$47,10,FALSE))</f>
        <v/>
      </c>
      <c r="X154" s="259" t="str">
        <f>IF(X153="","",VLOOKUP(X153,'シフト記号表（従来型・ユニット型共通）'!$C$6:$L$47,10,FALSE))</f>
        <v/>
      </c>
      <c r="Y154" s="259" t="str">
        <f>IF(Y153="","",VLOOKUP(Y153,'シフト記号表（従来型・ユニット型共通）'!$C$6:$L$47,10,FALSE))</f>
        <v/>
      </c>
      <c r="Z154" s="259" t="str">
        <f>IF(Z153="","",VLOOKUP(Z153,'シフト記号表（従来型・ユニット型共通）'!$C$6:$L$47,10,FALSE))</f>
        <v/>
      </c>
      <c r="AA154" s="259" t="str">
        <f>IF(AA153="","",VLOOKUP(AA153,'シフト記号表（従来型・ユニット型共通）'!$C$6:$L$47,10,FALSE))</f>
        <v/>
      </c>
      <c r="AB154" s="259" t="str">
        <f>IF(AB153="","",VLOOKUP(AB153,'シフト記号表（従来型・ユニット型共通）'!$C$6:$L$47,10,FALSE))</f>
        <v/>
      </c>
      <c r="AC154" s="260" t="str">
        <f>IF(AC153="","",VLOOKUP(AC153,'シフト記号表（従来型・ユニット型共通）'!$C$6:$L$47,10,FALSE))</f>
        <v/>
      </c>
      <c r="AD154" s="258" t="str">
        <f>IF(AD153="","",VLOOKUP(AD153,'シフト記号表（従来型・ユニット型共通）'!$C$6:$L$47,10,FALSE))</f>
        <v/>
      </c>
      <c r="AE154" s="259" t="str">
        <f>IF(AE153="","",VLOOKUP(AE153,'シフト記号表（従来型・ユニット型共通）'!$C$6:$L$47,10,FALSE))</f>
        <v/>
      </c>
      <c r="AF154" s="259" t="str">
        <f>IF(AF153="","",VLOOKUP(AF153,'シフト記号表（従来型・ユニット型共通）'!$C$6:$L$47,10,FALSE))</f>
        <v/>
      </c>
      <c r="AG154" s="259" t="str">
        <f>IF(AG153="","",VLOOKUP(AG153,'シフト記号表（従来型・ユニット型共通）'!$C$6:$L$47,10,FALSE))</f>
        <v/>
      </c>
      <c r="AH154" s="259" t="str">
        <f>IF(AH153="","",VLOOKUP(AH153,'シフト記号表（従来型・ユニット型共通）'!$C$6:$L$47,10,FALSE))</f>
        <v/>
      </c>
      <c r="AI154" s="259" t="str">
        <f>IF(AI153="","",VLOOKUP(AI153,'シフト記号表（従来型・ユニット型共通）'!$C$6:$L$47,10,FALSE))</f>
        <v/>
      </c>
      <c r="AJ154" s="260" t="str">
        <f>IF(AJ153="","",VLOOKUP(AJ153,'シフト記号表（従来型・ユニット型共通）'!$C$6:$L$47,10,FALSE))</f>
        <v/>
      </c>
      <c r="AK154" s="258" t="str">
        <f>IF(AK153="","",VLOOKUP(AK153,'シフト記号表（従来型・ユニット型共通）'!$C$6:$L$47,10,FALSE))</f>
        <v/>
      </c>
      <c r="AL154" s="259" t="str">
        <f>IF(AL153="","",VLOOKUP(AL153,'シフト記号表（従来型・ユニット型共通）'!$C$6:$L$47,10,FALSE))</f>
        <v/>
      </c>
      <c r="AM154" s="259" t="str">
        <f>IF(AM153="","",VLOOKUP(AM153,'シフト記号表（従来型・ユニット型共通）'!$C$6:$L$47,10,FALSE))</f>
        <v/>
      </c>
      <c r="AN154" s="259" t="str">
        <f>IF(AN153="","",VLOOKUP(AN153,'シフト記号表（従来型・ユニット型共通）'!$C$6:$L$47,10,FALSE))</f>
        <v/>
      </c>
      <c r="AO154" s="259" t="str">
        <f>IF(AO153="","",VLOOKUP(AO153,'シフト記号表（従来型・ユニット型共通）'!$C$6:$L$47,10,FALSE))</f>
        <v/>
      </c>
      <c r="AP154" s="259" t="str">
        <f>IF(AP153="","",VLOOKUP(AP153,'シフト記号表（従来型・ユニット型共通）'!$C$6:$L$47,10,FALSE))</f>
        <v/>
      </c>
      <c r="AQ154" s="260" t="str">
        <f>IF(AQ153="","",VLOOKUP(AQ153,'シフト記号表（従来型・ユニット型共通）'!$C$6:$L$47,10,FALSE))</f>
        <v/>
      </c>
      <c r="AR154" s="258" t="str">
        <f>IF(AR153="","",VLOOKUP(AR153,'シフト記号表（従来型・ユニット型共通）'!$C$6:$L$47,10,FALSE))</f>
        <v/>
      </c>
      <c r="AS154" s="259" t="str">
        <f>IF(AS153="","",VLOOKUP(AS153,'シフト記号表（従来型・ユニット型共通）'!$C$6:$L$47,10,FALSE))</f>
        <v/>
      </c>
      <c r="AT154" s="259" t="str">
        <f>IF(AT153="","",VLOOKUP(AT153,'シフト記号表（従来型・ユニット型共通）'!$C$6:$L$47,10,FALSE))</f>
        <v/>
      </c>
      <c r="AU154" s="259" t="str">
        <f>IF(AU153="","",VLOOKUP(AU153,'シフト記号表（従来型・ユニット型共通）'!$C$6:$L$47,10,FALSE))</f>
        <v/>
      </c>
      <c r="AV154" s="259" t="str">
        <f>IF(AV153="","",VLOOKUP(AV153,'シフト記号表（従来型・ユニット型共通）'!$C$6:$L$47,10,FALSE))</f>
        <v/>
      </c>
      <c r="AW154" s="259" t="str">
        <f>IF(AW153="","",VLOOKUP(AW153,'シフト記号表（従来型・ユニット型共通）'!$C$6:$L$47,10,FALSE))</f>
        <v/>
      </c>
      <c r="AX154" s="260" t="str">
        <f>IF(AX153="","",VLOOKUP(AX153,'シフト記号表（従来型・ユニット型共通）'!$C$6:$L$47,10,FALSE))</f>
        <v/>
      </c>
      <c r="AY154" s="258" t="str">
        <f>IF(AY153="","",VLOOKUP(AY153,'シフト記号表（従来型・ユニット型共通）'!$C$6:$L$47,10,FALSE))</f>
        <v/>
      </c>
      <c r="AZ154" s="259" t="str">
        <f>IF(AZ153="","",VLOOKUP(AZ153,'シフト記号表（従来型・ユニット型共通）'!$C$6:$L$47,10,FALSE))</f>
        <v/>
      </c>
      <c r="BA154" s="259" t="str">
        <f>IF(BA153="","",VLOOKUP(BA153,'シフト記号表（従来型・ユニット型共通）'!$C$6:$L$47,10,FALSE))</f>
        <v/>
      </c>
      <c r="BB154" s="1610" t="str">
        <f>IF($BE$3="４週",SUM(W154:AX154),IF($BE$3="暦月",SUM(W154:BA154),""))</f>
        <v/>
      </c>
      <c r="BC154" s="1611"/>
      <c r="BD154" s="1612" t="str">
        <f>IF($BE$3="４週",BB154/4,IF($BE$3="暦月",(BB154/($BE$8/7)),""))</f>
        <v/>
      </c>
      <c r="BE154" s="1611"/>
      <c r="BF154" s="1607"/>
      <c r="BG154" s="1608"/>
      <c r="BH154" s="1608"/>
      <c r="BI154" s="1608"/>
      <c r="BJ154" s="1609"/>
    </row>
    <row r="155" spans="2:62" ht="20.25" customHeight="1" x14ac:dyDescent="0.2">
      <c r="B155" s="1520">
        <f>B153+1</f>
        <v>70</v>
      </c>
      <c r="C155" s="1584"/>
      <c r="D155" s="1511"/>
      <c r="E155" s="253"/>
      <c r="F155" s="254"/>
      <c r="G155" s="253"/>
      <c r="H155" s="254"/>
      <c r="I155" s="1585"/>
      <c r="J155" s="1586"/>
      <c r="K155" s="1509"/>
      <c r="L155" s="1510"/>
      <c r="M155" s="1510"/>
      <c r="N155" s="1511"/>
      <c r="O155" s="1515"/>
      <c r="P155" s="1516"/>
      <c r="Q155" s="1516"/>
      <c r="R155" s="1516"/>
      <c r="S155" s="1517"/>
      <c r="T155" s="273" t="s">
        <v>487</v>
      </c>
      <c r="U155" s="274"/>
      <c r="V155" s="275"/>
      <c r="W155" s="266"/>
      <c r="X155" s="267"/>
      <c r="Y155" s="267"/>
      <c r="Z155" s="267"/>
      <c r="AA155" s="267"/>
      <c r="AB155" s="267"/>
      <c r="AC155" s="268"/>
      <c r="AD155" s="266"/>
      <c r="AE155" s="267"/>
      <c r="AF155" s="267"/>
      <c r="AG155" s="267"/>
      <c r="AH155" s="267"/>
      <c r="AI155" s="267"/>
      <c r="AJ155" s="268"/>
      <c r="AK155" s="266"/>
      <c r="AL155" s="267"/>
      <c r="AM155" s="267"/>
      <c r="AN155" s="267"/>
      <c r="AO155" s="267"/>
      <c r="AP155" s="267"/>
      <c r="AQ155" s="268"/>
      <c r="AR155" s="266"/>
      <c r="AS155" s="267"/>
      <c r="AT155" s="267"/>
      <c r="AU155" s="267"/>
      <c r="AV155" s="267"/>
      <c r="AW155" s="267"/>
      <c r="AX155" s="268"/>
      <c r="AY155" s="266"/>
      <c r="AZ155" s="267"/>
      <c r="BA155" s="269"/>
      <c r="BB155" s="1518"/>
      <c r="BC155" s="1519"/>
      <c r="BD155" s="1573"/>
      <c r="BE155" s="1574"/>
      <c r="BF155" s="1575"/>
      <c r="BG155" s="1576"/>
      <c r="BH155" s="1576"/>
      <c r="BI155" s="1576"/>
      <c r="BJ155" s="1577"/>
    </row>
    <row r="156" spans="2:62" ht="20.25" customHeight="1" x14ac:dyDescent="0.2">
      <c r="B156" s="1521"/>
      <c r="C156" s="1613"/>
      <c r="D156" s="1614"/>
      <c r="E156" s="276"/>
      <c r="F156" s="277">
        <f>C155</f>
        <v>0</v>
      </c>
      <c r="G156" s="276"/>
      <c r="H156" s="277">
        <f>I155</f>
        <v>0</v>
      </c>
      <c r="I156" s="1615"/>
      <c r="J156" s="1616"/>
      <c r="K156" s="1617"/>
      <c r="L156" s="1618"/>
      <c r="M156" s="1618"/>
      <c r="N156" s="1614"/>
      <c r="O156" s="1515"/>
      <c r="P156" s="1516"/>
      <c r="Q156" s="1516"/>
      <c r="R156" s="1516"/>
      <c r="S156" s="1517"/>
      <c r="T156" s="270" t="s">
        <v>488</v>
      </c>
      <c r="U156" s="271"/>
      <c r="V156" s="272"/>
      <c r="W156" s="258" t="str">
        <f>IF(W155="","",VLOOKUP(W155,'シフト記号表（従来型・ユニット型共通）'!$C$6:$L$47,10,FALSE))</f>
        <v/>
      </c>
      <c r="X156" s="259" t="str">
        <f>IF(X155="","",VLOOKUP(X155,'シフト記号表（従来型・ユニット型共通）'!$C$6:$L$47,10,FALSE))</f>
        <v/>
      </c>
      <c r="Y156" s="259" t="str">
        <f>IF(Y155="","",VLOOKUP(Y155,'シフト記号表（従来型・ユニット型共通）'!$C$6:$L$47,10,FALSE))</f>
        <v/>
      </c>
      <c r="Z156" s="259" t="str">
        <f>IF(Z155="","",VLOOKUP(Z155,'シフト記号表（従来型・ユニット型共通）'!$C$6:$L$47,10,FALSE))</f>
        <v/>
      </c>
      <c r="AA156" s="259" t="str">
        <f>IF(AA155="","",VLOOKUP(AA155,'シフト記号表（従来型・ユニット型共通）'!$C$6:$L$47,10,FALSE))</f>
        <v/>
      </c>
      <c r="AB156" s="259" t="str">
        <f>IF(AB155="","",VLOOKUP(AB155,'シフト記号表（従来型・ユニット型共通）'!$C$6:$L$47,10,FALSE))</f>
        <v/>
      </c>
      <c r="AC156" s="260" t="str">
        <f>IF(AC155="","",VLOOKUP(AC155,'シフト記号表（従来型・ユニット型共通）'!$C$6:$L$47,10,FALSE))</f>
        <v/>
      </c>
      <c r="AD156" s="258" t="str">
        <f>IF(AD155="","",VLOOKUP(AD155,'シフト記号表（従来型・ユニット型共通）'!$C$6:$L$47,10,FALSE))</f>
        <v/>
      </c>
      <c r="AE156" s="259" t="str">
        <f>IF(AE155="","",VLOOKUP(AE155,'シフト記号表（従来型・ユニット型共通）'!$C$6:$L$47,10,FALSE))</f>
        <v/>
      </c>
      <c r="AF156" s="259" t="str">
        <f>IF(AF155="","",VLOOKUP(AF155,'シフト記号表（従来型・ユニット型共通）'!$C$6:$L$47,10,FALSE))</f>
        <v/>
      </c>
      <c r="AG156" s="259" t="str">
        <f>IF(AG155="","",VLOOKUP(AG155,'シフト記号表（従来型・ユニット型共通）'!$C$6:$L$47,10,FALSE))</f>
        <v/>
      </c>
      <c r="AH156" s="259" t="str">
        <f>IF(AH155="","",VLOOKUP(AH155,'シフト記号表（従来型・ユニット型共通）'!$C$6:$L$47,10,FALSE))</f>
        <v/>
      </c>
      <c r="AI156" s="259" t="str">
        <f>IF(AI155="","",VLOOKUP(AI155,'シフト記号表（従来型・ユニット型共通）'!$C$6:$L$47,10,FALSE))</f>
        <v/>
      </c>
      <c r="AJ156" s="260" t="str">
        <f>IF(AJ155="","",VLOOKUP(AJ155,'シフト記号表（従来型・ユニット型共通）'!$C$6:$L$47,10,FALSE))</f>
        <v/>
      </c>
      <c r="AK156" s="258" t="str">
        <f>IF(AK155="","",VLOOKUP(AK155,'シフト記号表（従来型・ユニット型共通）'!$C$6:$L$47,10,FALSE))</f>
        <v/>
      </c>
      <c r="AL156" s="259" t="str">
        <f>IF(AL155="","",VLOOKUP(AL155,'シフト記号表（従来型・ユニット型共通）'!$C$6:$L$47,10,FALSE))</f>
        <v/>
      </c>
      <c r="AM156" s="259" t="str">
        <f>IF(AM155="","",VLOOKUP(AM155,'シフト記号表（従来型・ユニット型共通）'!$C$6:$L$47,10,FALSE))</f>
        <v/>
      </c>
      <c r="AN156" s="259" t="str">
        <f>IF(AN155="","",VLOOKUP(AN155,'シフト記号表（従来型・ユニット型共通）'!$C$6:$L$47,10,FALSE))</f>
        <v/>
      </c>
      <c r="AO156" s="259" t="str">
        <f>IF(AO155="","",VLOOKUP(AO155,'シフト記号表（従来型・ユニット型共通）'!$C$6:$L$47,10,FALSE))</f>
        <v/>
      </c>
      <c r="AP156" s="259" t="str">
        <f>IF(AP155="","",VLOOKUP(AP155,'シフト記号表（従来型・ユニット型共通）'!$C$6:$L$47,10,FALSE))</f>
        <v/>
      </c>
      <c r="AQ156" s="260" t="str">
        <f>IF(AQ155="","",VLOOKUP(AQ155,'シフト記号表（従来型・ユニット型共通）'!$C$6:$L$47,10,FALSE))</f>
        <v/>
      </c>
      <c r="AR156" s="258" t="str">
        <f>IF(AR155="","",VLOOKUP(AR155,'シフト記号表（従来型・ユニット型共通）'!$C$6:$L$47,10,FALSE))</f>
        <v/>
      </c>
      <c r="AS156" s="259" t="str">
        <f>IF(AS155="","",VLOOKUP(AS155,'シフト記号表（従来型・ユニット型共通）'!$C$6:$L$47,10,FALSE))</f>
        <v/>
      </c>
      <c r="AT156" s="259" t="str">
        <f>IF(AT155="","",VLOOKUP(AT155,'シフト記号表（従来型・ユニット型共通）'!$C$6:$L$47,10,FALSE))</f>
        <v/>
      </c>
      <c r="AU156" s="259" t="str">
        <f>IF(AU155="","",VLOOKUP(AU155,'シフト記号表（従来型・ユニット型共通）'!$C$6:$L$47,10,FALSE))</f>
        <v/>
      </c>
      <c r="AV156" s="259" t="str">
        <f>IF(AV155="","",VLOOKUP(AV155,'シフト記号表（従来型・ユニット型共通）'!$C$6:$L$47,10,FALSE))</f>
        <v/>
      </c>
      <c r="AW156" s="259" t="str">
        <f>IF(AW155="","",VLOOKUP(AW155,'シフト記号表（従来型・ユニット型共通）'!$C$6:$L$47,10,FALSE))</f>
        <v/>
      </c>
      <c r="AX156" s="260" t="str">
        <f>IF(AX155="","",VLOOKUP(AX155,'シフト記号表（従来型・ユニット型共通）'!$C$6:$L$47,10,FALSE))</f>
        <v/>
      </c>
      <c r="AY156" s="258" t="str">
        <f>IF(AY155="","",VLOOKUP(AY155,'シフト記号表（従来型・ユニット型共通）'!$C$6:$L$47,10,FALSE))</f>
        <v/>
      </c>
      <c r="AZ156" s="259" t="str">
        <f>IF(AZ155="","",VLOOKUP(AZ155,'シフト記号表（従来型・ユニット型共通）'!$C$6:$L$47,10,FALSE))</f>
        <v/>
      </c>
      <c r="BA156" s="259" t="str">
        <f>IF(BA155="","",VLOOKUP(BA155,'シフト記号表（従来型・ユニット型共通）'!$C$6:$L$47,10,FALSE))</f>
        <v/>
      </c>
      <c r="BB156" s="1610" t="str">
        <f>IF($BE$3="４週",SUM(W156:AX156),IF($BE$3="暦月",SUM(W156:BA156),""))</f>
        <v/>
      </c>
      <c r="BC156" s="1611"/>
      <c r="BD156" s="1612" t="str">
        <f>IF($BE$3="４週",BB156/4,IF($BE$3="暦月",(BB156/($BE$8/7)),""))</f>
        <v/>
      </c>
      <c r="BE156" s="1611"/>
      <c r="BF156" s="1607"/>
      <c r="BG156" s="1608"/>
      <c r="BH156" s="1608"/>
      <c r="BI156" s="1608"/>
      <c r="BJ156" s="1609"/>
    </row>
    <row r="157" spans="2:62" ht="20.25" customHeight="1" x14ac:dyDescent="0.2">
      <c r="B157" s="1520">
        <f>B155+1</f>
        <v>71</v>
      </c>
      <c r="C157" s="1584"/>
      <c r="D157" s="1511"/>
      <c r="E157" s="253"/>
      <c r="F157" s="254"/>
      <c r="G157" s="253"/>
      <c r="H157" s="254"/>
      <c r="I157" s="1585"/>
      <c r="J157" s="1586"/>
      <c r="K157" s="1509"/>
      <c r="L157" s="1510"/>
      <c r="M157" s="1510"/>
      <c r="N157" s="1511"/>
      <c r="O157" s="1515"/>
      <c r="P157" s="1516"/>
      <c r="Q157" s="1516"/>
      <c r="R157" s="1516"/>
      <c r="S157" s="1517"/>
      <c r="T157" s="273" t="s">
        <v>487</v>
      </c>
      <c r="U157" s="274"/>
      <c r="V157" s="275"/>
      <c r="W157" s="266"/>
      <c r="X157" s="267"/>
      <c r="Y157" s="267"/>
      <c r="Z157" s="267"/>
      <c r="AA157" s="267"/>
      <c r="AB157" s="267"/>
      <c r="AC157" s="268"/>
      <c r="AD157" s="266"/>
      <c r="AE157" s="267"/>
      <c r="AF157" s="267"/>
      <c r="AG157" s="267"/>
      <c r="AH157" s="267"/>
      <c r="AI157" s="267"/>
      <c r="AJ157" s="268"/>
      <c r="AK157" s="266"/>
      <c r="AL157" s="267"/>
      <c r="AM157" s="267"/>
      <c r="AN157" s="267"/>
      <c r="AO157" s="267"/>
      <c r="AP157" s="267"/>
      <c r="AQ157" s="268"/>
      <c r="AR157" s="266"/>
      <c r="AS157" s="267"/>
      <c r="AT157" s="267"/>
      <c r="AU157" s="267"/>
      <c r="AV157" s="267"/>
      <c r="AW157" s="267"/>
      <c r="AX157" s="268"/>
      <c r="AY157" s="266"/>
      <c r="AZ157" s="267"/>
      <c r="BA157" s="269"/>
      <c r="BB157" s="1518"/>
      <c r="BC157" s="1519"/>
      <c r="BD157" s="1573"/>
      <c r="BE157" s="1574"/>
      <c r="BF157" s="1575"/>
      <c r="BG157" s="1576"/>
      <c r="BH157" s="1576"/>
      <c r="BI157" s="1576"/>
      <c r="BJ157" s="1577"/>
    </row>
    <row r="158" spans="2:62" ht="20.25" customHeight="1" x14ac:dyDescent="0.2">
      <c r="B158" s="1521"/>
      <c r="C158" s="1613"/>
      <c r="D158" s="1614"/>
      <c r="E158" s="276"/>
      <c r="F158" s="277">
        <f>C157</f>
        <v>0</v>
      </c>
      <c r="G158" s="276"/>
      <c r="H158" s="277">
        <f>I157</f>
        <v>0</v>
      </c>
      <c r="I158" s="1615"/>
      <c r="J158" s="1616"/>
      <c r="K158" s="1617"/>
      <c r="L158" s="1618"/>
      <c r="M158" s="1618"/>
      <c r="N158" s="1614"/>
      <c r="O158" s="1515"/>
      <c r="P158" s="1516"/>
      <c r="Q158" s="1516"/>
      <c r="R158" s="1516"/>
      <c r="S158" s="1517"/>
      <c r="T158" s="270" t="s">
        <v>488</v>
      </c>
      <c r="U158" s="271"/>
      <c r="V158" s="272"/>
      <c r="W158" s="258" t="str">
        <f>IF(W157="","",VLOOKUP(W157,'シフト記号表（従来型・ユニット型共通）'!$C$6:$L$47,10,FALSE))</f>
        <v/>
      </c>
      <c r="X158" s="259" t="str">
        <f>IF(X157="","",VLOOKUP(X157,'シフト記号表（従来型・ユニット型共通）'!$C$6:$L$47,10,FALSE))</f>
        <v/>
      </c>
      <c r="Y158" s="259" t="str">
        <f>IF(Y157="","",VLOOKUP(Y157,'シフト記号表（従来型・ユニット型共通）'!$C$6:$L$47,10,FALSE))</f>
        <v/>
      </c>
      <c r="Z158" s="259" t="str">
        <f>IF(Z157="","",VLOOKUP(Z157,'シフト記号表（従来型・ユニット型共通）'!$C$6:$L$47,10,FALSE))</f>
        <v/>
      </c>
      <c r="AA158" s="259" t="str">
        <f>IF(AA157="","",VLOOKUP(AA157,'シフト記号表（従来型・ユニット型共通）'!$C$6:$L$47,10,FALSE))</f>
        <v/>
      </c>
      <c r="AB158" s="259" t="str">
        <f>IF(AB157="","",VLOOKUP(AB157,'シフト記号表（従来型・ユニット型共通）'!$C$6:$L$47,10,FALSE))</f>
        <v/>
      </c>
      <c r="AC158" s="260" t="str">
        <f>IF(AC157="","",VLOOKUP(AC157,'シフト記号表（従来型・ユニット型共通）'!$C$6:$L$47,10,FALSE))</f>
        <v/>
      </c>
      <c r="AD158" s="258" t="str">
        <f>IF(AD157="","",VLOOKUP(AD157,'シフト記号表（従来型・ユニット型共通）'!$C$6:$L$47,10,FALSE))</f>
        <v/>
      </c>
      <c r="AE158" s="259" t="str">
        <f>IF(AE157="","",VLOOKUP(AE157,'シフト記号表（従来型・ユニット型共通）'!$C$6:$L$47,10,FALSE))</f>
        <v/>
      </c>
      <c r="AF158" s="259" t="str">
        <f>IF(AF157="","",VLOOKUP(AF157,'シフト記号表（従来型・ユニット型共通）'!$C$6:$L$47,10,FALSE))</f>
        <v/>
      </c>
      <c r="AG158" s="259" t="str">
        <f>IF(AG157="","",VLOOKUP(AG157,'シフト記号表（従来型・ユニット型共通）'!$C$6:$L$47,10,FALSE))</f>
        <v/>
      </c>
      <c r="AH158" s="259" t="str">
        <f>IF(AH157="","",VLOOKUP(AH157,'シフト記号表（従来型・ユニット型共通）'!$C$6:$L$47,10,FALSE))</f>
        <v/>
      </c>
      <c r="AI158" s="259" t="str">
        <f>IF(AI157="","",VLOOKUP(AI157,'シフト記号表（従来型・ユニット型共通）'!$C$6:$L$47,10,FALSE))</f>
        <v/>
      </c>
      <c r="AJ158" s="260" t="str">
        <f>IF(AJ157="","",VLOOKUP(AJ157,'シフト記号表（従来型・ユニット型共通）'!$C$6:$L$47,10,FALSE))</f>
        <v/>
      </c>
      <c r="AK158" s="258" t="str">
        <f>IF(AK157="","",VLOOKUP(AK157,'シフト記号表（従来型・ユニット型共通）'!$C$6:$L$47,10,FALSE))</f>
        <v/>
      </c>
      <c r="AL158" s="259" t="str">
        <f>IF(AL157="","",VLOOKUP(AL157,'シフト記号表（従来型・ユニット型共通）'!$C$6:$L$47,10,FALSE))</f>
        <v/>
      </c>
      <c r="AM158" s="259" t="str">
        <f>IF(AM157="","",VLOOKUP(AM157,'シフト記号表（従来型・ユニット型共通）'!$C$6:$L$47,10,FALSE))</f>
        <v/>
      </c>
      <c r="AN158" s="259" t="str">
        <f>IF(AN157="","",VLOOKUP(AN157,'シフト記号表（従来型・ユニット型共通）'!$C$6:$L$47,10,FALSE))</f>
        <v/>
      </c>
      <c r="AO158" s="259" t="str">
        <f>IF(AO157="","",VLOOKUP(AO157,'シフト記号表（従来型・ユニット型共通）'!$C$6:$L$47,10,FALSE))</f>
        <v/>
      </c>
      <c r="AP158" s="259" t="str">
        <f>IF(AP157="","",VLOOKUP(AP157,'シフト記号表（従来型・ユニット型共通）'!$C$6:$L$47,10,FALSE))</f>
        <v/>
      </c>
      <c r="AQ158" s="260" t="str">
        <f>IF(AQ157="","",VLOOKUP(AQ157,'シフト記号表（従来型・ユニット型共通）'!$C$6:$L$47,10,FALSE))</f>
        <v/>
      </c>
      <c r="AR158" s="258" t="str">
        <f>IF(AR157="","",VLOOKUP(AR157,'シフト記号表（従来型・ユニット型共通）'!$C$6:$L$47,10,FALSE))</f>
        <v/>
      </c>
      <c r="AS158" s="259" t="str">
        <f>IF(AS157="","",VLOOKUP(AS157,'シフト記号表（従来型・ユニット型共通）'!$C$6:$L$47,10,FALSE))</f>
        <v/>
      </c>
      <c r="AT158" s="259" t="str">
        <f>IF(AT157="","",VLOOKUP(AT157,'シフト記号表（従来型・ユニット型共通）'!$C$6:$L$47,10,FALSE))</f>
        <v/>
      </c>
      <c r="AU158" s="259" t="str">
        <f>IF(AU157="","",VLOOKUP(AU157,'シフト記号表（従来型・ユニット型共通）'!$C$6:$L$47,10,FALSE))</f>
        <v/>
      </c>
      <c r="AV158" s="259" t="str">
        <f>IF(AV157="","",VLOOKUP(AV157,'シフト記号表（従来型・ユニット型共通）'!$C$6:$L$47,10,FALSE))</f>
        <v/>
      </c>
      <c r="AW158" s="259" t="str">
        <f>IF(AW157="","",VLOOKUP(AW157,'シフト記号表（従来型・ユニット型共通）'!$C$6:$L$47,10,FALSE))</f>
        <v/>
      </c>
      <c r="AX158" s="260" t="str">
        <f>IF(AX157="","",VLOOKUP(AX157,'シフト記号表（従来型・ユニット型共通）'!$C$6:$L$47,10,FALSE))</f>
        <v/>
      </c>
      <c r="AY158" s="258" t="str">
        <f>IF(AY157="","",VLOOKUP(AY157,'シフト記号表（従来型・ユニット型共通）'!$C$6:$L$47,10,FALSE))</f>
        <v/>
      </c>
      <c r="AZ158" s="259" t="str">
        <f>IF(AZ157="","",VLOOKUP(AZ157,'シフト記号表（従来型・ユニット型共通）'!$C$6:$L$47,10,FALSE))</f>
        <v/>
      </c>
      <c r="BA158" s="259" t="str">
        <f>IF(BA157="","",VLOOKUP(BA157,'シフト記号表（従来型・ユニット型共通）'!$C$6:$L$47,10,FALSE))</f>
        <v/>
      </c>
      <c r="BB158" s="1610" t="str">
        <f>IF($BE$3="４週",SUM(W158:AX158),IF($BE$3="暦月",SUM(W158:BA158),""))</f>
        <v/>
      </c>
      <c r="BC158" s="1611"/>
      <c r="BD158" s="1612" t="str">
        <f>IF($BE$3="４週",BB158/4,IF($BE$3="暦月",(BB158/($BE$8/7)),""))</f>
        <v/>
      </c>
      <c r="BE158" s="1611"/>
      <c r="BF158" s="1607"/>
      <c r="BG158" s="1608"/>
      <c r="BH158" s="1608"/>
      <c r="BI158" s="1608"/>
      <c r="BJ158" s="1609"/>
    </row>
    <row r="159" spans="2:62" ht="20.25" customHeight="1" x14ac:dyDescent="0.2">
      <c r="B159" s="1520">
        <f>B157+1</f>
        <v>72</v>
      </c>
      <c r="C159" s="1584"/>
      <c r="D159" s="1511"/>
      <c r="E159" s="253"/>
      <c r="F159" s="254"/>
      <c r="G159" s="253"/>
      <c r="H159" s="254"/>
      <c r="I159" s="1585"/>
      <c r="J159" s="1586"/>
      <c r="K159" s="1509"/>
      <c r="L159" s="1510"/>
      <c r="M159" s="1510"/>
      <c r="N159" s="1511"/>
      <c r="O159" s="1515"/>
      <c r="P159" s="1516"/>
      <c r="Q159" s="1516"/>
      <c r="R159" s="1516"/>
      <c r="S159" s="1517"/>
      <c r="T159" s="273" t="s">
        <v>487</v>
      </c>
      <c r="U159" s="274"/>
      <c r="V159" s="275"/>
      <c r="W159" s="266"/>
      <c r="X159" s="267"/>
      <c r="Y159" s="267"/>
      <c r="Z159" s="267"/>
      <c r="AA159" s="267"/>
      <c r="AB159" s="267"/>
      <c r="AC159" s="268"/>
      <c r="AD159" s="266"/>
      <c r="AE159" s="267"/>
      <c r="AF159" s="267"/>
      <c r="AG159" s="267"/>
      <c r="AH159" s="267"/>
      <c r="AI159" s="267"/>
      <c r="AJ159" s="268"/>
      <c r="AK159" s="266"/>
      <c r="AL159" s="267"/>
      <c r="AM159" s="267"/>
      <c r="AN159" s="267"/>
      <c r="AO159" s="267"/>
      <c r="AP159" s="267"/>
      <c r="AQ159" s="268"/>
      <c r="AR159" s="266"/>
      <c r="AS159" s="267"/>
      <c r="AT159" s="267"/>
      <c r="AU159" s="267"/>
      <c r="AV159" s="267"/>
      <c r="AW159" s="267"/>
      <c r="AX159" s="268"/>
      <c r="AY159" s="266"/>
      <c r="AZ159" s="267"/>
      <c r="BA159" s="269"/>
      <c r="BB159" s="1518"/>
      <c r="BC159" s="1519"/>
      <c r="BD159" s="1573"/>
      <c r="BE159" s="1574"/>
      <c r="BF159" s="1575"/>
      <c r="BG159" s="1576"/>
      <c r="BH159" s="1576"/>
      <c r="BI159" s="1576"/>
      <c r="BJ159" s="1577"/>
    </row>
    <row r="160" spans="2:62" ht="20.25" customHeight="1" x14ac:dyDescent="0.2">
      <c r="B160" s="1521"/>
      <c r="C160" s="1613"/>
      <c r="D160" s="1614"/>
      <c r="E160" s="276"/>
      <c r="F160" s="277">
        <f>C159</f>
        <v>0</v>
      </c>
      <c r="G160" s="276"/>
      <c r="H160" s="277">
        <f>I159</f>
        <v>0</v>
      </c>
      <c r="I160" s="1615"/>
      <c r="J160" s="1616"/>
      <c r="K160" s="1617"/>
      <c r="L160" s="1618"/>
      <c r="M160" s="1618"/>
      <c r="N160" s="1614"/>
      <c r="O160" s="1515"/>
      <c r="P160" s="1516"/>
      <c r="Q160" s="1516"/>
      <c r="R160" s="1516"/>
      <c r="S160" s="1517"/>
      <c r="T160" s="270" t="s">
        <v>488</v>
      </c>
      <c r="U160" s="271"/>
      <c r="V160" s="272"/>
      <c r="W160" s="258" t="str">
        <f>IF(W159="","",VLOOKUP(W159,'シフト記号表（従来型・ユニット型共通）'!$C$6:$L$47,10,FALSE))</f>
        <v/>
      </c>
      <c r="X160" s="259" t="str">
        <f>IF(X159="","",VLOOKUP(X159,'シフト記号表（従来型・ユニット型共通）'!$C$6:$L$47,10,FALSE))</f>
        <v/>
      </c>
      <c r="Y160" s="259" t="str">
        <f>IF(Y159="","",VLOOKUP(Y159,'シフト記号表（従来型・ユニット型共通）'!$C$6:$L$47,10,FALSE))</f>
        <v/>
      </c>
      <c r="Z160" s="259" t="str">
        <f>IF(Z159="","",VLOOKUP(Z159,'シフト記号表（従来型・ユニット型共通）'!$C$6:$L$47,10,FALSE))</f>
        <v/>
      </c>
      <c r="AA160" s="259" t="str">
        <f>IF(AA159="","",VLOOKUP(AA159,'シフト記号表（従来型・ユニット型共通）'!$C$6:$L$47,10,FALSE))</f>
        <v/>
      </c>
      <c r="AB160" s="259" t="str">
        <f>IF(AB159="","",VLOOKUP(AB159,'シフト記号表（従来型・ユニット型共通）'!$C$6:$L$47,10,FALSE))</f>
        <v/>
      </c>
      <c r="AC160" s="260" t="str">
        <f>IF(AC159="","",VLOOKUP(AC159,'シフト記号表（従来型・ユニット型共通）'!$C$6:$L$47,10,FALSE))</f>
        <v/>
      </c>
      <c r="AD160" s="258" t="str">
        <f>IF(AD159="","",VLOOKUP(AD159,'シフト記号表（従来型・ユニット型共通）'!$C$6:$L$47,10,FALSE))</f>
        <v/>
      </c>
      <c r="AE160" s="259" t="str">
        <f>IF(AE159="","",VLOOKUP(AE159,'シフト記号表（従来型・ユニット型共通）'!$C$6:$L$47,10,FALSE))</f>
        <v/>
      </c>
      <c r="AF160" s="259" t="str">
        <f>IF(AF159="","",VLOOKUP(AF159,'シフト記号表（従来型・ユニット型共通）'!$C$6:$L$47,10,FALSE))</f>
        <v/>
      </c>
      <c r="AG160" s="259" t="str">
        <f>IF(AG159="","",VLOOKUP(AG159,'シフト記号表（従来型・ユニット型共通）'!$C$6:$L$47,10,FALSE))</f>
        <v/>
      </c>
      <c r="AH160" s="259" t="str">
        <f>IF(AH159="","",VLOOKUP(AH159,'シフト記号表（従来型・ユニット型共通）'!$C$6:$L$47,10,FALSE))</f>
        <v/>
      </c>
      <c r="AI160" s="259" t="str">
        <f>IF(AI159="","",VLOOKUP(AI159,'シフト記号表（従来型・ユニット型共通）'!$C$6:$L$47,10,FALSE))</f>
        <v/>
      </c>
      <c r="AJ160" s="260" t="str">
        <f>IF(AJ159="","",VLOOKUP(AJ159,'シフト記号表（従来型・ユニット型共通）'!$C$6:$L$47,10,FALSE))</f>
        <v/>
      </c>
      <c r="AK160" s="258" t="str">
        <f>IF(AK159="","",VLOOKUP(AK159,'シフト記号表（従来型・ユニット型共通）'!$C$6:$L$47,10,FALSE))</f>
        <v/>
      </c>
      <c r="AL160" s="259" t="str">
        <f>IF(AL159="","",VLOOKUP(AL159,'シフト記号表（従来型・ユニット型共通）'!$C$6:$L$47,10,FALSE))</f>
        <v/>
      </c>
      <c r="AM160" s="259" t="str">
        <f>IF(AM159="","",VLOOKUP(AM159,'シフト記号表（従来型・ユニット型共通）'!$C$6:$L$47,10,FALSE))</f>
        <v/>
      </c>
      <c r="AN160" s="259" t="str">
        <f>IF(AN159="","",VLOOKUP(AN159,'シフト記号表（従来型・ユニット型共通）'!$C$6:$L$47,10,FALSE))</f>
        <v/>
      </c>
      <c r="AO160" s="259" t="str">
        <f>IF(AO159="","",VLOOKUP(AO159,'シフト記号表（従来型・ユニット型共通）'!$C$6:$L$47,10,FALSE))</f>
        <v/>
      </c>
      <c r="AP160" s="259" t="str">
        <f>IF(AP159="","",VLOOKUP(AP159,'シフト記号表（従来型・ユニット型共通）'!$C$6:$L$47,10,FALSE))</f>
        <v/>
      </c>
      <c r="AQ160" s="260" t="str">
        <f>IF(AQ159="","",VLOOKUP(AQ159,'シフト記号表（従来型・ユニット型共通）'!$C$6:$L$47,10,FALSE))</f>
        <v/>
      </c>
      <c r="AR160" s="258" t="str">
        <f>IF(AR159="","",VLOOKUP(AR159,'シフト記号表（従来型・ユニット型共通）'!$C$6:$L$47,10,FALSE))</f>
        <v/>
      </c>
      <c r="AS160" s="259" t="str">
        <f>IF(AS159="","",VLOOKUP(AS159,'シフト記号表（従来型・ユニット型共通）'!$C$6:$L$47,10,FALSE))</f>
        <v/>
      </c>
      <c r="AT160" s="259" t="str">
        <f>IF(AT159="","",VLOOKUP(AT159,'シフト記号表（従来型・ユニット型共通）'!$C$6:$L$47,10,FALSE))</f>
        <v/>
      </c>
      <c r="AU160" s="259" t="str">
        <f>IF(AU159="","",VLOOKUP(AU159,'シフト記号表（従来型・ユニット型共通）'!$C$6:$L$47,10,FALSE))</f>
        <v/>
      </c>
      <c r="AV160" s="259" t="str">
        <f>IF(AV159="","",VLOOKUP(AV159,'シフト記号表（従来型・ユニット型共通）'!$C$6:$L$47,10,FALSE))</f>
        <v/>
      </c>
      <c r="AW160" s="259" t="str">
        <f>IF(AW159="","",VLOOKUP(AW159,'シフト記号表（従来型・ユニット型共通）'!$C$6:$L$47,10,FALSE))</f>
        <v/>
      </c>
      <c r="AX160" s="260" t="str">
        <f>IF(AX159="","",VLOOKUP(AX159,'シフト記号表（従来型・ユニット型共通）'!$C$6:$L$47,10,FALSE))</f>
        <v/>
      </c>
      <c r="AY160" s="258" t="str">
        <f>IF(AY159="","",VLOOKUP(AY159,'シフト記号表（従来型・ユニット型共通）'!$C$6:$L$47,10,FALSE))</f>
        <v/>
      </c>
      <c r="AZ160" s="259" t="str">
        <f>IF(AZ159="","",VLOOKUP(AZ159,'シフト記号表（従来型・ユニット型共通）'!$C$6:$L$47,10,FALSE))</f>
        <v/>
      </c>
      <c r="BA160" s="259" t="str">
        <f>IF(BA159="","",VLOOKUP(BA159,'シフト記号表（従来型・ユニット型共通）'!$C$6:$L$47,10,FALSE))</f>
        <v/>
      </c>
      <c r="BB160" s="1610" t="str">
        <f>IF($BE$3="４週",SUM(W160:AX160),IF($BE$3="暦月",SUM(W160:BA160),""))</f>
        <v/>
      </c>
      <c r="BC160" s="1611"/>
      <c r="BD160" s="1612" t="str">
        <f>IF($BE$3="４週",BB160/4,IF($BE$3="暦月",(BB160/($BE$8/7)),""))</f>
        <v/>
      </c>
      <c r="BE160" s="1611"/>
      <c r="BF160" s="1607"/>
      <c r="BG160" s="1608"/>
      <c r="BH160" s="1608"/>
      <c r="BI160" s="1608"/>
      <c r="BJ160" s="1609"/>
    </row>
    <row r="161" spans="2:62" ht="20.25" customHeight="1" x14ac:dyDescent="0.2">
      <c r="B161" s="1520">
        <f>B159+1</f>
        <v>73</v>
      </c>
      <c r="C161" s="1584"/>
      <c r="D161" s="1511"/>
      <c r="E161" s="253"/>
      <c r="F161" s="254"/>
      <c r="G161" s="253"/>
      <c r="H161" s="254"/>
      <c r="I161" s="1585"/>
      <c r="J161" s="1586"/>
      <c r="K161" s="1509"/>
      <c r="L161" s="1510"/>
      <c r="M161" s="1510"/>
      <c r="N161" s="1511"/>
      <c r="O161" s="1515"/>
      <c r="P161" s="1516"/>
      <c r="Q161" s="1516"/>
      <c r="R161" s="1516"/>
      <c r="S161" s="1517"/>
      <c r="T161" s="273" t="s">
        <v>487</v>
      </c>
      <c r="U161" s="274"/>
      <c r="V161" s="275"/>
      <c r="W161" s="266"/>
      <c r="X161" s="267"/>
      <c r="Y161" s="267"/>
      <c r="Z161" s="267"/>
      <c r="AA161" s="267"/>
      <c r="AB161" s="267"/>
      <c r="AC161" s="268"/>
      <c r="AD161" s="266"/>
      <c r="AE161" s="267"/>
      <c r="AF161" s="267"/>
      <c r="AG161" s="267"/>
      <c r="AH161" s="267"/>
      <c r="AI161" s="267"/>
      <c r="AJ161" s="268"/>
      <c r="AK161" s="266"/>
      <c r="AL161" s="267"/>
      <c r="AM161" s="267"/>
      <c r="AN161" s="267"/>
      <c r="AO161" s="267"/>
      <c r="AP161" s="267"/>
      <c r="AQ161" s="268"/>
      <c r="AR161" s="266"/>
      <c r="AS161" s="267"/>
      <c r="AT161" s="267"/>
      <c r="AU161" s="267"/>
      <c r="AV161" s="267"/>
      <c r="AW161" s="267"/>
      <c r="AX161" s="268"/>
      <c r="AY161" s="266"/>
      <c r="AZ161" s="267"/>
      <c r="BA161" s="269"/>
      <c r="BB161" s="1518"/>
      <c r="BC161" s="1519"/>
      <c r="BD161" s="1573"/>
      <c r="BE161" s="1574"/>
      <c r="BF161" s="1575"/>
      <c r="BG161" s="1576"/>
      <c r="BH161" s="1576"/>
      <c r="BI161" s="1576"/>
      <c r="BJ161" s="1577"/>
    </row>
    <row r="162" spans="2:62" ht="20.25" customHeight="1" x14ac:dyDescent="0.2">
      <c r="B162" s="1521"/>
      <c r="C162" s="1613"/>
      <c r="D162" s="1614"/>
      <c r="E162" s="276"/>
      <c r="F162" s="277">
        <f>C161</f>
        <v>0</v>
      </c>
      <c r="G162" s="276"/>
      <c r="H162" s="277">
        <f>I161</f>
        <v>0</v>
      </c>
      <c r="I162" s="1615"/>
      <c r="J162" s="1616"/>
      <c r="K162" s="1617"/>
      <c r="L162" s="1618"/>
      <c r="M162" s="1618"/>
      <c r="N162" s="1614"/>
      <c r="O162" s="1515"/>
      <c r="P162" s="1516"/>
      <c r="Q162" s="1516"/>
      <c r="R162" s="1516"/>
      <c r="S162" s="1517"/>
      <c r="T162" s="270" t="s">
        <v>488</v>
      </c>
      <c r="U162" s="271"/>
      <c r="V162" s="272"/>
      <c r="W162" s="258" t="str">
        <f>IF(W161="","",VLOOKUP(W161,'シフト記号表（従来型・ユニット型共通）'!$C$6:$L$47,10,FALSE))</f>
        <v/>
      </c>
      <c r="X162" s="259" t="str">
        <f>IF(X161="","",VLOOKUP(X161,'シフト記号表（従来型・ユニット型共通）'!$C$6:$L$47,10,FALSE))</f>
        <v/>
      </c>
      <c r="Y162" s="259" t="str">
        <f>IF(Y161="","",VLOOKUP(Y161,'シフト記号表（従来型・ユニット型共通）'!$C$6:$L$47,10,FALSE))</f>
        <v/>
      </c>
      <c r="Z162" s="259" t="str">
        <f>IF(Z161="","",VLOOKUP(Z161,'シフト記号表（従来型・ユニット型共通）'!$C$6:$L$47,10,FALSE))</f>
        <v/>
      </c>
      <c r="AA162" s="259" t="str">
        <f>IF(AA161="","",VLOOKUP(AA161,'シフト記号表（従来型・ユニット型共通）'!$C$6:$L$47,10,FALSE))</f>
        <v/>
      </c>
      <c r="AB162" s="259" t="str">
        <f>IF(AB161="","",VLOOKUP(AB161,'シフト記号表（従来型・ユニット型共通）'!$C$6:$L$47,10,FALSE))</f>
        <v/>
      </c>
      <c r="AC162" s="260" t="str">
        <f>IF(AC161="","",VLOOKUP(AC161,'シフト記号表（従来型・ユニット型共通）'!$C$6:$L$47,10,FALSE))</f>
        <v/>
      </c>
      <c r="AD162" s="258" t="str">
        <f>IF(AD161="","",VLOOKUP(AD161,'シフト記号表（従来型・ユニット型共通）'!$C$6:$L$47,10,FALSE))</f>
        <v/>
      </c>
      <c r="AE162" s="259" t="str">
        <f>IF(AE161="","",VLOOKUP(AE161,'シフト記号表（従来型・ユニット型共通）'!$C$6:$L$47,10,FALSE))</f>
        <v/>
      </c>
      <c r="AF162" s="259" t="str">
        <f>IF(AF161="","",VLOOKUP(AF161,'シフト記号表（従来型・ユニット型共通）'!$C$6:$L$47,10,FALSE))</f>
        <v/>
      </c>
      <c r="AG162" s="259" t="str">
        <f>IF(AG161="","",VLOOKUP(AG161,'シフト記号表（従来型・ユニット型共通）'!$C$6:$L$47,10,FALSE))</f>
        <v/>
      </c>
      <c r="AH162" s="259" t="str">
        <f>IF(AH161="","",VLOOKUP(AH161,'シフト記号表（従来型・ユニット型共通）'!$C$6:$L$47,10,FALSE))</f>
        <v/>
      </c>
      <c r="AI162" s="259" t="str">
        <f>IF(AI161="","",VLOOKUP(AI161,'シフト記号表（従来型・ユニット型共通）'!$C$6:$L$47,10,FALSE))</f>
        <v/>
      </c>
      <c r="AJ162" s="260" t="str">
        <f>IF(AJ161="","",VLOOKUP(AJ161,'シフト記号表（従来型・ユニット型共通）'!$C$6:$L$47,10,FALSE))</f>
        <v/>
      </c>
      <c r="AK162" s="258" t="str">
        <f>IF(AK161="","",VLOOKUP(AK161,'シフト記号表（従来型・ユニット型共通）'!$C$6:$L$47,10,FALSE))</f>
        <v/>
      </c>
      <c r="AL162" s="259" t="str">
        <f>IF(AL161="","",VLOOKUP(AL161,'シフト記号表（従来型・ユニット型共通）'!$C$6:$L$47,10,FALSE))</f>
        <v/>
      </c>
      <c r="AM162" s="259" t="str">
        <f>IF(AM161="","",VLOOKUP(AM161,'シフト記号表（従来型・ユニット型共通）'!$C$6:$L$47,10,FALSE))</f>
        <v/>
      </c>
      <c r="AN162" s="259" t="str">
        <f>IF(AN161="","",VLOOKUP(AN161,'シフト記号表（従来型・ユニット型共通）'!$C$6:$L$47,10,FALSE))</f>
        <v/>
      </c>
      <c r="AO162" s="259" t="str">
        <f>IF(AO161="","",VLOOKUP(AO161,'シフト記号表（従来型・ユニット型共通）'!$C$6:$L$47,10,FALSE))</f>
        <v/>
      </c>
      <c r="AP162" s="259" t="str">
        <f>IF(AP161="","",VLOOKUP(AP161,'シフト記号表（従来型・ユニット型共通）'!$C$6:$L$47,10,FALSE))</f>
        <v/>
      </c>
      <c r="AQ162" s="260" t="str">
        <f>IF(AQ161="","",VLOOKUP(AQ161,'シフト記号表（従来型・ユニット型共通）'!$C$6:$L$47,10,FALSE))</f>
        <v/>
      </c>
      <c r="AR162" s="258" t="str">
        <f>IF(AR161="","",VLOOKUP(AR161,'シフト記号表（従来型・ユニット型共通）'!$C$6:$L$47,10,FALSE))</f>
        <v/>
      </c>
      <c r="AS162" s="259" t="str">
        <f>IF(AS161="","",VLOOKUP(AS161,'シフト記号表（従来型・ユニット型共通）'!$C$6:$L$47,10,FALSE))</f>
        <v/>
      </c>
      <c r="AT162" s="259" t="str">
        <f>IF(AT161="","",VLOOKUP(AT161,'シフト記号表（従来型・ユニット型共通）'!$C$6:$L$47,10,FALSE))</f>
        <v/>
      </c>
      <c r="AU162" s="259" t="str">
        <f>IF(AU161="","",VLOOKUP(AU161,'シフト記号表（従来型・ユニット型共通）'!$C$6:$L$47,10,FALSE))</f>
        <v/>
      </c>
      <c r="AV162" s="259" t="str">
        <f>IF(AV161="","",VLOOKUP(AV161,'シフト記号表（従来型・ユニット型共通）'!$C$6:$L$47,10,FALSE))</f>
        <v/>
      </c>
      <c r="AW162" s="259" t="str">
        <f>IF(AW161="","",VLOOKUP(AW161,'シフト記号表（従来型・ユニット型共通）'!$C$6:$L$47,10,FALSE))</f>
        <v/>
      </c>
      <c r="AX162" s="260" t="str">
        <f>IF(AX161="","",VLOOKUP(AX161,'シフト記号表（従来型・ユニット型共通）'!$C$6:$L$47,10,FALSE))</f>
        <v/>
      </c>
      <c r="AY162" s="258" t="str">
        <f>IF(AY161="","",VLOOKUP(AY161,'シフト記号表（従来型・ユニット型共通）'!$C$6:$L$47,10,FALSE))</f>
        <v/>
      </c>
      <c r="AZ162" s="259" t="str">
        <f>IF(AZ161="","",VLOOKUP(AZ161,'シフト記号表（従来型・ユニット型共通）'!$C$6:$L$47,10,FALSE))</f>
        <v/>
      </c>
      <c r="BA162" s="259" t="str">
        <f>IF(BA161="","",VLOOKUP(BA161,'シフト記号表（従来型・ユニット型共通）'!$C$6:$L$47,10,FALSE))</f>
        <v/>
      </c>
      <c r="BB162" s="1610" t="str">
        <f>IF($BE$3="４週",SUM(W162:AX162),IF($BE$3="暦月",SUM(W162:BA162),""))</f>
        <v/>
      </c>
      <c r="BC162" s="1611"/>
      <c r="BD162" s="1612" t="str">
        <f>IF($BE$3="４週",BB162/4,IF($BE$3="暦月",(BB162/($BE$8/7)),""))</f>
        <v/>
      </c>
      <c r="BE162" s="1611"/>
      <c r="BF162" s="1607"/>
      <c r="BG162" s="1608"/>
      <c r="BH162" s="1608"/>
      <c r="BI162" s="1608"/>
      <c r="BJ162" s="1609"/>
    </row>
    <row r="163" spans="2:62" ht="20.25" customHeight="1" x14ac:dyDescent="0.2">
      <c r="B163" s="1520">
        <f>B161+1</f>
        <v>74</v>
      </c>
      <c r="C163" s="1584"/>
      <c r="D163" s="1511"/>
      <c r="E163" s="253"/>
      <c r="F163" s="254"/>
      <c r="G163" s="253"/>
      <c r="H163" s="254"/>
      <c r="I163" s="1585"/>
      <c r="J163" s="1586"/>
      <c r="K163" s="1509"/>
      <c r="L163" s="1510"/>
      <c r="M163" s="1510"/>
      <c r="N163" s="1511"/>
      <c r="O163" s="1515"/>
      <c r="P163" s="1516"/>
      <c r="Q163" s="1516"/>
      <c r="R163" s="1516"/>
      <c r="S163" s="1517"/>
      <c r="T163" s="273" t="s">
        <v>487</v>
      </c>
      <c r="U163" s="274"/>
      <c r="V163" s="275"/>
      <c r="W163" s="266"/>
      <c r="X163" s="267"/>
      <c r="Y163" s="267"/>
      <c r="Z163" s="267"/>
      <c r="AA163" s="267"/>
      <c r="AB163" s="267"/>
      <c r="AC163" s="268"/>
      <c r="AD163" s="266"/>
      <c r="AE163" s="267"/>
      <c r="AF163" s="267"/>
      <c r="AG163" s="267"/>
      <c r="AH163" s="267"/>
      <c r="AI163" s="267"/>
      <c r="AJ163" s="268"/>
      <c r="AK163" s="266"/>
      <c r="AL163" s="267"/>
      <c r="AM163" s="267"/>
      <c r="AN163" s="267"/>
      <c r="AO163" s="267"/>
      <c r="AP163" s="267"/>
      <c r="AQ163" s="268"/>
      <c r="AR163" s="266"/>
      <c r="AS163" s="267"/>
      <c r="AT163" s="267"/>
      <c r="AU163" s="267"/>
      <c r="AV163" s="267"/>
      <c r="AW163" s="267"/>
      <c r="AX163" s="268"/>
      <c r="AY163" s="266"/>
      <c r="AZ163" s="267"/>
      <c r="BA163" s="269"/>
      <c r="BB163" s="1518"/>
      <c r="BC163" s="1519"/>
      <c r="BD163" s="1573"/>
      <c r="BE163" s="1574"/>
      <c r="BF163" s="1575"/>
      <c r="BG163" s="1576"/>
      <c r="BH163" s="1576"/>
      <c r="BI163" s="1576"/>
      <c r="BJ163" s="1577"/>
    </row>
    <row r="164" spans="2:62" ht="20.25" customHeight="1" x14ac:dyDescent="0.2">
      <c r="B164" s="1521"/>
      <c r="C164" s="1613"/>
      <c r="D164" s="1614"/>
      <c r="E164" s="276"/>
      <c r="F164" s="277">
        <f>C163</f>
        <v>0</v>
      </c>
      <c r="G164" s="276"/>
      <c r="H164" s="277">
        <f>I163</f>
        <v>0</v>
      </c>
      <c r="I164" s="1615"/>
      <c r="J164" s="1616"/>
      <c r="K164" s="1617"/>
      <c r="L164" s="1618"/>
      <c r="M164" s="1618"/>
      <c r="N164" s="1614"/>
      <c r="O164" s="1515"/>
      <c r="P164" s="1516"/>
      <c r="Q164" s="1516"/>
      <c r="R164" s="1516"/>
      <c r="S164" s="1517"/>
      <c r="T164" s="270" t="s">
        <v>488</v>
      </c>
      <c r="U164" s="271"/>
      <c r="V164" s="272"/>
      <c r="W164" s="258" t="str">
        <f>IF(W163="","",VLOOKUP(W163,'シフト記号表（従来型・ユニット型共通）'!$C$6:$L$47,10,FALSE))</f>
        <v/>
      </c>
      <c r="X164" s="259" t="str">
        <f>IF(X163="","",VLOOKUP(X163,'シフト記号表（従来型・ユニット型共通）'!$C$6:$L$47,10,FALSE))</f>
        <v/>
      </c>
      <c r="Y164" s="259" t="str">
        <f>IF(Y163="","",VLOOKUP(Y163,'シフト記号表（従来型・ユニット型共通）'!$C$6:$L$47,10,FALSE))</f>
        <v/>
      </c>
      <c r="Z164" s="259" t="str">
        <f>IF(Z163="","",VLOOKUP(Z163,'シフト記号表（従来型・ユニット型共通）'!$C$6:$L$47,10,FALSE))</f>
        <v/>
      </c>
      <c r="AA164" s="259" t="str">
        <f>IF(AA163="","",VLOOKUP(AA163,'シフト記号表（従来型・ユニット型共通）'!$C$6:$L$47,10,FALSE))</f>
        <v/>
      </c>
      <c r="AB164" s="259" t="str">
        <f>IF(AB163="","",VLOOKUP(AB163,'シフト記号表（従来型・ユニット型共通）'!$C$6:$L$47,10,FALSE))</f>
        <v/>
      </c>
      <c r="AC164" s="260" t="str">
        <f>IF(AC163="","",VLOOKUP(AC163,'シフト記号表（従来型・ユニット型共通）'!$C$6:$L$47,10,FALSE))</f>
        <v/>
      </c>
      <c r="AD164" s="258" t="str">
        <f>IF(AD163="","",VLOOKUP(AD163,'シフト記号表（従来型・ユニット型共通）'!$C$6:$L$47,10,FALSE))</f>
        <v/>
      </c>
      <c r="AE164" s="259" t="str">
        <f>IF(AE163="","",VLOOKUP(AE163,'シフト記号表（従来型・ユニット型共通）'!$C$6:$L$47,10,FALSE))</f>
        <v/>
      </c>
      <c r="AF164" s="259" t="str">
        <f>IF(AF163="","",VLOOKUP(AF163,'シフト記号表（従来型・ユニット型共通）'!$C$6:$L$47,10,FALSE))</f>
        <v/>
      </c>
      <c r="AG164" s="259" t="str">
        <f>IF(AG163="","",VLOOKUP(AG163,'シフト記号表（従来型・ユニット型共通）'!$C$6:$L$47,10,FALSE))</f>
        <v/>
      </c>
      <c r="AH164" s="259" t="str">
        <f>IF(AH163="","",VLOOKUP(AH163,'シフト記号表（従来型・ユニット型共通）'!$C$6:$L$47,10,FALSE))</f>
        <v/>
      </c>
      <c r="AI164" s="259" t="str">
        <f>IF(AI163="","",VLOOKUP(AI163,'シフト記号表（従来型・ユニット型共通）'!$C$6:$L$47,10,FALSE))</f>
        <v/>
      </c>
      <c r="AJ164" s="260" t="str">
        <f>IF(AJ163="","",VLOOKUP(AJ163,'シフト記号表（従来型・ユニット型共通）'!$C$6:$L$47,10,FALSE))</f>
        <v/>
      </c>
      <c r="AK164" s="258" t="str">
        <f>IF(AK163="","",VLOOKUP(AK163,'シフト記号表（従来型・ユニット型共通）'!$C$6:$L$47,10,FALSE))</f>
        <v/>
      </c>
      <c r="AL164" s="259" t="str">
        <f>IF(AL163="","",VLOOKUP(AL163,'シフト記号表（従来型・ユニット型共通）'!$C$6:$L$47,10,FALSE))</f>
        <v/>
      </c>
      <c r="AM164" s="259" t="str">
        <f>IF(AM163="","",VLOOKUP(AM163,'シフト記号表（従来型・ユニット型共通）'!$C$6:$L$47,10,FALSE))</f>
        <v/>
      </c>
      <c r="AN164" s="259" t="str">
        <f>IF(AN163="","",VLOOKUP(AN163,'シフト記号表（従来型・ユニット型共通）'!$C$6:$L$47,10,FALSE))</f>
        <v/>
      </c>
      <c r="AO164" s="259" t="str">
        <f>IF(AO163="","",VLOOKUP(AO163,'シフト記号表（従来型・ユニット型共通）'!$C$6:$L$47,10,FALSE))</f>
        <v/>
      </c>
      <c r="AP164" s="259" t="str">
        <f>IF(AP163="","",VLOOKUP(AP163,'シフト記号表（従来型・ユニット型共通）'!$C$6:$L$47,10,FALSE))</f>
        <v/>
      </c>
      <c r="AQ164" s="260" t="str">
        <f>IF(AQ163="","",VLOOKUP(AQ163,'シフト記号表（従来型・ユニット型共通）'!$C$6:$L$47,10,FALSE))</f>
        <v/>
      </c>
      <c r="AR164" s="258" t="str">
        <f>IF(AR163="","",VLOOKUP(AR163,'シフト記号表（従来型・ユニット型共通）'!$C$6:$L$47,10,FALSE))</f>
        <v/>
      </c>
      <c r="AS164" s="259" t="str">
        <f>IF(AS163="","",VLOOKUP(AS163,'シフト記号表（従来型・ユニット型共通）'!$C$6:$L$47,10,FALSE))</f>
        <v/>
      </c>
      <c r="AT164" s="259" t="str">
        <f>IF(AT163="","",VLOOKUP(AT163,'シフト記号表（従来型・ユニット型共通）'!$C$6:$L$47,10,FALSE))</f>
        <v/>
      </c>
      <c r="AU164" s="259" t="str">
        <f>IF(AU163="","",VLOOKUP(AU163,'シフト記号表（従来型・ユニット型共通）'!$C$6:$L$47,10,FALSE))</f>
        <v/>
      </c>
      <c r="AV164" s="259" t="str">
        <f>IF(AV163="","",VLOOKUP(AV163,'シフト記号表（従来型・ユニット型共通）'!$C$6:$L$47,10,FALSE))</f>
        <v/>
      </c>
      <c r="AW164" s="259" t="str">
        <f>IF(AW163="","",VLOOKUP(AW163,'シフト記号表（従来型・ユニット型共通）'!$C$6:$L$47,10,FALSE))</f>
        <v/>
      </c>
      <c r="AX164" s="260" t="str">
        <f>IF(AX163="","",VLOOKUP(AX163,'シフト記号表（従来型・ユニット型共通）'!$C$6:$L$47,10,FALSE))</f>
        <v/>
      </c>
      <c r="AY164" s="258" t="str">
        <f>IF(AY163="","",VLOOKUP(AY163,'シフト記号表（従来型・ユニット型共通）'!$C$6:$L$47,10,FALSE))</f>
        <v/>
      </c>
      <c r="AZ164" s="259" t="str">
        <f>IF(AZ163="","",VLOOKUP(AZ163,'シフト記号表（従来型・ユニット型共通）'!$C$6:$L$47,10,FALSE))</f>
        <v/>
      </c>
      <c r="BA164" s="259" t="str">
        <f>IF(BA163="","",VLOOKUP(BA163,'シフト記号表（従来型・ユニット型共通）'!$C$6:$L$47,10,FALSE))</f>
        <v/>
      </c>
      <c r="BB164" s="1610" t="str">
        <f>IF($BE$3="４週",SUM(W164:AX164),IF($BE$3="暦月",SUM(W164:BA164),""))</f>
        <v/>
      </c>
      <c r="BC164" s="1611"/>
      <c r="BD164" s="1612" t="str">
        <f>IF($BE$3="４週",BB164/4,IF($BE$3="暦月",(BB164/($BE$8/7)),""))</f>
        <v/>
      </c>
      <c r="BE164" s="1611"/>
      <c r="BF164" s="1607"/>
      <c r="BG164" s="1608"/>
      <c r="BH164" s="1608"/>
      <c r="BI164" s="1608"/>
      <c r="BJ164" s="1609"/>
    </row>
    <row r="165" spans="2:62" ht="20.25" customHeight="1" x14ac:dyDescent="0.2">
      <c r="B165" s="1520">
        <f>B163+1</f>
        <v>75</v>
      </c>
      <c r="C165" s="1584"/>
      <c r="D165" s="1511"/>
      <c r="E165" s="253"/>
      <c r="F165" s="254"/>
      <c r="G165" s="253"/>
      <c r="H165" s="254"/>
      <c r="I165" s="1585"/>
      <c r="J165" s="1586"/>
      <c r="K165" s="1509"/>
      <c r="L165" s="1510"/>
      <c r="M165" s="1510"/>
      <c r="N165" s="1511"/>
      <c r="O165" s="1515"/>
      <c r="P165" s="1516"/>
      <c r="Q165" s="1516"/>
      <c r="R165" s="1516"/>
      <c r="S165" s="1517"/>
      <c r="T165" s="273" t="s">
        <v>487</v>
      </c>
      <c r="U165" s="274"/>
      <c r="V165" s="275"/>
      <c r="W165" s="266"/>
      <c r="X165" s="267"/>
      <c r="Y165" s="267"/>
      <c r="Z165" s="267"/>
      <c r="AA165" s="267"/>
      <c r="AB165" s="267"/>
      <c r="AC165" s="268"/>
      <c r="AD165" s="266"/>
      <c r="AE165" s="267"/>
      <c r="AF165" s="267"/>
      <c r="AG165" s="267"/>
      <c r="AH165" s="267"/>
      <c r="AI165" s="267"/>
      <c r="AJ165" s="268"/>
      <c r="AK165" s="266"/>
      <c r="AL165" s="267"/>
      <c r="AM165" s="267"/>
      <c r="AN165" s="267"/>
      <c r="AO165" s="267"/>
      <c r="AP165" s="267"/>
      <c r="AQ165" s="268"/>
      <c r="AR165" s="266"/>
      <c r="AS165" s="267"/>
      <c r="AT165" s="267"/>
      <c r="AU165" s="267"/>
      <c r="AV165" s="267"/>
      <c r="AW165" s="267"/>
      <c r="AX165" s="268"/>
      <c r="AY165" s="266"/>
      <c r="AZ165" s="267"/>
      <c r="BA165" s="269"/>
      <c r="BB165" s="1518"/>
      <c r="BC165" s="1519"/>
      <c r="BD165" s="1573"/>
      <c r="BE165" s="1574"/>
      <c r="BF165" s="1575"/>
      <c r="BG165" s="1576"/>
      <c r="BH165" s="1576"/>
      <c r="BI165" s="1576"/>
      <c r="BJ165" s="1577"/>
    </row>
    <row r="166" spans="2:62" ht="20.25" customHeight="1" x14ac:dyDescent="0.2">
      <c r="B166" s="1521"/>
      <c r="C166" s="1613"/>
      <c r="D166" s="1614"/>
      <c r="E166" s="276"/>
      <c r="F166" s="277">
        <f>C165</f>
        <v>0</v>
      </c>
      <c r="G166" s="276"/>
      <c r="H166" s="277">
        <f>I165</f>
        <v>0</v>
      </c>
      <c r="I166" s="1615"/>
      <c r="J166" s="1616"/>
      <c r="K166" s="1617"/>
      <c r="L166" s="1618"/>
      <c r="M166" s="1618"/>
      <c r="N166" s="1614"/>
      <c r="O166" s="1515"/>
      <c r="P166" s="1516"/>
      <c r="Q166" s="1516"/>
      <c r="R166" s="1516"/>
      <c r="S166" s="1517"/>
      <c r="T166" s="270" t="s">
        <v>488</v>
      </c>
      <c r="U166" s="271"/>
      <c r="V166" s="272"/>
      <c r="W166" s="258" t="str">
        <f>IF(W165="","",VLOOKUP(W165,'シフト記号表（従来型・ユニット型共通）'!$C$6:$L$47,10,FALSE))</f>
        <v/>
      </c>
      <c r="X166" s="259" t="str">
        <f>IF(X165="","",VLOOKUP(X165,'シフト記号表（従来型・ユニット型共通）'!$C$6:$L$47,10,FALSE))</f>
        <v/>
      </c>
      <c r="Y166" s="259" t="str">
        <f>IF(Y165="","",VLOOKUP(Y165,'シフト記号表（従来型・ユニット型共通）'!$C$6:$L$47,10,FALSE))</f>
        <v/>
      </c>
      <c r="Z166" s="259" t="str">
        <f>IF(Z165="","",VLOOKUP(Z165,'シフト記号表（従来型・ユニット型共通）'!$C$6:$L$47,10,FALSE))</f>
        <v/>
      </c>
      <c r="AA166" s="259" t="str">
        <f>IF(AA165="","",VLOOKUP(AA165,'シフト記号表（従来型・ユニット型共通）'!$C$6:$L$47,10,FALSE))</f>
        <v/>
      </c>
      <c r="AB166" s="259" t="str">
        <f>IF(AB165="","",VLOOKUP(AB165,'シフト記号表（従来型・ユニット型共通）'!$C$6:$L$47,10,FALSE))</f>
        <v/>
      </c>
      <c r="AC166" s="260" t="str">
        <f>IF(AC165="","",VLOOKUP(AC165,'シフト記号表（従来型・ユニット型共通）'!$C$6:$L$47,10,FALSE))</f>
        <v/>
      </c>
      <c r="AD166" s="258" t="str">
        <f>IF(AD165="","",VLOOKUP(AD165,'シフト記号表（従来型・ユニット型共通）'!$C$6:$L$47,10,FALSE))</f>
        <v/>
      </c>
      <c r="AE166" s="259" t="str">
        <f>IF(AE165="","",VLOOKUP(AE165,'シフト記号表（従来型・ユニット型共通）'!$C$6:$L$47,10,FALSE))</f>
        <v/>
      </c>
      <c r="AF166" s="259" t="str">
        <f>IF(AF165="","",VLOOKUP(AF165,'シフト記号表（従来型・ユニット型共通）'!$C$6:$L$47,10,FALSE))</f>
        <v/>
      </c>
      <c r="AG166" s="259" t="str">
        <f>IF(AG165="","",VLOOKUP(AG165,'シフト記号表（従来型・ユニット型共通）'!$C$6:$L$47,10,FALSE))</f>
        <v/>
      </c>
      <c r="AH166" s="259" t="str">
        <f>IF(AH165="","",VLOOKUP(AH165,'シフト記号表（従来型・ユニット型共通）'!$C$6:$L$47,10,FALSE))</f>
        <v/>
      </c>
      <c r="AI166" s="259" t="str">
        <f>IF(AI165="","",VLOOKUP(AI165,'シフト記号表（従来型・ユニット型共通）'!$C$6:$L$47,10,FALSE))</f>
        <v/>
      </c>
      <c r="AJ166" s="260" t="str">
        <f>IF(AJ165="","",VLOOKUP(AJ165,'シフト記号表（従来型・ユニット型共通）'!$C$6:$L$47,10,FALSE))</f>
        <v/>
      </c>
      <c r="AK166" s="258" t="str">
        <f>IF(AK165="","",VLOOKUP(AK165,'シフト記号表（従来型・ユニット型共通）'!$C$6:$L$47,10,FALSE))</f>
        <v/>
      </c>
      <c r="AL166" s="259" t="str">
        <f>IF(AL165="","",VLOOKUP(AL165,'シフト記号表（従来型・ユニット型共通）'!$C$6:$L$47,10,FALSE))</f>
        <v/>
      </c>
      <c r="AM166" s="259" t="str">
        <f>IF(AM165="","",VLOOKUP(AM165,'シフト記号表（従来型・ユニット型共通）'!$C$6:$L$47,10,FALSE))</f>
        <v/>
      </c>
      <c r="AN166" s="259" t="str">
        <f>IF(AN165="","",VLOOKUP(AN165,'シフト記号表（従来型・ユニット型共通）'!$C$6:$L$47,10,FALSE))</f>
        <v/>
      </c>
      <c r="AO166" s="259" t="str">
        <f>IF(AO165="","",VLOOKUP(AO165,'シフト記号表（従来型・ユニット型共通）'!$C$6:$L$47,10,FALSE))</f>
        <v/>
      </c>
      <c r="AP166" s="259" t="str">
        <f>IF(AP165="","",VLOOKUP(AP165,'シフト記号表（従来型・ユニット型共通）'!$C$6:$L$47,10,FALSE))</f>
        <v/>
      </c>
      <c r="AQ166" s="260" t="str">
        <f>IF(AQ165="","",VLOOKUP(AQ165,'シフト記号表（従来型・ユニット型共通）'!$C$6:$L$47,10,FALSE))</f>
        <v/>
      </c>
      <c r="AR166" s="258" t="str">
        <f>IF(AR165="","",VLOOKUP(AR165,'シフト記号表（従来型・ユニット型共通）'!$C$6:$L$47,10,FALSE))</f>
        <v/>
      </c>
      <c r="AS166" s="259" t="str">
        <f>IF(AS165="","",VLOOKUP(AS165,'シフト記号表（従来型・ユニット型共通）'!$C$6:$L$47,10,FALSE))</f>
        <v/>
      </c>
      <c r="AT166" s="259" t="str">
        <f>IF(AT165="","",VLOOKUP(AT165,'シフト記号表（従来型・ユニット型共通）'!$C$6:$L$47,10,FALSE))</f>
        <v/>
      </c>
      <c r="AU166" s="259" t="str">
        <f>IF(AU165="","",VLOOKUP(AU165,'シフト記号表（従来型・ユニット型共通）'!$C$6:$L$47,10,FALSE))</f>
        <v/>
      </c>
      <c r="AV166" s="259" t="str">
        <f>IF(AV165="","",VLOOKUP(AV165,'シフト記号表（従来型・ユニット型共通）'!$C$6:$L$47,10,FALSE))</f>
        <v/>
      </c>
      <c r="AW166" s="259" t="str">
        <f>IF(AW165="","",VLOOKUP(AW165,'シフト記号表（従来型・ユニット型共通）'!$C$6:$L$47,10,FALSE))</f>
        <v/>
      </c>
      <c r="AX166" s="260" t="str">
        <f>IF(AX165="","",VLOOKUP(AX165,'シフト記号表（従来型・ユニット型共通）'!$C$6:$L$47,10,FALSE))</f>
        <v/>
      </c>
      <c r="AY166" s="258" t="str">
        <f>IF(AY165="","",VLOOKUP(AY165,'シフト記号表（従来型・ユニット型共通）'!$C$6:$L$47,10,FALSE))</f>
        <v/>
      </c>
      <c r="AZ166" s="259" t="str">
        <f>IF(AZ165="","",VLOOKUP(AZ165,'シフト記号表（従来型・ユニット型共通）'!$C$6:$L$47,10,FALSE))</f>
        <v/>
      </c>
      <c r="BA166" s="259" t="str">
        <f>IF(BA165="","",VLOOKUP(BA165,'シフト記号表（従来型・ユニット型共通）'!$C$6:$L$47,10,FALSE))</f>
        <v/>
      </c>
      <c r="BB166" s="1610" t="str">
        <f>IF($BE$3="４週",SUM(W166:AX166),IF($BE$3="暦月",SUM(W166:BA166),""))</f>
        <v/>
      </c>
      <c r="BC166" s="1611"/>
      <c r="BD166" s="1612" t="str">
        <f>IF($BE$3="４週",BB166/4,IF($BE$3="暦月",(BB166/($BE$8/7)),""))</f>
        <v/>
      </c>
      <c r="BE166" s="1611"/>
      <c r="BF166" s="1607"/>
      <c r="BG166" s="1608"/>
      <c r="BH166" s="1608"/>
      <c r="BI166" s="1608"/>
      <c r="BJ166" s="1609"/>
    </row>
    <row r="167" spans="2:62" ht="20.25" customHeight="1" x14ac:dyDescent="0.2">
      <c r="B167" s="1520">
        <f>B165+1</f>
        <v>76</v>
      </c>
      <c r="C167" s="1584"/>
      <c r="D167" s="1511"/>
      <c r="E167" s="253"/>
      <c r="F167" s="254"/>
      <c r="G167" s="253"/>
      <c r="H167" s="254"/>
      <c r="I167" s="1585"/>
      <c r="J167" s="1586"/>
      <c r="K167" s="1509"/>
      <c r="L167" s="1510"/>
      <c r="M167" s="1510"/>
      <c r="N167" s="1511"/>
      <c r="O167" s="1515"/>
      <c r="P167" s="1516"/>
      <c r="Q167" s="1516"/>
      <c r="R167" s="1516"/>
      <c r="S167" s="1517"/>
      <c r="T167" s="273" t="s">
        <v>487</v>
      </c>
      <c r="U167" s="274"/>
      <c r="V167" s="275"/>
      <c r="W167" s="266"/>
      <c r="X167" s="267"/>
      <c r="Y167" s="267"/>
      <c r="Z167" s="267"/>
      <c r="AA167" s="267"/>
      <c r="AB167" s="267"/>
      <c r="AC167" s="268"/>
      <c r="AD167" s="266"/>
      <c r="AE167" s="267"/>
      <c r="AF167" s="267"/>
      <c r="AG167" s="267"/>
      <c r="AH167" s="267"/>
      <c r="AI167" s="267"/>
      <c r="AJ167" s="268"/>
      <c r="AK167" s="266"/>
      <c r="AL167" s="267"/>
      <c r="AM167" s="267"/>
      <c r="AN167" s="267"/>
      <c r="AO167" s="267"/>
      <c r="AP167" s="267"/>
      <c r="AQ167" s="268"/>
      <c r="AR167" s="266"/>
      <c r="AS167" s="267"/>
      <c r="AT167" s="267"/>
      <c r="AU167" s="267"/>
      <c r="AV167" s="267"/>
      <c r="AW167" s="267"/>
      <c r="AX167" s="268"/>
      <c r="AY167" s="266"/>
      <c r="AZ167" s="267"/>
      <c r="BA167" s="269"/>
      <c r="BB167" s="1518"/>
      <c r="BC167" s="1519"/>
      <c r="BD167" s="1573"/>
      <c r="BE167" s="1574"/>
      <c r="BF167" s="1575"/>
      <c r="BG167" s="1576"/>
      <c r="BH167" s="1576"/>
      <c r="BI167" s="1576"/>
      <c r="BJ167" s="1577"/>
    </row>
    <row r="168" spans="2:62" ht="20.25" customHeight="1" x14ac:dyDescent="0.2">
      <c r="B168" s="1521"/>
      <c r="C168" s="1613"/>
      <c r="D168" s="1614"/>
      <c r="E168" s="276"/>
      <c r="F168" s="277">
        <f>C167</f>
        <v>0</v>
      </c>
      <c r="G168" s="276"/>
      <c r="H168" s="277">
        <f>I167</f>
        <v>0</v>
      </c>
      <c r="I168" s="1615"/>
      <c r="J168" s="1616"/>
      <c r="K168" s="1617"/>
      <c r="L168" s="1618"/>
      <c r="M168" s="1618"/>
      <c r="N168" s="1614"/>
      <c r="O168" s="1515"/>
      <c r="P168" s="1516"/>
      <c r="Q168" s="1516"/>
      <c r="R168" s="1516"/>
      <c r="S168" s="1517"/>
      <c r="T168" s="270" t="s">
        <v>488</v>
      </c>
      <c r="U168" s="271"/>
      <c r="V168" s="272"/>
      <c r="W168" s="258" t="str">
        <f>IF(W167="","",VLOOKUP(W167,'シフト記号表（従来型・ユニット型共通）'!$C$6:$L$47,10,FALSE))</f>
        <v/>
      </c>
      <c r="X168" s="259" t="str">
        <f>IF(X167="","",VLOOKUP(X167,'シフト記号表（従来型・ユニット型共通）'!$C$6:$L$47,10,FALSE))</f>
        <v/>
      </c>
      <c r="Y168" s="259" t="str">
        <f>IF(Y167="","",VLOOKUP(Y167,'シフト記号表（従来型・ユニット型共通）'!$C$6:$L$47,10,FALSE))</f>
        <v/>
      </c>
      <c r="Z168" s="259" t="str">
        <f>IF(Z167="","",VLOOKUP(Z167,'シフト記号表（従来型・ユニット型共通）'!$C$6:$L$47,10,FALSE))</f>
        <v/>
      </c>
      <c r="AA168" s="259" t="str">
        <f>IF(AA167="","",VLOOKUP(AA167,'シフト記号表（従来型・ユニット型共通）'!$C$6:$L$47,10,FALSE))</f>
        <v/>
      </c>
      <c r="AB168" s="259" t="str">
        <f>IF(AB167="","",VLOOKUP(AB167,'シフト記号表（従来型・ユニット型共通）'!$C$6:$L$47,10,FALSE))</f>
        <v/>
      </c>
      <c r="AC168" s="260" t="str">
        <f>IF(AC167="","",VLOOKUP(AC167,'シフト記号表（従来型・ユニット型共通）'!$C$6:$L$47,10,FALSE))</f>
        <v/>
      </c>
      <c r="AD168" s="258" t="str">
        <f>IF(AD167="","",VLOOKUP(AD167,'シフト記号表（従来型・ユニット型共通）'!$C$6:$L$47,10,FALSE))</f>
        <v/>
      </c>
      <c r="AE168" s="259" t="str">
        <f>IF(AE167="","",VLOOKUP(AE167,'シフト記号表（従来型・ユニット型共通）'!$C$6:$L$47,10,FALSE))</f>
        <v/>
      </c>
      <c r="AF168" s="259" t="str">
        <f>IF(AF167="","",VLOOKUP(AF167,'シフト記号表（従来型・ユニット型共通）'!$C$6:$L$47,10,FALSE))</f>
        <v/>
      </c>
      <c r="AG168" s="259" t="str">
        <f>IF(AG167="","",VLOOKUP(AG167,'シフト記号表（従来型・ユニット型共通）'!$C$6:$L$47,10,FALSE))</f>
        <v/>
      </c>
      <c r="AH168" s="259" t="str">
        <f>IF(AH167="","",VLOOKUP(AH167,'シフト記号表（従来型・ユニット型共通）'!$C$6:$L$47,10,FALSE))</f>
        <v/>
      </c>
      <c r="AI168" s="259" t="str">
        <f>IF(AI167="","",VLOOKUP(AI167,'シフト記号表（従来型・ユニット型共通）'!$C$6:$L$47,10,FALSE))</f>
        <v/>
      </c>
      <c r="AJ168" s="260" t="str">
        <f>IF(AJ167="","",VLOOKUP(AJ167,'シフト記号表（従来型・ユニット型共通）'!$C$6:$L$47,10,FALSE))</f>
        <v/>
      </c>
      <c r="AK168" s="258" t="str">
        <f>IF(AK167="","",VLOOKUP(AK167,'シフト記号表（従来型・ユニット型共通）'!$C$6:$L$47,10,FALSE))</f>
        <v/>
      </c>
      <c r="AL168" s="259" t="str">
        <f>IF(AL167="","",VLOOKUP(AL167,'シフト記号表（従来型・ユニット型共通）'!$C$6:$L$47,10,FALSE))</f>
        <v/>
      </c>
      <c r="AM168" s="259" t="str">
        <f>IF(AM167="","",VLOOKUP(AM167,'シフト記号表（従来型・ユニット型共通）'!$C$6:$L$47,10,FALSE))</f>
        <v/>
      </c>
      <c r="AN168" s="259" t="str">
        <f>IF(AN167="","",VLOOKUP(AN167,'シフト記号表（従来型・ユニット型共通）'!$C$6:$L$47,10,FALSE))</f>
        <v/>
      </c>
      <c r="AO168" s="259" t="str">
        <f>IF(AO167="","",VLOOKUP(AO167,'シフト記号表（従来型・ユニット型共通）'!$C$6:$L$47,10,FALSE))</f>
        <v/>
      </c>
      <c r="AP168" s="259" t="str">
        <f>IF(AP167="","",VLOOKUP(AP167,'シフト記号表（従来型・ユニット型共通）'!$C$6:$L$47,10,FALSE))</f>
        <v/>
      </c>
      <c r="AQ168" s="260" t="str">
        <f>IF(AQ167="","",VLOOKUP(AQ167,'シフト記号表（従来型・ユニット型共通）'!$C$6:$L$47,10,FALSE))</f>
        <v/>
      </c>
      <c r="AR168" s="258" t="str">
        <f>IF(AR167="","",VLOOKUP(AR167,'シフト記号表（従来型・ユニット型共通）'!$C$6:$L$47,10,FALSE))</f>
        <v/>
      </c>
      <c r="AS168" s="259" t="str">
        <f>IF(AS167="","",VLOOKUP(AS167,'シフト記号表（従来型・ユニット型共通）'!$C$6:$L$47,10,FALSE))</f>
        <v/>
      </c>
      <c r="AT168" s="259" t="str">
        <f>IF(AT167="","",VLOOKUP(AT167,'シフト記号表（従来型・ユニット型共通）'!$C$6:$L$47,10,FALSE))</f>
        <v/>
      </c>
      <c r="AU168" s="259" t="str">
        <f>IF(AU167="","",VLOOKUP(AU167,'シフト記号表（従来型・ユニット型共通）'!$C$6:$L$47,10,FALSE))</f>
        <v/>
      </c>
      <c r="AV168" s="259" t="str">
        <f>IF(AV167="","",VLOOKUP(AV167,'シフト記号表（従来型・ユニット型共通）'!$C$6:$L$47,10,FALSE))</f>
        <v/>
      </c>
      <c r="AW168" s="259" t="str">
        <f>IF(AW167="","",VLOOKUP(AW167,'シフト記号表（従来型・ユニット型共通）'!$C$6:$L$47,10,FALSE))</f>
        <v/>
      </c>
      <c r="AX168" s="260" t="str">
        <f>IF(AX167="","",VLOOKUP(AX167,'シフト記号表（従来型・ユニット型共通）'!$C$6:$L$47,10,FALSE))</f>
        <v/>
      </c>
      <c r="AY168" s="258" t="str">
        <f>IF(AY167="","",VLOOKUP(AY167,'シフト記号表（従来型・ユニット型共通）'!$C$6:$L$47,10,FALSE))</f>
        <v/>
      </c>
      <c r="AZ168" s="259" t="str">
        <f>IF(AZ167="","",VLOOKUP(AZ167,'シフト記号表（従来型・ユニット型共通）'!$C$6:$L$47,10,FALSE))</f>
        <v/>
      </c>
      <c r="BA168" s="259" t="str">
        <f>IF(BA167="","",VLOOKUP(BA167,'シフト記号表（従来型・ユニット型共通）'!$C$6:$L$47,10,FALSE))</f>
        <v/>
      </c>
      <c r="BB168" s="1610" t="str">
        <f>IF($BE$3="４週",SUM(W168:AX168),IF($BE$3="暦月",SUM(W168:BA168),""))</f>
        <v/>
      </c>
      <c r="BC168" s="1611"/>
      <c r="BD168" s="1612" t="str">
        <f>IF($BE$3="４週",BB168/4,IF($BE$3="暦月",(BB168/($BE$8/7)),""))</f>
        <v/>
      </c>
      <c r="BE168" s="1611"/>
      <c r="BF168" s="1607"/>
      <c r="BG168" s="1608"/>
      <c r="BH168" s="1608"/>
      <c r="BI168" s="1608"/>
      <c r="BJ168" s="1609"/>
    </row>
    <row r="169" spans="2:62" ht="20.25" customHeight="1" x14ac:dyDescent="0.2">
      <c r="B169" s="1520">
        <f>B167+1</f>
        <v>77</v>
      </c>
      <c r="C169" s="1584"/>
      <c r="D169" s="1511"/>
      <c r="E169" s="253"/>
      <c r="F169" s="254"/>
      <c r="G169" s="253"/>
      <c r="H169" s="254"/>
      <c r="I169" s="1585"/>
      <c r="J169" s="1586"/>
      <c r="K169" s="1509"/>
      <c r="L169" s="1510"/>
      <c r="M169" s="1510"/>
      <c r="N169" s="1511"/>
      <c r="O169" s="1515"/>
      <c r="P169" s="1516"/>
      <c r="Q169" s="1516"/>
      <c r="R169" s="1516"/>
      <c r="S169" s="1517"/>
      <c r="T169" s="273" t="s">
        <v>487</v>
      </c>
      <c r="U169" s="274"/>
      <c r="V169" s="275"/>
      <c r="W169" s="266"/>
      <c r="X169" s="267"/>
      <c r="Y169" s="267"/>
      <c r="Z169" s="267"/>
      <c r="AA169" s="267"/>
      <c r="AB169" s="267"/>
      <c r="AC169" s="268"/>
      <c r="AD169" s="266"/>
      <c r="AE169" s="267"/>
      <c r="AF169" s="267"/>
      <c r="AG169" s="267"/>
      <c r="AH169" s="267"/>
      <c r="AI169" s="267"/>
      <c r="AJ169" s="268"/>
      <c r="AK169" s="266"/>
      <c r="AL169" s="267"/>
      <c r="AM169" s="267"/>
      <c r="AN169" s="267"/>
      <c r="AO169" s="267"/>
      <c r="AP169" s="267"/>
      <c r="AQ169" s="268"/>
      <c r="AR169" s="266"/>
      <c r="AS169" s="267"/>
      <c r="AT169" s="267"/>
      <c r="AU169" s="267"/>
      <c r="AV169" s="267"/>
      <c r="AW169" s="267"/>
      <c r="AX169" s="268"/>
      <c r="AY169" s="266"/>
      <c r="AZ169" s="267"/>
      <c r="BA169" s="269"/>
      <c r="BB169" s="1518"/>
      <c r="BC169" s="1519"/>
      <c r="BD169" s="1573"/>
      <c r="BE169" s="1574"/>
      <c r="BF169" s="1575"/>
      <c r="BG169" s="1576"/>
      <c r="BH169" s="1576"/>
      <c r="BI169" s="1576"/>
      <c r="BJ169" s="1577"/>
    </row>
    <row r="170" spans="2:62" ht="20.25" customHeight="1" x14ac:dyDescent="0.2">
      <c r="B170" s="1521"/>
      <c r="C170" s="1613"/>
      <c r="D170" s="1614"/>
      <c r="E170" s="276"/>
      <c r="F170" s="277">
        <f>C169</f>
        <v>0</v>
      </c>
      <c r="G170" s="276"/>
      <c r="H170" s="277">
        <f>I169</f>
        <v>0</v>
      </c>
      <c r="I170" s="1615"/>
      <c r="J170" s="1616"/>
      <c r="K170" s="1617"/>
      <c r="L170" s="1618"/>
      <c r="M170" s="1618"/>
      <c r="N170" s="1614"/>
      <c r="O170" s="1515"/>
      <c r="P170" s="1516"/>
      <c r="Q170" s="1516"/>
      <c r="R170" s="1516"/>
      <c r="S170" s="1517"/>
      <c r="T170" s="270" t="s">
        <v>488</v>
      </c>
      <c r="U170" s="271"/>
      <c r="V170" s="272"/>
      <c r="W170" s="258" t="str">
        <f>IF(W169="","",VLOOKUP(W169,'シフト記号表（従来型・ユニット型共通）'!$C$6:$L$47,10,FALSE))</f>
        <v/>
      </c>
      <c r="X170" s="259" t="str">
        <f>IF(X169="","",VLOOKUP(X169,'シフト記号表（従来型・ユニット型共通）'!$C$6:$L$47,10,FALSE))</f>
        <v/>
      </c>
      <c r="Y170" s="259" t="str">
        <f>IF(Y169="","",VLOOKUP(Y169,'シフト記号表（従来型・ユニット型共通）'!$C$6:$L$47,10,FALSE))</f>
        <v/>
      </c>
      <c r="Z170" s="259" t="str">
        <f>IF(Z169="","",VLOOKUP(Z169,'シフト記号表（従来型・ユニット型共通）'!$C$6:$L$47,10,FALSE))</f>
        <v/>
      </c>
      <c r="AA170" s="259" t="str">
        <f>IF(AA169="","",VLOOKUP(AA169,'シフト記号表（従来型・ユニット型共通）'!$C$6:$L$47,10,FALSE))</f>
        <v/>
      </c>
      <c r="AB170" s="259" t="str">
        <f>IF(AB169="","",VLOOKUP(AB169,'シフト記号表（従来型・ユニット型共通）'!$C$6:$L$47,10,FALSE))</f>
        <v/>
      </c>
      <c r="AC170" s="260" t="str">
        <f>IF(AC169="","",VLOOKUP(AC169,'シフト記号表（従来型・ユニット型共通）'!$C$6:$L$47,10,FALSE))</f>
        <v/>
      </c>
      <c r="AD170" s="258" t="str">
        <f>IF(AD169="","",VLOOKUP(AD169,'シフト記号表（従来型・ユニット型共通）'!$C$6:$L$47,10,FALSE))</f>
        <v/>
      </c>
      <c r="AE170" s="259" t="str">
        <f>IF(AE169="","",VLOOKUP(AE169,'シフト記号表（従来型・ユニット型共通）'!$C$6:$L$47,10,FALSE))</f>
        <v/>
      </c>
      <c r="AF170" s="259" t="str">
        <f>IF(AF169="","",VLOOKUP(AF169,'シフト記号表（従来型・ユニット型共通）'!$C$6:$L$47,10,FALSE))</f>
        <v/>
      </c>
      <c r="AG170" s="259" t="str">
        <f>IF(AG169="","",VLOOKUP(AG169,'シフト記号表（従来型・ユニット型共通）'!$C$6:$L$47,10,FALSE))</f>
        <v/>
      </c>
      <c r="AH170" s="259" t="str">
        <f>IF(AH169="","",VLOOKUP(AH169,'シフト記号表（従来型・ユニット型共通）'!$C$6:$L$47,10,FALSE))</f>
        <v/>
      </c>
      <c r="AI170" s="259" t="str">
        <f>IF(AI169="","",VLOOKUP(AI169,'シフト記号表（従来型・ユニット型共通）'!$C$6:$L$47,10,FALSE))</f>
        <v/>
      </c>
      <c r="AJ170" s="260" t="str">
        <f>IF(AJ169="","",VLOOKUP(AJ169,'シフト記号表（従来型・ユニット型共通）'!$C$6:$L$47,10,FALSE))</f>
        <v/>
      </c>
      <c r="AK170" s="258" t="str">
        <f>IF(AK169="","",VLOOKUP(AK169,'シフト記号表（従来型・ユニット型共通）'!$C$6:$L$47,10,FALSE))</f>
        <v/>
      </c>
      <c r="AL170" s="259" t="str">
        <f>IF(AL169="","",VLOOKUP(AL169,'シフト記号表（従来型・ユニット型共通）'!$C$6:$L$47,10,FALSE))</f>
        <v/>
      </c>
      <c r="AM170" s="259" t="str">
        <f>IF(AM169="","",VLOOKUP(AM169,'シフト記号表（従来型・ユニット型共通）'!$C$6:$L$47,10,FALSE))</f>
        <v/>
      </c>
      <c r="AN170" s="259" t="str">
        <f>IF(AN169="","",VLOOKUP(AN169,'シフト記号表（従来型・ユニット型共通）'!$C$6:$L$47,10,FALSE))</f>
        <v/>
      </c>
      <c r="AO170" s="259" t="str">
        <f>IF(AO169="","",VLOOKUP(AO169,'シフト記号表（従来型・ユニット型共通）'!$C$6:$L$47,10,FALSE))</f>
        <v/>
      </c>
      <c r="AP170" s="259" t="str">
        <f>IF(AP169="","",VLOOKUP(AP169,'シフト記号表（従来型・ユニット型共通）'!$C$6:$L$47,10,FALSE))</f>
        <v/>
      </c>
      <c r="AQ170" s="260" t="str">
        <f>IF(AQ169="","",VLOOKUP(AQ169,'シフト記号表（従来型・ユニット型共通）'!$C$6:$L$47,10,FALSE))</f>
        <v/>
      </c>
      <c r="AR170" s="258" t="str">
        <f>IF(AR169="","",VLOOKUP(AR169,'シフト記号表（従来型・ユニット型共通）'!$C$6:$L$47,10,FALSE))</f>
        <v/>
      </c>
      <c r="AS170" s="259" t="str">
        <f>IF(AS169="","",VLOOKUP(AS169,'シフト記号表（従来型・ユニット型共通）'!$C$6:$L$47,10,FALSE))</f>
        <v/>
      </c>
      <c r="AT170" s="259" t="str">
        <f>IF(AT169="","",VLOOKUP(AT169,'シフト記号表（従来型・ユニット型共通）'!$C$6:$L$47,10,FALSE))</f>
        <v/>
      </c>
      <c r="AU170" s="259" t="str">
        <f>IF(AU169="","",VLOOKUP(AU169,'シフト記号表（従来型・ユニット型共通）'!$C$6:$L$47,10,FALSE))</f>
        <v/>
      </c>
      <c r="AV170" s="259" t="str">
        <f>IF(AV169="","",VLOOKUP(AV169,'シフト記号表（従来型・ユニット型共通）'!$C$6:$L$47,10,FALSE))</f>
        <v/>
      </c>
      <c r="AW170" s="259" t="str">
        <f>IF(AW169="","",VLOOKUP(AW169,'シフト記号表（従来型・ユニット型共通）'!$C$6:$L$47,10,FALSE))</f>
        <v/>
      </c>
      <c r="AX170" s="260" t="str">
        <f>IF(AX169="","",VLOOKUP(AX169,'シフト記号表（従来型・ユニット型共通）'!$C$6:$L$47,10,FALSE))</f>
        <v/>
      </c>
      <c r="AY170" s="258" t="str">
        <f>IF(AY169="","",VLOOKUP(AY169,'シフト記号表（従来型・ユニット型共通）'!$C$6:$L$47,10,FALSE))</f>
        <v/>
      </c>
      <c r="AZ170" s="259" t="str">
        <f>IF(AZ169="","",VLOOKUP(AZ169,'シフト記号表（従来型・ユニット型共通）'!$C$6:$L$47,10,FALSE))</f>
        <v/>
      </c>
      <c r="BA170" s="259" t="str">
        <f>IF(BA169="","",VLOOKUP(BA169,'シフト記号表（従来型・ユニット型共通）'!$C$6:$L$47,10,FALSE))</f>
        <v/>
      </c>
      <c r="BB170" s="1610" t="str">
        <f>IF($BE$3="４週",SUM(W170:AX170),IF($BE$3="暦月",SUM(W170:BA170),""))</f>
        <v/>
      </c>
      <c r="BC170" s="1611"/>
      <c r="BD170" s="1612" t="str">
        <f>IF($BE$3="４週",BB170/4,IF($BE$3="暦月",(BB170/($BE$8/7)),""))</f>
        <v/>
      </c>
      <c r="BE170" s="1611"/>
      <c r="BF170" s="1607"/>
      <c r="BG170" s="1608"/>
      <c r="BH170" s="1608"/>
      <c r="BI170" s="1608"/>
      <c r="BJ170" s="1609"/>
    </row>
    <row r="171" spans="2:62" ht="20.25" customHeight="1" x14ac:dyDescent="0.2">
      <c r="B171" s="1520">
        <f>B169+1</f>
        <v>78</v>
      </c>
      <c r="C171" s="1584"/>
      <c r="D171" s="1511"/>
      <c r="E171" s="253"/>
      <c r="F171" s="254"/>
      <c r="G171" s="253"/>
      <c r="H171" s="254"/>
      <c r="I171" s="1585"/>
      <c r="J171" s="1586"/>
      <c r="K171" s="1509"/>
      <c r="L171" s="1510"/>
      <c r="M171" s="1510"/>
      <c r="N171" s="1511"/>
      <c r="O171" s="1515"/>
      <c r="P171" s="1516"/>
      <c r="Q171" s="1516"/>
      <c r="R171" s="1516"/>
      <c r="S171" s="1517"/>
      <c r="T171" s="273" t="s">
        <v>487</v>
      </c>
      <c r="U171" s="274"/>
      <c r="V171" s="275"/>
      <c r="W171" s="266"/>
      <c r="X171" s="267"/>
      <c r="Y171" s="267"/>
      <c r="Z171" s="267"/>
      <c r="AA171" s="267"/>
      <c r="AB171" s="267"/>
      <c r="AC171" s="268"/>
      <c r="AD171" s="266"/>
      <c r="AE171" s="267"/>
      <c r="AF171" s="267"/>
      <c r="AG171" s="267"/>
      <c r="AH171" s="267"/>
      <c r="AI171" s="267"/>
      <c r="AJ171" s="268"/>
      <c r="AK171" s="266"/>
      <c r="AL171" s="267"/>
      <c r="AM171" s="267"/>
      <c r="AN171" s="267"/>
      <c r="AO171" s="267"/>
      <c r="AP171" s="267"/>
      <c r="AQ171" s="268"/>
      <c r="AR171" s="266"/>
      <c r="AS171" s="267"/>
      <c r="AT171" s="267"/>
      <c r="AU171" s="267"/>
      <c r="AV171" s="267"/>
      <c r="AW171" s="267"/>
      <c r="AX171" s="268"/>
      <c r="AY171" s="266"/>
      <c r="AZ171" s="267"/>
      <c r="BA171" s="269"/>
      <c r="BB171" s="1518"/>
      <c r="BC171" s="1519"/>
      <c r="BD171" s="1573"/>
      <c r="BE171" s="1574"/>
      <c r="BF171" s="1575"/>
      <c r="BG171" s="1576"/>
      <c r="BH171" s="1576"/>
      <c r="BI171" s="1576"/>
      <c r="BJ171" s="1577"/>
    </row>
    <row r="172" spans="2:62" ht="20.25" customHeight="1" x14ac:dyDescent="0.2">
      <c r="B172" s="1521"/>
      <c r="C172" s="1613"/>
      <c r="D172" s="1614"/>
      <c r="E172" s="276"/>
      <c r="F172" s="277">
        <f>C171</f>
        <v>0</v>
      </c>
      <c r="G172" s="276"/>
      <c r="H172" s="277">
        <f>I171</f>
        <v>0</v>
      </c>
      <c r="I172" s="1615"/>
      <c r="J172" s="1616"/>
      <c r="K172" s="1617"/>
      <c r="L172" s="1618"/>
      <c r="M172" s="1618"/>
      <c r="N172" s="1614"/>
      <c r="O172" s="1515"/>
      <c r="P172" s="1516"/>
      <c r="Q172" s="1516"/>
      <c r="R172" s="1516"/>
      <c r="S172" s="1517"/>
      <c r="T172" s="270" t="s">
        <v>488</v>
      </c>
      <c r="U172" s="271"/>
      <c r="V172" s="272"/>
      <c r="W172" s="258" t="str">
        <f>IF(W171="","",VLOOKUP(W171,'シフト記号表（従来型・ユニット型共通）'!$C$6:$L$47,10,FALSE))</f>
        <v/>
      </c>
      <c r="X172" s="259" t="str">
        <f>IF(X171="","",VLOOKUP(X171,'シフト記号表（従来型・ユニット型共通）'!$C$6:$L$47,10,FALSE))</f>
        <v/>
      </c>
      <c r="Y172" s="259" t="str">
        <f>IF(Y171="","",VLOOKUP(Y171,'シフト記号表（従来型・ユニット型共通）'!$C$6:$L$47,10,FALSE))</f>
        <v/>
      </c>
      <c r="Z172" s="259" t="str">
        <f>IF(Z171="","",VLOOKUP(Z171,'シフト記号表（従来型・ユニット型共通）'!$C$6:$L$47,10,FALSE))</f>
        <v/>
      </c>
      <c r="AA172" s="259" t="str">
        <f>IF(AA171="","",VLOOKUP(AA171,'シフト記号表（従来型・ユニット型共通）'!$C$6:$L$47,10,FALSE))</f>
        <v/>
      </c>
      <c r="AB172" s="259" t="str">
        <f>IF(AB171="","",VLOOKUP(AB171,'シフト記号表（従来型・ユニット型共通）'!$C$6:$L$47,10,FALSE))</f>
        <v/>
      </c>
      <c r="AC172" s="260" t="str">
        <f>IF(AC171="","",VLOOKUP(AC171,'シフト記号表（従来型・ユニット型共通）'!$C$6:$L$47,10,FALSE))</f>
        <v/>
      </c>
      <c r="AD172" s="258" t="str">
        <f>IF(AD171="","",VLOOKUP(AD171,'シフト記号表（従来型・ユニット型共通）'!$C$6:$L$47,10,FALSE))</f>
        <v/>
      </c>
      <c r="AE172" s="259" t="str">
        <f>IF(AE171="","",VLOOKUP(AE171,'シフト記号表（従来型・ユニット型共通）'!$C$6:$L$47,10,FALSE))</f>
        <v/>
      </c>
      <c r="AF172" s="259" t="str">
        <f>IF(AF171="","",VLOOKUP(AF171,'シフト記号表（従来型・ユニット型共通）'!$C$6:$L$47,10,FALSE))</f>
        <v/>
      </c>
      <c r="AG172" s="259" t="str">
        <f>IF(AG171="","",VLOOKUP(AG171,'シフト記号表（従来型・ユニット型共通）'!$C$6:$L$47,10,FALSE))</f>
        <v/>
      </c>
      <c r="AH172" s="259" t="str">
        <f>IF(AH171="","",VLOOKUP(AH171,'シフト記号表（従来型・ユニット型共通）'!$C$6:$L$47,10,FALSE))</f>
        <v/>
      </c>
      <c r="AI172" s="259" t="str">
        <f>IF(AI171="","",VLOOKUP(AI171,'シフト記号表（従来型・ユニット型共通）'!$C$6:$L$47,10,FALSE))</f>
        <v/>
      </c>
      <c r="AJ172" s="260" t="str">
        <f>IF(AJ171="","",VLOOKUP(AJ171,'シフト記号表（従来型・ユニット型共通）'!$C$6:$L$47,10,FALSE))</f>
        <v/>
      </c>
      <c r="AK172" s="258" t="str">
        <f>IF(AK171="","",VLOOKUP(AK171,'シフト記号表（従来型・ユニット型共通）'!$C$6:$L$47,10,FALSE))</f>
        <v/>
      </c>
      <c r="AL172" s="259" t="str">
        <f>IF(AL171="","",VLOOKUP(AL171,'シフト記号表（従来型・ユニット型共通）'!$C$6:$L$47,10,FALSE))</f>
        <v/>
      </c>
      <c r="AM172" s="259" t="str">
        <f>IF(AM171="","",VLOOKUP(AM171,'シフト記号表（従来型・ユニット型共通）'!$C$6:$L$47,10,FALSE))</f>
        <v/>
      </c>
      <c r="AN172" s="259" t="str">
        <f>IF(AN171="","",VLOOKUP(AN171,'シフト記号表（従来型・ユニット型共通）'!$C$6:$L$47,10,FALSE))</f>
        <v/>
      </c>
      <c r="AO172" s="259" t="str">
        <f>IF(AO171="","",VLOOKUP(AO171,'シフト記号表（従来型・ユニット型共通）'!$C$6:$L$47,10,FALSE))</f>
        <v/>
      </c>
      <c r="AP172" s="259" t="str">
        <f>IF(AP171="","",VLOOKUP(AP171,'シフト記号表（従来型・ユニット型共通）'!$C$6:$L$47,10,FALSE))</f>
        <v/>
      </c>
      <c r="AQ172" s="260" t="str">
        <f>IF(AQ171="","",VLOOKUP(AQ171,'シフト記号表（従来型・ユニット型共通）'!$C$6:$L$47,10,FALSE))</f>
        <v/>
      </c>
      <c r="AR172" s="258" t="str">
        <f>IF(AR171="","",VLOOKUP(AR171,'シフト記号表（従来型・ユニット型共通）'!$C$6:$L$47,10,FALSE))</f>
        <v/>
      </c>
      <c r="AS172" s="259" t="str">
        <f>IF(AS171="","",VLOOKUP(AS171,'シフト記号表（従来型・ユニット型共通）'!$C$6:$L$47,10,FALSE))</f>
        <v/>
      </c>
      <c r="AT172" s="259" t="str">
        <f>IF(AT171="","",VLOOKUP(AT171,'シフト記号表（従来型・ユニット型共通）'!$C$6:$L$47,10,FALSE))</f>
        <v/>
      </c>
      <c r="AU172" s="259" t="str">
        <f>IF(AU171="","",VLOOKUP(AU171,'シフト記号表（従来型・ユニット型共通）'!$C$6:$L$47,10,FALSE))</f>
        <v/>
      </c>
      <c r="AV172" s="259" t="str">
        <f>IF(AV171="","",VLOOKUP(AV171,'シフト記号表（従来型・ユニット型共通）'!$C$6:$L$47,10,FALSE))</f>
        <v/>
      </c>
      <c r="AW172" s="259" t="str">
        <f>IF(AW171="","",VLOOKUP(AW171,'シフト記号表（従来型・ユニット型共通）'!$C$6:$L$47,10,FALSE))</f>
        <v/>
      </c>
      <c r="AX172" s="260" t="str">
        <f>IF(AX171="","",VLOOKUP(AX171,'シフト記号表（従来型・ユニット型共通）'!$C$6:$L$47,10,FALSE))</f>
        <v/>
      </c>
      <c r="AY172" s="258" t="str">
        <f>IF(AY171="","",VLOOKUP(AY171,'シフト記号表（従来型・ユニット型共通）'!$C$6:$L$47,10,FALSE))</f>
        <v/>
      </c>
      <c r="AZ172" s="259" t="str">
        <f>IF(AZ171="","",VLOOKUP(AZ171,'シフト記号表（従来型・ユニット型共通）'!$C$6:$L$47,10,FALSE))</f>
        <v/>
      </c>
      <c r="BA172" s="259" t="str">
        <f>IF(BA171="","",VLOOKUP(BA171,'シフト記号表（従来型・ユニット型共通）'!$C$6:$L$47,10,FALSE))</f>
        <v/>
      </c>
      <c r="BB172" s="1610" t="str">
        <f>IF($BE$3="４週",SUM(W172:AX172),IF($BE$3="暦月",SUM(W172:BA172),""))</f>
        <v/>
      </c>
      <c r="BC172" s="1611"/>
      <c r="BD172" s="1612" t="str">
        <f>IF($BE$3="４週",BB172/4,IF($BE$3="暦月",(BB172/($BE$8/7)),""))</f>
        <v/>
      </c>
      <c r="BE172" s="1611"/>
      <c r="BF172" s="1607"/>
      <c r="BG172" s="1608"/>
      <c r="BH172" s="1608"/>
      <c r="BI172" s="1608"/>
      <c r="BJ172" s="1609"/>
    </row>
    <row r="173" spans="2:62" ht="20.25" customHeight="1" x14ac:dyDescent="0.2">
      <c r="B173" s="1520">
        <f>B171+1</f>
        <v>79</v>
      </c>
      <c r="C173" s="1584"/>
      <c r="D173" s="1511"/>
      <c r="E173" s="253"/>
      <c r="F173" s="254"/>
      <c r="G173" s="253"/>
      <c r="H173" s="254"/>
      <c r="I173" s="1585"/>
      <c r="J173" s="1586"/>
      <c r="K173" s="1509"/>
      <c r="L173" s="1510"/>
      <c r="M173" s="1510"/>
      <c r="N173" s="1511"/>
      <c r="O173" s="1515"/>
      <c r="P173" s="1516"/>
      <c r="Q173" s="1516"/>
      <c r="R173" s="1516"/>
      <c r="S173" s="1517"/>
      <c r="T173" s="273" t="s">
        <v>487</v>
      </c>
      <c r="U173" s="274"/>
      <c r="V173" s="275"/>
      <c r="W173" s="266"/>
      <c r="X173" s="267"/>
      <c r="Y173" s="267"/>
      <c r="Z173" s="267"/>
      <c r="AA173" s="267"/>
      <c r="AB173" s="267"/>
      <c r="AC173" s="268"/>
      <c r="AD173" s="266"/>
      <c r="AE173" s="267"/>
      <c r="AF173" s="267"/>
      <c r="AG173" s="267"/>
      <c r="AH173" s="267"/>
      <c r="AI173" s="267"/>
      <c r="AJ173" s="268"/>
      <c r="AK173" s="266"/>
      <c r="AL173" s="267"/>
      <c r="AM173" s="267"/>
      <c r="AN173" s="267"/>
      <c r="AO173" s="267"/>
      <c r="AP173" s="267"/>
      <c r="AQ173" s="268"/>
      <c r="AR173" s="266"/>
      <c r="AS173" s="267"/>
      <c r="AT173" s="267"/>
      <c r="AU173" s="267"/>
      <c r="AV173" s="267"/>
      <c r="AW173" s="267"/>
      <c r="AX173" s="268"/>
      <c r="AY173" s="266"/>
      <c r="AZ173" s="267"/>
      <c r="BA173" s="269"/>
      <c r="BB173" s="1518"/>
      <c r="BC173" s="1519"/>
      <c r="BD173" s="1573"/>
      <c r="BE173" s="1574"/>
      <c r="BF173" s="1575"/>
      <c r="BG173" s="1576"/>
      <c r="BH173" s="1576"/>
      <c r="BI173" s="1576"/>
      <c r="BJ173" s="1577"/>
    </row>
    <row r="174" spans="2:62" ht="20.25" customHeight="1" x14ac:dyDescent="0.2">
      <c r="B174" s="1521"/>
      <c r="C174" s="1613"/>
      <c r="D174" s="1614"/>
      <c r="E174" s="276"/>
      <c r="F174" s="277">
        <f>C173</f>
        <v>0</v>
      </c>
      <c r="G174" s="276"/>
      <c r="H174" s="277">
        <f>I173</f>
        <v>0</v>
      </c>
      <c r="I174" s="1615"/>
      <c r="J174" s="1616"/>
      <c r="K174" s="1617"/>
      <c r="L174" s="1618"/>
      <c r="M174" s="1618"/>
      <c r="N174" s="1614"/>
      <c r="O174" s="1515"/>
      <c r="P174" s="1516"/>
      <c r="Q174" s="1516"/>
      <c r="R174" s="1516"/>
      <c r="S174" s="1517"/>
      <c r="T174" s="270" t="s">
        <v>488</v>
      </c>
      <c r="U174" s="271"/>
      <c r="V174" s="272"/>
      <c r="W174" s="258" t="str">
        <f>IF(W173="","",VLOOKUP(W173,'シフト記号表（従来型・ユニット型共通）'!$C$6:$L$47,10,FALSE))</f>
        <v/>
      </c>
      <c r="X174" s="259" t="str">
        <f>IF(X173="","",VLOOKUP(X173,'シフト記号表（従来型・ユニット型共通）'!$C$6:$L$47,10,FALSE))</f>
        <v/>
      </c>
      <c r="Y174" s="259" t="str">
        <f>IF(Y173="","",VLOOKUP(Y173,'シフト記号表（従来型・ユニット型共通）'!$C$6:$L$47,10,FALSE))</f>
        <v/>
      </c>
      <c r="Z174" s="259" t="str">
        <f>IF(Z173="","",VLOOKUP(Z173,'シフト記号表（従来型・ユニット型共通）'!$C$6:$L$47,10,FALSE))</f>
        <v/>
      </c>
      <c r="AA174" s="259" t="str">
        <f>IF(AA173="","",VLOOKUP(AA173,'シフト記号表（従来型・ユニット型共通）'!$C$6:$L$47,10,FALSE))</f>
        <v/>
      </c>
      <c r="AB174" s="259" t="str">
        <f>IF(AB173="","",VLOOKUP(AB173,'シフト記号表（従来型・ユニット型共通）'!$C$6:$L$47,10,FALSE))</f>
        <v/>
      </c>
      <c r="AC174" s="260" t="str">
        <f>IF(AC173="","",VLOOKUP(AC173,'シフト記号表（従来型・ユニット型共通）'!$C$6:$L$47,10,FALSE))</f>
        <v/>
      </c>
      <c r="AD174" s="258" t="str">
        <f>IF(AD173="","",VLOOKUP(AD173,'シフト記号表（従来型・ユニット型共通）'!$C$6:$L$47,10,FALSE))</f>
        <v/>
      </c>
      <c r="AE174" s="259" t="str">
        <f>IF(AE173="","",VLOOKUP(AE173,'シフト記号表（従来型・ユニット型共通）'!$C$6:$L$47,10,FALSE))</f>
        <v/>
      </c>
      <c r="AF174" s="259" t="str">
        <f>IF(AF173="","",VLOOKUP(AF173,'シフト記号表（従来型・ユニット型共通）'!$C$6:$L$47,10,FALSE))</f>
        <v/>
      </c>
      <c r="AG174" s="259" t="str">
        <f>IF(AG173="","",VLOOKUP(AG173,'シフト記号表（従来型・ユニット型共通）'!$C$6:$L$47,10,FALSE))</f>
        <v/>
      </c>
      <c r="AH174" s="259" t="str">
        <f>IF(AH173="","",VLOOKUP(AH173,'シフト記号表（従来型・ユニット型共通）'!$C$6:$L$47,10,FALSE))</f>
        <v/>
      </c>
      <c r="AI174" s="259" t="str">
        <f>IF(AI173="","",VLOOKUP(AI173,'シフト記号表（従来型・ユニット型共通）'!$C$6:$L$47,10,FALSE))</f>
        <v/>
      </c>
      <c r="AJ174" s="260" t="str">
        <f>IF(AJ173="","",VLOOKUP(AJ173,'シフト記号表（従来型・ユニット型共通）'!$C$6:$L$47,10,FALSE))</f>
        <v/>
      </c>
      <c r="AK174" s="258" t="str">
        <f>IF(AK173="","",VLOOKUP(AK173,'シフト記号表（従来型・ユニット型共通）'!$C$6:$L$47,10,FALSE))</f>
        <v/>
      </c>
      <c r="AL174" s="259" t="str">
        <f>IF(AL173="","",VLOOKUP(AL173,'シフト記号表（従来型・ユニット型共通）'!$C$6:$L$47,10,FALSE))</f>
        <v/>
      </c>
      <c r="AM174" s="259" t="str">
        <f>IF(AM173="","",VLOOKUP(AM173,'シフト記号表（従来型・ユニット型共通）'!$C$6:$L$47,10,FALSE))</f>
        <v/>
      </c>
      <c r="AN174" s="259" t="str">
        <f>IF(AN173="","",VLOOKUP(AN173,'シフト記号表（従来型・ユニット型共通）'!$C$6:$L$47,10,FALSE))</f>
        <v/>
      </c>
      <c r="AO174" s="259" t="str">
        <f>IF(AO173="","",VLOOKUP(AO173,'シフト記号表（従来型・ユニット型共通）'!$C$6:$L$47,10,FALSE))</f>
        <v/>
      </c>
      <c r="AP174" s="259" t="str">
        <f>IF(AP173="","",VLOOKUP(AP173,'シフト記号表（従来型・ユニット型共通）'!$C$6:$L$47,10,FALSE))</f>
        <v/>
      </c>
      <c r="AQ174" s="260" t="str">
        <f>IF(AQ173="","",VLOOKUP(AQ173,'シフト記号表（従来型・ユニット型共通）'!$C$6:$L$47,10,FALSE))</f>
        <v/>
      </c>
      <c r="AR174" s="258" t="str">
        <f>IF(AR173="","",VLOOKUP(AR173,'シフト記号表（従来型・ユニット型共通）'!$C$6:$L$47,10,FALSE))</f>
        <v/>
      </c>
      <c r="AS174" s="259" t="str">
        <f>IF(AS173="","",VLOOKUP(AS173,'シフト記号表（従来型・ユニット型共通）'!$C$6:$L$47,10,FALSE))</f>
        <v/>
      </c>
      <c r="AT174" s="259" t="str">
        <f>IF(AT173="","",VLOOKUP(AT173,'シフト記号表（従来型・ユニット型共通）'!$C$6:$L$47,10,FALSE))</f>
        <v/>
      </c>
      <c r="AU174" s="259" t="str">
        <f>IF(AU173="","",VLOOKUP(AU173,'シフト記号表（従来型・ユニット型共通）'!$C$6:$L$47,10,FALSE))</f>
        <v/>
      </c>
      <c r="AV174" s="259" t="str">
        <f>IF(AV173="","",VLOOKUP(AV173,'シフト記号表（従来型・ユニット型共通）'!$C$6:$L$47,10,FALSE))</f>
        <v/>
      </c>
      <c r="AW174" s="259" t="str">
        <f>IF(AW173="","",VLOOKUP(AW173,'シフト記号表（従来型・ユニット型共通）'!$C$6:$L$47,10,FALSE))</f>
        <v/>
      </c>
      <c r="AX174" s="260" t="str">
        <f>IF(AX173="","",VLOOKUP(AX173,'シフト記号表（従来型・ユニット型共通）'!$C$6:$L$47,10,FALSE))</f>
        <v/>
      </c>
      <c r="AY174" s="258" t="str">
        <f>IF(AY173="","",VLOOKUP(AY173,'シフト記号表（従来型・ユニット型共通）'!$C$6:$L$47,10,FALSE))</f>
        <v/>
      </c>
      <c r="AZ174" s="259" t="str">
        <f>IF(AZ173="","",VLOOKUP(AZ173,'シフト記号表（従来型・ユニット型共通）'!$C$6:$L$47,10,FALSE))</f>
        <v/>
      </c>
      <c r="BA174" s="259" t="str">
        <f>IF(BA173="","",VLOOKUP(BA173,'シフト記号表（従来型・ユニット型共通）'!$C$6:$L$47,10,FALSE))</f>
        <v/>
      </c>
      <c r="BB174" s="1610" t="str">
        <f>IF($BE$3="４週",SUM(W174:AX174),IF($BE$3="暦月",SUM(W174:BA174),""))</f>
        <v/>
      </c>
      <c r="BC174" s="1611"/>
      <c r="BD174" s="1612" t="str">
        <f>IF($BE$3="４週",BB174/4,IF($BE$3="暦月",(BB174/($BE$8/7)),""))</f>
        <v/>
      </c>
      <c r="BE174" s="1611"/>
      <c r="BF174" s="1607"/>
      <c r="BG174" s="1608"/>
      <c r="BH174" s="1608"/>
      <c r="BI174" s="1608"/>
      <c r="BJ174" s="1609"/>
    </row>
    <row r="175" spans="2:62" ht="20.25" customHeight="1" x14ac:dyDescent="0.2">
      <c r="B175" s="1520">
        <f>B173+1</f>
        <v>80</v>
      </c>
      <c r="C175" s="1584"/>
      <c r="D175" s="1511"/>
      <c r="E175" s="253"/>
      <c r="F175" s="254"/>
      <c r="G175" s="253"/>
      <c r="H175" s="254"/>
      <c r="I175" s="1585"/>
      <c r="J175" s="1586"/>
      <c r="K175" s="1509"/>
      <c r="L175" s="1510"/>
      <c r="M175" s="1510"/>
      <c r="N175" s="1511"/>
      <c r="O175" s="1515"/>
      <c r="P175" s="1516"/>
      <c r="Q175" s="1516"/>
      <c r="R175" s="1516"/>
      <c r="S175" s="1517"/>
      <c r="T175" s="273" t="s">
        <v>487</v>
      </c>
      <c r="U175" s="274"/>
      <c r="V175" s="275"/>
      <c r="W175" s="266"/>
      <c r="X175" s="267"/>
      <c r="Y175" s="267"/>
      <c r="Z175" s="267"/>
      <c r="AA175" s="267"/>
      <c r="AB175" s="267"/>
      <c r="AC175" s="268"/>
      <c r="AD175" s="266"/>
      <c r="AE175" s="267"/>
      <c r="AF175" s="267"/>
      <c r="AG175" s="267"/>
      <c r="AH175" s="267"/>
      <c r="AI175" s="267"/>
      <c r="AJ175" s="268"/>
      <c r="AK175" s="266"/>
      <c r="AL175" s="267"/>
      <c r="AM175" s="267"/>
      <c r="AN175" s="267"/>
      <c r="AO175" s="267"/>
      <c r="AP175" s="267"/>
      <c r="AQ175" s="268"/>
      <c r="AR175" s="266"/>
      <c r="AS175" s="267"/>
      <c r="AT175" s="267"/>
      <c r="AU175" s="267"/>
      <c r="AV175" s="267"/>
      <c r="AW175" s="267"/>
      <c r="AX175" s="268"/>
      <c r="AY175" s="266"/>
      <c r="AZ175" s="267"/>
      <c r="BA175" s="269"/>
      <c r="BB175" s="1518"/>
      <c r="BC175" s="1519"/>
      <c r="BD175" s="1573"/>
      <c r="BE175" s="1574"/>
      <c r="BF175" s="1575"/>
      <c r="BG175" s="1576"/>
      <c r="BH175" s="1576"/>
      <c r="BI175" s="1576"/>
      <c r="BJ175" s="1577"/>
    </row>
    <row r="176" spans="2:62" ht="20.25" customHeight="1" x14ac:dyDescent="0.2">
      <c r="B176" s="1521"/>
      <c r="C176" s="1613"/>
      <c r="D176" s="1614"/>
      <c r="E176" s="276"/>
      <c r="F176" s="277">
        <f>C175</f>
        <v>0</v>
      </c>
      <c r="G176" s="276"/>
      <c r="H176" s="277">
        <f>I175</f>
        <v>0</v>
      </c>
      <c r="I176" s="1615"/>
      <c r="J176" s="1616"/>
      <c r="K176" s="1617"/>
      <c r="L176" s="1618"/>
      <c r="M176" s="1618"/>
      <c r="N176" s="1614"/>
      <c r="O176" s="1515"/>
      <c r="P176" s="1516"/>
      <c r="Q176" s="1516"/>
      <c r="R176" s="1516"/>
      <c r="S176" s="1517"/>
      <c r="T176" s="270" t="s">
        <v>488</v>
      </c>
      <c r="U176" s="271"/>
      <c r="V176" s="272"/>
      <c r="W176" s="258" t="str">
        <f>IF(W175="","",VLOOKUP(W175,'シフト記号表（従来型・ユニット型共通）'!$C$6:$L$47,10,FALSE))</f>
        <v/>
      </c>
      <c r="X176" s="259" t="str">
        <f>IF(X175="","",VLOOKUP(X175,'シフト記号表（従来型・ユニット型共通）'!$C$6:$L$47,10,FALSE))</f>
        <v/>
      </c>
      <c r="Y176" s="259" t="str">
        <f>IF(Y175="","",VLOOKUP(Y175,'シフト記号表（従来型・ユニット型共通）'!$C$6:$L$47,10,FALSE))</f>
        <v/>
      </c>
      <c r="Z176" s="259" t="str">
        <f>IF(Z175="","",VLOOKUP(Z175,'シフト記号表（従来型・ユニット型共通）'!$C$6:$L$47,10,FALSE))</f>
        <v/>
      </c>
      <c r="AA176" s="259" t="str">
        <f>IF(AA175="","",VLOOKUP(AA175,'シフト記号表（従来型・ユニット型共通）'!$C$6:$L$47,10,FALSE))</f>
        <v/>
      </c>
      <c r="AB176" s="259" t="str">
        <f>IF(AB175="","",VLOOKUP(AB175,'シフト記号表（従来型・ユニット型共通）'!$C$6:$L$47,10,FALSE))</f>
        <v/>
      </c>
      <c r="AC176" s="260" t="str">
        <f>IF(AC175="","",VLOOKUP(AC175,'シフト記号表（従来型・ユニット型共通）'!$C$6:$L$47,10,FALSE))</f>
        <v/>
      </c>
      <c r="AD176" s="258" t="str">
        <f>IF(AD175="","",VLOOKUP(AD175,'シフト記号表（従来型・ユニット型共通）'!$C$6:$L$47,10,FALSE))</f>
        <v/>
      </c>
      <c r="AE176" s="259" t="str">
        <f>IF(AE175="","",VLOOKUP(AE175,'シフト記号表（従来型・ユニット型共通）'!$C$6:$L$47,10,FALSE))</f>
        <v/>
      </c>
      <c r="AF176" s="259" t="str">
        <f>IF(AF175="","",VLOOKUP(AF175,'シフト記号表（従来型・ユニット型共通）'!$C$6:$L$47,10,FALSE))</f>
        <v/>
      </c>
      <c r="AG176" s="259" t="str">
        <f>IF(AG175="","",VLOOKUP(AG175,'シフト記号表（従来型・ユニット型共通）'!$C$6:$L$47,10,FALSE))</f>
        <v/>
      </c>
      <c r="AH176" s="259" t="str">
        <f>IF(AH175="","",VLOOKUP(AH175,'シフト記号表（従来型・ユニット型共通）'!$C$6:$L$47,10,FALSE))</f>
        <v/>
      </c>
      <c r="AI176" s="259" t="str">
        <f>IF(AI175="","",VLOOKUP(AI175,'シフト記号表（従来型・ユニット型共通）'!$C$6:$L$47,10,FALSE))</f>
        <v/>
      </c>
      <c r="AJ176" s="260" t="str">
        <f>IF(AJ175="","",VLOOKUP(AJ175,'シフト記号表（従来型・ユニット型共通）'!$C$6:$L$47,10,FALSE))</f>
        <v/>
      </c>
      <c r="AK176" s="258" t="str">
        <f>IF(AK175="","",VLOOKUP(AK175,'シフト記号表（従来型・ユニット型共通）'!$C$6:$L$47,10,FALSE))</f>
        <v/>
      </c>
      <c r="AL176" s="259" t="str">
        <f>IF(AL175="","",VLOOKUP(AL175,'シフト記号表（従来型・ユニット型共通）'!$C$6:$L$47,10,FALSE))</f>
        <v/>
      </c>
      <c r="AM176" s="259" t="str">
        <f>IF(AM175="","",VLOOKUP(AM175,'シフト記号表（従来型・ユニット型共通）'!$C$6:$L$47,10,FALSE))</f>
        <v/>
      </c>
      <c r="AN176" s="259" t="str">
        <f>IF(AN175="","",VLOOKUP(AN175,'シフト記号表（従来型・ユニット型共通）'!$C$6:$L$47,10,FALSE))</f>
        <v/>
      </c>
      <c r="AO176" s="259" t="str">
        <f>IF(AO175="","",VLOOKUP(AO175,'シフト記号表（従来型・ユニット型共通）'!$C$6:$L$47,10,FALSE))</f>
        <v/>
      </c>
      <c r="AP176" s="259" t="str">
        <f>IF(AP175="","",VLOOKUP(AP175,'シフト記号表（従来型・ユニット型共通）'!$C$6:$L$47,10,FALSE))</f>
        <v/>
      </c>
      <c r="AQ176" s="260" t="str">
        <f>IF(AQ175="","",VLOOKUP(AQ175,'シフト記号表（従来型・ユニット型共通）'!$C$6:$L$47,10,FALSE))</f>
        <v/>
      </c>
      <c r="AR176" s="258" t="str">
        <f>IF(AR175="","",VLOOKUP(AR175,'シフト記号表（従来型・ユニット型共通）'!$C$6:$L$47,10,FALSE))</f>
        <v/>
      </c>
      <c r="AS176" s="259" t="str">
        <f>IF(AS175="","",VLOOKUP(AS175,'シフト記号表（従来型・ユニット型共通）'!$C$6:$L$47,10,FALSE))</f>
        <v/>
      </c>
      <c r="AT176" s="259" t="str">
        <f>IF(AT175="","",VLOOKUP(AT175,'シフト記号表（従来型・ユニット型共通）'!$C$6:$L$47,10,FALSE))</f>
        <v/>
      </c>
      <c r="AU176" s="259" t="str">
        <f>IF(AU175="","",VLOOKUP(AU175,'シフト記号表（従来型・ユニット型共通）'!$C$6:$L$47,10,FALSE))</f>
        <v/>
      </c>
      <c r="AV176" s="259" t="str">
        <f>IF(AV175="","",VLOOKUP(AV175,'シフト記号表（従来型・ユニット型共通）'!$C$6:$L$47,10,FALSE))</f>
        <v/>
      </c>
      <c r="AW176" s="259" t="str">
        <f>IF(AW175="","",VLOOKUP(AW175,'シフト記号表（従来型・ユニット型共通）'!$C$6:$L$47,10,FALSE))</f>
        <v/>
      </c>
      <c r="AX176" s="260" t="str">
        <f>IF(AX175="","",VLOOKUP(AX175,'シフト記号表（従来型・ユニット型共通）'!$C$6:$L$47,10,FALSE))</f>
        <v/>
      </c>
      <c r="AY176" s="258" t="str">
        <f>IF(AY175="","",VLOOKUP(AY175,'シフト記号表（従来型・ユニット型共通）'!$C$6:$L$47,10,FALSE))</f>
        <v/>
      </c>
      <c r="AZ176" s="259" t="str">
        <f>IF(AZ175="","",VLOOKUP(AZ175,'シフト記号表（従来型・ユニット型共通）'!$C$6:$L$47,10,FALSE))</f>
        <v/>
      </c>
      <c r="BA176" s="259" t="str">
        <f>IF(BA175="","",VLOOKUP(BA175,'シフト記号表（従来型・ユニット型共通）'!$C$6:$L$47,10,FALSE))</f>
        <v/>
      </c>
      <c r="BB176" s="1610" t="str">
        <f>IF($BE$3="４週",SUM(W176:AX176),IF($BE$3="暦月",SUM(W176:BA176),""))</f>
        <v/>
      </c>
      <c r="BC176" s="1611"/>
      <c r="BD176" s="1612" t="str">
        <f>IF($BE$3="４週",BB176/4,IF($BE$3="暦月",(BB176/($BE$8/7)),""))</f>
        <v/>
      </c>
      <c r="BE176" s="1611"/>
      <c r="BF176" s="1607"/>
      <c r="BG176" s="1608"/>
      <c r="BH176" s="1608"/>
      <c r="BI176" s="1608"/>
      <c r="BJ176" s="1609"/>
    </row>
    <row r="177" spans="2:62" ht="20.25" customHeight="1" x14ac:dyDescent="0.2">
      <c r="B177" s="1520">
        <f>B175+1</f>
        <v>81</v>
      </c>
      <c r="C177" s="1584"/>
      <c r="D177" s="1511"/>
      <c r="E177" s="253"/>
      <c r="F177" s="254"/>
      <c r="G177" s="253"/>
      <c r="H177" s="254"/>
      <c r="I177" s="1585"/>
      <c r="J177" s="1586"/>
      <c r="K177" s="1509"/>
      <c r="L177" s="1510"/>
      <c r="M177" s="1510"/>
      <c r="N177" s="1511"/>
      <c r="O177" s="1515"/>
      <c r="P177" s="1516"/>
      <c r="Q177" s="1516"/>
      <c r="R177" s="1516"/>
      <c r="S177" s="1517"/>
      <c r="T177" s="273" t="s">
        <v>487</v>
      </c>
      <c r="U177" s="274"/>
      <c r="V177" s="275"/>
      <c r="W177" s="266"/>
      <c r="X177" s="267"/>
      <c r="Y177" s="267"/>
      <c r="Z177" s="267"/>
      <c r="AA177" s="267"/>
      <c r="AB177" s="267"/>
      <c r="AC177" s="268"/>
      <c r="AD177" s="266"/>
      <c r="AE177" s="267"/>
      <c r="AF177" s="267"/>
      <c r="AG177" s="267"/>
      <c r="AH177" s="267"/>
      <c r="AI177" s="267"/>
      <c r="AJ177" s="268"/>
      <c r="AK177" s="266"/>
      <c r="AL177" s="267"/>
      <c r="AM177" s="267"/>
      <c r="AN177" s="267"/>
      <c r="AO177" s="267"/>
      <c r="AP177" s="267"/>
      <c r="AQ177" s="268"/>
      <c r="AR177" s="266"/>
      <c r="AS177" s="267"/>
      <c r="AT177" s="267"/>
      <c r="AU177" s="267"/>
      <c r="AV177" s="267"/>
      <c r="AW177" s="267"/>
      <c r="AX177" s="268"/>
      <c r="AY177" s="266"/>
      <c r="AZ177" s="267"/>
      <c r="BA177" s="269"/>
      <c r="BB177" s="1518"/>
      <c r="BC177" s="1519"/>
      <c r="BD177" s="1573"/>
      <c r="BE177" s="1574"/>
      <c r="BF177" s="1575"/>
      <c r="BG177" s="1576"/>
      <c r="BH177" s="1576"/>
      <c r="BI177" s="1576"/>
      <c r="BJ177" s="1577"/>
    </row>
    <row r="178" spans="2:62" ht="20.25" customHeight="1" x14ac:dyDescent="0.2">
      <c r="B178" s="1521"/>
      <c r="C178" s="1613"/>
      <c r="D178" s="1614"/>
      <c r="E178" s="276"/>
      <c r="F178" s="277">
        <f>C177</f>
        <v>0</v>
      </c>
      <c r="G178" s="276"/>
      <c r="H178" s="277">
        <f>I177</f>
        <v>0</v>
      </c>
      <c r="I178" s="1615"/>
      <c r="J178" s="1616"/>
      <c r="K178" s="1617"/>
      <c r="L178" s="1618"/>
      <c r="M178" s="1618"/>
      <c r="N178" s="1614"/>
      <c r="O178" s="1515"/>
      <c r="P178" s="1516"/>
      <c r="Q178" s="1516"/>
      <c r="R178" s="1516"/>
      <c r="S178" s="1517"/>
      <c r="T178" s="270" t="s">
        <v>488</v>
      </c>
      <c r="U178" s="271"/>
      <c r="V178" s="272"/>
      <c r="W178" s="258" t="str">
        <f>IF(W177="","",VLOOKUP(W177,'シフト記号表（従来型・ユニット型共通）'!$C$6:$L$47,10,FALSE))</f>
        <v/>
      </c>
      <c r="X178" s="259" t="str">
        <f>IF(X177="","",VLOOKUP(X177,'シフト記号表（従来型・ユニット型共通）'!$C$6:$L$47,10,FALSE))</f>
        <v/>
      </c>
      <c r="Y178" s="259" t="str">
        <f>IF(Y177="","",VLOOKUP(Y177,'シフト記号表（従来型・ユニット型共通）'!$C$6:$L$47,10,FALSE))</f>
        <v/>
      </c>
      <c r="Z178" s="259" t="str">
        <f>IF(Z177="","",VLOOKUP(Z177,'シフト記号表（従来型・ユニット型共通）'!$C$6:$L$47,10,FALSE))</f>
        <v/>
      </c>
      <c r="AA178" s="259" t="str">
        <f>IF(AA177="","",VLOOKUP(AA177,'シフト記号表（従来型・ユニット型共通）'!$C$6:$L$47,10,FALSE))</f>
        <v/>
      </c>
      <c r="AB178" s="259" t="str">
        <f>IF(AB177="","",VLOOKUP(AB177,'シフト記号表（従来型・ユニット型共通）'!$C$6:$L$47,10,FALSE))</f>
        <v/>
      </c>
      <c r="AC178" s="260" t="str">
        <f>IF(AC177="","",VLOOKUP(AC177,'シフト記号表（従来型・ユニット型共通）'!$C$6:$L$47,10,FALSE))</f>
        <v/>
      </c>
      <c r="AD178" s="258" t="str">
        <f>IF(AD177="","",VLOOKUP(AD177,'シフト記号表（従来型・ユニット型共通）'!$C$6:$L$47,10,FALSE))</f>
        <v/>
      </c>
      <c r="AE178" s="259" t="str">
        <f>IF(AE177="","",VLOOKUP(AE177,'シフト記号表（従来型・ユニット型共通）'!$C$6:$L$47,10,FALSE))</f>
        <v/>
      </c>
      <c r="AF178" s="259" t="str">
        <f>IF(AF177="","",VLOOKUP(AF177,'シフト記号表（従来型・ユニット型共通）'!$C$6:$L$47,10,FALSE))</f>
        <v/>
      </c>
      <c r="AG178" s="259" t="str">
        <f>IF(AG177="","",VLOOKUP(AG177,'シフト記号表（従来型・ユニット型共通）'!$C$6:$L$47,10,FALSE))</f>
        <v/>
      </c>
      <c r="AH178" s="259" t="str">
        <f>IF(AH177="","",VLOOKUP(AH177,'シフト記号表（従来型・ユニット型共通）'!$C$6:$L$47,10,FALSE))</f>
        <v/>
      </c>
      <c r="AI178" s="259" t="str">
        <f>IF(AI177="","",VLOOKUP(AI177,'シフト記号表（従来型・ユニット型共通）'!$C$6:$L$47,10,FALSE))</f>
        <v/>
      </c>
      <c r="AJ178" s="260" t="str">
        <f>IF(AJ177="","",VLOOKUP(AJ177,'シフト記号表（従来型・ユニット型共通）'!$C$6:$L$47,10,FALSE))</f>
        <v/>
      </c>
      <c r="AK178" s="258" t="str">
        <f>IF(AK177="","",VLOOKUP(AK177,'シフト記号表（従来型・ユニット型共通）'!$C$6:$L$47,10,FALSE))</f>
        <v/>
      </c>
      <c r="AL178" s="259" t="str">
        <f>IF(AL177="","",VLOOKUP(AL177,'シフト記号表（従来型・ユニット型共通）'!$C$6:$L$47,10,FALSE))</f>
        <v/>
      </c>
      <c r="AM178" s="259" t="str">
        <f>IF(AM177="","",VLOOKUP(AM177,'シフト記号表（従来型・ユニット型共通）'!$C$6:$L$47,10,FALSE))</f>
        <v/>
      </c>
      <c r="AN178" s="259" t="str">
        <f>IF(AN177="","",VLOOKUP(AN177,'シフト記号表（従来型・ユニット型共通）'!$C$6:$L$47,10,FALSE))</f>
        <v/>
      </c>
      <c r="AO178" s="259" t="str">
        <f>IF(AO177="","",VLOOKUP(AO177,'シフト記号表（従来型・ユニット型共通）'!$C$6:$L$47,10,FALSE))</f>
        <v/>
      </c>
      <c r="AP178" s="259" t="str">
        <f>IF(AP177="","",VLOOKUP(AP177,'シフト記号表（従来型・ユニット型共通）'!$C$6:$L$47,10,FALSE))</f>
        <v/>
      </c>
      <c r="AQ178" s="260" t="str">
        <f>IF(AQ177="","",VLOOKUP(AQ177,'シフト記号表（従来型・ユニット型共通）'!$C$6:$L$47,10,FALSE))</f>
        <v/>
      </c>
      <c r="AR178" s="258" t="str">
        <f>IF(AR177="","",VLOOKUP(AR177,'シフト記号表（従来型・ユニット型共通）'!$C$6:$L$47,10,FALSE))</f>
        <v/>
      </c>
      <c r="AS178" s="259" t="str">
        <f>IF(AS177="","",VLOOKUP(AS177,'シフト記号表（従来型・ユニット型共通）'!$C$6:$L$47,10,FALSE))</f>
        <v/>
      </c>
      <c r="AT178" s="259" t="str">
        <f>IF(AT177="","",VLOOKUP(AT177,'シフト記号表（従来型・ユニット型共通）'!$C$6:$L$47,10,FALSE))</f>
        <v/>
      </c>
      <c r="AU178" s="259" t="str">
        <f>IF(AU177="","",VLOOKUP(AU177,'シフト記号表（従来型・ユニット型共通）'!$C$6:$L$47,10,FALSE))</f>
        <v/>
      </c>
      <c r="AV178" s="259" t="str">
        <f>IF(AV177="","",VLOOKUP(AV177,'シフト記号表（従来型・ユニット型共通）'!$C$6:$L$47,10,FALSE))</f>
        <v/>
      </c>
      <c r="AW178" s="259" t="str">
        <f>IF(AW177="","",VLOOKUP(AW177,'シフト記号表（従来型・ユニット型共通）'!$C$6:$L$47,10,FALSE))</f>
        <v/>
      </c>
      <c r="AX178" s="260" t="str">
        <f>IF(AX177="","",VLOOKUP(AX177,'シフト記号表（従来型・ユニット型共通）'!$C$6:$L$47,10,FALSE))</f>
        <v/>
      </c>
      <c r="AY178" s="258" t="str">
        <f>IF(AY177="","",VLOOKUP(AY177,'シフト記号表（従来型・ユニット型共通）'!$C$6:$L$47,10,FALSE))</f>
        <v/>
      </c>
      <c r="AZ178" s="259" t="str">
        <f>IF(AZ177="","",VLOOKUP(AZ177,'シフト記号表（従来型・ユニット型共通）'!$C$6:$L$47,10,FALSE))</f>
        <v/>
      </c>
      <c r="BA178" s="259" t="str">
        <f>IF(BA177="","",VLOOKUP(BA177,'シフト記号表（従来型・ユニット型共通）'!$C$6:$L$47,10,FALSE))</f>
        <v/>
      </c>
      <c r="BB178" s="1610" t="str">
        <f>IF($BE$3="４週",SUM(W178:AX178),IF($BE$3="暦月",SUM(W178:BA178),""))</f>
        <v/>
      </c>
      <c r="BC178" s="1611"/>
      <c r="BD178" s="1612" t="str">
        <f>IF($BE$3="４週",BB178/4,IF($BE$3="暦月",(BB178/($BE$8/7)),""))</f>
        <v/>
      </c>
      <c r="BE178" s="1611"/>
      <c r="BF178" s="1607"/>
      <c r="BG178" s="1608"/>
      <c r="BH178" s="1608"/>
      <c r="BI178" s="1608"/>
      <c r="BJ178" s="1609"/>
    </row>
    <row r="179" spans="2:62" ht="20.25" customHeight="1" x14ac:dyDescent="0.2">
      <c r="B179" s="1520">
        <f>B177+1</f>
        <v>82</v>
      </c>
      <c r="C179" s="1584"/>
      <c r="D179" s="1511"/>
      <c r="E179" s="253"/>
      <c r="F179" s="254"/>
      <c r="G179" s="253"/>
      <c r="H179" s="254"/>
      <c r="I179" s="1585"/>
      <c r="J179" s="1586"/>
      <c r="K179" s="1509"/>
      <c r="L179" s="1510"/>
      <c r="M179" s="1510"/>
      <c r="N179" s="1511"/>
      <c r="O179" s="1515"/>
      <c r="P179" s="1516"/>
      <c r="Q179" s="1516"/>
      <c r="R179" s="1516"/>
      <c r="S179" s="1517"/>
      <c r="T179" s="273" t="s">
        <v>487</v>
      </c>
      <c r="U179" s="274"/>
      <c r="V179" s="275"/>
      <c r="W179" s="266"/>
      <c r="X179" s="267"/>
      <c r="Y179" s="267"/>
      <c r="Z179" s="267"/>
      <c r="AA179" s="267"/>
      <c r="AB179" s="267"/>
      <c r="AC179" s="268"/>
      <c r="AD179" s="266"/>
      <c r="AE179" s="267"/>
      <c r="AF179" s="267"/>
      <c r="AG179" s="267"/>
      <c r="AH179" s="267"/>
      <c r="AI179" s="267"/>
      <c r="AJ179" s="268"/>
      <c r="AK179" s="266"/>
      <c r="AL179" s="267"/>
      <c r="AM179" s="267"/>
      <c r="AN179" s="267"/>
      <c r="AO179" s="267"/>
      <c r="AP179" s="267"/>
      <c r="AQ179" s="268"/>
      <c r="AR179" s="266"/>
      <c r="AS179" s="267"/>
      <c r="AT179" s="267"/>
      <c r="AU179" s="267"/>
      <c r="AV179" s="267"/>
      <c r="AW179" s="267"/>
      <c r="AX179" s="268"/>
      <c r="AY179" s="266"/>
      <c r="AZ179" s="267"/>
      <c r="BA179" s="269"/>
      <c r="BB179" s="1518"/>
      <c r="BC179" s="1519"/>
      <c r="BD179" s="1573"/>
      <c r="BE179" s="1574"/>
      <c r="BF179" s="1575"/>
      <c r="BG179" s="1576"/>
      <c r="BH179" s="1576"/>
      <c r="BI179" s="1576"/>
      <c r="BJ179" s="1577"/>
    </row>
    <row r="180" spans="2:62" ht="20.25" customHeight="1" x14ac:dyDescent="0.2">
      <c r="B180" s="1521"/>
      <c r="C180" s="1613"/>
      <c r="D180" s="1614"/>
      <c r="E180" s="276"/>
      <c r="F180" s="277">
        <f>C179</f>
        <v>0</v>
      </c>
      <c r="G180" s="276"/>
      <c r="H180" s="277">
        <f>I179</f>
        <v>0</v>
      </c>
      <c r="I180" s="1615"/>
      <c r="J180" s="1616"/>
      <c r="K180" s="1617"/>
      <c r="L180" s="1618"/>
      <c r="M180" s="1618"/>
      <c r="N180" s="1614"/>
      <c r="O180" s="1515"/>
      <c r="P180" s="1516"/>
      <c r="Q180" s="1516"/>
      <c r="R180" s="1516"/>
      <c r="S180" s="1517"/>
      <c r="T180" s="270" t="s">
        <v>488</v>
      </c>
      <c r="U180" s="271"/>
      <c r="V180" s="272"/>
      <c r="W180" s="258" t="str">
        <f>IF(W179="","",VLOOKUP(W179,'シフト記号表（従来型・ユニット型共通）'!$C$6:$L$47,10,FALSE))</f>
        <v/>
      </c>
      <c r="X180" s="259" t="str">
        <f>IF(X179="","",VLOOKUP(X179,'シフト記号表（従来型・ユニット型共通）'!$C$6:$L$47,10,FALSE))</f>
        <v/>
      </c>
      <c r="Y180" s="259" t="str">
        <f>IF(Y179="","",VLOOKUP(Y179,'シフト記号表（従来型・ユニット型共通）'!$C$6:$L$47,10,FALSE))</f>
        <v/>
      </c>
      <c r="Z180" s="259" t="str">
        <f>IF(Z179="","",VLOOKUP(Z179,'シフト記号表（従来型・ユニット型共通）'!$C$6:$L$47,10,FALSE))</f>
        <v/>
      </c>
      <c r="AA180" s="259" t="str">
        <f>IF(AA179="","",VLOOKUP(AA179,'シフト記号表（従来型・ユニット型共通）'!$C$6:$L$47,10,FALSE))</f>
        <v/>
      </c>
      <c r="AB180" s="259" t="str">
        <f>IF(AB179="","",VLOOKUP(AB179,'シフト記号表（従来型・ユニット型共通）'!$C$6:$L$47,10,FALSE))</f>
        <v/>
      </c>
      <c r="AC180" s="260" t="str">
        <f>IF(AC179="","",VLOOKUP(AC179,'シフト記号表（従来型・ユニット型共通）'!$C$6:$L$47,10,FALSE))</f>
        <v/>
      </c>
      <c r="AD180" s="258" t="str">
        <f>IF(AD179="","",VLOOKUP(AD179,'シフト記号表（従来型・ユニット型共通）'!$C$6:$L$47,10,FALSE))</f>
        <v/>
      </c>
      <c r="AE180" s="259" t="str">
        <f>IF(AE179="","",VLOOKUP(AE179,'シフト記号表（従来型・ユニット型共通）'!$C$6:$L$47,10,FALSE))</f>
        <v/>
      </c>
      <c r="AF180" s="259" t="str">
        <f>IF(AF179="","",VLOOKUP(AF179,'シフト記号表（従来型・ユニット型共通）'!$C$6:$L$47,10,FALSE))</f>
        <v/>
      </c>
      <c r="AG180" s="259" t="str">
        <f>IF(AG179="","",VLOOKUP(AG179,'シフト記号表（従来型・ユニット型共通）'!$C$6:$L$47,10,FALSE))</f>
        <v/>
      </c>
      <c r="AH180" s="259" t="str">
        <f>IF(AH179="","",VLOOKUP(AH179,'シフト記号表（従来型・ユニット型共通）'!$C$6:$L$47,10,FALSE))</f>
        <v/>
      </c>
      <c r="AI180" s="259" t="str">
        <f>IF(AI179="","",VLOOKUP(AI179,'シフト記号表（従来型・ユニット型共通）'!$C$6:$L$47,10,FALSE))</f>
        <v/>
      </c>
      <c r="AJ180" s="260" t="str">
        <f>IF(AJ179="","",VLOOKUP(AJ179,'シフト記号表（従来型・ユニット型共通）'!$C$6:$L$47,10,FALSE))</f>
        <v/>
      </c>
      <c r="AK180" s="258" t="str">
        <f>IF(AK179="","",VLOOKUP(AK179,'シフト記号表（従来型・ユニット型共通）'!$C$6:$L$47,10,FALSE))</f>
        <v/>
      </c>
      <c r="AL180" s="259" t="str">
        <f>IF(AL179="","",VLOOKUP(AL179,'シフト記号表（従来型・ユニット型共通）'!$C$6:$L$47,10,FALSE))</f>
        <v/>
      </c>
      <c r="AM180" s="259" t="str">
        <f>IF(AM179="","",VLOOKUP(AM179,'シフト記号表（従来型・ユニット型共通）'!$C$6:$L$47,10,FALSE))</f>
        <v/>
      </c>
      <c r="AN180" s="259" t="str">
        <f>IF(AN179="","",VLOOKUP(AN179,'シフト記号表（従来型・ユニット型共通）'!$C$6:$L$47,10,FALSE))</f>
        <v/>
      </c>
      <c r="AO180" s="259" t="str">
        <f>IF(AO179="","",VLOOKUP(AO179,'シフト記号表（従来型・ユニット型共通）'!$C$6:$L$47,10,FALSE))</f>
        <v/>
      </c>
      <c r="AP180" s="259" t="str">
        <f>IF(AP179="","",VLOOKUP(AP179,'シフト記号表（従来型・ユニット型共通）'!$C$6:$L$47,10,FALSE))</f>
        <v/>
      </c>
      <c r="AQ180" s="260" t="str">
        <f>IF(AQ179="","",VLOOKUP(AQ179,'シフト記号表（従来型・ユニット型共通）'!$C$6:$L$47,10,FALSE))</f>
        <v/>
      </c>
      <c r="AR180" s="258" t="str">
        <f>IF(AR179="","",VLOOKUP(AR179,'シフト記号表（従来型・ユニット型共通）'!$C$6:$L$47,10,FALSE))</f>
        <v/>
      </c>
      <c r="AS180" s="259" t="str">
        <f>IF(AS179="","",VLOOKUP(AS179,'シフト記号表（従来型・ユニット型共通）'!$C$6:$L$47,10,FALSE))</f>
        <v/>
      </c>
      <c r="AT180" s="259" t="str">
        <f>IF(AT179="","",VLOOKUP(AT179,'シフト記号表（従来型・ユニット型共通）'!$C$6:$L$47,10,FALSE))</f>
        <v/>
      </c>
      <c r="AU180" s="259" t="str">
        <f>IF(AU179="","",VLOOKUP(AU179,'シフト記号表（従来型・ユニット型共通）'!$C$6:$L$47,10,FALSE))</f>
        <v/>
      </c>
      <c r="AV180" s="259" t="str">
        <f>IF(AV179="","",VLOOKUP(AV179,'シフト記号表（従来型・ユニット型共通）'!$C$6:$L$47,10,FALSE))</f>
        <v/>
      </c>
      <c r="AW180" s="259" t="str">
        <f>IF(AW179="","",VLOOKUP(AW179,'シフト記号表（従来型・ユニット型共通）'!$C$6:$L$47,10,FALSE))</f>
        <v/>
      </c>
      <c r="AX180" s="260" t="str">
        <f>IF(AX179="","",VLOOKUP(AX179,'シフト記号表（従来型・ユニット型共通）'!$C$6:$L$47,10,FALSE))</f>
        <v/>
      </c>
      <c r="AY180" s="258" t="str">
        <f>IF(AY179="","",VLOOKUP(AY179,'シフト記号表（従来型・ユニット型共通）'!$C$6:$L$47,10,FALSE))</f>
        <v/>
      </c>
      <c r="AZ180" s="259" t="str">
        <f>IF(AZ179="","",VLOOKUP(AZ179,'シフト記号表（従来型・ユニット型共通）'!$C$6:$L$47,10,FALSE))</f>
        <v/>
      </c>
      <c r="BA180" s="259" t="str">
        <f>IF(BA179="","",VLOOKUP(BA179,'シフト記号表（従来型・ユニット型共通）'!$C$6:$L$47,10,FALSE))</f>
        <v/>
      </c>
      <c r="BB180" s="1610" t="str">
        <f>IF($BE$3="４週",SUM(W180:AX180),IF($BE$3="暦月",SUM(W180:BA180),""))</f>
        <v/>
      </c>
      <c r="BC180" s="1611"/>
      <c r="BD180" s="1612" t="str">
        <f>IF($BE$3="４週",BB180/4,IF($BE$3="暦月",(BB180/($BE$8/7)),""))</f>
        <v/>
      </c>
      <c r="BE180" s="1611"/>
      <c r="BF180" s="1607"/>
      <c r="BG180" s="1608"/>
      <c r="BH180" s="1608"/>
      <c r="BI180" s="1608"/>
      <c r="BJ180" s="1609"/>
    </row>
    <row r="181" spans="2:62" ht="20.25" customHeight="1" x14ac:dyDescent="0.2">
      <c r="B181" s="1520">
        <f>B179+1</f>
        <v>83</v>
      </c>
      <c r="C181" s="1584"/>
      <c r="D181" s="1511"/>
      <c r="E181" s="253"/>
      <c r="F181" s="254"/>
      <c r="G181" s="253"/>
      <c r="H181" s="254"/>
      <c r="I181" s="1585"/>
      <c r="J181" s="1586"/>
      <c r="K181" s="1509"/>
      <c r="L181" s="1510"/>
      <c r="M181" s="1510"/>
      <c r="N181" s="1511"/>
      <c r="O181" s="1515"/>
      <c r="P181" s="1516"/>
      <c r="Q181" s="1516"/>
      <c r="R181" s="1516"/>
      <c r="S181" s="1517"/>
      <c r="T181" s="273" t="s">
        <v>487</v>
      </c>
      <c r="U181" s="274"/>
      <c r="V181" s="275"/>
      <c r="W181" s="266"/>
      <c r="X181" s="267"/>
      <c r="Y181" s="267"/>
      <c r="Z181" s="267"/>
      <c r="AA181" s="267"/>
      <c r="AB181" s="267"/>
      <c r="AC181" s="268"/>
      <c r="AD181" s="266"/>
      <c r="AE181" s="267"/>
      <c r="AF181" s="267"/>
      <c r="AG181" s="267"/>
      <c r="AH181" s="267"/>
      <c r="AI181" s="267"/>
      <c r="AJ181" s="268"/>
      <c r="AK181" s="266"/>
      <c r="AL181" s="267"/>
      <c r="AM181" s="267"/>
      <c r="AN181" s="267"/>
      <c r="AO181" s="267"/>
      <c r="AP181" s="267"/>
      <c r="AQ181" s="268"/>
      <c r="AR181" s="266"/>
      <c r="AS181" s="267"/>
      <c r="AT181" s="267"/>
      <c r="AU181" s="267"/>
      <c r="AV181" s="267"/>
      <c r="AW181" s="267"/>
      <c r="AX181" s="268"/>
      <c r="AY181" s="266"/>
      <c r="AZ181" s="267"/>
      <c r="BA181" s="269"/>
      <c r="BB181" s="1518"/>
      <c r="BC181" s="1519"/>
      <c r="BD181" s="1573"/>
      <c r="BE181" s="1574"/>
      <c r="BF181" s="1575"/>
      <c r="BG181" s="1576"/>
      <c r="BH181" s="1576"/>
      <c r="BI181" s="1576"/>
      <c r="BJ181" s="1577"/>
    </row>
    <row r="182" spans="2:62" ht="20.25" customHeight="1" x14ac:dyDescent="0.2">
      <c r="B182" s="1521"/>
      <c r="C182" s="1613"/>
      <c r="D182" s="1614"/>
      <c r="E182" s="276"/>
      <c r="F182" s="277">
        <f>C181</f>
        <v>0</v>
      </c>
      <c r="G182" s="276"/>
      <c r="H182" s="277">
        <f>I181</f>
        <v>0</v>
      </c>
      <c r="I182" s="1615"/>
      <c r="J182" s="1616"/>
      <c r="K182" s="1617"/>
      <c r="L182" s="1618"/>
      <c r="M182" s="1618"/>
      <c r="N182" s="1614"/>
      <c r="O182" s="1515"/>
      <c r="P182" s="1516"/>
      <c r="Q182" s="1516"/>
      <c r="R182" s="1516"/>
      <c r="S182" s="1517"/>
      <c r="T182" s="270" t="s">
        <v>488</v>
      </c>
      <c r="U182" s="271"/>
      <c r="V182" s="272"/>
      <c r="W182" s="258" t="str">
        <f>IF(W181="","",VLOOKUP(W181,'シフト記号表（従来型・ユニット型共通）'!$C$6:$L$47,10,FALSE))</f>
        <v/>
      </c>
      <c r="X182" s="259" t="str">
        <f>IF(X181="","",VLOOKUP(X181,'シフト記号表（従来型・ユニット型共通）'!$C$6:$L$47,10,FALSE))</f>
        <v/>
      </c>
      <c r="Y182" s="259" t="str">
        <f>IF(Y181="","",VLOOKUP(Y181,'シフト記号表（従来型・ユニット型共通）'!$C$6:$L$47,10,FALSE))</f>
        <v/>
      </c>
      <c r="Z182" s="259" t="str">
        <f>IF(Z181="","",VLOOKUP(Z181,'シフト記号表（従来型・ユニット型共通）'!$C$6:$L$47,10,FALSE))</f>
        <v/>
      </c>
      <c r="AA182" s="259" t="str">
        <f>IF(AA181="","",VLOOKUP(AA181,'シフト記号表（従来型・ユニット型共通）'!$C$6:$L$47,10,FALSE))</f>
        <v/>
      </c>
      <c r="AB182" s="259" t="str">
        <f>IF(AB181="","",VLOOKUP(AB181,'シフト記号表（従来型・ユニット型共通）'!$C$6:$L$47,10,FALSE))</f>
        <v/>
      </c>
      <c r="AC182" s="260" t="str">
        <f>IF(AC181="","",VLOOKUP(AC181,'シフト記号表（従来型・ユニット型共通）'!$C$6:$L$47,10,FALSE))</f>
        <v/>
      </c>
      <c r="AD182" s="258" t="str">
        <f>IF(AD181="","",VLOOKUP(AD181,'シフト記号表（従来型・ユニット型共通）'!$C$6:$L$47,10,FALSE))</f>
        <v/>
      </c>
      <c r="AE182" s="259" t="str">
        <f>IF(AE181="","",VLOOKUP(AE181,'シフト記号表（従来型・ユニット型共通）'!$C$6:$L$47,10,FALSE))</f>
        <v/>
      </c>
      <c r="AF182" s="259" t="str">
        <f>IF(AF181="","",VLOOKUP(AF181,'シフト記号表（従来型・ユニット型共通）'!$C$6:$L$47,10,FALSE))</f>
        <v/>
      </c>
      <c r="AG182" s="259" t="str">
        <f>IF(AG181="","",VLOOKUP(AG181,'シフト記号表（従来型・ユニット型共通）'!$C$6:$L$47,10,FALSE))</f>
        <v/>
      </c>
      <c r="AH182" s="259" t="str">
        <f>IF(AH181="","",VLOOKUP(AH181,'シフト記号表（従来型・ユニット型共通）'!$C$6:$L$47,10,FALSE))</f>
        <v/>
      </c>
      <c r="AI182" s="259" t="str">
        <f>IF(AI181="","",VLOOKUP(AI181,'シフト記号表（従来型・ユニット型共通）'!$C$6:$L$47,10,FALSE))</f>
        <v/>
      </c>
      <c r="AJ182" s="260" t="str">
        <f>IF(AJ181="","",VLOOKUP(AJ181,'シフト記号表（従来型・ユニット型共通）'!$C$6:$L$47,10,FALSE))</f>
        <v/>
      </c>
      <c r="AK182" s="258" t="str">
        <f>IF(AK181="","",VLOOKUP(AK181,'シフト記号表（従来型・ユニット型共通）'!$C$6:$L$47,10,FALSE))</f>
        <v/>
      </c>
      <c r="AL182" s="259" t="str">
        <f>IF(AL181="","",VLOOKUP(AL181,'シフト記号表（従来型・ユニット型共通）'!$C$6:$L$47,10,FALSE))</f>
        <v/>
      </c>
      <c r="AM182" s="259" t="str">
        <f>IF(AM181="","",VLOOKUP(AM181,'シフト記号表（従来型・ユニット型共通）'!$C$6:$L$47,10,FALSE))</f>
        <v/>
      </c>
      <c r="AN182" s="259" t="str">
        <f>IF(AN181="","",VLOOKUP(AN181,'シフト記号表（従来型・ユニット型共通）'!$C$6:$L$47,10,FALSE))</f>
        <v/>
      </c>
      <c r="AO182" s="259" t="str">
        <f>IF(AO181="","",VLOOKUP(AO181,'シフト記号表（従来型・ユニット型共通）'!$C$6:$L$47,10,FALSE))</f>
        <v/>
      </c>
      <c r="AP182" s="259" t="str">
        <f>IF(AP181="","",VLOOKUP(AP181,'シフト記号表（従来型・ユニット型共通）'!$C$6:$L$47,10,FALSE))</f>
        <v/>
      </c>
      <c r="AQ182" s="260" t="str">
        <f>IF(AQ181="","",VLOOKUP(AQ181,'シフト記号表（従来型・ユニット型共通）'!$C$6:$L$47,10,FALSE))</f>
        <v/>
      </c>
      <c r="AR182" s="258" t="str">
        <f>IF(AR181="","",VLOOKUP(AR181,'シフト記号表（従来型・ユニット型共通）'!$C$6:$L$47,10,FALSE))</f>
        <v/>
      </c>
      <c r="AS182" s="259" t="str">
        <f>IF(AS181="","",VLOOKUP(AS181,'シフト記号表（従来型・ユニット型共通）'!$C$6:$L$47,10,FALSE))</f>
        <v/>
      </c>
      <c r="AT182" s="259" t="str">
        <f>IF(AT181="","",VLOOKUP(AT181,'シフト記号表（従来型・ユニット型共通）'!$C$6:$L$47,10,FALSE))</f>
        <v/>
      </c>
      <c r="AU182" s="259" t="str">
        <f>IF(AU181="","",VLOOKUP(AU181,'シフト記号表（従来型・ユニット型共通）'!$C$6:$L$47,10,FALSE))</f>
        <v/>
      </c>
      <c r="AV182" s="259" t="str">
        <f>IF(AV181="","",VLOOKUP(AV181,'シフト記号表（従来型・ユニット型共通）'!$C$6:$L$47,10,FALSE))</f>
        <v/>
      </c>
      <c r="AW182" s="259" t="str">
        <f>IF(AW181="","",VLOOKUP(AW181,'シフト記号表（従来型・ユニット型共通）'!$C$6:$L$47,10,FALSE))</f>
        <v/>
      </c>
      <c r="AX182" s="260" t="str">
        <f>IF(AX181="","",VLOOKUP(AX181,'シフト記号表（従来型・ユニット型共通）'!$C$6:$L$47,10,FALSE))</f>
        <v/>
      </c>
      <c r="AY182" s="258" t="str">
        <f>IF(AY181="","",VLOOKUP(AY181,'シフト記号表（従来型・ユニット型共通）'!$C$6:$L$47,10,FALSE))</f>
        <v/>
      </c>
      <c r="AZ182" s="259" t="str">
        <f>IF(AZ181="","",VLOOKUP(AZ181,'シフト記号表（従来型・ユニット型共通）'!$C$6:$L$47,10,FALSE))</f>
        <v/>
      </c>
      <c r="BA182" s="259" t="str">
        <f>IF(BA181="","",VLOOKUP(BA181,'シフト記号表（従来型・ユニット型共通）'!$C$6:$L$47,10,FALSE))</f>
        <v/>
      </c>
      <c r="BB182" s="1610" t="str">
        <f>IF($BE$3="４週",SUM(W182:AX182),IF($BE$3="暦月",SUM(W182:BA182),""))</f>
        <v/>
      </c>
      <c r="BC182" s="1611"/>
      <c r="BD182" s="1612" t="str">
        <f>IF($BE$3="４週",BB182/4,IF($BE$3="暦月",(BB182/($BE$8/7)),""))</f>
        <v/>
      </c>
      <c r="BE182" s="1611"/>
      <c r="BF182" s="1607"/>
      <c r="BG182" s="1608"/>
      <c r="BH182" s="1608"/>
      <c r="BI182" s="1608"/>
      <c r="BJ182" s="1609"/>
    </row>
    <row r="183" spans="2:62" ht="20.25" customHeight="1" x14ac:dyDescent="0.2">
      <c r="B183" s="1520">
        <f>B181+1</f>
        <v>84</v>
      </c>
      <c r="C183" s="1584"/>
      <c r="D183" s="1511"/>
      <c r="E183" s="253"/>
      <c r="F183" s="254"/>
      <c r="G183" s="253"/>
      <c r="H183" s="254"/>
      <c r="I183" s="1585"/>
      <c r="J183" s="1586"/>
      <c r="K183" s="1509"/>
      <c r="L183" s="1510"/>
      <c r="M183" s="1510"/>
      <c r="N183" s="1511"/>
      <c r="O183" s="1515"/>
      <c r="P183" s="1516"/>
      <c r="Q183" s="1516"/>
      <c r="R183" s="1516"/>
      <c r="S183" s="1517"/>
      <c r="T183" s="273" t="s">
        <v>487</v>
      </c>
      <c r="U183" s="274"/>
      <c r="V183" s="275"/>
      <c r="W183" s="266"/>
      <c r="X183" s="267"/>
      <c r="Y183" s="267"/>
      <c r="Z183" s="267"/>
      <c r="AA183" s="267"/>
      <c r="AB183" s="267"/>
      <c r="AC183" s="268"/>
      <c r="AD183" s="266"/>
      <c r="AE183" s="267"/>
      <c r="AF183" s="267"/>
      <c r="AG183" s="267"/>
      <c r="AH183" s="267"/>
      <c r="AI183" s="267"/>
      <c r="AJ183" s="268"/>
      <c r="AK183" s="266"/>
      <c r="AL183" s="267"/>
      <c r="AM183" s="267"/>
      <c r="AN183" s="267"/>
      <c r="AO183" s="267"/>
      <c r="AP183" s="267"/>
      <c r="AQ183" s="268"/>
      <c r="AR183" s="266"/>
      <c r="AS183" s="267"/>
      <c r="AT183" s="267"/>
      <c r="AU183" s="267"/>
      <c r="AV183" s="267"/>
      <c r="AW183" s="267"/>
      <c r="AX183" s="268"/>
      <c r="AY183" s="266"/>
      <c r="AZ183" s="267"/>
      <c r="BA183" s="269"/>
      <c r="BB183" s="1518"/>
      <c r="BC183" s="1519"/>
      <c r="BD183" s="1573"/>
      <c r="BE183" s="1574"/>
      <c r="BF183" s="1575"/>
      <c r="BG183" s="1576"/>
      <c r="BH183" s="1576"/>
      <c r="BI183" s="1576"/>
      <c r="BJ183" s="1577"/>
    </row>
    <row r="184" spans="2:62" ht="20.25" customHeight="1" x14ac:dyDescent="0.2">
      <c r="B184" s="1521"/>
      <c r="C184" s="1613"/>
      <c r="D184" s="1614"/>
      <c r="E184" s="276"/>
      <c r="F184" s="277">
        <f>C183</f>
        <v>0</v>
      </c>
      <c r="G184" s="276"/>
      <c r="H184" s="277">
        <f>I183</f>
        <v>0</v>
      </c>
      <c r="I184" s="1615"/>
      <c r="J184" s="1616"/>
      <c r="K184" s="1617"/>
      <c r="L184" s="1618"/>
      <c r="M184" s="1618"/>
      <c r="N184" s="1614"/>
      <c r="O184" s="1515"/>
      <c r="P184" s="1516"/>
      <c r="Q184" s="1516"/>
      <c r="R184" s="1516"/>
      <c r="S184" s="1517"/>
      <c r="T184" s="270" t="s">
        <v>488</v>
      </c>
      <c r="U184" s="271"/>
      <c r="V184" s="272"/>
      <c r="W184" s="258" t="str">
        <f>IF(W183="","",VLOOKUP(W183,'シフト記号表（従来型・ユニット型共通）'!$C$6:$L$47,10,FALSE))</f>
        <v/>
      </c>
      <c r="X184" s="259" t="str">
        <f>IF(X183="","",VLOOKUP(X183,'シフト記号表（従来型・ユニット型共通）'!$C$6:$L$47,10,FALSE))</f>
        <v/>
      </c>
      <c r="Y184" s="259" t="str">
        <f>IF(Y183="","",VLOOKUP(Y183,'シフト記号表（従来型・ユニット型共通）'!$C$6:$L$47,10,FALSE))</f>
        <v/>
      </c>
      <c r="Z184" s="259" t="str">
        <f>IF(Z183="","",VLOOKUP(Z183,'シフト記号表（従来型・ユニット型共通）'!$C$6:$L$47,10,FALSE))</f>
        <v/>
      </c>
      <c r="AA184" s="259" t="str">
        <f>IF(AA183="","",VLOOKUP(AA183,'シフト記号表（従来型・ユニット型共通）'!$C$6:$L$47,10,FALSE))</f>
        <v/>
      </c>
      <c r="AB184" s="259" t="str">
        <f>IF(AB183="","",VLOOKUP(AB183,'シフト記号表（従来型・ユニット型共通）'!$C$6:$L$47,10,FALSE))</f>
        <v/>
      </c>
      <c r="AC184" s="260" t="str">
        <f>IF(AC183="","",VLOOKUP(AC183,'シフト記号表（従来型・ユニット型共通）'!$C$6:$L$47,10,FALSE))</f>
        <v/>
      </c>
      <c r="AD184" s="258" t="str">
        <f>IF(AD183="","",VLOOKUP(AD183,'シフト記号表（従来型・ユニット型共通）'!$C$6:$L$47,10,FALSE))</f>
        <v/>
      </c>
      <c r="AE184" s="259" t="str">
        <f>IF(AE183="","",VLOOKUP(AE183,'シフト記号表（従来型・ユニット型共通）'!$C$6:$L$47,10,FALSE))</f>
        <v/>
      </c>
      <c r="AF184" s="259" t="str">
        <f>IF(AF183="","",VLOOKUP(AF183,'シフト記号表（従来型・ユニット型共通）'!$C$6:$L$47,10,FALSE))</f>
        <v/>
      </c>
      <c r="AG184" s="259" t="str">
        <f>IF(AG183="","",VLOOKUP(AG183,'シフト記号表（従来型・ユニット型共通）'!$C$6:$L$47,10,FALSE))</f>
        <v/>
      </c>
      <c r="AH184" s="259" t="str">
        <f>IF(AH183="","",VLOOKUP(AH183,'シフト記号表（従来型・ユニット型共通）'!$C$6:$L$47,10,FALSE))</f>
        <v/>
      </c>
      <c r="AI184" s="259" t="str">
        <f>IF(AI183="","",VLOOKUP(AI183,'シフト記号表（従来型・ユニット型共通）'!$C$6:$L$47,10,FALSE))</f>
        <v/>
      </c>
      <c r="AJ184" s="260" t="str">
        <f>IF(AJ183="","",VLOOKUP(AJ183,'シフト記号表（従来型・ユニット型共通）'!$C$6:$L$47,10,FALSE))</f>
        <v/>
      </c>
      <c r="AK184" s="258" t="str">
        <f>IF(AK183="","",VLOOKUP(AK183,'シフト記号表（従来型・ユニット型共通）'!$C$6:$L$47,10,FALSE))</f>
        <v/>
      </c>
      <c r="AL184" s="259" t="str">
        <f>IF(AL183="","",VLOOKUP(AL183,'シフト記号表（従来型・ユニット型共通）'!$C$6:$L$47,10,FALSE))</f>
        <v/>
      </c>
      <c r="AM184" s="259" t="str">
        <f>IF(AM183="","",VLOOKUP(AM183,'シフト記号表（従来型・ユニット型共通）'!$C$6:$L$47,10,FALSE))</f>
        <v/>
      </c>
      <c r="AN184" s="259" t="str">
        <f>IF(AN183="","",VLOOKUP(AN183,'シフト記号表（従来型・ユニット型共通）'!$C$6:$L$47,10,FALSE))</f>
        <v/>
      </c>
      <c r="AO184" s="259" t="str">
        <f>IF(AO183="","",VLOOKUP(AO183,'シフト記号表（従来型・ユニット型共通）'!$C$6:$L$47,10,FALSE))</f>
        <v/>
      </c>
      <c r="AP184" s="259" t="str">
        <f>IF(AP183="","",VLOOKUP(AP183,'シフト記号表（従来型・ユニット型共通）'!$C$6:$L$47,10,FALSE))</f>
        <v/>
      </c>
      <c r="AQ184" s="260" t="str">
        <f>IF(AQ183="","",VLOOKUP(AQ183,'シフト記号表（従来型・ユニット型共通）'!$C$6:$L$47,10,FALSE))</f>
        <v/>
      </c>
      <c r="AR184" s="258" t="str">
        <f>IF(AR183="","",VLOOKUP(AR183,'シフト記号表（従来型・ユニット型共通）'!$C$6:$L$47,10,FALSE))</f>
        <v/>
      </c>
      <c r="AS184" s="259" t="str">
        <f>IF(AS183="","",VLOOKUP(AS183,'シフト記号表（従来型・ユニット型共通）'!$C$6:$L$47,10,FALSE))</f>
        <v/>
      </c>
      <c r="AT184" s="259" t="str">
        <f>IF(AT183="","",VLOOKUP(AT183,'シフト記号表（従来型・ユニット型共通）'!$C$6:$L$47,10,FALSE))</f>
        <v/>
      </c>
      <c r="AU184" s="259" t="str">
        <f>IF(AU183="","",VLOOKUP(AU183,'シフト記号表（従来型・ユニット型共通）'!$C$6:$L$47,10,FALSE))</f>
        <v/>
      </c>
      <c r="AV184" s="259" t="str">
        <f>IF(AV183="","",VLOOKUP(AV183,'シフト記号表（従来型・ユニット型共通）'!$C$6:$L$47,10,FALSE))</f>
        <v/>
      </c>
      <c r="AW184" s="259" t="str">
        <f>IF(AW183="","",VLOOKUP(AW183,'シフト記号表（従来型・ユニット型共通）'!$C$6:$L$47,10,FALSE))</f>
        <v/>
      </c>
      <c r="AX184" s="260" t="str">
        <f>IF(AX183="","",VLOOKUP(AX183,'シフト記号表（従来型・ユニット型共通）'!$C$6:$L$47,10,FALSE))</f>
        <v/>
      </c>
      <c r="AY184" s="258" t="str">
        <f>IF(AY183="","",VLOOKUP(AY183,'シフト記号表（従来型・ユニット型共通）'!$C$6:$L$47,10,FALSE))</f>
        <v/>
      </c>
      <c r="AZ184" s="259" t="str">
        <f>IF(AZ183="","",VLOOKUP(AZ183,'シフト記号表（従来型・ユニット型共通）'!$C$6:$L$47,10,FALSE))</f>
        <v/>
      </c>
      <c r="BA184" s="259" t="str">
        <f>IF(BA183="","",VLOOKUP(BA183,'シフト記号表（従来型・ユニット型共通）'!$C$6:$L$47,10,FALSE))</f>
        <v/>
      </c>
      <c r="BB184" s="1610" t="str">
        <f>IF($BE$3="４週",SUM(W184:AX184),IF($BE$3="暦月",SUM(W184:BA184),""))</f>
        <v/>
      </c>
      <c r="BC184" s="1611"/>
      <c r="BD184" s="1612" t="str">
        <f>IF($BE$3="４週",BB184/4,IF($BE$3="暦月",(BB184/($BE$8/7)),""))</f>
        <v/>
      </c>
      <c r="BE184" s="1611"/>
      <c r="BF184" s="1607"/>
      <c r="BG184" s="1608"/>
      <c r="BH184" s="1608"/>
      <c r="BI184" s="1608"/>
      <c r="BJ184" s="1609"/>
    </row>
    <row r="185" spans="2:62" ht="20.25" customHeight="1" x14ac:dyDescent="0.2">
      <c r="B185" s="1520">
        <f>B183+1</f>
        <v>85</v>
      </c>
      <c r="C185" s="1584"/>
      <c r="D185" s="1511"/>
      <c r="E185" s="253"/>
      <c r="F185" s="254"/>
      <c r="G185" s="253"/>
      <c r="H185" s="254"/>
      <c r="I185" s="1585"/>
      <c r="J185" s="1586"/>
      <c r="K185" s="1509"/>
      <c r="L185" s="1510"/>
      <c r="M185" s="1510"/>
      <c r="N185" s="1511"/>
      <c r="O185" s="1515"/>
      <c r="P185" s="1516"/>
      <c r="Q185" s="1516"/>
      <c r="R185" s="1516"/>
      <c r="S185" s="1517"/>
      <c r="T185" s="273" t="s">
        <v>487</v>
      </c>
      <c r="U185" s="274"/>
      <c r="V185" s="275"/>
      <c r="W185" s="266"/>
      <c r="X185" s="267"/>
      <c r="Y185" s="267"/>
      <c r="Z185" s="267"/>
      <c r="AA185" s="267"/>
      <c r="AB185" s="267"/>
      <c r="AC185" s="268"/>
      <c r="AD185" s="266"/>
      <c r="AE185" s="267"/>
      <c r="AF185" s="267"/>
      <c r="AG185" s="267"/>
      <c r="AH185" s="267"/>
      <c r="AI185" s="267"/>
      <c r="AJ185" s="268"/>
      <c r="AK185" s="266"/>
      <c r="AL185" s="267"/>
      <c r="AM185" s="267"/>
      <c r="AN185" s="267"/>
      <c r="AO185" s="267"/>
      <c r="AP185" s="267"/>
      <c r="AQ185" s="268"/>
      <c r="AR185" s="266"/>
      <c r="AS185" s="267"/>
      <c r="AT185" s="267"/>
      <c r="AU185" s="267"/>
      <c r="AV185" s="267"/>
      <c r="AW185" s="267"/>
      <c r="AX185" s="268"/>
      <c r="AY185" s="266"/>
      <c r="AZ185" s="267"/>
      <c r="BA185" s="269"/>
      <c r="BB185" s="1518"/>
      <c r="BC185" s="1519"/>
      <c r="BD185" s="1573"/>
      <c r="BE185" s="1574"/>
      <c r="BF185" s="1575"/>
      <c r="BG185" s="1576"/>
      <c r="BH185" s="1576"/>
      <c r="BI185" s="1576"/>
      <c r="BJ185" s="1577"/>
    </row>
    <row r="186" spans="2:62" ht="20.25" customHeight="1" x14ac:dyDescent="0.2">
      <c r="B186" s="1521"/>
      <c r="C186" s="1613"/>
      <c r="D186" s="1614"/>
      <c r="E186" s="276"/>
      <c r="F186" s="277">
        <f>C185</f>
        <v>0</v>
      </c>
      <c r="G186" s="276"/>
      <c r="H186" s="277">
        <f>I185</f>
        <v>0</v>
      </c>
      <c r="I186" s="1615"/>
      <c r="J186" s="1616"/>
      <c r="K186" s="1617"/>
      <c r="L186" s="1618"/>
      <c r="M186" s="1618"/>
      <c r="N186" s="1614"/>
      <c r="O186" s="1515"/>
      <c r="P186" s="1516"/>
      <c r="Q186" s="1516"/>
      <c r="R186" s="1516"/>
      <c r="S186" s="1517"/>
      <c r="T186" s="270" t="s">
        <v>488</v>
      </c>
      <c r="U186" s="271"/>
      <c r="V186" s="272"/>
      <c r="W186" s="258" t="str">
        <f>IF(W185="","",VLOOKUP(W185,'シフト記号表（従来型・ユニット型共通）'!$C$6:$L$47,10,FALSE))</f>
        <v/>
      </c>
      <c r="X186" s="259" t="str">
        <f>IF(X185="","",VLOOKUP(X185,'シフト記号表（従来型・ユニット型共通）'!$C$6:$L$47,10,FALSE))</f>
        <v/>
      </c>
      <c r="Y186" s="259" t="str">
        <f>IF(Y185="","",VLOOKUP(Y185,'シフト記号表（従来型・ユニット型共通）'!$C$6:$L$47,10,FALSE))</f>
        <v/>
      </c>
      <c r="Z186" s="259" t="str">
        <f>IF(Z185="","",VLOOKUP(Z185,'シフト記号表（従来型・ユニット型共通）'!$C$6:$L$47,10,FALSE))</f>
        <v/>
      </c>
      <c r="AA186" s="259" t="str">
        <f>IF(AA185="","",VLOOKUP(AA185,'シフト記号表（従来型・ユニット型共通）'!$C$6:$L$47,10,FALSE))</f>
        <v/>
      </c>
      <c r="AB186" s="259" t="str">
        <f>IF(AB185="","",VLOOKUP(AB185,'シフト記号表（従来型・ユニット型共通）'!$C$6:$L$47,10,FALSE))</f>
        <v/>
      </c>
      <c r="AC186" s="260" t="str">
        <f>IF(AC185="","",VLOOKUP(AC185,'シフト記号表（従来型・ユニット型共通）'!$C$6:$L$47,10,FALSE))</f>
        <v/>
      </c>
      <c r="AD186" s="258" t="str">
        <f>IF(AD185="","",VLOOKUP(AD185,'シフト記号表（従来型・ユニット型共通）'!$C$6:$L$47,10,FALSE))</f>
        <v/>
      </c>
      <c r="AE186" s="259" t="str">
        <f>IF(AE185="","",VLOOKUP(AE185,'シフト記号表（従来型・ユニット型共通）'!$C$6:$L$47,10,FALSE))</f>
        <v/>
      </c>
      <c r="AF186" s="259" t="str">
        <f>IF(AF185="","",VLOOKUP(AF185,'シフト記号表（従来型・ユニット型共通）'!$C$6:$L$47,10,FALSE))</f>
        <v/>
      </c>
      <c r="AG186" s="259" t="str">
        <f>IF(AG185="","",VLOOKUP(AG185,'シフト記号表（従来型・ユニット型共通）'!$C$6:$L$47,10,FALSE))</f>
        <v/>
      </c>
      <c r="AH186" s="259" t="str">
        <f>IF(AH185="","",VLOOKUP(AH185,'シフト記号表（従来型・ユニット型共通）'!$C$6:$L$47,10,FALSE))</f>
        <v/>
      </c>
      <c r="AI186" s="259" t="str">
        <f>IF(AI185="","",VLOOKUP(AI185,'シフト記号表（従来型・ユニット型共通）'!$C$6:$L$47,10,FALSE))</f>
        <v/>
      </c>
      <c r="AJ186" s="260" t="str">
        <f>IF(AJ185="","",VLOOKUP(AJ185,'シフト記号表（従来型・ユニット型共通）'!$C$6:$L$47,10,FALSE))</f>
        <v/>
      </c>
      <c r="AK186" s="258" t="str">
        <f>IF(AK185="","",VLOOKUP(AK185,'シフト記号表（従来型・ユニット型共通）'!$C$6:$L$47,10,FALSE))</f>
        <v/>
      </c>
      <c r="AL186" s="259" t="str">
        <f>IF(AL185="","",VLOOKUP(AL185,'シフト記号表（従来型・ユニット型共通）'!$C$6:$L$47,10,FALSE))</f>
        <v/>
      </c>
      <c r="AM186" s="259" t="str">
        <f>IF(AM185="","",VLOOKUP(AM185,'シフト記号表（従来型・ユニット型共通）'!$C$6:$L$47,10,FALSE))</f>
        <v/>
      </c>
      <c r="AN186" s="259" t="str">
        <f>IF(AN185="","",VLOOKUP(AN185,'シフト記号表（従来型・ユニット型共通）'!$C$6:$L$47,10,FALSE))</f>
        <v/>
      </c>
      <c r="AO186" s="259" t="str">
        <f>IF(AO185="","",VLOOKUP(AO185,'シフト記号表（従来型・ユニット型共通）'!$C$6:$L$47,10,FALSE))</f>
        <v/>
      </c>
      <c r="AP186" s="259" t="str">
        <f>IF(AP185="","",VLOOKUP(AP185,'シフト記号表（従来型・ユニット型共通）'!$C$6:$L$47,10,FALSE))</f>
        <v/>
      </c>
      <c r="AQ186" s="260" t="str">
        <f>IF(AQ185="","",VLOOKUP(AQ185,'シフト記号表（従来型・ユニット型共通）'!$C$6:$L$47,10,FALSE))</f>
        <v/>
      </c>
      <c r="AR186" s="258" t="str">
        <f>IF(AR185="","",VLOOKUP(AR185,'シフト記号表（従来型・ユニット型共通）'!$C$6:$L$47,10,FALSE))</f>
        <v/>
      </c>
      <c r="AS186" s="259" t="str">
        <f>IF(AS185="","",VLOOKUP(AS185,'シフト記号表（従来型・ユニット型共通）'!$C$6:$L$47,10,FALSE))</f>
        <v/>
      </c>
      <c r="AT186" s="259" t="str">
        <f>IF(AT185="","",VLOOKUP(AT185,'シフト記号表（従来型・ユニット型共通）'!$C$6:$L$47,10,FALSE))</f>
        <v/>
      </c>
      <c r="AU186" s="259" t="str">
        <f>IF(AU185="","",VLOOKUP(AU185,'シフト記号表（従来型・ユニット型共通）'!$C$6:$L$47,10,FALSE))</f>
        <v/>
      </c>
      <c r="AV186" s="259" t="str">
        <f>IF(AV185="","",VLOOKUP(AV185,'シフト記号表（従来型・ユニット型共通）'!$C$6:$L$47,10,FALSE))</f>
        <v/>
      </c>
      <c r="AW186" s="259" t="str">
        <f>IF(AW185="","",VLOOKUP(AW185,'シフト記号表（従来型・ユニット型共通）'!$C$6:$L$47,10,FALSE))</f>
        <v/>
      </c>
      <c r="AX186" s="260" t="str">
        <f>IF(AX185="","",VLOOKUP(AX185,'シフト記号表（従来型・ユニット型共通）'!$C$6:$L$47,10,FALSE))</f>
        <v/>
      </c>
      <c r="AY186" s="258" t="str">
        <f>IF(AY185="","",VLOOKUP(AY185,'シフト記号表（従来型・ユニット型共通）'!$C$6:$L$47,10,FALSE))</f>
        <v/>
      </c>
      <c r="AZ186" s="259" t="str">
        <f>IF(AZ185="","",VLOOKUP(AZ185,'シフト記号表（従来型・ユニット型共通）'!$C$6:$L$47,10,FALSE))</f>
        <v/>
      </c>
      <c r="BA186" s="259" t="str">
        <f>IF(BA185="","",VLOOKUP(BA185,'シフト記号表（従来型・ユニット型共通）'!$C$6:$L$47,10,FALSE))</f>
        <v/>
      </c>
      <c r="BB186" s="1610" t="str">
        <f>IF($BE$3="４週",SUM(W186:AX186),IF($BE$3="暦月",SUM(W186:BA186),""))</f>
        <v/>
      </c>
      <c r="BC186" s="1611"/>
      <c r="BD186" s="1612" t="str">
        <f>IF($BE$3="４週",BB186/4,IF($BE$3="暦月",(BB186/($BE$8/7)),""))</f>
        <v/>
      </c>
      <c r="BE186" s="1611"/>
      <c r="BF186" s="1607"/>
      <c r="BG186" s="1608"/>
      <c r="BH186" s="1608"/>
      <c r="BI186" s="1608"/>
      <c r="BJ186" s="1609"/>
    </row>
    <row r="187" spans="2:62" ht="20.25" customHeight="1" x14ac:dyDescent="0.2">
      <c r="B187" s="1520">
        <f>B185+1</f>
        <v>86</v>
      </c>
      <c r="C187" s="1584"/>
      <c r="D187" s="1511"/>
      <c r="E187" s="253"/>
      <c r="F187" s="254"/>
      <c r="G187" s="253"/>
      <c r="H187" s="254"/>
      <c r="I187" s="1585"/>
      <c r="J187" s="1586"/>
      <c r="K187" s="1509"/>
      <c r="L187" s="1510"/>
      <c r="M187" s="1510"/>
      <c r="N187" s="1511"/>
      <c r="O187" s="1515"/>
      <c r="P187" s="1516"/>
      <c r="Q187" s="1516"/>
      <c r="R187" s="1516"/>
      <c r="S187" s="1517"/>
      <c r="T187" s="273" t="s">
        <v>487</v>
      </c>
      <c r="U187" s="274"/>
      <c r="V187" s="275"/>
      <c r="W187" s="266"/>
      <c r="X187" s="267"/>
      <c r="Y187" s="267"/>
      <c r="Z187" s="267"/>
      <c r="AA187" s="267"/>
      <c r="AB187" s="267"/>
      <c r="AC187" s="268"/>
      <c r="AD187" s="266"/>
      <c r="AE187" s="267"/>
      <c r="AF187" s="267"/>
      <c r="AG187" s="267"/>
      <c r="AH187" s="267"/>
      <c r="AI187" s="267"/>
      <c r="AJ187" s="268"/>
      <c r="AK187" s="266"/>
      <c r="AL187" s="267"/>
      <c r="AM187" s="267"/>
      <c r="AN187" s="267"/>
      <c r="AO187" s="267"/>
      <c r="AP187" s="267"/>
      <c r="AQ187" s="268"/>
      <c r="AR187" s="266"/>
      <c r="AS187" s="267"/>
      <c r="AT187" s="267"/>
      <c r="AU187" s="267"/>
      <c r="AV187" s="267"/>
      <c r="AW187" s="267"/>
      <c r="AX187" s="268"/>
      <c r="AY187" s="266"/>
      <c r="AZ187" s="267"/>
      <c r="BA187" s="269"/>
      <c r="BB187" s="1518"/>
      <c r="BC187" s="1519"/>
      <c r="BD187" s="1573"/>
      <c r="BE187" s="1574"/>
      <c r="BF187" s="1575"/>
      <c r="BG187" s="1576"/>
      <c r="BH187" s="1576"/>
      <c r="BI187" s="1576"/>
      <c r="BJ187" s="1577"/>
    </row>
    <row r="188" spans="2:62" ht="20.25" customHeight="1" x14ac:dyDescent="0.2">
      <c r="B188" s="1521"/>
      <c r="C188" s="1613"/>
      <c r="D188" s="1614"/>
      <c r="E188" s="276"/>
      <c r="F188" s="277">
        <f>C187</f>
        <v>0</v>
      </c>
      <c r="G188" s="276"/>
      <c r="H188" s="277">
        <f>I187</f>
        <v>0</v>
      </c>
      <c r="I188" s="1615"/>
      <c r="J188" s="1616"/>
      <c r="K188" s="1617"/>
      <c r="L188" s="1618"/>
      <c r="M188" s="1618"/>
      <c r="N188" s="1614"/>
      <c r="O188" s="1515"/>
      <c r="P188" s="1516"/>
      <c r="Q188" s="1516"/>
      <c r="R188" s="1516"/>
      <c r="S188" s="1517"/>
      <c r="T188" s="270" t="s">
        <v>488</v>
      </c>
      <c r="U188" s="271"/>
      <c r="V188" s="272"/>
      <c r="W188" s="258" t="str">
        <f>IF(W187="","",VLOOKUP(W187,'シフト記号表（従来型・ユニット型共通）'!$C$6:$L$47,10,FALSE))</f>
        <v/>
      </c>
      <c r="X188" s="259" t="str">
        <f>IF(X187="","",VLOOKUP(X187,'シフト記号表（従来型・ユニット型共通）'!$C$6:$L$47,10,FALSE))</f>
        <v/>
      </c>
      <c r="Y188" s="259" t="str">
        <f>IF(Y187="","",VLOOKUP(Y187,'シフト記号表（従来型・ユニット型共通）'!$C$6:$L$47,10,FALSE))</f>
        <v/>
      </c>
      <c r="Z188" s="259" t="str">
        <f>IF(Z187="","",VLOOKUP(Z187,'シフト記号表（従来型・ユニット型共通）'!$C$6:$L$47,10,FALSE))</f>
        <v/>
      </c>
      <c r="AA188" s="259" t="str">
        <f>IF(AA187="","",VLOOKUP(AA187,'シフト記号表（従来型・ユニット型共通）'!$C$6:$L$47,10,FALSE))</f>
        <v/>
      </c>
      <c r="AB188" s="259" t="str">
        <f>IF(AB187="","",VLOOKUP(AB187,'シフト記号表（従来型・ユニット型共通）'!$C$6:$L$47,10,FALSE))</f>
        <v/>
      </c>
      <c r="AC188" s="260" t="str">
        <f>IF(AC187="","",VLOOKUP(AC187,'シフト記号表（従来型・ユニット型共通）'!$C$6:$L$47,10,FALSE))</f>
        <v/>
      </c>
      <c r="AD188" s="258" t="str">
        <f>IF(AD187="","",VLOOKUP(AD187,'シフト記号表（従来型・ユニット型共通）'!$C$6:$L$47,10,FALSE))</f>
        <v/>
      </c>
      <c r="AE188" s="259" t="str">
        <f>IF(AE187="","",VLOOKUP(AE187,'シフト記号表（従来型・ユニット型共通）'!$C$6:$L$47,10,FALSE))</f>
        <v/>
      </c>
      <c r="AF188" s="259" t="str">
        <f>IF(AF187="","",VLOOKUP(AF187,'シフト記号表（従来型・ユニット型共通）'!$C$6:$L$47,10,FALSE))</f>
        <v/>
      </c>
      <c r="AG188" s="259" t="str">
        <f>IF(AG187="","",VLOOKUP(AG187,'シフト記号表（従来型・ユニット型共通）'!$C$6:$L$47,10,FALSE))</f>
        <v/>
      </c>
      <c r="AH188" s="259" t="str">
        <f>IF(AH187="","",VLOOKUP(AH187,'シフト記号表（従来型・ユニット型共通）'!$C$6:$L$47,10,FALSE))</f>
        <v/>
      </c>
      <c r="AI188" s="259" t="str">
        <f>IF(AI187="","",VLOOKUP(AI187,'シフト記号表（従来型・ユニット型共通）'!$C$6:$L$47,10,FALSE))</f>
        <v/>
      </c>
      <c r="AJ188" s="260" t="str">
        <f>IF(AJ187="","",VLOOKUP(AJ187,'シフト記号表（従来型・ユニット型共通）'!$C$6:$L$47,10,FALSE))</f>
        <v/>
      </c>
      <c r="AK188" s="258" t="str">
        <f>IF(AK187="","",VLOOKUP(AK187,'シフト記号表（従来型・ユニット型共通）'!$C$6:$L$47,10,FALSE))</f>
        <v/>
      </c>
      <c r="AL188" s="259" t="str">
        <f>IF(AL187="","",VLOOKUP(AL187,'シフト記号表（従来型・ユニット型共通）'!$C$6:$L$47,10,FALSE))</f>
        <v/>
      </c>
      <c r="AM188" s="259" t="str">
        <f>IF(AM187="","",VLOOKUP(AM187,'シフト記号表（従来型・ユニット型共通）'!$C$6:$L$47,10,FALSE))</f>
        <v/>
      </c>
      <c r="AN188" s="259" t="str">
        <f>IF(AN187="","",VLOOKUP(AN187,'シフト記号表（従来型・ユニット型共通）'!$C$6:$L$47,10,FALSE))</f>
        <v/>
      </c>
      <c r="AO188" s="259" t="str">
        <f>IF(AO187="","",VLOOKUP(AO187,'シフト記号表（従来型・ユニット型共通）'!$C$6:$L$47,10,FALSE))</f>
        <v/>
      </c>
      <c r="AP188" s="259" t="str">
        <f>IF(AP187="","",VLOOKUP(AP187,'シフト記号表（従来型・ユニット型共通）'!$C$6:$L$47,10,FALSE))</f>
        <v/>
      </c>
      <c r="AQ188" s="260" t="str">
        <f>IF(AQ187="","",VLOOKUP(AQ187,'シフト記号表（従来型・ユニット型共通）'!$C$6:$L$47,10,FALSE))</f>
        <v/>
      </c>
      <c r="AR188" s="258" t="str">
        <f>IF(AR187="","",VLOOKUP(AR187,'シフト記号表（従来型・ユニット型共通）'!$C$6:$L$47,10,FALSE))</f>
        <v/>
      </c>
      <c r="AS188" s="259" t="str">
        <f>IF(AS187="","",VLOOKUP(AS187,'シフト記号表（従来型・ユニット型共通）'!$C$6:$L$47,10,FALSE))</f>
        <v/>
      </c>
      <c r="AT188" s="259" t="str">
        <f>IF(AT187="","",VLOOKUP(AT187,'シフト記号表（従来型・ユニット型共通）'!$C$6:$L$47,10,FALSE))</f>
        <v/>
      </c>
      <c r="AU188" s="259" t="str">
        <f>IF(AU187="","",VLOOKUP(AU187,'シフト記号表（従来型・ユニット型共通）'!$C$6:$L$47,10,FALSE))</f>
        <v/>
      </c>
      <c r="AV188" s="259" t="str">
        <f>IF(AV187="","",VLOOKUP(AV187,'シフト記号表（従来型・ユニット型共通）'!$C$6:$L$47,10,FALSE))</f>
        <v/>
      </c>
      <c r="AW188" s="259" t="str">
        <f>IF(AW187="","",VLOOKUP(AW187,'シフト記号表（従来型・ユニット型共通）'!$C$6:$L$47,10,FALSE))</f>
        <v/>
      </c>
      <c r="AX188" s="260" t="str">
        <f>IF(AX187="","",VLOOKUP(AX187,'シフト記号表（従来型・ユニット型共通）'!$C$6:$L$47,10,FALSE))</f>
        <v/>
      </c>
      <c r="AY188" s="258" t="str">
        <f>IF(AY187="","",VLOOKUP(AY187,'シフト記号表（従来型・ユニット型共通）'!$C$6:$L$47,10,FALSE))</f>
        <v/>
      </c>
      <c r="AZ188" s="259" t="str">
        <f>IF(AZ187="","",VLOOKUP(AZ187,'シフト記号表（従来型・ユニット型共通）'!$C$6:$L$47,10,FALSE))</f>
        <v/>
      </c>
      <c r="BA188" s="259" t="str">
        <f>IF(BA187="","",VLOOKUP(BA187,'シフト記号表（従来型・ユニット型共通）'!$C$6:$L$47,10,FALSE))</f>
        <v/>
      </c>
      <c r="BB188" s="1610" t="str">
        <f>IF($BE$3="４週",SUM(W188:AX188),IF($BE$3="暦月",SUM(W188:BA188),""))</f>
        <v/>
      </c>
      <c r="BC188" s="1611"/>
      <c r="BD188" s="1612" t="str">
        <f>IF($BE$3="４週",BB188/4,IF($BE$3="暦月",(BB188/($BE$8/7)),""))</f>
        <v/>
      </c>
      <c r="BE188" s="1611"/>
      <c r="BF188" s="1607"/>
      <c r="BG188" s="1608"/>
      <c r="BH188" s="1608"/>
      <c r="BI188" s="1608"/>
      <c r="BJ188" s="1609"/>
    </row>
    <row r="189" spans="2:62" ht="20.25" customHeight="1" x14ac:dyDescent="0.2">
      <c r="B189" s="1520">
        <f>B187+1</f>
        <v>87</v>
      </c>
      <c r="C189" s="1584"/>
      <c r="D189" s="1511"/>
      <c r="E189" s="253"/>
      <c r="F189" s="254"/>
      <c r="G189" s="253"/>
      <c r="H189" s="254"/>
      <c r="I189" s="1585"/>
      <c r="J189" s="1586"/>
      <c r="K189" s="1509"/>
      <c r="L189" s="1510"/>
      <c r="M189" s="1510"/>
      <c r="N189" s="1511"/>
      <c r="O189" s="1515"/>
      <c r="P189" s="1516"/>
      <c r="Q189" s="1516"/>
      <c r="R189" s="1516"/>
      <c r="S189" s="1517"/>
      <c r="T189" s="273" t="s">
        <v>487</v>
      </c>
      <c r="U189" s="274"/>
      <c r="V189" s="275"/>
      <c r="W189" s="266"/>
      <c r="X189" s="267"/>
      <c r="Y189" s="267"/>
      <c r="Z189" s="267"/>
      <c r="AA189" s="267"/>
      <c r="AB189" s="267"/>
      <c r="AC189" s="268"/>
      <c r="AD189" s="266"/>
      <c r="AE189" s="267"/>
      <c r="AF189" s="267"/>
      <c r="AG189" s="267"/>
      <c r="AH189" s="267"/>
      <c r="AI189" s="267"/>
      <c r="AJ189" s="268"/>
      <c r="AK189" s="266"/>
      <c r="AL189" s="267"/>
      <c r="AM189" s="267"/>
      <c r="AN189" s="267"/>
      <c r="AO189" s="267"/>
      <c r="AP189" s="267"/>
      <c r="AQ189" s="268"/>
      <c r="AR189" s="266"/>
      <c r="AS189" s="267"/>
      <c r="AT189" s="267"/>
      <c r="AU189" s="267"/>
      <c r="AV189" s="267"/>
      <c r="AW189" s="267"/>
      <c r="AX189" s="268"/>
      <c r="AY189" s="266"/>
      <c r="AZ189" s="267"/>
      <c r="BA189" s="269"/>
      <c r="BB189" s="1518"/>
      <c r="BC189" s="1519"/>
      <c r="BD189" s="1573"/>
      <c r="BE189" s="1574"/>
      <c r="BF189" s="1575"/>
      <c r="BG189" s="1576"/>
      <c r="BH189" s="1576"/>
      <c r="BI189" s="1576"/>
      <c r="BJ189" s="1577"/>
    </row>
    <row r="190" spans="2:62" ht="20.25" customHeight="1" x14ac:dyDescent="0.2">
      <c r="B190" s="1521"/>
      <c r="C190" s="1613"/>
      <c r="D190" s="1614"/>
      <c r="E190" s="276"/>
      <c r="F190" s="277">
        <f>C189</f>
        <v>0</v>
      </c>
      <c r="G190" s="276"/>
      <c r="H190" s="277">
        <f>I189</f>
        <v>0</v>
      </c>
      <c r="I190" s="1615"/>
      <c r="J190" s="1616"/>
      <c r="K190" s="1617"/>
      <c r="L190" s="1618"/>
      <c r="M190" s="1618"/>
      <c r="N190" s="1614"/>
      <c r="O190" s="1515"/>
      <c r="P190" s="1516"/>
      <c r="Q190" s="1516"/>
      <c r="R190" s="1516"/>
      <c r="S190" s="1517"/>
      <c r="T190" s="270" t="s">
        <v>488</v>
      </c>
      <c r="U190" s="271"/>
      <c r="V190" s="272"/>
      <c r="W190" s="258" t="str">
        <f>IF(W189="","",VLOOKUP(W189,'シフト記号表（従来型・ユニット型共通）'!$C$6:$L$47,10,FALSE))</f>
        <v/>
      </c>
      <c r="X190" s="259" t="str">
        <f>IF(X189="","",VLOOKUP(X189,'シフト記号表（従来型・ユニット型共通）'!$C$6:$L$47,10,FALSE))</f>
        <v/>
      </c>
      <c r="Y190" s="259" t="str">
        <f>IF(Y189="","",VLOOKUP(Y189,'シフト記号表（従来型・ユニット型共通）'!$C$6:$L$47,10,FALSE))</f>
        <v/>
      </c>
      <c r="Z190" s="259" t="str">
        <f>IF(Z189="","",VLOOKUP(Z189,'シフト記号表（従来型・ユニット型共通）'!$C$6:$L$47,10,FALSE))</f>
        <v/>
      </c>
      <c r="AA190" s="259" t="str">
        <f>IF(AA189="","",VLOOKUP(AA189,'シフト記号表（従来型・ユニット型共通）'!$C$6:$L$47,10,FALSE))</f>
        <v/>
      </c>
      <c r="AB190" s="259" t="str">
        <f>IF(AB189="","",VLOOKUP(AB189,'シフト記号表（従来型・ユニット型共通）'!$C$6:$L$47,10,FALSE))</f>
        <v/>
      </c>
      <c r="AC190" s="260" t="str">
        <f>IF(AC189="","",VLOOKUP(AC189,'シフト記号表（従来型・ユニット型共通）'!$C$6:$L$47,10,FALSE))</f>
        <v/>
      </c>
      <c r="AD190" s="258" t="str">
        <f>IF(AD189="","",VLOOKUP(AD189,'シフト記号表（従来型・ユニット型共通）'!$C$6:$L$47,10,FALSE))</f>
        <v/>
      </c>
      <c r="AE190" s="259" t="str">
        <f>IF(AE189="","",VLOOKUP(AE189,'シフト記号表（従来型・ユニット型共通）'!$C$6:$L$47,10,FALSE))</f>
        <v/>
      </c>
      <c r="AF190" s="259" t="str">
        <f>IF(AF189="","",VLOOKUP(AF189,'シフト記号表（従来型・ユニット型共通）'!$C$6:$L$47,10,FALSE))</f>
        <v/>
      </c>
      <c r="AG190" s="259" t="str">
        <f>IF(AG189="","",VLOOKUP(AG189,'シフト記号表（従来型・ユニット型共通）'!$C$6:$L$47,10,FALSE))</f>
        <v/>
      </c>
      <c r="AH190" s="259" t="str">
        <f>IF(AH189="","",VLOOKUP(AH189,'シフト記号表（従来型・ユニット型共通）'!$C$6:$L$47,10,FALSE))</f>
        <v/>
      </c>
      <c r="AI190" s="259" t="str">
        <f>IF(AI189="","",VLOOKUP(AI189,'シフト記号表（従来型・ユニット型共通）'!$C$6:$L$47,10,FALSE))</f>
        <v/>
      </c>
      <c r="AJ190" s="260" t="str">
        <f>IF(AJ189="","",VLOOKUP(AJ189,'シフト記号表（従来型・ユニット型共通）'!$C$6:$L$47,10,FALSE))</f>
        <v/>
      </c>
      <c r="AK190" s="258" t="str">
        <f>IF(AK189="","",VLOOKUP(AK189,'シフト記号表（従来型・ユニット型共通）'!$C$6:$L$47,10,FALSE))</f>
        <v/>
      </c>
      <c r="AL190" s="259" t="str">
        <f>IF(AL189="","",VLOOKUP(AL189,'シフト記号表（従来型・ユニット型共通）'!$C$6:$L$47,10,FALSE))</f>
        <v/>
      </c>
      <c r="AM190" s="259" t="str">
        <f>IF(AM189="","",VLOOKUP(AM189,'シフト記号表（従来型・ユニット型共通）'!$C$6:$L$47,10,FALSE))</f>
        <v/>
      </c>
      <c r="AN190" s="259" t="str">
        <f>IF(AN189="","",VLOOKUP(AN189,'シフト記号表（従来型・ユニット型共通）'!$C$6:$L$47,10,FALSE))</f>
        <v/>
      </c>
      <c r="AO190" s="259" t="str">
        <f>IF(AO189="","",VLOOKUP(AO189,'シフト記号表（従来型・ユニット型共通）'!$C$6:$L$47,10,FALSE))</f>
        <v/>
      </c>
      <c r="AP190" s="259" t="str">
        <f>IF(AP189="","",VLOOKUP(AP189,'シフト記号表（従来型・ユニット型共通）'!$C$6:$L$47,10,FALSE))</f>
        <v/>
      </c>
      <c r="AQ190" s="260" t="str">
        <f>IF(AQ189="","",VLOOKUP(AQ189,'シフト記号表（従来型・ユニット型共通）'!$C$6:$L$47,10,FALSE))</f>
        <v/>
      </c>
      <c r="AR190" s="258" t="str">
        <f>IF(AR189="","",VLOOKUP(AR189,'シフト記号表（従来型・ユニット型共通）'!$C$6:$L$47,10,FALSE))</f>
        <v/>
      </c>
      <c r="AS190" s="259" t="str">
        <f>IF(AS189="","",VLOOKUP(AS189,'シフト記号表（従来型・ユニット型共通）'!$C$6:$L$47,10,FALSE))</f>
        <v/>
      </c>
      <c r="AT190" s="259" t="str">
        <f>IF(AT189="","",VLOOKUP(AT189,'シフト記号表（従来型・ユニット型共通）'!$C$6:$L$47,10,FALSE))</f>
        <v/>
      </c>
      <c r="AU190" s="259" t="str">
        <f>IF(AU189="","",VLOOKUP(AU189,'シフト記号表（従来型・ユニット型共通）'!$C$6:$L$47,10,FALSE))</f>
        <v/>
      </c>
      <c r="AV190" s="259" t="str">
        <f>IF(AV189="","",VLOOKUP(AV189,'シフト記号表（従来型・ユニット型共通）'!$C$6:$L$47,10,FALSE))</f>
        <v/>
      </c>
      <c r="AW190" s="259" t="str">
        <f>IF(AW189="","",VLOOKUP(AW189,'シフト記号表（従来型・ユニット型共通）'!$C$6:$L$47,10,FALSE))</f>
        <v/>
      </c>
      <c r="AX190" s="260" t="str">
        <f>IF(AX189="","",VLOOKUP(AX189,'シフト記号表（従来型・ユニット型共通）'!$C$6:$L$47,10,FALSE))</f>
        <v/>
      </c>
      <c r="AY190" s="258" t="str">
        <f>IF(AY189="","",VLOOKUP(AY189,'シフト記号表（従来型・ユニット型共通）'!$C$6:$L$47,10,FALSE))</f>
        <v/>
      </c>
      <c r="AZ190" s="259" t="str">
        <f>IF(AZ189="","",VLOOKUP(AZ189,'シフト記号表（従来型・ユニット型共通）'!$C$6:$L$47,10,FALSE))</f>
        <v/>
      </c>
      <c r="BA190" s="259" t="str">
        <f>IF(BA189="","",VLOOKUP(BA189,'シフト記号表（従来型・ユニット型共通）'!$C$6:$L$47,10,FALSE))</f>
        <v/>
      </c>
      <c r="BB190" s="1610" t="str">
        <f>IF($BE$3="４週",SUM(W190:AX190),IF($BE$3="暦月",SUM(W190:BA190),""))</f>
        <v/>
      </c>
      <c r="BC190" s="1611"/>
      <c r="BD190" s="1612" t="str">
        <f>IF($BE$3="４週",BB190/4,IF($BE$3="暦月",(BB190/($BE$8/7)),""))</f>
        <v/>
      </c>
      <c r="BE190" s="1611"/>
      <c r="BF190" s="1607"/>
      <c r="BG190" s="1608"/>
      <c r="BH190" s="1608"/>
      <c r="BI190" s="1608"/>
      <c r="BJ190" s="1609"/>
    </row>
    <row r="191" spans="2:62" ht="20.25" customHeight="1" x14ac:dyDescent="0.2">
      <c r="B191" s="1520">
        <f>B189+1</f>
        <v>88</v>
      </c>
      <c r="C191" s="1584"/>
      <c r="D191" s="1511"/>
      <c r="E191" s="253"/>
      <c r="F191" s="254"/>
      <c r="G191" s="253"/>
      <c r="H191" s="254"/>
      <c r="I191" s="1585"/>
      <c r="J191" s="1586"/>
      <c r="K191" s="1509"/>
      <c r="L191" s="1510"/>
      <c r="M191" s="1510"/>
      <c r="N191" s="1511"/>
      <c r="O191" s="1515"/>
      <c r="P191" s="1516"/>
      <c r="Q191" s="1516"/>
      <c r="R191" s="1516"/>
      <c r="S191" s="1517"/>
      <c r="T191" s="273" t="s">
        <v>487</v>
      </c>
      <c r="U191" s="274"/>
      <c r="V191" s="275"/>
      <c r="W191" s="266"/>
      <c r="X191" s="267"/>
      <c r="Y191" s="267"/>
      <c r="Z191" s="267"/>
      <c r="AA191" s="267"/>
      <c r="AB191" s="267"/>
      <c r="AC191" s="268"/>
      <c r="AD191" s="266"/>
      <c r="AE191" s="267"/>
      <c r="AF191" s="267"/>
      <c r="AG191" s="267"/>
      <c r="AH191" s="267"/>
      <c r="AI191" s="267"/>
      <c r="AJ191" s="268"/>
      <c r="AK191" s="266"/>
      <c r="AL191" s="267"/>
      <c r="AM191" s="267"/>
      <c r="AN191" s="267"/>
      <c r="AO191" s="267"/>
      <c r="AP191" s="267"/>
      <c r="AQ191" s="268"/>
      <c r="AR191" s="266"/>
      <c r="AS191" s="267"/>
      <c r="AT191" s="267"/>
      <c r="AU191" s="267"/>
      <c r="AV191" s="267"/>
      <c r="AW191" s="267"/>
      <c r="AX191" s="268"/>
      <c r="AY191" s="266"/>
      <c r="AZ191" s="267"/>
      <c r="BA191" s="269"/>
      <c r="BB191" s="1518"/>
      <c r="BC191" s="1519"/>
      <c r="BD191" s="1573"/>
      <c r="BE191" s="1574"/>
      <c r="BF191" s="1575"/>
      <c r="BG191" s="1576"/>
      <c r="BH191" s="1576"/>
      <c r="BI191" s="1576"/>
      <c r="BJ191" s="1577"/>
    </row>
    <row r="192" spans="2:62" ht="20.25" customHeight="1" x14ac:dyDescent="0.2">
      <c r="B192" s="1521"/>
      <c r="C192" s="1613"/>
      <c r="D192" s="1614"/>
      <c r="E192" s="276"/>
      <c r="F192" s="277">
        <f>C191</f>
        <v>0</v>
      </c>
      <c r="G192" s="276"/>
      <c r="H192" s="277">
        <f>I191</f>
        <v>0</v>
      </c>
      <c r="I192" s="1615"/>
      <c r="J192" s="1616"/>
      <c r="K192" s="1617"/>
      <c r="L192" s="1618"/>
      <c r="M192" s="1618"/>
      <c r="N192" s="1614"/>
      <c r="O192" s="1515"/>
      <c r="P192" s="1516"/>
      <c r="Q192" s="1516"/>
      <c r="R192" s="1516"/>
      <c r="S192" s="1517"/>
      <c r="T192" s="270" t="s">
        <v>488</v>
      </c>
      <c r="U192" s="271"/>
      <c r="V192" s="272"/>
      <c r="W192" s="258" t="str">
        <f>IF(W191="","",VLOOKUP(W191,'シフト記号表（従来型・ユニット型共通）'!$C$6:$L$47,10,FALSE))</f>
        <v/>
      </c>
      <c r="X192" s="259" t="str">
        <f>IF(X191="","",VLOOKUP(X191,'シフト記号表（従来型・ユニット型共通）'!$C$6:$L$47,10,FALSE))</f>
        <v/>
      </c>
      <c r="Y192" s="259" t="str">
        <f>IF(Y191="","",VLOOKUP(Y191,'シフト記号表（従来型・ユニット型共通）'!$C$6:$L$47,10,FALSE))</f>
        <v/>
      </c>
      <c r="Z192" s="259" t="str">
        <f>IF(Z191="","",VLOOKUP(Z191,'シフト記号表（従来型・ユニット型共通）'!$C$6:$L$47,10,FALSE))</f>
        <v/>
      </c>
      <c r="AA192" s="259" t="str">
        <f>IF(AA191="","",VLOOKUP(AA191,'シフト記号表（従来型・ユニット型共通）'!$C$6:$L$47,10,FALSE))</f>
        <v/>
      </c>
      <c r="AB192" s="259" t="str">
        <f>IF(AB191="","",VLOOKUP(AB191,'シフト記号表（従来型・ユニット型共通）'!$C$6:$L$47,10,FALSE))</f>
        <v/>
      </c>
      <c r="AC192" s="260" t="str">
        <f>IF(AC191="","",VLOOKUP(AC191,'シフト記号表（従来型・ユニット型共通）'!$C$6:$L$47,10,FALSE))</f>
        <v/>
      </c>
      <c r="AD192" s="258" t="str">
        <f>IF(AD191="","",VLOOKUP(AD191,'シフト記号表（従来型・ユニット型共通）'!$C$6:$L$47,10,FALSE))</f>
        <v/>
      </c>
      <c r="AE192" s="259" t="str">
        <f>IF(AE191="","",VLOOKUP(AE191,'シフト記号表（従来型・ユニット型共通）'!$C$6:$L$47,10,FALSE))</f>
        <v/>
      </c>
      <c r="AF192" s="259" t="str">
        <f>IF(AF191="","",VLOOKUP(AF191,'シフト記号表（従来型・ユニット型共通）'!$C$6:$L$47,10,FALSE))</f>
        <v/>
      </c>
      <c r="AG192" s="259" t="str">
        <f>IF(AG191="","",VLOOKUP(AG191,'シフト記号表（従来型・ユニット型共通）'!$C$6:$L$47,10,FALSE))</f>
        <v/>
      </c>
      <c r="AH192" s="259" t="str">
        <f>IF(AH191="","",VLOOKUP(AH191,'シフト記号表（従来型・ユニット型共通）'!$C$6:$L$47,10,FALSE))</f>
        <v/>
      </c>
      <c r="AI192" s="259" t="str">
        <f>IF(AI191="","",VLOOKUP(AI191,'シフト記号表（従来型・ユニット型共通）'!$C$6:$L$47,10,FALSE))</f>
        <v/>
      </c>
      <c r="AJ192" s="260" t="str">
        <f>IF(AJ191="","",VLOOKUP(AJ191,'シフト記号表（従来型・ユニット型共通）'!$C$6:$L$47,10,FALSE))</f>
        <v/>
      </c>
      <c r="AK192" s="258" t="str">
        <f>IF(AK191="","",VLOOKUP(AK191,'シフト記号表（従来型・ユニット型共通）'!$C$6:$L$47,10,FALSE))</f>
        <v/>
      </c>
      <c r="AL192" s="259" t="str">
        <f>IF(AL191="","",VLOOKUP(AL191,'シフト記号表（従来型・ユニット型共通）'!$C$6:$L$47,10,FALSE))</f>
        <v/>
      </c>
      <c r="AM192" s="259" t="str">
        <f>IF(AM191="","",VLOOKUP(AM191,'シフト記号表（従来型・ユニット型共通）'!$C$6:$L$47,10,FALSE))</f>
        <v/>
      </c>
      <c r="AN192" s="259" t="str">
        <f>IF(AN191="","",VLOOKUP(AN191,'シフト記号表（従来型・ユニット型共通）'!$C$6:$L$47,10,FALSE))</f>
        <v/>
      </c>
      <c r="AO192" s="259" t="str">
        <f>IF(AO191="","",VLOOKUP(AO191,'シフト記号表（従来型・ユニット型共通）'!$C$6:$L$47,10,FALSE))</f>
        <v/>
      </c>
      <c r="AP192" s="259" t="str">
        <f>IF(AP191="","",VLOOKUP(AP191,'シフト記号表（従来型・ユニット型共通）'!$C$6:$L$47,10,FALSE))</f>
        <v/>
      </c>
      <c r="AQ192" s="260" t="str">
        <f>IF(AQ191="","",VLOOKUP(AQ191,'シフト記号表（従来型・ユニット型共通）'!$C$6:$L$47,10,FALSE))</f>
        <v/>
      </c>
      <c r="AR192" s="258" t="str">
        <f>IF(AR191="","",VLOOKUP(AR191,'シフト記号表（従来型・ユニット型共通）'!$C$6:$L$47,10,FALSE))</f>
        <v/>
      </c>
      <c r="AS192" s="259" t="str">
        <f>IF(AS191="","",VLOOKUP(AS191,'シフト記号表（従来型・ユニット型共通）'!$C$6:$L$47,10,FALSE))</f>
        <v/>
      </c>
      <c r="AT192" s="259" t="str">
        <f>IF(AT191="","",VLOOKUP(AT191,'シフト記号表（従来型・ユニット型共通）'!$C$6:$L$47,10,FALSE))</f>
        <v/>
      </c>
      <c r="AU192" s="259" t="str">
        <f>IF(AU191="","",VLOOKUP(AU191,'シフト記号表（従来型・ユニット型共通）'!$C$6:$L$47,10,FALSE))</f>
        <v/>
      </c>
      <c r="AV192" s="259" t="str">
        <f>IF(AV191="","",VLOOKUP(AV191,'シフト記号表（従来型・ユニット型共通）'!$C$6:$L$47,10,FALSE))</f>
        <v/>
      </c>
      <c r="AW192" s="259" t="str">
        <f>IF(AW191="","",VLOOKUP(AW191,'シフト記号表（従来型・ユニット型共通）'!$C$6:$L$47,10,FALSE))</f>
        <v/>
      </c>
      <c r="AX192" s="260" t="str">
        <f>IF(AX191="","",VLOOKUP(AX191,'シフト記号表（従来型・ユニット型共通）'!$C$6:$L$47,10,FALSE))</f>
        <v/>
      </c>
      <c r="AY192" s="258" t="str">
        <f>IF(AY191="","",VLOOKUP(AY191,'シフト記号表（従来型・ユニット型共通）'!$C$6:$L$47,10,FALSE))</f>
        <v/>
      </c>
      <c r="AZ192" s="259" t="str">
        <f>IF(AZ191="","",VLOOKUP(AZ191,'シフト記号表（従来型・ユニット型共通）'!$C$6:$L$47,10,FALSE))</f>
        <v/>
      </c>
      <c r="BA192" s="259" t="str">
        <f>IF(BA191="","",VLOOKUP(BA191,'シフト記号表（従来型・ユニット型共通）'!$C$6:$L$47,10,FALSE))</f>
        <v/>
      </c>
      <c r="BB192" s="1610" t="str">
        <f>IF($BE$3="４週",SUM(W192:AX192),IF($BE$3="暦月",SUM(W192:BA192),""))</f>
        <v/>
      </c>
      <c r="BC192" s="1611"/>
      <c r="BD192" s="1612" t="str">
        <f>IF($BE$3="４週",BB192/4,IF($BE$3="暦月",(BB192/($BE$8/7)),""))</f>
        <v/>
      </c>
      <c r="BE192" s="1611"/>
      <c r="BF192" s="1607"/>
      <c r="BG192" s="1608"/>
      <c r="BH192" s="1608"/>
      <c r="BI192" s="1608"/>
      <c r="BJ192" s="1609"/>
    </row>
    <row r="193" spans="2:62" ht="20.25" customHeight="1" x14ac:dyDescent="0.2">
      <c r="B193" s="1520">
        <f>B191+1</f>
        <v>89</v>
      </c>
      <c r="C193" s="1584"/>
      <c r="D193" s="1511"/>
      <c r="E193" s="253"/>
      <c r="F193" s="254"/>
      <c r="G193" s="253"/>
      <c r="H193" s="254"/>
      <c r="I193" s="1585"/>
      <c r="J193" s="1586"/>
      <c r="K193" s="1509"/>
      <c r="L193" s="1510"/>
      <c r="M193" s="1510"/>
      <c r="N193" s="1511"/>
      <c r="O193" s="1515"/>
      <c r="P193" s="1516"/>
      <c r="Q193" s="1516"/>
      <c r="R193" s="1516"/>
      <c r="S193" s="1517"/>
      <c r="T193" s="273" t="s">
        <v>487</v>
      </c>
      <c r="U193" s="274"/>
      <c r="V193" s="275"/>
      <c r="W193" s="266"/>
      <c r="X193" s="267"/>
      <c r="Y193" s="267"/>
      <c r="Z193" s="267"/>
      <c r="AA193" s="267"/>
      <c r="AB193" s="267"/>
      <c r="AC193" s="268"/>
      <c r="AD193" s="266"/>
      <c r="AE193" s="267"/>
      <c r="AF193" s="267"/>
      <c r="AG193" s="267"/>
      <c r="AH193" s="267"/>
      <c r="AI193" s="267"/>
      <c r="AJ193" s="268"/>
      <c r="AK193" s="266"/>
      <c r="AL193" s="267"/>
      <c r="AM193" s="267"/>
      <c r="AN193" s="267"/>
      <c r="AO193" s="267"/>
      <c r="AP193" s="267"/>
      <c r="AQ193" s="268"/>
      <c r="AR193" s="266"/>
      <c r="AS193" s="267"/>
      <c r="AT193" s="267"/>
      <c r="AU193" s="267"/>
      <c r="AV193" s="267"/>
      <c r="AW193" s="267"/>
      <c r="AX193" s="268"/>
      <c r="AY193" s="266"/>
      <c r="AZ193" s="267"/>
      <c r="BA193" s="269"/>
      <c r="BB193" s="1518"/>
      <c r="BC193" s="1519"/>
      <c r="BD193" s="1573"/>
      <c r="BE193" s="1574"/>
      <c r="BF193" s="1575"/>
      <c r="BG193" s="1576"/>
      <c r="BH193" s="1576"/>
      <c r="BI193" s="1576"/>
      <c r="BJ193" s="1577"/>
    </row>
    <row r="194" spans="2:62" ht="20.25" customHeight="1" x14ac:dyDescent="0.2">
      <c r="B194" s="1521"/>
      <c r="C194" s="1613"/>
      <c r="D194" s="1614"/>
      <c r="E194" s="276"/>
      <c r="F194" s="277">
        <f>C193</f>
        <v>0</v>
      </c>
      <c r="G194" s="276"/>
      <c r="H194" s="277">
        <f>I193</f>
        <v>0</v>
      </c>
      <c r="I194" s="1615"/>
      <c r="J194" s="1616"/>
      <c r="K194" s="1617"/>
      <c r="L194" s="1618"/>
      <c r="M194" s="1618"/>
      <c r="N194" s="1614"/>
      <c r="O194" s="1515"/>
      <c r="P194" s="1516"/>
      <c r="Q194" s="1516"/>
      <c r="R194" s="1516"/>
      <c r="S194" s="1517"/>
      <c r="T194" s="270" t="s">
        <v>488</v>
      </c>
      <c r="U194" s="271"/>
      <c r="V194" s="272"/>
      <c r="W194" s="258" t="str">
        <f>IF(W193="","",VLOOKUP(W193,'シフト記号表（従来型・ユニット型共通）'!$C$6:$L$47,10,FALSE))</f>
        <v/>
      </c>
      <c r="X194" s="259" t="str">
        <f>IF(X193="","",VLOOKUP(X193,'シフト記号表（従来型・ユニット型共通）'!$C$6:$L$47,10,FALSE))</f>
        <v/>
      </c>
      <c r="Y194" s="259" t="str">
        <f>IF(Y193="","",VLOOKUP(Y193,'シフト記号表（従来型・ユニット型共通）'!$C$6:$L$47,10,FALSE))</f>
        <v/>
      </c>
      <c r="Z194" s="259" t="str">
        <f>IF(Z193="","",VLOOKUP(Z193,'シフト記号表（従来型・ユニット型共通）'!$C$6:$L$47,10,FALSE))</f>
        <v/>
      </c>
      <c r="AA194" s="259" t="str">
        <f>IF(AA193="","",VLOOKUP(AA193,'シフト記号表（従来型・ユニット型共通）'!$C$6:$L$47,10,FALSE))</f>
        <v/>
      </c>
      <c r="AB194" s="259" t="str">
        <f>IF(AB193="","",VLOOKUP(AB193,'シフト記号表（従来型・ユニット型共通）'!$C$6:$L$47,10,FALSE))</f>
        <v/>
      </c>
      <c r="AC194" s="260" t="str">
        <f>IF(AC193="","",VLOOKUP(AC193,'シフト記号表（従来型・ユニット型共通）'!$C$6:$L$47,10,FALSE))</f>
        <v/>
      </c>
      <c r="AD194" s="258" t="str">
        <f>IF(AD193="","",VLOOKUP(AD193,'シフト記号表（従来型・ユニット型共通）'!$C$6:$L$47,10,FALSE))</f>
        <v/>
      </c>
      <c r="AE194" s="259" t="str">
        <f>IF(AE193="","",VLOOKUP(AE193,'シフト記号表（従来型・ユニット型共通）'!$C$6:$L$47,10,FALSE))</f>
        <v/>
      </c>
      <c r="AF194" s="259" t="str">
        <f>IF(AF193="","",VLOOKUP(AF193,'シフト記号表（従来型・ユニット型共通）'!$C$6:$L$47,10,FALSE))</f>
        <v/>
      </c>
      <c r="AG194" s="259" t="str">
        <f>IF(AG193="","",VLOOKUP(AG193,'シフト記号表（従来型・ユニット型共通）'!$C$6:$L$47,10,FALSE))</f>
        <v/>
      </c>
      <c r="AH194" s="259" t="str">
        <f>IF(AH193="","",VLOOKUP(AH193,'シフト記号表（従来型・ユニット型共通）'!$C$6:$L$47,10,FALSE))</f>
        <v/>
      </c>
      <c r="AI194" s="259" t="str">
        <f>IF(AI193="","",VLOOKUP(AI193,'シフト記号表（従来型・ユニット型共通）'!$C$6:$L$47,10,FALSE))</f>
        <v/>
      </c>
      <c r="AJ194" s="260" t="str">
        <f>IF(AJ193="","",VLOOKUP(AJ193,'シフト記号表（従来型・ユニット型共通）'!$C$6:$L$47,10,FALSE))</f>
        <v/>
      </c>
      <c r="AK194" s="258" t="str">
        <f>IF(AK193="","",VLOOKUP(AK193,'シフト記号表（従来型・ユニット型共通）'!$C$6:$L$47,10,FALSE))</f>
        <v/>
      </c>
      <c r="AL194" s="259" t="str">
        <f>IF(AL193="","",VLOOKUP(AL193,'シフト記号表（従来型・ユニット型共通）'!$C$6:$L$47,10,FALSE))</f>
        <v/>
      </c>
      <c r="AM194" s="259" t="str">
        <f>IF(AM193="","",VLOOKUP(AM193,'シフト記号表（従来型・ユニット型共通）'!$C$6:$L$47,10,FALSE))</f>
        <v/>
      </c>
      <c r="AN194" s="259" t="str">
        <f>IF(AN193="","",VLOOKUP(AN193,'シフト記号表（従来型・ユニット型共通）'!$C$6:$L$47,10,FALSE))</f>
        <v/>
      </c>
      <c r="AO194" s="259" t="str">
        <f>IF(AO193="","",VLOOKUP(AO193,'シフト記号表（従来型・ユニット型共通）'!$C$6:$L$47,10,FALSE))</f>
        <v/>
      </c>
      <c r="AP194" s="259" t="str">
        <f>IF(AP193="","",VLOOKUP(AP193,'シフト記号表（従来型・ユニット型共通）'!$C$6:$L$47,10,FALSE))</f>
        <v/>
      </c>
      <c r="AQ194" s="260" t="str">
        <f>IF(AQ193="","",VLOOKUP(AQ193,'シフト記号表（従来型・ユニット型共通）'!$C$6:$L$47,10,FALSE))</f>
        <v/>
      </c>
      <c r="AR194" s="258" t="str">
        <f>IF(AR193="","",VLOOKUP(AR193,'シフト記号表（従来型・ユニット型共通）'!$C$6:$L$47,10,FALSE))</f>
        <v/>
      </c>
      <c r="AS194" s="259" t="str">
        <f>IF(AS193="","",VLOOKUP(AS193,'シフト記号表（従来型・ユニット型共通）'!$C$6:$L$47,10,FALSE))</f>
        <v/>
      </c>
      <c r="AT194" s="259" t="str">
        <f>IF(AT193="","",VLOOKUP(AT193,'シフト記号表（従来型・ユニット型共通）'!$C$6:$L$47,10,FALSE))</f>
        <v/>
      </c>
      <c r="AU194" s="259" t="str">
        <f>IF(AU193="","",VLOOKUP(AU193,'シフト記号表（従来型・ユニット型共通）'!$C$6:$L$47,10,FALSE))</f>
        <v/>
      </c>
      <c r="AV194" s="259" t="str">
        <f>IF(AV193="","",VLOOKUP(AV193,'シフト記号表（従来型・ユニット型共通）'!$C$6:$L$47,10,FALSE))</f>
        <v/>
      </c>
      <c r="AW194" s="259" t="str">
        <f>IF(AW193="","",VLOOKUP(AW193,'シフト記号表（従来型・ユニット型共通）'!$C$6:$L$47,10,FALSE))</f>
        <v/>
      </c>
      <c r="AX194" s="260" t="str">
        <f>IF(AX193="","",VLOOKUP(AX193,'シフト記号表（従来型・ユニット型共通）'!$C$6:$L$47,10,FALSE))</f>
        <v/>
      </c>
      <c r="AY194" s="258" t="str">
        <f>IF(AY193="","",VLOOKUP(AY193,'シフト記号表（従来型・ユニット型共通）'!$C$6:$L$47,10,FALSE))</f>
        <v/>
      </c>
      <c r="AZ194" s="259" t="str">
        <f>IF(AZ193="","",VLOOKUP(AZ193,'シフト記号表（従来型・ユニット型共通）'!$C$6:$L$47,10,FALSE))</f>
        <v/>
      </c>
      <c r="BA194" s="259" t="str">
        <f>IF(BA193="","",VLOOKUP(BA193,'シフト記号表（従来型・ユニット型共通）'!$C$6:$L$47,10,FALSE))</f>
        <v/>
      </c>
      <c r="BB194" s="1610" t="str">
        <f>IF($BE$3="４週",SUM(W194:AX194),IF($BE$3="暦月",SUM(W194:BA194),""))</f>
        <v/>
      </c>
      <c r="BC194" s="1611"/>
      <c r="BD194" s="1612" t="str">
        <f>IF($BE$3="４週",BB194/4,IF($BE$3="暦月",(BB194/($BE$8/7)),""))</f>
        <v/>
      </c>
      <c r="BE194" s="1611"/>
      <c r="BF194" s="1607"/>
      <c r="BG194" s="1608"/>
      <c r="BH194" s="1608"/>
      <c r="BI194" s="1608"/>
      <c r="BJ194" s="1609"/>
    </row>
    <row r="195" spans="2:62" ht="20.25" customHeight="1" x14ac:dyDescent="0.2">
      <c r="B195" s="1520">
        <f>B193+1</f>
        <v>90</v>
      </c>
      <c r="C195" s="1584"/>
      <c r="D195" s="1511"/>
      <c r="E195" s="253"/>
      <c r="F195" s="254"/>
      <c r="G195" s="253"/>
      <c r="H195" s="254"/>
      <c r="I195" s="1585"/>
      <c r="J195" s="1586"/>
      <c r="K195" s="1509"/>
      <c r="L195" s="1510"/>
      <c r="M195" s="1510"/>
      <c r="N195" s="1511"/>
      <c r="O195" s="1515"/>
      <c r="P195" s="1516"/>
      <c r="Q195" s="1516"/>
      <c r="R195" s="1516"/>
      <c r="S195" s="1517"/>
      <c r="T195" s="273" t="s">
        <v>487</v>
      </c>
      <c r="U195" s="274"/>
      <c r="V195" s="275"/>
      <c r="W195" s="266"/>
      <c r="X195" s="267"/>
      <c r="Y195" s="267"/>
      <c r="Z195" s="267"/>
      <c r="AA195" s="267"/>
      <c r="AB195" s="267"/>
      <c r="AC195" s="268"/>
      <c r="AD195" s="266"/>
      <c r="AE195" s="267"/>
      <c r="AF195" s="267"/>
      <c r="AG195" s="267"/>
      <c r="AH195" s="267"/>
      <c r="AI195" s="267"/>
      <c r="AJ195" s="268"/>
      <c r="AK195" s="266"/>
      <c r="AL195" s="267"/>
      <c r="AM195" s="267"/>
      <c r="AN195" s="267"/>
      <c r="AO195" s="267"/>
      <c r="AP195" s="267"/>
      <c r="AQ195" s="268"/>
      <c r="AR195" s="266"/>
      <c r="AS195" s="267"/>
      <c r="AT195" s="267"/>
      <c r="AU195" s="267"/>
      <c r="AV195" s="267"/>
      <c r="AW195" s="267"/>
      <c r="AX195" s="268"/>
      <c r="AY195" s="266"/>
      <c r="AZ195" s="267"/>
      <c r="BA195" s="269"/>
      <c r="BB195" s="1518"/>
      <c r="BC195" s="1519"/>
      <c r="BD195" s="1573"/>
      <c r="BE195" s="1574"/>
      <c r="BF195" s="1575"/>
      <c r="BG195" s="1576"/>
      <c r="BH195" s="1576"/>
      <c r="BI195" s="1576"/>
      <c r="BJ195" s="1577"/>
    </row>
    <row r="196" spans="2:62" ht="20.25" customHeight="1" x14ac:dyDescent="0.2">
      <c r="B196" s="1521"/>
      <c r="C196" s="1613"/>
      <c r="D196" s="1614"/>
      <c r="E196" s="276"/>
      <c r="F196" s="277">
        <f>C195</f>
        <v>0</v>
      </c>
      <c r="G196" s="276"/>
      <c r="H196" s="277">
        <f>I195</f>
        <v>0</v>
      </c>
      <c r="I196" s="1615"/>
      <c r="J196" s="1616"/>
      <c r="K196" s="1617"/>
      <c r="L196" s="1618"/>
      <c r="M196" s="1618"/>
      <c r="N196" s="1614"/>
      <c r="O196" s="1515"/>
      <c r="P196" s="1516"/>
      <c r="Q196" s="1516"/>
      <c r="R196" s="1516"/>
      <c r="S196" s="1517"/>
      <c r="T196" s="270" t="s">
        <v>488</v>
      </c>
      <c r="U196" s="271"/>
      <c r="V196" s="272"/>
      <c r="W196" s="258" t="str">
        <f>IF(W195="","",VLOOKUP(W195,'シフト記号表（従来型・ユニット型共通）'!$C$6:$L$47,10,FALSE))</f>
        <v/>
      </c>
      <c r="X196" s="259" t="str">
        <f>IF(X195="","",VLOOKUP(X195,'シフト記号表（従来型・ユニット型共通）'!$C$6:$L$47,10,FALSE))</f>
        <v/>
      </c>
      <c r="Y196" s="259" t="str">
        <f>IF(Y195="","",VLOOKUP(Y195,'シフト記号表（従来型・ユニット型共通）'!$C$6:$L$47,10,FALSE))</f>
        <v/>
      </c>
      <c r="Z196" s="259" t="str">
        <f>IF(Z195="","",VLOOKUP(Z195,'シフト記号表（従来型・ユニット型共通）'!$C$6:$L$47,10,FALSE))</f>
        <v/>
      </c>
      <c r="AA196" s="259" t="str">
        <f>IF(AA195="","",VLOOKUP(AA195,'シフト記号表（従来型・ユニット型共通）'!$C$6:$L$47,10,FALSE))</f>
        <v/>
      </c>
      <c r="AB196" s="259" t="str">
        <f>IF(AB195="","",VLOOKUP(AB195,'シフト記号表（従来型・ユニット型共通）'!$C$6:$L$47,10,FALSE))</f>
        <v/>
      </c>
      <c r="AC196" s="260" t="str">
        <f>IF(AC195="","",VLOOKUP(AC195,'シフト記号表（従来型・ユニット型共通）'!$C$6:$L$47,10,FALSE))</f>
        <v/>
      </c>
      <c r="AD196" s="258" t="str">
        <f>IF(AD195="","",VLOOKUP(AD195,'シフト記号表（従来型・ユニット型共通）'!$C$6:$L$47,10,FALSE))</f>
        <v/>
      </c>
      <c r="AE196" s="259" t="str">
        <f>IF(AE195="","",VLOOKUP(AE195,'シフト記号表（従来型・ユニット型共通）'!$C$6:$L$47,10,FALSE))</f>
        <v/>
      </c>
      <c r="AF196" s="259" t="str">
        <f>IF(AF195="","",VLOOKUP(AF195,'シフト記号表（従来型・ユニット型共通）'!$C$6:$L$47,10,FALSE))</f>
        <v/>
      </c>
      <c r="AG196" s="259" t="str">
        <f>IF(AG195="","",VLOOKUP(AG195,'シフト記号表（従来型・ユニット型共通）'!$C$6:$L$47,10,FALSE))</f>
        <v/>
      </c>
      <c r="AH196" s="259" t="str">
        <f>IF(AH195="","",VLOOKUP(AH195,'シフト記号表（従来型・ユニット型共通）'!$C$6:$L$47,10,FALSE))</f>
        <v/>
      </c>
      <c r="AI196" s="259" t="str">
        <f>IF(AI195="","",VLOOKUP(AI195,'シフト記号表（従来型・ユニット型共通）'!$C$6:$L$47,10,FALSE))</f>
        <v/>
      </c>
      <c r="AJ196" s="260" t="str">
        <f>IF(AJ195="","",VLOOKUP(AJ195,'シフト記号表（従来型・ユニット型共通）'!$C$6:$L$47,10,FALSE))</f>
        <v/>
      </c>
      <c r="AK196" s="258" t="str">
        <f>IF(AK195="","",VLOOKUP(AK195,'シフト記号表（従来型・ユニット型共通）'!$C$6:$L$47,10,FALSE))</f>
        <v/>
      </c>
      <c r="AL196" s="259" t="str">
        <f>IF(AL195="","",VLOOKUP(AL195,'シフト記号表（従来型・ユニット型共通）'!$C$6:$L$47,10,FALSE))</f>
        <v/>
      </c>
      <c r="AM196" s="259" t="str">
        <f>IF(AM195="","",VLOOKUP(AM195,'シフト記号表（従来型・ユニット型共通）'!$C$6:$L$47,10,FALSE))</f>
        <v/>
      </c>
      <c r="AN196" s="259" t="str">
        <f>IF(AN195="","",VLOOKUP(AN195,'シフト記号表（従来型・ユニット型共通）'!$C$6:$L$47,10,FALSE))</f>
        <v/>
      </c>
      <c r="AO196" s="259" t="str">
        <f>IF(AO195="","",VLOOKUP(AO195,'シフト記号表（従来型・ユニット型共通）'!$C$6:$L$47,10,FALSE))</f>
        <v/>
      </c>
      <c r="AP196" s="259" t="str">
        <f>IF(AP195="","",VLOOKUP(AP195,'シフト記号表（従来型・ユニット型共通）'!$C$6:$L$47,10,FALSE))</f>
        <v/>
      </c>
      <c r="AQ196" s="260" t="str">
        <f>IF(AQ195="","",VLOOKUP(AQ195,'シフト記号表（従来型・ユニット型共通）'!$C$6:$L$47,10,FALSE))</f>
        <v/>
      </c>
      <c r="AR196" s="258" t="str">
        <f>IF(AR195="","",VLOOKUP(AR195,'シフト記号表（従来型・ユニット型共通）'!$C$6:$L$47,10,FALSE))</f>
        <v/>
      </c>
      <c r="AS196" s="259" t="str">
        <f>IF(AS195="","",VLOOKUP(AS195,'シフト記号表（従来型・ユニット型共通）'!$C$6:$L$47,10,FALSE))</f>
        <v/>
      </c>
      <c r="AT196" s="259" t="str">
        <f>IF(AT195="","",VLOOKUP(AT195,'シフト記号表（従来型・ユニット型共通）'!$C$6:$L$47,10,FALSE))</f>
        <v/>
      </c>
      <c r="AU196" s="259" t="str">
        <f>IF(AU195="","",VLOOKUP(AU195,'シフト記号表（従来型・ユニット型共通）'!$C$6:$L$47,10,FALSE))</f>
        <v/>
      </c>
      <c r="AV196" s="259" t="str">
        <f>IF(AV195="","",VLOOKUP(AV195,'シフト記号表（従来型・ユニット型共通）'!$C$6:$L$47,10,FALSE))</f>
        <v/>
      </c>
      <c r="AW196" s="259" t="str">
        <f>IF(AW195="","",VLOOKUP(AW195,'シフト記号表（従来型・ユニット型共通）'!$C$6:$L$47,10,FALSE))</f>
        <v/>
      </c>
      <c r="AX196" s="260" t="str">
        <f>IF(AX195="","",VLOOKUP(AX195,'シフト記号表（従来型・ユニット型共通）'!$C$6:$L$47,10,FALSE))</f>
        <v/>
      </c>
      <c r="AY196" s="258" t="str">
        <f>IF(AY195="","",VLOOKUP(AY195,'シフト記号表（従来型・ユニット型共通）'!$C$6:$L$47,10,FALSE))</f>
        <v/>
      </c>
      <c r="AZ196" s="259" t="str">
        <f>IF(AZ195="","",VLOOKUP(AZ195,'シフト記号表（従来型・ユニット型共通）'!$C$6:$L$47,10,FALSE))</f>
        <v/>
      </c>
      <c r="BA196" s="259" t="str">
        <f>IF(BA195="","",VLOOKUP(BA195,'シフト記号表（従来型・ユニット型共通）'!$C$6:$L$47,10,FALSE))</f>
        <v/>
      </c>
      <c r="BB196" s="1610" t="str">
        <f>IF($BE$3="４週",SUM(W196:AX196),IF($BE$3="暦月",SUM(W196:BA196),""))</f>
        <v/>
      </c>
      <c r="BC196" s="1611"/>
      <c r="BD196" s="1612" t="str">
        <f>IF($BE$3="４週",BB196/4,IF($BE$3="暦月",(BB196/($BE$8/7)),""))</f>
        <v/>
      </c>
      <c r="BE196" s="1611"/>
      <c r="BF196" s="1607"/>
      <c r="BG196" s="1608"/>
      <c r="BH196" s="1608"/>
      <c r="BI196" s="1608"/>
      <c r="BJ196" s="1609"/>
    </row>
    <row r="197" spans="2:62" ht="20.25" customHeight="1" x14ac:dyDescent="0.2">
      <c r="B197" s="1520">
        <f>B195+1</f>
        <v>91</v>
      </c>
      <c r="C197" s="1584"/>
      <c r="D197" s="1511"/>
      <c r="E197" s="253"/>
      <c r="F197" s="254"/>
      <c r="G197" s="253"/>
      <c r="H197" s="254"/>
      <c r="I197" s="1585"/>
      <c r="J197" s="1586"/>
      <c r="K197" s="1509"/>
      <c r="L197" s="1510"/>
      <c r="M197" s="1510"/>
      <c r="N197" s="1511"/>
      <c r="O197" s="1515"/>
      <c r="P197" s="1516"/>
      <c r="Q197" s="1516"/>
      <c r="R197" s="1516"/>
      <c r="S197" s="1517"/>
      <c r="T197" s="273" t="s">
        <v>487</v>
      </c>
      <c r="U197" s="274"/>
      <c r="V197" s="275"/>
      <c r="W197" s="266"/>
      <c r="X197" s="267"/>
      <c r="Y197" s="267"/>
      <c r="Z197" s="267"/>
      <c r="AA197" s="267"/>
      <c r="AB197" s="267"/>
      <c r="AC197" s="268"/>
      <c r="AD197" s="266"/>
      <c r="AE197" s="267"/>
      <c r="AF197" s="267"/>
      <c r="AG197" s="267"/>
      <c r="AH197" s="267"/>
      <c r="AI197" s="267"/>
      <c r="AJ197" s="268"/>
      <c r="AK197" s="266"/>
      <c r="AL197" s="267"/>
      <c r="AM197" s="267"/>
      <c r="AN197" s="267"/>
      <c r="AO197" s="267"/>
      <c r="AP197" s="267"/>
      <c r="AQ197" s="268"/>
      <c r="AR197" s="266"/>
      <c r="AS197" s="267"/>
      <c r="AT197" s="267"/>
      <c r="AU197" s="267"/>
      <c r="AV197" s="267"/>
      <c r="AW197" s="267"/>
      <c r="AX197" s="268"/>
      <c r="AY197" s="266"/>
      <c r="AZ197" s="267"/>
      <c r="BA197" s="269"/>
      <c r="BB197" s="1518"/>
      <c r="BC197" s="1519"/>
      <c r="BD197" s="1573"/>
      <c r="BE197" s="1574"/>
      <c r="BF197" s="1575"/>
      <c r="BG197" s="1576"/>
      <c r="BH197" s="1576"/>
      <c r="BI197" s="1576"/>
      <c r="BJ197" s="1577"/>
    </row>
    <row r="198" spans="2:62" ht="20.25" customHeight="1" x14ac:dyDescent="0.2">
      <c r="B198" s="1521"/>
      <c r="C198" s="1613"/>
      <c r="D198" s="1614"/>
      <c r="E198" s="276"/>
      <c r="F198" s="277">
        <f>C197</f>
        <v>0</v>
      </c>
      <c r="G198" s="276"/>
      <c r="H198" s="277">
        <f>I197</f>
        <v>0</v>
      </c>
      <c r="I198" s="1615"/>
      <c r="J198" s="1616"/>
      <c r="K198" s="1617"/>
      <c r="L198" s="1618"/>
      <c r="M198" s="1618"/>
      <c r="N198" s="1614"/>
      <c r="O198" s="1515"/>
      <c r="P198" s="1516"/>
      <c r="Q198" s="1516"/>
      <c r="R198" s="1516"/>
      <c r="S198" s="1517"/>
      <c r="T198" s="270" t="s">
        <v>488</v>
      </c>
      <c r="U198" s="271"/>
      <c r="V198" s="272"/>
      <c r="W198" s="258" t="str">
        <f>IF(W197="","",VLOOKUP(W197,'シフト記号表（従来型・ユニット型共通）'!$C$6:$L$47,10,FALSE))</f>
        <v/>
      </c>
      <c r="X198" s="259" t="str">
        <f>IF(X197="","",VLOOKUP(X197,'シフト記号表（従来型・ユニット型共通）'!$C$6:$L$47,10,FALSE))</f>
        <v/>
      </c>
      <c r="Y198" s="259" t="str">
        <f>IF(Y197="","",VLOOKUP(Y197,'シフト記号表（従来型・ユニット型共通）'!$C$6:$L$47,10,FALSE))</f>
        <v/>
      </c>
      <c r="Z198" s="259" t="str">
        <f>IF(Z197="","",VLOOKUP(Z197,'シフト記号表（従来型・ユニット型共通）'!$C$6:$L$47,10,FALSE))</f>
        <v/>
      </c>
      <c r="AA198" s="259" t="str">
        <f>IF(AA197="","",VLOOKUP(AA197,'シフト記号表（従来型・ユニット型共通）'!$C$6:$L$47,10,FALSE))</f>
        <v/>
      </c>
      <c r="AB198" s="259" t="str">
        <f>IF(AB197="","",VLOOKUP(AB197,'シフト記号表（従来型・ユニット型共通）'!$C$6:$L$47,10,FALSE))</f>
        <v/>
      </c>
      <c r="AC198" s="260" t="str">
        <f>IF(AC197="","",VLOOKUP(AC197,'シフト記号表（従来型・ユニット型共通）'!$C$6:$L$47,10,FALSE))</f>
        <v/>
      </c>
      <c r="AD198" s="258" t="str">
        <f>IF(AD197="","",VLOOKUP(AD197,'シフト記号表（従来型・ユニット型共通）'!$C$6:$L$47,10,FALSE))</f>
        <v/>
      </c>
      <c r="AE198" s="259" t="str">
        <f>IF(AE197="","",VLOOKUP(AE197,'シフト記号表（従来型・ユニット型共通）'!$C$6:$L$47,10,FALSE))</f>
        <v/>
      </c>
      <c r="AF198" s="259" t="str">
        <f>IF(AF197="","",VLOOKUP(AF197,'シフト記号表（従来型・ユニット型共通）'!$C$6:$L$47,10,FALSE))</f>
        <v/>
      </c>
      <c r="AG198" s="259" t="str">
        <f>IF(AG197="","",VLOOKUP(AG197,'シフト記号表（従来型・ユニット型共通）'!$C$6:$L$47,10,FALSE))</f>
        <v/>
      </c>
      <c r="AH198" s="259" t="str">
        <f>IF(AH197="","",VLOOKUP(AH197,'シフト記号表（従来型・ユニット型共通）'!$C$6:$L$47,10,FALSE))</f>
        <v/>
      </c>
      <c r="AI198" s="259" t="str">
        <f>IF(AI197="","",VLOOKUP(AI197,'シフト記号表（従来型・ユニット型共通）'!$C$6:$L$47,10,FALSE))</f>
        <v/>
      </c>
      <c r="AJ198" s="260" t="str">
        <f>IF(AJ197="","",VLOOKUP(AJ197,'シフト記号表（従来型・ユニット型共通）'!$C$6:$L$47,10,FALSE))</f>
        <v/>
      </c>
      <c r="AK198" s="258" t="str">
        <f>IF(AK197="","",VLOOKUP(AK197,'シフト記号表（従来型・ユニット型共通）'!$C$6:$L$47,10,FALSE))</f>
        <v/>
      </c>
      <c r="AL198" s="259" t="str">
        <f>IF(AL197="","",VLOOKUP(AL197,'シフト記号表（従来型・ユニット型共通）'!$C$6:$L$47,10,FALSE))</f>
        <v/>
      </c>
      <c r="AM198" s="259" t="str">
        <f>IF(AM197="","",VLOOKUP(AM197,'シフト記号表（従来型・ユニット型共通）'!$C$6:$L$47,10,FALSE))</f>
        <v/>
      </c>
      <c r="AN198" s="259" t="str">
        <f>IF(AN197="","",VLOOKUP(AN197,'シフト記号表（従来型・ユニット型共通）'!$C$6:$L$47,10,FALSE))</f>
        <v/>
      </c>
      <c r="AO198" s="259" t="str">
        <f>IF(AO197="","",VLOOKUP(AO197,'シフト記号表（従来型・ユニット型共通）'!$C$6:$L$47,10,FALSE))</f>
        <v/>
      </c>
      <c r="AP198" s="259" t="str">
        <f>IF(AP197="","",VLOOKUP(AP197,'シフト記号表（従来型・ユニット型共通）'!$C$6:$L$47,10,FALSE))</f>
        <v/>
      </c>
      <c r="AQ198" s="260" t="str">
        <f>IF(AQ197="","",VLOOKUP(AQ197,'シフト記号表（従来型・ユニット型共通）'!$C$6:$L$47,10,FALSE))</f>
        <v/>
      </c>
      <c r="AR198" s="258" t="str">
        <f>IF(AR197="","",VLOOKUP(AR197,'シフト記号表（従来型・ユニット型共通）'!$C$6:$L$47,10,FALSE))</f>
        <v/>
      </c>
      <c r="AS198" s="259" t="str">
        <f>IF(AS197="","",VLOOKUP(AS197,'シフト記号表（従来型・ユニット型共通）'!$C$6:$L$47,10,FALSE))</f>
        <v/>
      </c>
      <c r="AT198" s="259" t="str">
        <f>IF(AT197="","",VLOOKUP(AT197,'シフト記号表（従来型・ユニット型共通）'!$C$6:$L$47,10,FALSE))</f>
        <v/>
      </c>
      <c r="AU198" s="259" t="str">
        <f>IF(AU197="","",VLOOKUP(AU197,'シフト記号表（従来型・ユニット型共通）'!$C$6:$L$47,10,FALSE))</f>
        <v/>
      </c>
      <c r="AV198" s="259" t="str">
        <f>IF(AV197="","",VLOOKUP(AV197,'シフト記号表（従来型・ユニット型共通）'!$C$6:$L$47,10,FALSE))</f>
        <v/>
      </c>
      <c r="AW198" s="259" t="str">
        <f>IF(AW197="","",VLOOKUP(AW197,'シフト記号表（従来型・ユニット型共通）'!$C$6:$L$47,10,FALSE))</f>
        <v/>
      </c>
      <c r="AX198" s="260" t="str">
        <f>IF(AX197="","",VLOOKUP(AX197,'シフト記号表（従来型・ユニット型共通）'!$C$6:$L$47,10,FALSE))</f>
        <v/>
      </c>
      <c r="AY198" s="258" t="str">
        <f>IF(AY197="","",VLOOKUP(AY197,'シフト記号表（従来型・ユニット型共通）'!$C$6:$L$47,10,FALSE))</f>
        <v/>
      </c>
      <c r="AZ198" s="259" t="str">
        <f>IF(AZ197="","",VLOOKUP(AZ197,'シフト記号表（従来型・ユニット型共通）'!$C$6:$L$47,10,FALSE))</f>
        <v/>
      </c>
      <c r="BA198" s="259" t="str">
        <f>IF(BA197="","",VLOOKUP(BA197,'シフト記号表（従来型・ユニット型共通）'!$C$6:$L$47,10,FALSE))</f>
        <v/>
      </c>
      <c r="BB198" s="1610" t="str">
        <f>IF($BE$3="４週",SUM(W198:AX198),IF($BE$3="暦月",SUM(W198:BA198),""))</f>
        <v/>
      </c>
      <c r="BC198" s="1611"/>
      <c r="BD198" s="1612" t="str">
        <f>IF($BE$3="４週",BB198/4,IF($BE$3="暦月",(BB198/($BE$8/7)),""))</f>
        <v/>
      </c>
      <c r="BE198" s="1611"/>
      <c r="BF198" s="1607"/>
      <c r="BG198" s="1608"/>
      <c r="BH198" s="1608"/>
      <c r="BI198" s="1608"/>
      <c r="BJ198" s="1609"/>
    </row>
    <row r="199" spans="2:62" ht="20.25" customHeight="1" x14ac:dyDescent="0.2">
      <c r="B199" s="1520">
        <f>B197+1</f>
        <v>92</v>
      </c>
      <c r="C199" s="1584"/>
      <c r="D199" s="1511"/>
      <c r="E199" s="253"/>
      <c r="F199" s="254"/>
      <c r="G199" s="253"/>
      <c r="H199" s="254"/>
      <c r="I199" s="1585"/>
      <c r="J199" s="1586"/>
      <c r="K199" s="1509"/>
      <c r="L199" s="1510"/>
      <c r="M199" s="1510"/>
      <c r="N199" s="1511"/>
      <c r="O199" s="1515"/>
      <c r="P199" s="1516"/>
      <c r="Q199" s="1516"/>
      <c r="R199" s="1516"/>
      <c r="S199" s="1517"/>
      <c r="T199" s="273" t="s">
        <v>487</v>
      </c>
      <c r="U199" s="274"/>
      <c r="V199" s="275"/>
      <c r="W199" s="266"/>
      <c r="X199" s="267"/>
      <c r="Y199" s="267"/>
      <c r="Z199" s="267"/>
      <c r="AA199" s="267"/>
      <c r="AB199" s="267"/>
      <c r="AC199" s="268"/>
      <c r="AD199" s="266"/>
      <c r="AE199" s="267"/>
      <c r="AF199" s="267"/>
      <c r="AG199" s="267"/>
      <c r="AH199" s="267"/>
      <c r="AI199" s="267"/>
      <c r="AJ199" s="268"/>
      <c r="AK199" s="266"/>
      <c r="AL199" s="267"/>
      <c r="AM199" s="267"/>
      <c r="AN199" s="267"/>
      <c r="AO199" s="267"/>
      <c r="AP199" s="267"/>
      <c r="AQ199" s="268"/>
      <c r="AR199" s="266"/>
      <c r="AS199" s="267"/>
      <c r="AT199" s="267"/>
      <c r="AU199" s="267"/>
      <c r="AV199" s="267"/>
      <c r="AW199" s="267"/>
      <c r="AX199" s="268"/>
      <c r="AY199" s="266"/>
      <c r="AZ199" s="267"/>
      <c r="BA199" s="269"/>
      <c r="BB199" s="1518"/>
      <c r="BC199" s="1519"/>
      <c r="BD199" s="1573"/>
      <c r="BE199" s="1574"/>
      <c r="BF199" s="1575"/>
      <c r="BG199" s="1576"/>
      <c r="BH199" s="1576"/>
      <c r="BI199" s="1576"/>
      <c r="BJ199" s="1577"/>
    </row>
    <row r="200" spans="2:62" ht="20.25" customHeight="1" x14ac:dyDescent="0.2">
      <c r="B200" s="1521"/>
      <c r="C200" s="1613"/>
      <c r="D200" s="1614"/>
      <c r="E200" s="276"/>
      <c r="F200" s="277">
        <f>C199</f>
        <v>0</v>
      </c>
      <c r="G200" s="276"/>
      <c r="H200" s="277">
        <f>I199</f>
        <v>0</v>
      </c>
      <c r="I200" s="1615"/>
      <c r="J200" s="1616"/>
      <c r="K200" s="1617"/>
      <c r="L200" s="1618"/>
      <c r="M200" s="1618"/>
      <c r="N200" s="1614"/>
      <c r="O200" s="1515"/>
      <c r="P200" s="1516"/>
      <c r="Q200" s="1516"/>
      <c r="R200" s="1516"/>
      <c r="S200" s="1517"/>
      <c r="T200" s="270" t="s">
        <v>488</v>
      </c>
      <c r="U200" s="271"/>
      <c r="V200" s="272"/>
      <c r="W200" s="258" t="str">
        <f>IF(W199="","",VLOOKUP(W199,'シフト記号表（従来型・ユニット型共通）'!$C$6:$L$47,10,FALSE))</f>
        <v/>
      </c>
      <c r="X200" s="259" t="str">
        <f>IF(X199="","",VLOOKUP(X199,'シフト記号表（従来型・ユニット型共通）'!$C$6:$L$47,10,FALSE))</f>
        <v/>
      </c>
      <c r="Y200" s="259" t="str">
        <f>IF(Y199="","",VLOOKUP(Y199,'シフト記号表（従来型・ユニット型共通）'!$C$6:$L$47,10,FALSE))</f>
        <v/>
      </c>
      <c r="Z200" s="259" t="str">
        <f>IF(Z199="","",VLOOKUP(Z199,'シフト記号表（従来型・ユニット型共通）'!$C$6:$L$47,10,FALSE))</f>
        <v/>
      </c>
      <c r="AA200" s="259" t="str">
        <f>IF(AA199="","",VLOOKUP(AA199,'シフト記号表（従来型・ユニット型共通）'!$C$6:$L$47,10,FALSE))</f>
        <v/>
      </c>
      <c r="AB200" s="259" t="str">
        <f>IF(AB199="","",VLOOKUP(AB199,'シフト記号表（従来型・ユニット型共通）'!$C$6:$L$47,10,FALSE))</f>
        <v/>
      </c>
      <c r="AC200" s="260" t="str">
        <f>IF(AC199="","",VLOOKUP(AC199,'シフト記号表（従来型・ユニット型共通）'!$C$6:$L$47,10,FALSE))</f>
        <v/>
      </c>
      <c r="AD200" s="258" t="str">
        <f>IF(AD199="","",VLOOKUP(AD199,'シフト記号表（従来型・ユニット型共通）'!$C$6:$L$47,10,FALSE))</f>
        <v/>
      </c>
      <c r="AE200" s="259" t="str">
        <f>IF(AE199="","",VLOOKUP(AE199,'シフト記号表（従来型・ユニット型共通）'!$C$6:$L$47,10,FALSE))</f>
        <v/>
      </c>
      <c r="AF200" s="259" t="str">
        <f>IF(AF199="","",VLOOKUP(AF199,'シフト記号表（従来型・ユニット型共通）'!$C$6:$L$47,10,FALSE))</f>
        <v/>
      </c>
      <c r="AG200" s="259" t="str">
        <f>IF(AG199="","",VLOOKUP(AG199,'シフト記号表（従来型・ユニット型共通）'!$C$6:$L$47,10,FALSE))</f>
        <v/>
      </c>
      <c r="AH200" s="259" t="str">
        <f>IF(AH199="","",VLOOKUP(AH199,'シフト記号表（従来型・ユニット型共通）'!$C$6:$L$47,10,FALSE))</f>
        <v/>
      </c>
      <c r="AI200" s="259" t="str">
        <f>IF(AI199="","",VLOOKUP(AI199,'シフト記号表（従来型・ユニット型共通）'!$C$6:$L$47,10,FALSE))</f>
        <v/>
      </c>
      <c r="AJ200" s="260" t="str">
        <f>IF(AJ199="","",VLOOKUP(AJ199,'シフト記号表（従来型・ユニット型共通）'!$C$6:$L$47,10,FALSE))</f>
        <v/>
      </c>
      <c r="AK200" s="258" t="str">
        <f>IF(AK199="","",VLOOKUP(AK199,'シフト記号表（従来型・ユニット型共通）'!$C$6:$L$47,10,FALSE))</f>
        <v/>
      </c>
      <c r="AL200" s="259" t="str">
        <f>IF(AL199="","",VLOOKUP(AL199,'シフト記号表（従来型・ユニット型共通）'!$C$6:$L$47,10,FALSE))</f>
        <v/>
      </c>
      <c r="AM200" s="259" t="str">
        <f>IF(AM199="","",VLOOKUP(AM199,'シフト記号表（従来型・ユニット型共通）'!$C$6:$L$47,10,FALSE))</f>
        <v/>
      </c>
      <c r="AN200" s="259" t="str">
        <f>IF(AN199="","",VLOOKUP(AN199,'シフト記号表（従来型・ユニット型共通）'!$C$6:$L$47,10,FALSE))</f>
        <v/>
      </c>
      <c r="AO200" s="259" t="str">
        <f>IF(AO199="","",VLOOKUP(AO199,'シフト記号表（従来型・ユニット型共通）'!$C$6:$L$47,10,FALSE))</f>
        <v/>
      </c>
      <c r="AP200" s="259" t="str">
        <f>IF(AP199="","",VLOOKUP(AP199,'シフト記号表（従来型・ユニット型共通）'!$C$6:$L$47,10,FALSE))</f>
        <v/>
      </c>
      <c r="AQ200" s="260" t="str">
        <f>IF(AQ199="","",VLOOKUP(AQ199,'シフト記号表（従来型・ユニット型共通）'!$C$6:$L$47,10,FALSE))</f>
        <v/>
      </c>
      <c r="AR200" s="258" t="str">
        <f>IF(AR199="","",VLOOKUP(AR199,'シフト記号表（従来型・ユニット型共通）'!$C$6:$L$47,10,FALSE))</f>
        <v/>
      </c>
      <c r="AS200" s="259" t="str">
        <f>IF(AS199="","",VLOOKUP(AS199,'シフト記号表（従来型・ユニット型共通）'!$C$6:$L$47,10,FALSE))</f>
        <v/>
      </c>
      <c r="AT200" s="259" t="str">
        <f>IF(AT199="","",VLOOKUP(AT199,'シフト記号表（従来型・ユニット型共通）'!$C$6:$L$47,10,FALSE))</f>
        <v/>
      </c>
      <c r="AU200" s="259" t="str">
        <f>IF(AU199="","",VLOOKUP(AU199,'シフト記号表（従来型・ユニット型共通）'!$C$6:$L$47,10,FALSE))</f>
        <v/>
      </c>
      <c r="AV200" s="259" t="str">
        <f>IF(AV199="","",VLOOKUP(AV199,'シフト記号表（従来型・ユニット型共通）'!$C$6:$L$47,10,FALSE))</f>
        <v/>
      </c>
      <c r="AW200" s="259" t="str">
        <f>IF(AW199="","",VLOOKUP(AW199,'シフト記号表（従来型・ユニット型共通）'!$C$6:$L$47,10,FALSE))</f>
        <v/>
      </c>
      <c r="AX200" s="260" t="str">
        <f>IF(AX199="","",VLOOKUP(AX199,'シフト記号表（従来型・ユニット型共通）'!$C$6:$L$47,10,FALSE))</f>
        <v/>
      </c>
      <c r="AY200" s="258" t="str">
        <f>IF(AY199="","",VLOOKUP(AY199,'シフト記号表（従来型・ユニット型共通）'!$C$6:$L$47,10,FALSE))</f>
        <v/>
      </c>
      <c r="AZ200" s="259" t="str">
        <f>IF(AZ199="","",VLOOKUP(AZ199,'シフト記号表（従来型・ユニット型共通）'!$C$6:$L$47,10,FALSE))</f>
        <v/>
      </c>
      <c r="BA200" s="259" t="str">
        <f>IF(BA199="","",VLOOKUP(BA199,'シフト記号表（従来型・ユニット型共通）'!$C$6:$L$47,10,FALSE))</f>
        <v/>
      </c>
      <c r="BB200" s="1610" t="str">
        <f>IF($BE$3="４週",SUM(W200:AX200),IF($BE$3="暦月",SUM(W200:BA200),""))</f>
        <v/>
      </c>
      <c r="BC200" s="1611"/>
      <c r="BD200" s="1612" t="str">
        <f>IF($BE$3="４週",BB200/4,IF($BE$3="暦月",(BB200/($BE$8/7)),""))</f>
        <v/>
      </c>
      <c r="BE200" s="1611"/>
      <c r="BF200" s="1607"/>
      <c r="BG200" s="1608"/>
      <c r="BH200" s="1608"/>
      <c r="BI200" s="1608"/>
      <c r="BJ200" s="1609"/>
    </row>
    <row r="201" spans="2:62" ht="20.25" customHeight="1" x14ac:dyDescent="0.2">
      <c r="B201" s="1520">
        <f>B199+1</f>
        <v>93</v>
      </c>
      <c r="C201" s="1584"/>
      <c r="D201" s="1511"/>
      <c r="E201" s="253"/>
      <c r="F201" s="254"/>
      <c r="G201" s="253"/>
      <c r="H201" s="254"/>
      <c r="I201" s="1585"/>
      <c r="J201" s="1586"/>
      <c r="K201" s="1509"/>
      <c r="L201" s="1510"/>
      <c r="M201" s="1510"/>
      <c r="N201" s="1511"/>
      <c r="O201" s="1515"/>
      <c r="P201" s="1516"/>
      <c r="Q201" s="1516"/>
      <c r="R201" s="1516"/>
      <c r="S201" s="1517"/>
      <c r="T201" s="273" t="s">
        <v>487</v>
      </c>
      <c r="U201" s="274"/>
      <c r="V201" s="275"/>
      <c r="W201" s="266"/>
      <c r="X201" s="267"/>
      <c r="Y201" s="267"/>
      <c r="Z201" s="267"/>
      <c r="AA201" s="267"/>
      <c r="AB201" s="267"/>
      <c r="AC201" s="268"/>
      <c r="AD201" s="266"/>
      <c r="AE201" s="267"/>
      <c r="AF201" s="267"/>
      <c r="AG201" s="267"/>
      <c r="AH201" s="267"/>
      <c r="AI201" s="267"/>
      <c r="AJ201" s="268"/>
      <c r="AK201" s="266"/>
      <c r="AL201" s="267"/>
      <c r="AM201" s="267"/>
      <c r="AN201" s="267"/>
      <c r="AO201" s="267"/>
      <c r="AP201" s="267"/>
      <c r="AQ201" s="268"/>
      <c r="AR201" s="266"/>
      <c r="AS201" s="267"/>
      <c r="AT201" s="267"/>
      <c r="AU201" s="267"/>
      <c r="AV201" s="267"/>
      <c r="AW201" s="267"/>
      <c r="AX201" s="268"/>
      <c r="AY201" s="266"/>
      <c r="AZ201" s="267"/>
      <c r="BA201" s="269"/>
      <c r="BB201" s="1518"/>
      <c r="BC201" s="1519"/>
      <c r="BD201" s="1573"/>
      <c r="BE201" s="1574"/>
      <c r="BF201" s="1575"/>
      <c r="BG201" s="1576"/>
      <c r="BH201" s="1576"/>
      <c r="BI201" s="1576"/>
      <c r="BJ201" s="1577"/>
    </row>
    <row r="202" spans="2:62" ht="20.25" customHeight="1" x14ac:dyDescent="0.2">
      <c r="B202" s="1521"/>
      <c r="C202" s="1613"/>
      <c r="D202" s="1614"/>
      <c r="E202" s="276"/>
      <c r="F202" s="277">
        <f>C201</f>
        <v>0</v>
      </c>
      <c r="G202" s="276"/>
      <c r="H202" s="277">
        <f>I201</f>
        <v>0</v>
      </c>
      <c r="I202" s="1615"/>
      <c r="J202" s="1616"/>
      <c r="K202" s="1617"/>
      <c r="L202" s="1618"/>
      <c r="M202" s="1618"/>
      <c r="N202" s="1614"/>
      <c r="O202" s="1515"/>
      <c r="P202" s="1516"/>
      <c r="Q202" s="1516"/>
      <c r="R202" s="1516"/>
      <c r="S202" s="1517"/>
      <c r="T202" s="270" t="s">
        <v>488</v>
      </c>
      <c r="U202" s="271"/>
      <c r="V202" s="272"/>
      <c r="W202" s="258" t="str">
        <f>IF(W201="","",VLOOKUP(W201,'シフト記号表（従来型・ユニット型共通）'!$C$6:$L$47,10,FALSE))</f>
        <v/>
      </c>
      <c r="X202" s="259" t="str">
        <f>IF(X201="","",VLOOKUP(X201,'シフト記号表（従来型・ユニット型共通）'!$C$6:$L$47,10,FALSE))</f>
        <v/>
      </c>
      <c r="Y202" s="259" t="str">
        <f>IF(Y201="","",VLOOKUP(Y201,'シフト記号表（従来型・ユニット型共通）'!$C$6:$L$47,10,FALSE))</f>
        <v/>
      </c>
      <c r="Z202" s="259" t="str">
        <f>IF(Z201="","",VLOOKUP(Z201,'シフト記号表（従来型・ユニット型共通）'!$C$6:$L$47,10,FALSE))</f>
        <v/>
      </c>
      <c r="AA202" s="259" t="str">
        <f>IF(AA201="","",VLOOKUP(AA201,'シフト記号表（従来型・ユニット型共通）'!$C$6:$L$47,10,FALSE))</f>
        <v/>
      </c>
      <c r="AB202" s="259" t="str">
        <f>IF(AB201="","",VLOOKUP(AB201,'シフト記号表（従来型・ユニット型共通）'!$C$6:$L$47,10,FALSE))</f>
        <v/>
      </c>
      <c r="AC202" s="260" t="str">
        <f>IF(AC201="","",VLOOKUP(AC201,'シフト記号表（従来型・ユニット型共通）'!$C$6:$L$47,10,FALSE))</f>
        <v/>
      </c>
      <c r="AD202" s="258" t="str">
        <f>IF(AD201="","",VLOOKUP(AD201,'シフト記号表（従来型・ユニット型共通）'!$C$6:$L$47,10,FALSE))</f>
        <v/>
      </c>
      <c r="AE202" s="259" t="str">
        <f>IF(AE201="","",VLOOKUP(AE201,'シフト記号表（従来型・ユニット型共通）'!$C$6:$L$47,10,FALSE))</f>
        <v/>
      </c>
      <c r="AF202" s="259" t="str">
        <f>IF(AF201="","",VLOOKUP(AF201,'シフト記号表（従来型・ユニット型共通）'!$C$6:$L$47,10,FALSE))</f>
        <v/>
      </c>
      <c r="AG202" s="259" t="str">
        <f>IF(AG201="","",VLOOKUP(AG201,'シフト記号表（従来型・ユニット型共通）'!$C$6:$L$47,10,FALSE))</f>
        <v/>
      </c>
      <c r="AH202" s="259" t="str">
        <f>IF(AH201="","",VLOOKUP(AH201,'シフト記号表（従来型・ユニット型共通）'!$C$6:$L$47,10,FALSE))</f>
        <v/>
      </c>
      <c r="AI202" s="259" t="str">
        <f>IF(AI201="","",VLOOKUP(AI201,'シフト記号表（従来型・ユニット型共通）'!$C$6:$L$47,10,FALSE))</f>
        <v/>
      </c>
      <c r="AJ202" s="260" t="str">
        <f>IF(AJ201="","",VLOOKUP(AJ201,'シフト記号表（従来型・ユニット型共通）'!$C$6:$L$47,10,FALSE))</f>
        <v/>
      </c>
      <c r="AK202" s="258" t="str">
        <f>IF(AK201="","",VLOOKUP(AK201,'シフト記号表（従来型・ユニット型共通）'!$C$6:$L$47,10,FALSE))</f>
        <v/>
      </c>
      <c r="AL202" s="259" t="str">
        <f>IF(AL201="","",VLOOKUP(AL201,'シフト記号表（従来型・ユニット型共通）'!$C$6:$L$47,10,FALSE))</f>
        <v/>
      </c>
      <c r="AM202" s="259" t="str">
        <f>IF(AM201="","",VLOOKUP(AM201,'シフト記号表（従来型・ユニット型共通）'!$C$6:$L$47,10,FALSE))</f>
        <v/>
      </c>
      <c r="AN202" s="259" t="str">
        <f>IF(AN201="","",VLOOKUP(AN201,'シフト記号表（従来型・ユニット型共通）'!$C$6:$L$47,10,FALSE))</f>
        <v/>
      </c>
      <c r="AO202" s="259" t="str">
        <f>IF(AO201="","",VLOOKUP(AO201,'シフト記号表（従来型・ユニット型共通）'!$C$6:$L$47,10,FALSE))</f>
        <v/>
      </c>
      <c r="AP202" s="259" t="str">
        <f>IF(AP201="","",VLOOKUP(AP201,'シフト記号表（従来型・ユニット型共通）'!$C$6:$L$47,10,FALSE))</f>
        <v/>
      </c>
      <c r="AQ202" s="260" t="str">
        <f>IF(AQ201="","",VLOOKUP(AQ201,'シフト記号表（従来型・ユニット型共通）'!$C$6:$L$47,10,FALSE))</f>
        <v/>
      </c>
      <c r="AR202" s="258" t="str">
        <f>IF(AR201="","",VLOOKUP(AR201,'シフト記号表（従来型・ユニット型共通）'!$C$6:$L$47,10,FALSE))</f>
        <v/>
      </c>
      <c r="AS202" s="259" t="str">
        <f>IF(AS201="","",VLOOKUP(AS201,'シフト記号表（従来型・ユニット型共通）'!$C$6:$L$47,10,FALSE))</f>
        <v/>
      </c>
      <c r="AT202" s="259" t="str">
        <f>IF(AT201="","",VLOOKUP(AT201,'シフト記号表（従来型・ユニット型共通）'!$C$6:$L$47,10,FALSE))</f>
        <v/>
      </c>
      <c r="AU202" s="259" t="str">
        <f>IF(AU201="","",VLOOKUP(AU201,'シフト記号表（従来型・ユニット型共通）'!$C$6:$L$47,10,FALSE))</f>
        <v/>
      </c>
      <c r="AV202" s="259" t="str">
        <f>IF(AV201="","",VLOOKUP(AV201,'シフト記号表（従来型・ユニット型共通）'!$C$6:$L$47,10,FALSE))</f>
        <v/>
      </c>
      <c r="AW202" s="259" t="str">
        <f>IF(AW201="","",VLOOKUP(AW201,'シフト記号表（従来型・ユニット型共通）'!$C$6:$L$47,10,FALSE))</f>
        <v/>
      </c>
      <c r="AX202" s="260" t="str">
        <f>IF(AX201="","",VLOOKUP(AX201,'シフト記号表（従来型・ユニット型共通）'!$C$6:$L$47,10,FALSE))</f>
        <v/>
      </c>
      <c r="AY202" s="258" t="str">
        <f>IF(AY201="","",VLOOKUP(AY201,'シフト記号表（従来型・ユニット型共通）'!$C$6:$L$47,10,FALSE))</f>
        <v/>
      </c>
      <c r="AZ202" s="259" t="str">
        <f>IF(AZ201="","",VLOOKUP(AZ201,'シフト記号表（従来型・ユニット型共通）'!$C$6:$L$47,10,FALSE))</f>
        <v/>
      </c>
      <c r="BA202" s="259" t="str">
        <f>IF(BA201="","",VLOOKUP(BA201,'シフト記号表（従来型・ユニット型共通）'!$C$6:$L$47,10,FALSE))</f>
        <v/>
      </c>
      <c r="BB202" s="1610" t="str">
        <f>IF($BE$3="４週",SUM(W202:AX202),IF($BE$3="暦月",SUM(W202:BA202),""))</f>
        <v/>
      </c>
      <c r="BC202" s="1611"/>
      <c r="BD202" s="1612" t="str">
        <f>IF($BE$3="４週",BB202/4,IF($BE$3="暦月",(BB202/($BE$8/7)),""))</f>
        <v/>
      </c>
      <c r="BE202" s="1611"/>
      <c r="BF202" s="1607"/>
      <c r="BG202" s="1608"/>
      <c r="BH202" s="1608"/>
      <c r="BI202" s="1608"/>
      <c r="BJ202" s="1609"/>
    </row>
    <row r="203" spans="2:62" ht="20.25" customHeight="1" x14ac:dyDescent="0.2">
      <c r="B203" s="1520">
        <f>B201+1</f>
        <v>94</v>
      </c>
      <c r="C203" s="1584"/>
      <c r="D203" s="1511"/>
      <c r="E203" s="253"/>
      <c r="F203" s="254"/>
      <c r="G203" s="253"/>
      <c r="H203" s="254"/>
      <c r="I203" s="1585"/>
      <c r="J203" s="1586"/>
      <c r="K203" s="1509"/>
      <c r="L203" s="1510"/>
      <c r="M203" s="1510"/>
      <c r="N203" s="1511"/>
      <c r="O203" s="1515"/>
      <c r="P203" s="1516"/>
      <c r="Q203" s="1516"/>
      <c r="R203" s="1516"/>
      <c r="S203" s="1517"/>
      <c r="T203" s="273" t="s">
        <v>487</v>
      </c>
      <c r="U203" s="274"/>
      <c r="V203" s="275"/>
      <c r="W203" s="266"/>
      <c r="X203" s="267"/>
      <c r="Y203" s="267"/>
      <c r="Z203" s="267"/>
      <c r="AA203" s="267"/>
      <c r="AB203" s="267"/>
      <c r="AC203" s="268"/>
      <c r="AD203" s="266"/>
      <c r="AE203" s="267"/>
      <c r="AF203" s="267"/>
      <c r="AG203" s="267"/>
      <c r="AH203" s="267"/>
      <c r="AI203" s="267"/>
      <c r="AJ203" s="268"/>
      <c r="AK203" s="266"/>
      <c r="AL203" s="267"/>
      <c r="AM203" s="267"/>
      <c r="AN203" s="267"/>
      <c r="AO203" s="267"/>
      <c r="AP203" s="267"/>
      <c r="AQ203" s="268"/>
      <c r="AR203" s="266"/>
      <c r="AS203" s="267"/>
      <c r="AT203" s="267"/>
      <c r="AU203" s="267"/>
      <c r="AV203" s="267"/>
      <c r="AW203" s="267"/>
      <c r="AX203" s="268"/>
      <c r="AY203" s="266"/>
      <c r="AZ203" s="267"/>
      <c r="BA203" s="269"/>
      <c r="BB203" s="1518"/>
      <c r="BC203" s="1519"/>
      <c r="BD203" s="1573"/>
      <c r="BE203" s="1574"/>
      <c r="BF203" s="1575"/>
      <c r="BG203" s="1576"/>
      <c r="BH203" s="1576"/>
      <c r="BI203" s="1576"/>
      <c r="BJ203" s="1577"/>
    </row>
    <row r="204" spans="2:62" ht="20.25" customHeight="1" x14ac:dyDescent="0.2">
      <c r="B204" s="1521"/>
      <c r="C204" s="1613"/>
      <c r="D204" s="1614"/>
      <c r="E204" s="276"/>
      <c r="F204" s="277">
        <f>C203</f>
        <v>0</v>
      </c>
      <c r="G204" s="276"/>
      <c r="H204" s="277">
        <f>I203</f>
        <v>0</v>
      </c>
      <c r="I204" s="1615"/>
      <c r="J204" s="1616"/>
      <c r="K204" s="1617"/>
      <c r="L204" s="1618"/>
      <c r="M204" s="1618"/>
      <c r="N204" s="1614"/>
      <c r="O204" s="1515"/>
      <c r="P204" s="1516"/>
      <c r="Q204" s="1516"/>
      <c r="R204" s="1516"/>
      <c r="S204" s="1517"/>
      <c r="T204" s="270" t="s">
        <v>488</v>
      </c>
      <c r="U204" s="271"/>
      <c r="V204" s="272"/>
      <c r="W204" s="258" t="str">
        <f>IF(W203="","",VLOOKUP(W203,'シフト記号表（従来型・ユニット型共通）'!$C$6:$L$47,10,FALSE))</f>
        <v/>
      </c>
      <c r="X204" s="259" t="str">
        <f>IF(X203="","",VLOOKUP(X203,'シフト記号表（従来型・ユニット型共通）'!$C$6:$L$47,10,FALSE))</f>
        <v/>
      </c>
      <c r="Y204" s="259" t="str">
        <f>IF(Y203="","",VLOOKUP(Y203,'シフト記号表（従来型・ユニット型共通）'!$C$6:$L$47,10,FALSE))</f>
        <v/>
      </c>
      <c r="Z204" s="259" t="str">
        <f>IF(Z203="","",VLOOKUP(Z203,'シフト記号表（従来型・ユニット型共通）'!$C$6:$L$47,10,FALSE))</f>
        <v/>
      </c>
      <c r="AA204" s="259" t="str">
        <f>IF(AA203="","",VLOOKUP(AA203,'シフト記号表（従来型・ユニット型共通）'!$C$6:$L$47,10,FALSE))</f>
        <v/>
      </c>
      <c r="AB204" s="259" t="str">
        <f>IF(AB203="","",VLOOKUP(AB203,'シフト記号表（従来型・ユニット型共通）'!$C$6:$L$47,10,FALSE))</f>
        <v/>
      </c>
      <c r="AC204" s="260" t="str">
        <f>IF(AC203="","",VLOOKUP(AC203,'シフト記号表（従来型・ユニット型共通）'!$C$6:$L$47,10,FALSE))</f>
        <v/>
      </c>
      <c r="AD204" s="258" t="str">
        <f>IF(AD203="","",VLOOKUP(AD203,'シフト記号表（従来型・ユニット型共通）'!$C$6:$L$47,10,FALSE))</f>
        <v/>
      </c>
      <c r="AE204" s="259" t="str">
        <f>IF(AE203="","",VLOOKUP(AE203,'シフト記号表（従来型・ユニット型共通）'!$C$6:$L$47,10,FALSE))</f>
        <v/>
      </c>
      <c r="AF204" s="259" t="str">
        <f>IF(AF203="","",VLOOKUP(AF203,'シフト記号表（従来型・ユニット型共通）'!$C$6:$L$47,10,FALSE))</f>
        <v/>
      </c>
      <c r="AG204" s="259" t="str">
        <f>IF(AG203="","",VLOOKUP(AG203,'シフト記号表（従来型・ユニット型共通）'!$C$6:$L$47,10,FALSE))</f>
        <v/>
      </c>
      <c r="AH204" s="259" t="str">
        <f>IF(AH203="","",VLOOKUP(AH203,'シフト記号表（従来型・ユニット型共通）'!$C$6:$L$47,10,FALSE))</f>
        <v/>
      </c>
      <c r="AI204" s="259" t="str">
        <f>IF(AI203="","",VLOOKUP(AI203,'シフト記号表（従来型・ユニット型共通）'!$C$6:$L$47,10,FALSE))</f>
        <v/>
      </c>
      <c r="AJ204" s="260" t="str">
        <f>IF(AJ203="","",VLOOKUP(AJ203,'シフト記号表（従来型・ユニット型共通）'!$C$6:$L$47,10,FALSE))</f>
        <v/>
      </c>
      <c r="AK204" s="258" t="str">
        <f>IF(AK203="","",VLOOKUP(AK203,'シフト記号表（従来型・ユニット型共通）'!$C$6:$L$47,10,FALSE))</f>
        <v/>
      </c>
      <c r="AL204" s="259" t="str">
        <f>IF(AL203="","",VLOOKUP(AL203,'シフト記号表（従来型・ユニット型共通）'!$C$6:$L$47,10,FALSE))</f>
        <v/>
      </c>
      <c r="AM204" s="259" t="str">
        <f>IF(AM203="","",VLOOKUP(AM203,'シフト記号表（従来型・ユニット型共通）'!$C$6:$L$47,10,FALSE))</f>
        <v/>
      </c>
      <c r="AN204" s="259" t="str">
        <f>IF(AN203="","",VLOOKUP(AN203,'シフト記号表（従来型・ユニット型共通）'!$C$6:$L$47,10,FALSE))</f>
        <v/>
      </c>
      <c r="AO204" s="259" t="str">
        <f>IF(AO203="","",VLOOKUP(AO203,'シフト記号表（従来型・ユニット型共通）'!$C$6:$L$47,10,FALSE))</f>
        <v/>
      </c>
      <c r="AP204" s="259" t="str">
        <f>IF(AP203="","",VLOOKUP(AP203,'シフト記号表（従来型・ユニット型共通）'!$C$6:$L$47,10,FALSE))</f>
        <v/>
      </c>
      <c r="AQ204" s="260" t="str">
        <f>IF(AQ203="","",VLOOKUP(AQ203,'シフト記号表（従来型・ユニット型共通）'!$C$6:$L$47,10,FALSE))</f>
        <v/>
      </c>
      <c r="AR204" s="258" t="str">
        <f>IF(AR203="","",VLOOKUP(AR203,'シフト記号表（従来型・ユニット型共通）'!$C$6:$L$47,10,FALSE))</f>
        <v/>
      </c>
      <c r="AS204" s="259" t="str">
        <f>IF(AS203="","",VLOOKUP(AS203,'シフト記号表（従来型・ユニット型共通）'!$C$6:$L$47,10,FALSE))</f>
        <v/>
      </c>
      <c r="AT204" s="259" t="str">
        <f>IF(AT203="","",VLOOKUP(AT203,'シフト記号表（従来型・ユニット型共通）'!$C$6:$L$47,10,FALSE))</f>
        <v/>
      </c>
      <c r="AU204" s="259" t="str">
        <f>IF(AU203="","",VLOOKUP(AU203,'シフト記号表（従来型・ユニット型共通）'!$C$6:$L$47,10,FALSE))</f>
        <v/>
      </c>
      <c r="AV204" s="259" t="str">
        <f>IF(AV203="","",VLOOKUP(AV203,'シフト記号表（従来型・ユニット型共通）'!$C$6:$L$47,10,FALSE))</f>
        <v/>
      </c>
      <c r="AW204" s="259" t="str">
        <f>IF(AW203="","",VLOOKUP(AW203,'シフト記号表（従来型・ユニット型共通）'!$C$6:$L$47,10,FALSE))</f>
        <v/>
      </c>
      <c r="AX204" s="260" t="str">
        <f>IF(AX203="","",VLOOKUP(AX203,'シフト記号表（従来型・ユニット型共通）'!$C$6:$L$47,10,FALSE))</f>
        <v/>
      </c>
      <c r="AY204" s="258" t="str">
        <f>IF(AY203="","",VLOOKUP(AY203,'シフト記号表（従来型・ユニット型共通）'!$C$6:$L$47,10,FALSE))</f>
        <v/>
      </c>
      <c r="AZ204" s="259" t="str">
        <f>IF(AZ203="","",VLOOKUP(AZ203,'シフト記号表（従来型・ユニット型共通）'!$C$6:$L$47,10,FALSE))</f>
        <v/>
      </c>
      <c r="BA204" s="259" t="str">
        <f>IF(BA203="","",VLOOKUP(BA203,'シフト記号表（従来型・ユニット型共通）'!$C$6:$L$47,10,FALSE))</f>
        <v/>
      </c>
      <c r="BB204" s="1610" t="str">
        <f>IF($BE$3="４週",SUM(W204:AX204),IF($BE$3="暦月",SUM(W204:BA204),""))</f>
        <v/>
      </c>
      <c r="BC204" s="1611"/>
      <c r="BD204" s="1612" t="str">
        <f>IF($BE$3="４週",BB204/4,IF($BE$3="暦月",(BB204/($BE$8/7)),""))</f>
        <v/>
      </c>
      <c r="BE204" s="1611"/>
      <c r="BF204" s="1607"/>
      <c r="BG204" s="1608"/>
      <c r="BH204" s="1608"/>
      <c r="BI204" s="1608"/>
      <c r="BJ204" s="1609"/>
    </row>
    <row r="205" spans="2:62" ht="20.25" customHeight="1" x14ac:dyDescent="0.2">
      <c r="B205" s="1520">
        <f>B203+1</f>
        <v>95</v>
      </c>
      <c r="C205" s="1584"/>
      <c r="D205" s="1511"/>
      <c r="E205" s="253"/>
      <c r="F205" s="254"/>
      <c r="G205" s="253"/>
      <c r="H205" s="254"/>
      <c r="I205" s="1585"/>
      <c r="J205" s="1586"/>
      <c r="K205" s="1509"/>
      <c r="L205" s="1510"/>
      <c r="M205" s="1510"/>
      <c r="N205" s="1511"/>
      <c r="O205" s="1515"/>
      <c r="P205" s="1516"/>
      <c r="Q205" s="1516"/>
      <c r="R205" s="1516"/>
      <c r="S205" s="1517"/>
      <c r="T205" s="273" t="s">
        <v>487</v>
      </c>
      <c r="U205" s="274"/>
      <c r="V205" s="275"/>
      <c r="W205" s="266"/>
      <c r="X205" s="267"/>
      <c r="Y205" s="267"/>
      <c r="Z205" s="267"/>
      <c r="AA205" s="267"/>
      <c r="AB205" s="267"/>
      <c r="AC205" s="268"/>
      <c r="AD205" s="266"/>
      <c r="AE205" s="267"/>
      <c r="AF205" s="267"/>
      <c r="AG205" s="267"/>
      <c r="AH205" s="267"/>
      <c r="AI205" s="267"/>
      <c r="AJ205" s="268"/>
      <c r="AK205" s="266"/>
      <c r="AL205" s="267"/>
      <c r="AM205" s="267"/>
      <c r="AN205" s="267"/>
      <c r="AO205" s="267"/>
      <c r="AP205" s="267"/>
      <c r="AQ205" s="268"/>
      <c r="AR205" s="266"/>
      <c r="AS205" s="267"/>
      <c r="AT205" s="267"/>
      <c r="AU205" s="267"/>
      <c r="AV205" s="267"/>
      <c r="AW205" s="267"/>
      <c r="AX205" s="268"/>
      <c r="AY205" s="266"/>
      <c r="AZ205" s="267"/>
      <c r="BA205" s="269"/>
      <c r="BB205" s="1518"/>
      <c r="BC205" s="1519"/>
      <c r="BD205" s="1573"/>
      <c r="BE205" s="1574"/>
      <c r="BF205" s="1575"/>
      <c r="BG205" s="1576"/>
      <c r="BH205" s="1576"/>
      <c r="BI205" s="1576"/>
      <c r="BJ205" s="1577"/>
    </row>
    <row r="206" spans="2:62" ht="20.25" customHeight="1" x14ac:dyDescent="0.2">
      <c r="B206" s="1521"/>
      <c r="C206" s="1613"/>
      <c r="D206" s="1614"/>
      <c r="E206" s="276"/>
      <c r="F206" s="277">
        <f>C205</f>
        <v>0</v>
      </c>
      <c r="G206" s="276"/>
      <c r="H206" s="277">
        <f>I205</f>
        <v>0</v>
      </c>
      <c r="I206" s="1615"/>
      <c r="J206" s="1616"/>
      <c r="K206" s="1617"/>
      <c r="L206" s="1618"/>
      <c r="M206" s="1618"/>
      <c r="N206" s="1614"/>
      <c r="O206" s="1515"/>
      <c r="P206" s="1516"/>
      <c r="Q206" s="1516"/>
      <c r="R206" s="1516"/>
      <c r="S206" s="1517"/>
      <c r="T206" s="270" t="s">
        <v>488</v>
      </c>
      <c r="U206" s="271"/>
      <c r="V206" s="272"/>
      <c r="W206" s="258" t="str">
        <f>IF(W205="","",VLOOKUP(W205,'シフト記号表（従来型・ユニット型共通）'!$C$6:$L$47,10,FALSE))</f>
        <v/>
      </c>
      <c r="X206" s="259" t="str">
        <f>IF(X205="","",VLOOKUP(X205,'シフト記号表（従来型・ユニット型共通）'!$C$6:$L$47,10,FALSE))</f>
        <v/>
      </c>
      <c r="Y206" s="259" t="str">
        <f>IF(Y205="","",VLOOKUP(Y205,'シフト記号表（従来型・ユニット型共通）'!$C$6:$L$47,10,FALSE))</f>
        <v/>
      </c>
      <c r="Z206" s="259" t="str">
        <f>IF(Z205="","",VLOOKUP(Z205,'シフト記号表（従来型・ユニット型共通）'!$C$6:$L$47,10,FALSE))</f>
        <v/>
      </c>
      <c r="AA206" s="259" t="str">
        <f>IF(AA205="","",VLOOKUP(AA205,'シフト記号表（従来型・ユニット型共通）'!$C$6:$L$47,10,FALSE))</f>
        <v/>
      </c>
      <c r="AB206" s="259" t="str">
        <f>IF(AB205="","",VLOOKUP(AB205,'シフト記号表（従来型・ユニット型共通）'!$C$6:$L$47,10,FALSE))</f>
        <v/>
      </c>
      <c r="AC206" s="260" t="str">
        <f>IF(AC205="","",VLOOKUP(AC205,'シフト記号表（従来型・ユニット型共通）'!$C$6:$L$47,10,FALSE))</f>
        <v/>
      </c>
      <c r="AD206" s="258" t="str">
        <f>IF(AD205="","",VLOOKUP(AD205,'シフト記号表（従来型・ユニット型共通）'!$C$6:$L$47,10,FALSE))</f>
        <v/>
      </c>
      <c r="AE206" s="259" t="str">
        <f>IF(AE205="","",VLOOKUP(AE205,'シフト記号表（従来型・ユニット型共通）'!$C$6:$L$47,10,FALSE))</f>
        <v/>
      </c>
      <c r="AF206" s="259" t="str">
        <f>IF(AF205="","",VLOOKUP(AF205,'シフト記号表（従来型・ユニット型共通）'!$C$6:$L$47,10,FALSE))</f>
        <v/>
      </c>
      <c r="AG206" s="259" t="str">
        <f>IF(AG205="","",VLOOKUP(AG205,'シフト記号表（従来型・ユニット型共通）'!$C$6:$L$47,10,FALSE))</f>
        <v/>
      </c>
      <c r="AH206" s="259" t="str">
        <f>IF(AH205="","",VLOOKUP(AH205,'シフト記号表（従来型・ユニット型共通）'!$C$6:$L$47,10,FALSE))</f>
        <v/>
      </c>
      <c r="AI206" s="259" t="str">
        <f>IF(AI205="","",VLOOKUP(AI205,'シフト記号表（従来型・ユニット型共通）'!$C$6:$L$47,10,FALSE))</f>
        <v/>
      </c>
      <c r="AJ206" s="260" t="str">
        <f>IF(AJ205="","",VLOOKUP(AJ205,'シフト記号表（従来型・ユニット型共通）'!$C$6:$L$47,10,FALSE))</f>
        <v/>
      </c>
      <c r="AK206" s="258" t="str">
        <f>IF(AK205="","",VLOOKUP(AK205,'シフト記号表（従来型・ユニット型共通）'!$C$6:$L$47,10,FALSE))</f>
        <v/>
      </c>
      <c r="AL206" s="259" t="str">
        <f>IF(AL205="","",VLOOKUP(AL205,'シフト記号表（従来型・ユニット型共通）'!$C$6:$L$47,10,FALSE))</f>
        <v/>
      </c>
      <c r="AM206" s="259" t="str">
        <f>IF(AM205="","",VLOOKUP(AM205,'シフト記号表（従来型・ユニット型共通）'!$C$6:$L$47,10,FALSE))</f>
        <v/>
      </c>
      <c r="AN206" s="259" t="str">
        <f>IF(AN205="","",VLOOKUP(AN205,'シフト記号表（従来型・ユニット型共通）'!$C$6:$L$47,10,FALSE))</f>
        <v/>
      </c>
      <c r="AO206" s="259" t="str">
        <f>IF(AO205="","",VLOOKUP(AO205,'シフト記号表（従来型・ユニット型共通）'!$C$6:$L$47,10,FALSE))</f>
        <v/>
      </c>
      <c r="AP206" s="259" t="str">
        <f>IF(AP205="","",VLOOKUP(AP205,'シフト記号表（従来型・ユニット型共通）'!$C$6:$L$47,10,FALSE))</f>
        <v/>
      </c>
      <c r="AQ206" s="260" t="str">
        <f>IF(AQ205="","",VLOOKUP(AQ205,'シフト記号表（従来型・ユニット型共通）'!$C$6:$L$47,10,FALSE))</f>
        <v/>
      </c>
      <c r="AR206" s="258" t="str">
        <f>IF(AR205="","",VLOOKUP(AR205,'シフト記号表（従来型・ユニット型共通）'!$C$6:$L$47,10,FALSE))</f>
        <v/>
      </c>
      <c r="AS206" s="259" t="str">
        <f>IF(AS205="","",VLOOKUP(AS205,'シフト記号表（従来型・ユニット型共通）'!$C$6:$L$47,10,FALSE))</f>
        <v/>
      </c>
      <c r="AT206" s="259" t="str">
        <f>IF(AT205="","",VLOOKUP(AT205,'シフト記号表（従来型・ユニット型共通）'!$C$6:$L$47,10,FALSE))</f>
        <v/>
      </c>
      <c r="AU206" s="259" t="str">
        <f>IF(AU205="","",VLOOKUP(AU205,'シフト記号表（従来型・ユニット型共通）'!$C$6:$L$47,10,FALSE))</f>
        <v/>
      </c>
      <c r="AV206" s="259" t="str">
        <f>IF(AV205="","",VLOOKUP(AV205,'シフト記号表（従来型・ユニット型共通）'!$C$6:$L$47,10,FALSE))</f>
        <v/>
      </c>
      <c r="AW206" s="259" t="str">
        <f>IF(AW205="","",VLOOKUP(AW205,'シフト記号表（従来型・ユニット型共通）'!$C$6:$L$47,10,FALSE))</f>
        <v/>
      </c>
      <c r="AX206" s="260" t="str">
        <f>IF(AX205="","",VLOOKUP(AX205,'シフト記号表（従来型・ユニット型共通）'!$C$6:$L$47,10,FALSE))</f>
        <v/>
      </c>
      <c r="AY206" s="258" t="str">
        <f>IF(AY205="","",VLOOKUP(AY205,'シフト記号表（従来型・ユニット型共通）'!$C$6:$L$47,10,FALSE))</f>
        <v/>
      </c>
      <c r="AZ206" s="259" t="str">
        <f>IF(AZ205="","",VLOOKUP(AZ205,'シフト記号表（従来型・ユニット型共通）'!$C$6:$L$47,10,FALSE))</f>
        <v/>
      </c>
      <c r="BA206" s="259" t="str">
        <f>IF(BA205="","",VLOOKUP(BA205,'シフト記号表（従来型・ユニット型共通）'!$C$6:$L$47,10,FALSE))</f>
        <v/>
      </c>
      <c r="BB206" s="1610" t="str">
        <f>IF($BE$3="４週",SUM(W206:AX206),IF($BE$3="暦月",SUM(W206:BA206),""))</f>
        <v/>
      </c>
      <c r="BC206" s="1611"/>
      <c r="BD206" s="1612" t="str">
        <f>IF($BE$3="４週",BB206/4,IF($BE$3="暦月",(BB206/($BE$8/7)),""))</f>
        <v/>
      </c>
      <c r="BE206" s="1611"/>
      <c r="BF206" s="1607"/>
      <c r="BG206" s="1608"/>
      <c r="BH206" s="1608"/>
      <c r="BI206" s="1608"/>
      <c r="BJ206" s="1609"/>
    </row>
    <row r="207" spans="2:62" ht="20.25" customHeight="1" x14ac:dyDescent="0.2">
      <c r="B207" s="1520">
        <f>B205+1</f>
        <v>96</v>
      </c>
      <c r="C207" s="1584"/>
      <c r="D207" s="1511"/>
      <c r="E207" s="253"/>
      <c r="F207" s="254"/>
      <c r="G207" s="253"/>
      <c r="H207" s="254"/>
      <c r="I207" s="1585"/>
      <c r="J207" s="1586"/>
      <c r="K207" s="1509"/>
      <c r="L207" s="1510"/>
      <c r="M207" s="1510"/>
      <c r="N207" s="1511"/>
      <c r="O207" s="1515"/>
      <c r="P207" s="1516"/>
      <c r="Q207" s="1516"/>
      <c r="R207" s="1516"/>
      <c r="S207" s="1517"/>
      <c r="T207" s="273" t="s">
        <v>487</v>
      </c>
      <c r="U207" s="274"/>
      <c r="V207" s="275"/>
      <c r="W207" s="266"/>
      <c r="X207" s="267"/>
      <c r="Y207" s="267"/>
      <c r="Z207" s="267"/>
      <c r="AA207" s="267"/>
      <c r="AB207" s="267"/>
      <c r="AC207" s="268"/>
      <c r="AD207" s="266"/>
      <c r="AE207" s="267"/>
      <c r="AF207" s="267"/>
      <c r="AG207" s="267"/>
      <c r="AH207" s="267"/>
      <c r="AI207" s="267"/>
      <c r="AJ207" s="268"/>
      <c r="AK207" s="266"/>
      <c r="AL207" s="267"/>
      <c r="AM207" s="267"/>
      <c r="AN207" s="267"/>
      <c r="AO207" s="267"/>
      <c r="AP207" s="267"/>
      <c r="AQ207" s="268"/>
      <c r="AR207" s="266"/>
      <c r="AS207" s="267"/>
      <c r="AT207" s="267"/>
      <c r="AU207" s="267"/>
      <c r="AV207" s="267"/>
      <c r="AW207" s="267"/>
      <c r="AX207" s="268"/>
      <c r="AY207" s="266"/>
      <c r="AZ207" s="267"/>
      <c r="BA207" s="269"/>
      <c r="BB207" s="1518"/>
      <c r="BC207" s="1519"/>
      <c r="BD207" s="1573"/>
      <c r="BE207" s="1574"/>
      <c r="BF207" s="1575"/>
      <c r="BG207" s="1576"/>
      <c r="BH207" s="1576"/>
      <c r="BI207" s="1576"/>
      <c r="BJ207" s="1577"/>
    </row>
    <row r="208" spans="2:62" ht="20.25" customHeight="1" x14ac:dyDescent="0.2">
      <c r="B208" s="1521"/>
      <c r="C208" s="1613"/>
      <c r="D208" s="1614"/>
      <c r="E208" s="276"/>
      <c r="F208" s="277">
        <f>C207</f>
        <v>0</v>
      </c>
      <c r="G208" s="276"/>
      <c r="H208" s="277">
        <f>I207</f>
        <v>0</v>
      </c>
      <c r="I208" s="1615"/>
      <c r="J208" s="1616"/>
      <c r="K208" s="1617"/>
      <c r="L208" s="1618"/>
      <c r="M208" s="1618"/>
      <c r="N208" s="1614"/>
      <c r="O208" s="1515"/>
      <c r="P208" s="1516"/>
      <c r="Q208" s="1516"/>
      <c r="R208" s="1516"/>
      <c r="S208" s="1517"/>
      <c r="T208" s="270" t="s">
        <v>488</v>
      </c>
      <c r="U208" s="271"/>
      <c r="V208" s="272"/>
      <c r="W208" s="258" t="str">
        <f>IF(W207="","",VLOOKUP(W207,'シフト記号表（従来型・ユニット型共通）'!$C$6:$L$47,10,FALSE))</f>
        <v/>
      </c>
      <c r="X208" s="259" t="str">
        <f>IF(X207="","",VLOOKUP(X207,'シフト記号表（従来型・ユニット型共通）'!$C$6:$L$47,10,FALSE))</f>
        <v/>
      </c>
      <c r="Y208" s="259" t="str">
        <f>IF(Y207="","",VLOOKUP(Y207,'シフト記号表（従来型・ユニット型共通）'!$C$6:$L$47,10,FALSE))</f>
        <v/>
      </c>
      <c r="Z208" s="259" t="str">
        <f>IF(Z207="","",VLOOKUP(Z207,'シフト記号表（従来型・ユニット型共通）'!$C$6:$L$47,10,FALSE))</f>
        <v/>
      </c>
      <c r="AA208" s="259" t="str">
        <f>IF(AA207="","",VLOOKUP(AA207,'シフト記号表（従来型・ユニット型共通）'!$C$6:$L$47,10,FALSE))</f>
        <v/>
      </c>
      <c r="AB208" s="259" t="str">
        <f>IF(AB207="","",VLOOKUP(AB207,'シフト記号表（従来型・ユニット型共通）'!$C$6:$L$47,10,FALSE))</f>
        <v/>
      </c>
      <c r="AC208" s="260" t="str">
        <f>IF(AC207="","",VLOOKUP(AC207,'シフト記号表（従来型・ユニット型共通）'!$C$6:$L$47,10,FALSE))</f>
        <v/>
      </c>
      <c r="AD208" s="258" t="str">
        <f>IF(AD207="","",VLOOKUP(AD207,'シフト記号表（従来型・ユニット型共通）'!$C$6:$L$47,10,FALSE))</f>
        <v/>
      </c>
      <c r="AE208" s="259" t="str">
        <f>IF(AE207="","",VLOOKUP(AE207,'シフト記号表（従来型・ユニット型共通）'!$C$6:$L$47,10,FALSE))</f>
        <v/>
      </c>
      <c r="AF208" s="259" t="str">
        <f>IF(AF207="","",VLOOKUP(AF207,'シフト記号表（従来型・ユニット型共通）'!$C$6:$L$47,10,FALSE))</f>
        <v/>
      </c>
      <c r="AG208" s="259" t="str">
        <f>IF(AG207="","",VLOOKUP(AG207,'シフト記号表（従来型・ユニット型共通）'!$C$6:$L$47,10,FALSE))</f>
        <v/>
      </c>
      <c r="AH208" s="259" t="str">
        <f>IF(AH207="","",VLOOKUP(AH207,'シフト記号表（従来型・ユニット型共通）'!$C$6:$L$47,10,FALSE))</f>
        <v/>
      </c>
      <c r="AI208" s="259" t="str">
        <f>IF(AI207="","",VLOOKUP(AI207,'シフト記号表（従来型・ユニット型共通）'!$C$6:$L$47,10,FALSE))</f>
        <v/>
      </c>
      <c r="AJ208" s="260" t="str">
        <f>IF(AJ207="","",VLOOKUP(AJ207,'シフト記号表（従来型・ユニット型共通）'!$C$6:$L$47,10,FALSE))</f>
        <v/>
      </c>
      <c r="AK208" s="258" t="str">
        <f>IF(AK207="","",VLOOKUP(AK207,'シフト記号表（従来型・ユニット型共通）'!$C$6:$L$47,10,FALSE))</f>
        <v/>
      </c>
      <c r="AL208" s="259" t="str">
        <f>IF(AL207="","",VLOOKUP(AL207,'シフト記号表（従来型・ユニット型共通）'!$C$6:$L$47,10,FALSE))</f>
        <v/>
      </c>
      <c r="AM208" s="259" t="str">
        <f>IF(AM207="","",VLOOKUP(AM207,'シフト記号表（従来型・ユニット型共通）'!$C$6:$L$47,10,FALSE))</f>
        <v/>
      </c>
      <c r="AN208" s="259" t="str">
        <f>IF(AN207="","",VLOOKUP(AN207,'シフト記号表（従来型・ユニット型共通）'!$C$6:$L$47,10,FALSE))</f>
        <v/>
      </c>
      <c r="AO208" s="259" t="str">
        <f>IF(AO207="","",VLOOKUP(AO207,'シフト記号表（従来型・ユニット型共通）'!$C$6:$L$47,10,FALSE))</f>
        <v/>
      </c>
      <c r="AP208" s="259" t="str">
        <f>IF(AP207="","",VLOOKUP(AP207,'シフト記号表（従来型・ユニット型共通）'!$C$6:$L$47,10,FALSE))</f>
        <v/>
      </c>
      <c r="AQ208" s="260" t="str">
        <f>IF(AQ207="","",VLOOKUP(AQ207,'シフト記号表（従来型・ユニット型共通）'!$C$6:$L$47,10,FALSE))</f>
        <v/>
      </c>
      <c r="AR208" s="258" t="str">
        <f>IF(AR207="","",VLOOKUP(AR207,'シフト記号表（従来型・ユニット型共通）'!$C$6:$L$47,10,FALSE))</f>
        <v/>
      </c>
      <c r="AS208" s="259" t="str">
        <f>IF(AS207="","",VLOOKUP(AS207,'シフト記号表（従来型・ユニット型共通）'!$C$6:$L$47,10,FALSE))</f>
        <v/>
      </c>
      <c r="AT208" s="259" t="str">
        <f>IF(AT207="","",VLOOKUP(AT207,'シフト記号表（従来型・ユニット型共通）'!$C$6:$L$47,10,FALSE))</f>
        <v/>
      </c>
      <c r="AU208" s="259" t="str">
        <f>IF(AU207="","",VLOOKUP(AU207,'シフト記号表（従来型・ユニット型共通）'!$C$6:$L$47,10,FALSE))</f>
        <v/>
      </c>
      <c r="AV208" s="259" t="str">
        <f>IF(AV207="","",VLOOKUP(AV207,'シフト記号表（従来型・ユニット型共通）'!$C$6:$L$47,10,FALSE))</f>
        <v/>
      </c>
      <c r="AW208" s="259" t="str">
        <f>IF(AW207="","",VLOOKUP(AW207,'シフト記号表（従来型・ユニット型共通）'!$C$6:$L$47,10,FALSE))</f>
        <v/>
      </c>
      <c r="AX208" s="260" t="str">
        <f>IF(AX207="","",VLOOKUP(AX207,'シフト記号表（従来型・ユニット型共通）'!$C$6:$L$47,10,FALSE))</f>
        <v/>
      </c>
      <c r="AY208" s="258" t="str">
        <f>IF(AY207="","",VLOOKUP(AY207,'シフト記号表（従来型・ユニット型共通）'!$C$6:$L$47,10,FALSE))</f>
        <v/>
      </c>
      <c r="AZ208" s="259" t="str">
        <f>IF(AZ207="","",VLOOKUP(AZ207,'シフト記号表（従来型・ユニット型共通）'!$C$6:$L$47,10,FALSE))</f>
        <v/>
      </c>
      <c r="BA208" s="259" t="str">
        <f>IF(BA207="","",VLOOKUP(BA207,'シフト記号表（従来型・ユニット型共通）'!$C$6:$L$47,10,FALSE))</f>
        <v/>
      </c>
      <c r="BB208" s="1610" t="str">
        <f>IF($BE$3="４週",SUM(W208:AX208),IF($BE$3="暦月",SUM(W208:BA208),""))</f>
        <v/>
      </c>
      <c r="BC208" s="1611"/>
      <c r="BD208" s="1612" t="str">
        <f>IF($BE$3="４週",BB208/4,IF($BE$3="暦月",(BB208/($BE$8/7)),""))</f>
        <v/>
      </c>
      <c r="BE208" s="1611"/>
      <c r="BF208" s="1607"/>
      <c r="BG208" s="1608"/>
      <c r="BH208" s="1608"/>
      <c r="BI208" s="1608"/>
      <c r="BJ208" s="1609"/>
    </row>
    <row r="209" spans="2:62" ht="20.25" customHeight="1" x14ac:dyDescent="0.2">
      <c r="B209" s="1520">
        <f>B207+1</f>
        <v>97</v>
      </c>
      <c r="C209" s="1584"/>
      <c r="D209" s="1511"/>
      <c r="E209" s="253"/>
      <c r="F209" s="254"/>
      <c r="G209" s="253"/>
      <c r="H209" s="254"/>
      <c r="I209" s="1585"/>
      <c r="J209" s="1586"/>
      <c r="K209" s="1509"/>
      <c r="L209" s="1510"/>
      <c r="M209" s="1510"/>
      <c r="N209" s="1511"/>
      <c r="O209" s="1515"/>
      <c r="P209" s="1516"/>
      <c r="Q209" s="1516"/>
      <c r="R209" s="1516"/>
      <c r="S209" s="1517"/>
      <c r="T209" s="273" t="s">
        <v>487</v>
      </c>
      <c r="U209" s="274"/>
      <c r="V209" s="275"/>
      <c r="W209" s="266"/>
      <c r="X209" s="267"/>
      <c r="Y209" s="267"/>
      <c r="Z209" s="267"/>
      <c r="AA209" s="267"/>
      <c r="AB209" s="267"/>
      <c r="AC209" s="268"/>
      <c r="AD209" s="266"/>
      <c r="AE209" s="267"/>
      <c r="AF209" s="267"/>
      <c r="AG209" s="267"/>
      <c r="AH209" s="267"/>
      <c r="AI209" s="267"/>
      <c r="AJ209" s="268"/>
      <c r="AK209" s="266"/>
      <c r="AL209" s="267"/>
      <c r="AM209" s="267"/>
      <c r="AN209" s="267"/>
      <c r="AO209" s="267"/>
      <c r="AP209" s="267"/>
      <c r="AQ209" s="268"/>
      <c r="AR209" s="266"/>
      <c r="AS209" s="267"/>
      <c r="AT209" s="267"/>
      <c r="AU209" s="267"/>
      <c r="AV209" s="267"/>
      <c r="AW209" s="267"/>
      <c r="AX209" s="268"/>
      <c r="AY209" s="266"/>
      <c r="AZ209" s="267"/>
      <c r="BA209" s="269"/>
      <c r="BB209" s="1518"/>
      <c r="BC209" s="1519"/>
      <c r="BD209" s="1573"/>
      <c r="BE209" s="1574"/>
      <c r="BF209" s="1575"/>
      <c r="BG209" s="1576"/>
      <c r="BH209" s="1576"/>
      <c r="BI209" s="1576"/>
      <c r="BJ209" s="1577"/>
    </row>
    <row r="210" spans="2:62" ht="20.25" customHeight="1" x14ac:dyDescent="0.2">
      <c r="B210" s="1521"/>
      <c r="C210" s="1613"/>
      <c r="D210" s="1614"/>
      <c r="E210" s="276"/>
      <c r="F210" s="277">
        <f>C209</f>
        <v>0</v>
      </c>
      <c r="G210" s="276"/>
      <c r="H210" s="277">
        <f>I209</f>
        <v>0</v>
      </c>
      <c r="I210" s="1615"/>
      <c r="J210" s="1616"/>
      <c r="K210" s="1617"/>
      <c r="L210" s="1618"/>
      <c r="M210" s="1618"/>
      <c r="N210" s="1614"/>
      <c r="O210" s="1515"/>
      <c r="P210" s="1516"/>
      <c r="Q210" s="1516"/>
      <c r="R210" s="1516"/>
      <c r="S210" s="1517"/>
      <c r="T210" s="270" t="s">
        <v>488</v>
      </c>
      <c r="U210" s="271"/>
      <c r="V210" s="272"/>
      <c r="W210" s="258" t="str">
        <f>IF(W209="","",VLOOKUP(W209,'シフト記号表（従来型・ユニット型共通）'!$C$6:$L$47,10,FALSE))</f>
        <v/>
      </c>
      <c r="X210" s="259" t="str">
        <f>IF(X209="","",VLOOKUP(X209,'シフト記号表（従来型・ユニット型共通）'!$C$6:$L$47,10,FALSE))</f>
        <v/>
      </c>
      <c r="Y210" s="259" t="str">
        <f>IF(Y209="","",VLOOKUP(Y209,'シフト記号表（従来型・ユニット型共通）'!$C$6:$L$47,10,FALSE))</f>
        <v/>
      </c>
      <c r="Z210" s="259" t="str">
        <f>IF(Z209="","",VLOOKUP(Z209,'シフト記号表（従来型・ユニット型共通）'!$C$6:$L$47,10,FALSE))</f>
        <v/>
      </c>
      <c r="AA210" s="259" t="str">
        <f>IF(AA209="","",VLOOKUP(AA209,'シフト記号表（従来型・ユニット型共通）'!$C$6:$L$47,10,FALSE))</f>
        <v/>
      </c>
      <c r="AB210" s="259" t="str">
        <f>IF(AB209="","",VLOOKUP(AB209,'シフト記号表（従来型・ユニット型共通）'!$C$6:$L$47,10,FALSE))</f>
        <v/>
      </c>
      <c r="AC210" s="260" t="str">
        <f>IF(AC209="","",VLOOKUP(AC209,'シフト記号表（従来型・ユニット型共通）'!$C$6:$L$47,10,FALSE))</f>
        <v/>
      </c>
      <c r="AD210" s="258" t="str">
        <f>IF(AD209="","",VLOOKUP(AD209,'シフト記号表（従来型・ユニット型共通）'!$C$6:$L$47,10,FALSE))</f>
        <v/>
      </c>
      <c r="AE210" s="259" t="str">
        <f>IF(AE209="","",VLOOKUP(AE209,'シフト記号表（従来型・ユニット型共通）'!$C$6:$L$47,10,FALSE))</f>
        <v/>
      </c>
      <c r="AF210" s="259" t="str">
        <f>IF(AF209="","",VLOOKUP(AF209,'シフト記号表（従来型・ユニット型共通）'!$C$6:$L$47,10,FALSE))</f>
        <v/>
      </c>
      <c r="AG210" s="259" t="str">
        <f>IF(AG209="","",VLOOKUP(AG209,'シフト記号表（従来型・ユニット型共通）'!$C$6:$L$47,10,FALSE))</f>
        <v/>
      </c>
      <c r="AH210" s="259" t="str">
        <f>IF(AH209="","",VLOOKUP(AH209,'シフト記号表（従来型・ユニット型共通）'!$C$6:$L$47,10,FALSE))</f>
        <v/>
      </c>
      <c r="AI210" s="259" t="str">
        <f>IF(AI209="","",VLOOKUP(AI209,'シフト記号表（従来型・ユニット型共通）'!$C$6:$L$47,10,FALSE))</f>
        <v/>
      </c>
      <c r="AJ210" s="260" t="str">
        <f>IF(AJ209="","",VLOOKUP(AJ209,'シフト記号表（従来型・ユニット型共通）'!$C$6:$L$47,10,FALSE))</f>
        <v/>
      </c>
      <c r="AK210" s="258" t="str">
        <f>IF(AK209="","",VLOOKUP(AK209,'シフト記号表（従来型・ユニット型共通）'!$C$6:$L$47,10,FALSE))</f>
        <v/>
      </c>
      <c r="AL210" s="259" t="str">
        <f>IF(AL209="","",VLOOKUP(AL209,'シフト記号表（従来型・ユニット型共通）'!$C$6:$L$47,10,FALSE))</f>
        <v/>
      </c>
      <c r="AM210" s="259" t="str">
        <f>IF(AM209="","",VLOOKUP(AM209,'シフト記号表（従来型・ユニット型共通）'!$C$6:$L$47,10,FALSE))</f>
        <v/>
      </c>
      <c r="AN210" s="259" t="str">
        <f>IF(AN209="","",VLOOKUP(AN209,'シフト記号表（従来型・ユニット型共通）'!$C$6:$L$47,10,FALSE))</f>
        <v/>
      </c>
      <c r="AO210" s="259" t="str">
        <f>IF(AO209="","",VLOOKUP(AO209,'シフト記号表（従来型・ユニット型共通）'!$C$6:$L$47,10,FALSE))</f>
        <v/>
      </c>
      <c r="AP210" s="259" t="str">
        <f>IF(AP209="","",VLOOKUP(AP209,'シフト記号表（従来型・ユニット型共通）'!$C$6:$L$47,10,FALSE))</f>
        <v/>
      </c>
      <c r="AQ210" s="260" t="str">
        <f>IF(AQ209="","",VLOOKUP(AQ209,'シフト記号表（従来型・ユニット型共通）'!$C$6:$L$47,10,FALSE))</f>
        <v/>
      </c>
      <c r="AR210" s="258" t="str">
        <f>IF(AR209="","",VLOOKUP(AR209,'シフト記号表（従来型・ユニット型共通）'!$C$6:$L$47,10,FALSE))</f>
        <v/>
      </c>
      <c r="AS210" s="259" t="str">
        <f>IF(AS209="","",VLOOKUP(AS209,'シフト記号表（従来型・ユニット型共通）'!$C$6:$L$47,10,FALSE))</f>
        <v/>
      </c>
      <c r="AT210" s="259" t="str">
        <f>IF(AT209="","",VLOOKUP(AT209,'シフト記号表（従来型・ユニット型共通）'!$C$6:$L$47,10,FALSE))</f>
        <v/>
      </c>
      <c r="AU210" s="259" t="str">
        <f>IF(AU209="","",VLOOKUP(AU209,'シフト記号表（従来型・ユニット型共通）'!$C$6:$L$47,10,FALSE))</f>
        <v/>
      </c>
      <c r="AV210" s="259" t="str">
        <f>IF(AV209="","",VLOOKUP(AV209,'シフト記号表（従来型・ユニット型共通）'!$C$6:$L$47,10,FALSE))</f>
        <v/>
      </c>
      <c r="AW210" s="259" t="str">
        <f>IF(AW209="","",VLOOKUP(AW209,'シフト記号表（従来型・ユニット型共通）'!$C$6:$L$47,10,FALSE))</f>
        <v/>
      </c>
      <c r="AX210" s="260" t="str">
        <f>IF(AX209="","",VLOOKUP(AX209,'シフト記号表（従来型・ユニット型共通）'!$C$6:$L$47,10,FALSE))</f>
        <v/>
      </c>
      <c r="AY210" s="258" t="str">
        <f>IF(AY209="","",VLOOKUP(AY209,'シフト記号表（従来型・ユニット型共通）'!$C$6:$L$47,10,FALSE))</f>
        <v/>
      </c>
      <c r="AZ210" s="259" t="str">
        <f>IF(AZ209="","",VLOOKUP(AZ209,'シフト記号表（従来型・ユニット型共通）'!$C$6:$L$47,10,FALSE))</f>
        <v/>
      </c>
      <c r="BA210" s="259" t="str">
        <f>IF(BA209="","",VLOOKUP(BA209,'シフト記号表（従来型・ユニット型共通）'!$C$6:$L$47,10,FALSE))</f>
        <v/>
      </c>
      <c r="BB210" s="1610" t="str">
        <f>IF($BE$3="４週",SUM(W210:AX210),IF($BE$3="暦月",SUM(W210:BA210),""))</f>
        <v/>
      </c>
      <c r="BC210" s="1611"/>
      <c r="BD210" s="1612" t="str">
        <f>IF($BE$3="４週",BB210/4,IF($BE$3="暦月",(BB210/($BE$8/7)),""))</f>
        <v/>
      </c>
      <c r="BE210" s="1611"/>
      <c r="BF210" s="1607"/>
      <c r="BG210" s="1608"/>
      <c r="BH210" s="1608"/>
      <c r="BI210" s="1608"/>
      <c r="BJ210" s="1609"/>
    </row>
    <row r="211" spans="2:62" ht="20.25" customHeight="1" x14ac:dyDescent="0.2">
      <c r="B211" s="1520">
        <f>B209+1</f>
        <v>98</v>
      </c>
      <c r="C211" s="1584"/>
      <c r="D211" s="1511"/>
      <c r="E211" s="253"/>
      <c r="F211" s="254"/>
      <c r="G211" s="253"/>
      <c r="H211" s="254"/>
      <c r="I211" s="1585"/>
      <c r="J211" s="1586"/>
      <c r="K211" s="1509"/>
      <c r="L211" s="1510"/>
      <c r="M211" s="1510"/>
      <c r="N211" s="1511"/>
      <c r="O211" s="1515"/>
      <c r="P211" s="1516"/>
      <c r="Q211" s="1516"/>
      <c r="R211" s="1516"/>
      <c r="S211" s="1517"/>
      <c r="T211" s="273" t="s">
        <v>487</v>
      </c>
      <c r="U211" s="274"/>
      <c r="V211" s="275"/>
      <c r="W211" s="266"/>
      <c r="X211" s="267"/>
      <c r="Y211" s="267"/>
      <c r="Z211" s="267"/>
      <c r="AA211" s="267"/>
      <c r="AB211" s="267"/>
      <c r="AC211" s="268"/>
      <c r="AD211" s="266"/>
      <c r="AE211" s="267"/>
      <c r="AF211" s="267"/>
      <c r="AG211" s="267"/>
      <c r="AH211" s="267"/>
      <c r="AI211" s="267"/>
      <c r="AJ211" s="268"/>
      <c r="AK211" s="266"/>
      <c r="AL211" s="267"/>
      <c r="AM211" s="267"/>
      <c r="AN211" s="267"/>
      <c r="AO211" s="267"/>
      <c r="AP211" s="267"/>
      <c r="AQ211" s="268"/>
      <c r="AR211" s="266"/>
      <c r="AS211" s="267"/>
      <c r="AT211" s="267"/>
      <c r="AU211" s="267"/>
      <c r="AV211" s="267"/>
      <c r="AW211" s="267"/>
      <c r="AX211" s="268"/>
      <c r="AY211" s="266"/>
      <c r="AZ211" s="267"/>
      <c r="BA211" s="269"/>
      <c r="BB211" s="1518"/>
      <c r="BC211" s="1519"/>
      <c r="BD211" s="1573"/>
      <c r="BE211" s="1574"/>
      <c r="BF211" s="1575"/>
      <c r="BG211" s="1576"/>
      <c r="BH211" s="1576"/>
      <c r="BI211" s="1576"/>
      <c r="BJ211" s="1577"/>
    </row>
    <row r="212" spans="2:62" ht="20.25" customHeight="1" x14ac:dyDescent="0.2">
      <c r="B212" s="1521"/>
      <c r="C212" s="1613"/>
      <c r="D212" s="1614"/>
      <c r="E212" s="276"/>
      <c r="F212" s="277">
        <f>C211</f>
        <v>0</v>
      </c>
      <c r="G212" s="276"/>
      <c r="H212" s="277">
        <f>I211</f>
        <v>0</v>
      </c>
      <c r="I212" s="1615"/>
      <c r="J212" s="1616"/>
      <c r="K212" s="1617"/>
      <c r="L212" s="1618"/>
      <c r="M212" s="1618"/>
      <c r="N212" s="1614"/>
      <c r="O212" s="1515"/>
      <c r="P212" s="1516"/>
      <c r="Q212" s="1516"/>
      <c r="R212" s="1516"/>
      <c r="S212" s="1517"/>
      <c r="T212" s="270" t="s">
        <v>488</v>
      </c>
      <c r="U212" s="271"/>
      <c r="V212" s="272"/>
      <c r="W212" s="258" t="str">
        <f>IF(W211="","",VLOOKUP(W211,'シフト記号表（従来型・ユニット型共通）'!$C$6:$L$47,10,FALSE))</f>
        <v/>
      </c>
      <c r="X212" s="259" t="str">
        <f>IF(X211="","",VLOOKUP(X211,'シフト記号表（従来型・ユニット型共通）'!$C$6:$L$47,10,FALSE))</f>
        <v/>
      </c>
      <c r="Y212" s="259" t="str">
        <f>IF(Y211="","",VLOOKUP(Y211,'シフト記号表（従来型・ユニット型共通）'!$C$6:$L$47,10,FALSE))</f>
        <v/>
      </c>
      <c r="Z212" s="259" t="str">
        <f>IF(Z211="","",VLOOKUP(Z211,'シフト記号表（従来型・ユニット型共通）'!$C$6:$L$47,10,FALSE))</f>
        <v/>
      </c>
      <c r="AA212" s="259" t="str">
        <f>IF(AA211="","",VLOOKUP(AA211,'シフト記号表（従来型・ユニット型共通）'!$C$6:$L$47,10,FALSE))</f>
        <v/>
      </c>
      <c r="AB212" s="259" t="str">
        <f>IF(AB211="","",VLOOKUP(AB211,'シフト記号表（従来型・ユニット型共通）'!$C$6:$L$47,10,FALSE))</f>
        <v/>
      </c>
      <c r="AC212" s="260" t="str">
        <f>IF(AC211="","",VLOOKUP(AC211,'シフト記号表（従来型・ユニット型共通）'!$C$6:$L$47,10,FALSE))</f>
        <v/>
      </c>
      <c r="AD212" s="258" t="str">
        <f>IF(AD211="","",VLOOKUP(AD211,'シフト記号表（従来型・ユニット型共通）'!$C$6:$L$47,10,FALSE))</f>
        <v/>
      </c>
      <c r="AE212" s="259" t="str">
        <f>IF(AE211="","",VLOOKUP(AE211,'シフト記号表（従来型・ユニット型共通）'!$C$6:$L$47,10,FALSE))</f>
        <v/>
      </c>
      <c r="AF212" s="259" t="str">
        <f>IF(AF211="","",VLOOKUP(AF211,'シフト記号表（従来型・ユニット型共通）'!$C$6:$L$47,10,FALSE))</f>
        <v/>
      </c>
      <c r="AG212" s="259" t="str">
        <f>IF(AG211="","",VLOOKUP(AG211,'シフト記号表（従来型・ユニット型共通）'!$C$6:$L$47,10,FALSE))</f>
        <v/>
      </c>
      <c r="AH212" s="259" t="str">
        <f>IF(AH211="","",VLOOKUP(AH211,'シフト記号表（従来型・ユニット型共通）'!$C$6:$L$47,10,FALSE))</f>
        <v/>
      </c>
      <c r="AI212" s="259" t="str">
        <f>IF(AI211="","",VLOOKUP(AI211,'シフト記号表（従来型・ユニット型共通）'!$C$6:$L$47,10,FALSE))</f>
        <v/>
      </c>
      <c r="AJ212" s="260" t="str">
        <f>IF(AJ211="","",VLOOKUP(AJ211,'シフト記号表（従来型・ユニット型共通）'!$C$6:$L$47,10,FALSE))</f>
        <v/>
      </c>
      <c r="AK212" s="258" t="str">
        <f>IF(AK211="","",VLOOKUP(AK211,'シフト記号表（従来型・ユニット型共通）'!$C$6:$L$47,10,FALSE))</f>
        <v/>
      </c>
      <c r="AL212" s="259" t="str">
        <f>IF(AL211="","",VLOOKUP(AL211,'シフト記号表（従来型・ユニット型共通）'!$C$6:$L$47,10,FALSE))</f>
        <v/>
      </c>
      <c r="AM212" s="259" t="str">
        <f>IF(AM211="","",VLOOKUP(AM211,'シフト記号表（従来型・ユニット型共通）'!$C$6:$L$47,10,FALSE))</f>
        <v/>
      </c>
      <c r="AN212" s="259" t="str">
        <f>IF(AN211="","",VLOOKUP(AN211,'シフト記号表（従来型・ユニット型共通）'!$C$6:$L$47,10,FALSE))</f>
        <v/>
      </c>
      <c r="AO212" s="259" t="str">
        <f>IF(AO211="","",VLOOKUP(AO211,'シフト記号表（従来型・ユニット型共通）'!$C$6:$L$47,10,FALSE))</f>
        <v/>
      </c>
      <c r="AP212" s="259" t="str">
        <f>IF(AP211="","",VLOOKUP(AP211,'シフト記号表（従来型・ユニット型共通）'!$C$6:$L$47,10,FALSE))</f>
        <v/>
      </c>
      <c r="AQ212" s="260" t="str">
        <f>IF(AQ211="","",VLOOKUP(AQ211,'シフト記号表（従来型・ユニット型共通）'!$C$6:$L$47,10,FALSE))</f>
        <v/>
      </c>
      <c r="AR212" s="258" t="str">
        <f>IF(AR211="","",VLOOKUP(AR211,'シフト記号表（従来型・ユニット型共通）'!$C$6:$L$47,10,FALSE))</f>
        <v/>
      </c>
      <c r="AS212" s="259" t="str">
        <f>IF(AS211="","",VLOOKUP(AS211,'シフト記号表（従来型・ユニット型共通）'!$C$6:$L$47,10,FALSE))</f>
        <v/>
      </c>
      <c r="AT212" s="259" t="str">
        <f>IF(AT211="","",VLOOKUP(AT211,'シフト記号表（従来型・ユニット型共通）'!$C$6:$L$47,10,FALSE))</f>
        <v/>
      </c>
      <c r="AU212" s="259" t="str">
        <f>IF(AU211="","",VLOOKUP(AU211,'シフト記号表（従来型・ユニット型共通）'!$C$6:$L$47,10,FALSE))</f>
        <v/>
      </c>
      <c r="AV212" s="259" t="str">
        <f>IF(AV211="","",VLOOKUP(AV211,'シフト記号表（従来型・ユニット型共通）'!$C$6:$L$47,10,FALSE))</f>
        <v/>
      </c>
      <c r="AW212" s="259" t="str">
        <f>IF(AW211="","",VLOOKUP(AW211,'シフト記号表（従来型・ユニット型共通）'!$C$6:$L$47,10,FALSE))</f>
        <v/>
      </c>
      <c r="AX212" s="260" t="str">
        <f>IF(AX211="","",VLOOKUP(AX211,'シフト記号表（従来型・ユニット型共通）'!$C$6:$L$47,10,FALSE))</f>
        <v/>
      </c>
      <c r="AY212" s="258" t="str">
        <f>IF(AY211="","",VLOOKUP(AY211,'シフト記号表（従来型・ユニット型共通）'!$C$6:$L$47,10,FALSE))</f>
        <v/>
      </c>
      <c r="AZ212" s="259" t="str">
        <f>IF(AZ211="","",VLOOKUP(AZ211,'シフト記号表（従来型・ユニット型共通）'!$C$6:$L$47,10,FALSE))</f>
        <v/>
      </c>
      <c r="BA212" s="259" t="str">
        <f>IF(BA211="","",VLOOKUP(BA211,'シフト記号表（従来型・ユニット型共通）'!$C$6:$L$47,10,FALSE))</f>
        <v/>
      </c>
      <c r="BB212" s="1610" t="str">
        <f>IF($BE$3="４週",SUM(W212:AX212),IF($BE$3="暦月",SUM(W212:BA212),""))</f>
        <v/>
      </c>
      <c r="BC212" s="1611"/>
      <c r="BD212" s="1612" t="str">
        <f>IF($BE$3="４週",BB212/4,IF($BE$3="暦月",(BB212/($BE$8/7)),""))</f>
        <v/>
      </c>
      <c r="BE212" s="1611"/>
      <c r="BF212" s="1607"/>
      <c r="BG212" s="1608"/>
      <c r="BH212" s="1608"/>
      <c r="BI212" s="1608"/>
      <c r="BJ212" s="1609"/>
    </row>
    <row r="213" spans="2:62" ht="20.25" customHeight="1" x14ac:dyDescent="0.2">
      <c r="B213" s="1520">
        <f>B211+1</f>
        <v>99</v>
      </c>
      <c r="C213" s="1584"/>
      <c r="D213" s="1511"/>
      <c r="E213" s="253"/>
      <c r="F213" s="254"/>
      <c r="G213" s="253"/>
      <c r="H213" s="254"/>
      <c r="I213" s="1585"/>
      <c r="J213" s="1586"/>
      <c r="K213" s="1509"/>
      <c r="L213" s="1510"/>
      <c r="M213" s="1510"/>
      <c r="N213" s="1511"/>
      <c r="O213" s="1515"/>
      <c r="P213" s="1516"/>
      <c r="Q213" s="1516"/>
      <c r="R213" s="1516"/>
      <c r="S213" s="1517"/>
      <c r="T213" s="273" t="s">
        <v>487</v>
      </c>
      <c r="U213" s="274"/>
      <c r="V213" s="275"/>
      <c r="W213" s="266"/>
      <c r="X213" s="267"/>
      <c r="Y213" s="267"/>
      <c r="Z213" s="267"/>
      <c r="AA213" s="267"/>
      <c r="AB213" s="267"/>
      <c r="AC213" s="268"/>
      <c r="AD213" s="266"/>
      <c r="AE213" s="267"/>
      <c r="AF213" s="267"/>
      <c r="AG213" s="267"/>
      <c r="AH213" s="267"/>
      <c r="AI213" s="267"/>
      <c r="AJ213" s="268"/>
      <c r="AK213" s="266"/>
      <c r="AL213" s="267"/>
      <c r="AM213" s="267"/>
      <c r="AN213" s="267"/>
      <c r="AO213" s="267"/>
      <c r="AP213" s="267"/>
      <c r="AQ213" s="268"/>
      <c r="AR213" s="266"/>
      <c r="AS213" s="267"/>
      <c r="AT213" s="267"/>
      <c r="AU213" s="267"/>
      <c r="AV213" s="267"/>
      <c r="AW213" s="267"/>
      <c r="AX213" s="268"/>
      <c r="AY213" s="266"/>
      <c r="AZ213" s="267"/>
      <c r="BA213" s="269"/>
      <c r="BB213" s="1518"/>
      <c r="BC213" s="1519"/>
      <c r="BD213" s="1573"/>
      <c r="BE213" s="1574"/>
      <c r="BF213" s="1575"/>
      <c r="BG213" s="1576"/>
      <c r="BH213" s="1576"/>
      <c r="BI213" s="1576"/>
      <c r="BJ213" s="1577"/>
    </row>
    <row r="214" spans="2:62" ht="20.25" customHeight="1" x14ac:dyDescent="0.2">
      <c r="B214" s="1521"/>
      <c r="C214" s="1613"/>
      <c r="D214" s="1614"/>
      <c r="E214" s="276"/>
      <c r="F214" s="277">
        <f>C213</f>
        <v>0</v>
      </c>
      <c r="G214" s="276"/>
      <c r="H214" s="277">
        <f>I213</f>
        <v>0</v>
      </c>
      <c r="I214" s="1615"/>
      <c r="J214" s="1616"/>
      <c r="K214" s="1617"/>
      <c r="L214" s="1618"/>
      <c r="M214" s="1618"/>
      <c r="N214" s="1614"/>
      <c r="O214" s="1515"/>
      <c r="P214" s="1516"/>
      <c r="Q214" s="1516"/>
      <c r="R214" s="1516"/>
      <c r="S214" s="1517"/>
      <c r="T214" s="270" t="s">
        <v>488</v>
      </c>
      <c r="U214" s="271"/>
      <c r="V214" s="272"/>
      <c r="W214" s="258" t="str">
        <f>IF(W213="","",VLOOKUP(W213,'シフト記号表（従来型・ユニット型共通）'!$C$6:$L$47,10,FALSE))</f>
        <v/>
      </c>
      <c r="X214" s="259" t="str">
        <f>IF(X213="","",VLOOKUP(X213,'シフト記号表（従来型・ユニット型共通）'!$C$6:$L$47,10,FALSE))</f>
        <v/>
      </c>
      <c r="Y214" s="259" t="str">
        <f>IF(Y213="","",VLOOKUP(Y213,'シフト記号表（従来型・ユニット型共通）'!$C$6:$L$47,10,FALSE))</f>
        <v/>
      </c>
      <c r="Z214" s="259" t="str">
        <f>IF(Z213="","",VLOOKUP(Z213,'シフト記号表（従来型・ユニット型共通）'!$C$6:$L$47,10,FALSE))</f>
        <v/>
      </c>
      <c r="AA214" s="259" t="str">
        <f>IF(AA213="","",VLOOKUP(AA213,'シフト記号表（従来型・ユニット型共通）'!$C$6:$L$47,10,FALSE))</f>
        <v/>
      </c>
      <c r="AB214" s="259" t="str">
        <f>IF(AB213="","",VLOOKUP(AB213,'シフト記号表（従来型・ユニット型共通）'!$C$6:$L$47,10,FALSE))</f>
        <v/>
      </c>
      <c r="AC214" s="260" t="str">
        <f>IF(AC213="","",VLOOKUP(AC213,'シフト記号表（従来型・ユニット型共通）'!$C$6:$L$47,10,FALSE))</f>
        <v/>
      </c>
      <c r="AD214" s="258" t="str">
        <f>IF(AD213="","",VLOOKUP(AD213,'シフト記号表（従来型・ユニット型共通）'!$C$6:$L$47,10,FALSE))</f>
        <v/>
      </c>
      <c r="AE214" s="259" t="str">
        <f>IF(AE213="","",VLOOKUP(AE213,'シフト記号表（従来型・ユニット型共通）'!$C$6:$L$47,10,FALSE))</f>
        <v/>
      </c>
      <c r="AF214" s="259" t="str">
        <f>IF(AF213="","",VLOOKUP(AF213,'シフト記号表（従来型・ユニット型共通）'!$C$6:$L$47,10,FALSE))</f>
        <v/>
      </c>
      <c r="AG214" s="259" t="str">
        <f>IF(AG213="","",VLOOKUP(AG213,'シフト記号表（従来型・ユニット型共通）'!$C$6:$L$47,10,FALSE))</f>
        <v/>
      </c>
      <c r="AH214" s="259" t="str">
        <f>IF(AH213="","",VLOOKUP(AH213,'シフト記号表（従来型・ユニット型共通）'!$C$6:$L$47,10,FALSE))</f>
        <v/>
      </c>
      <c r="AI214" s="259" t="str">
        <f>IF(AI213="","",VLOOKUP(AI213,'シフト記号表（従来型・ユニット型共通）'!$C$6:$L$47,10,FALSE))</f>
        <v/>
      </c>
      <c r="AJ214" s="260" t="str">
        <f>IF(AJ213="","",VLOOKUP(AJ213,'シフト記号表（従来型・ユニット型共通）'!$C$6:$L$47,10,FALSE))</f>
        <v/>
      </c>
      <c r="AK214" s="258" t="str">
        <f>IF(AK213="","",VLOOKUP(AK213,'シフト記号表（従来型・ユニット型共通）'!$C$6:$L$47,10,FALSE))</f>
        <v/>
      </c>
      <c r="AL214" s="259" t="str">
        <f>IF(AL213="","",VLOOKUP(AL213,'シフト記号表（従来型・ユニット型共通）'!$C$6:$L$47,10,FALSE))</f>
        <v/>
      </c>
      <c r="AM214" s="259" t="str">
        <f>IF(AM213="","",VLOOKUP(AM213,'シフト記号表（従来型・ユニット型共通）'!$C$6:$L$47,10,FALSE))</f>
        <v/>
      </c>
      <c r="AN214" s="259" t="str">
        <f>IF(AN213="","",VLOOKUP(AN213,'シフト記号表（従来型・ユニット型共通）'!$C$6:$L$47,10,FALSE))</f>
        <v/>
      </c>
      <c r="AO214" s="259" t="str">
        <f>IF(AO213="","",VLOOKUP(AO213,'シフト記号表（従来型・ユニット型共通）'!$C$6:$L$47,10,FALSE))</f>
        <v/>
      </c>
      <c r="AP214" s="259" t="str">
        <f>IF(AP213="","",VLOOKUP(AP213,'シフト記号表（従来型・ユニット型共通）'!$C$6:$L$47,10,FALSE))</f>
        <v/>
      </c>
      <c r="AQ214" s="260" t="str">
        <f>IF(AQ213="","",VLOOKUP(AQ213,'シフト記号表（従来型・ユニット型共通）'!$C$6:$L$47,10,FALSE))</f>
        <v/>
      </c>
      <c r="AR214" s="258" t="str">
        <f>IF(AR213="","",VLOOKUP(AR213,'シフト記号表（従来型・ユニット型共通）'!$C$6:$L$47,10,FALSE))</f>
        <v/>
      </c>
      <c r="AS214" s="259" t="str">
        <f>IF(AS213="","",VLOOKUP(AS213,'シフト記号表（従来型・ユニット型共通）'!$C$6:$L$47,10,FALSE))</f>
        <v/>
      </c>
      <c r="AT214" s="259" t="str">
        <f>IF(AT213="","",VLOOKUP(AT213,'シフト記号表（従来型・ユニット型共通）'!$C$6:$L$47,10,FALSE))</f>
        <v/>
      </c>
      <c r="AU214" s="259" t="str">
        <f>IF(AU213="","",VLOOKUP(AU213,'シフト記号表（従来型・ユニット型共通）'!$C$6:$L$47,10,FALSE))</f>
        <v/>
      </c>
      <c r="AV214" s="259" t="str">
        <f>IF(AV213="","",VLOOKUP(AV213,'シフト記号表（従来型・ユニット型共通）'!$C$6:$L$47,10,FALSE))</f>
        <v/>
      </c>
      <c r="AW214" s="259" t="str">
        <f>IF(AW213="","",VLOOKUP(AW213,'シフト記号表（従来型・ユニット型共通）'!$C$6:$L$47,10,FALSE))</f>
        <v/>
      </c>
      <c r="AX214" s="260" t="str">
        <f>IF(AX213="","",VLOOKUP(AX213,'シフト記号表（従来型・ユニット型共通）'!$C$6:$L$47,10,FALSE))</f>
        <v/>
      </c>
      <c r="AY214" s="258" t="str">
        <f>IF(AY213="","",VLOOKUP(AY213,'シフト記号表（従来型・ユニット型共通）'!$C$6:$L$47,10,FALSE))</f>
        <v/>
      </c>
      <c r="AZ214" s="259" t="str">
        <f>IF(AZ213="","",VLOOKUP(AZ213,'シフト記号表（従来型・ユニット型共通）'!$C$6:$L$47,10,FALSE))</f>
        <v/>
      </c>
      <c r="BA214" s="259" t="str">
        <f>IF(BA213="","",VLOOKUP(BA213,'シフト記号表（従来型・ユニット型共通）'!$C$6:$L$47,10,FALSE))</f>
        <v/>
      </c>
      <c r="BB214" s="1610" t="str">
        <f>IF($BE$3="４週",SUM(W214:AX214),IF($BE$3="暦月",SUM(W214:BA214),""))</f>
        <v/>
      </c>
      <c r="BC214" s="1611"/>
      <c r="BD214" s="1612" t="str">
        <f>IF($BE$3="４週",BB214/4,IF($BE$3="暦月",(BB214/($BE$8/7)),""))</f>
        <v/>
      </c>
      <c r="BE214" s="1611"/>
      <c r="BF214" s="1607"/>
      <c r="BG214" s="1608"/>
      <c r="BH214" s="1608"/>
      <c r="BI214" s="1608"/>
      <c r="BJ214" s="1609"/>
    </row>
    <row r="215" spans="2:62" ht="20.25" customHeight="1" x14ac:dyDescent="0.2">
      <c r="B215" s="1520">
        <f>B213+1</f>
        <v>100</v>
      </c>
      <c r="C215" s="1584"/>
      <c r="D215" s="1511"/>
      <c r="E215" s="261"/>
      <c r="F215" s="262"/>
      <c r="G215" s="261"/>
      <c r="H215" s="262"/>
      <c r="I215" s="1585"/>
      <c r="J215" s="1586"/>
      <c r="K215" s="1509"/>
      <c r="L215" s="1510"/>
      <c r="M215" s="1510"/>
      <c r="N215" s="1511"/>
      <c r="O215" s="1515"/>
      <c r="P215" s="1516"/>
      <c r="Q215" s="1516"/>
      <c r="R215" s="1516"/>
      <c r="S215" s="1517"/>
      <c r="T215" s="263" t="s">
        <v>487</v>
      </c>
      <c r="U215" s="264"/>
      <c r="V215" s="265"/>
      <c r="W215" s="266"/>
      <c r="X215" s="267"/>
      <c r="Y215" s="267"/>
      <c r="Z215" s="267"/>
      <c r="AA215" s="267"/>
      <c r="AB215" s="267"/>
      <c r="AC215" s="268"/>
      <c r="AD215" s="266"/>
      <c r="AE215" s="267"/>
      <c r="AF215" s="267"/>
      <c r="AG215" s="267"/>
      <c r="AH215" s="267"/>
      <c r="AI215" s="267"/>
      <c r="AJ215" s="268"/>
      <c r="AK215" s="266"/>
      <c r="AL215" s="267"/>
      <c r="AM215" s="267"/>
      <c r="AN215" s="267"/>
      <c r="AO215" s="267"/>
      <c r="AP215" s="267"/>
      <c r="AQ215" s="268"/>
      <c r="AR215" s="266"/>
      <c r="AS215" s="267"/>
      <c r="AT215" s="267"/>
      <c r="AU215" s="267"/>
      <c r="AV215" s="267"/>
      <c r="AW215" s="267"/>
      <c r="AX215" s="268"/>
      <c r="AY215" s="266"/>
      <c r="AZ215" s="267"/>
      <c r="BA215" s="269"/>
      <c r="BB215" s="1518"/>
      <c r="BC215" s="1519"/>
      <c r="BD215" s="1573"/>
      <c r="BE215" s="1574"/>
      <c r="BF215" s="1575"/>
      <c r="BG215" s="1576"/>
      <c r="BH215" s="1576"/>
      <c r="BI215" s="1576"/>
      <c r="BJ215" s="1577"/>
    </row>
    <row r="216" spans="2:62" ht="20.25" customHeight="1" thickBot="1" x14ac:dyDescent="0.25">
      <c r="B216" s="1619"/>
      <c r="C216" s="1620"/>
      <c r="D216" s="1621"/>
      <c r="E216" s="278"/>
      <c r="F216" s="279">
        <f>C215</f>
        <v>0</v>
      </c>
      <c r="G216" s="278"/>
      <c r="H216" s="279">
        <f>I215</f>
        <v>0</v>
      </c>
      <c r="I216" s="1622"/>
      <c r="J216" s="1623"/>
      <c r="K216" s="1624"/>
      <c r="L216" s="1625"/>
      <c r="M216" s="1625"/>
      <c r="N216" s="1621"/>
      <c r="O216" s="1626"/>
      <c r="P216" s="1627"/>
      <c r="Q216" s="1627"/>
      <c r="R216" s="1627"/>
      <c r="S216" s="1628"/>
      <c r="T216" s="280" t="s">
        <v>488</v>
      </c>
      <c r="U216" s="281"/>
      <c r="V216" s="282"/>
      <c r="W216" s="283" t="str">
        <f>IF(W215="","",VLOOKUP(W215,'シフト記号表（従来型・ユニット型共通）'!$C$6:$L$47,10,FALSE))</f>
        <v/>
      </c>
      <c r="X216" s="284" t="str">
        <f>IF(X215="","",VLOOKUP(X215,'シフト記号表（従来型・ユニット型共通）'!$C$6:$L$47,10,FALSE))</f>
        <v/>
      </c>
      <c r="Y216" s="284" t="str">
        <f>IF(Y215="","",VLOOKUP(Y215,'シフト記号表（従来型・ユニット型共通）'!$C$6:$L$47,10,FALSE))</f>
        <v/>
      </c>
      <c r="Z216" s="284" t="str">
        <f>IF(Z215="","",VLOOKUP(Z215,'シフト記号表（従来型・ユニット型共通）'!$C$6:$L$47,10,FALSE))</f>
        <v/>
      </c>
      <c r="AA216" s="284" t="str">
        <f>IF(AA215="","",VLOOKUP(AA215,'シフト記号表（従来型・ユニット型共通）'!$C$6:$L$47,10,FALSE))</f>
        <v/>
      </c>
      <c r="AB216" s="284" t="str">
        <f>IF(AB215="","",VLOOKUP(AB215,'シフト記号表（従来型・ユニット型共通）'!$C$6:$L$47,10,FALSE))</f>
        <v/>
      </c>
      <c r="AC216" s="285" t="str">
        <f>IF(AC215="","",VLOOKUP(AC215,'シフト記号表（従来型・ユニット型共通）'!$C$6:$L$47,10,FALSE))</f>
        <v/>
      </c>
      <c r="AD216" s="283" t="str">
        <f>IF(AD215="","",VLOOKUP(AD215,'シフト記号表（従来型・ユニット型共通）'!$C$6:$L$47,10,FALSE))</f>
        <v/>
      </c>
      <c r="AE216" s="284" t="str">
        <f>IF(AE215="","",VLOOKUP(AE215,'シフト記号表（従来型・ユニット型共通）'!$C$6:$L$47,10,FALSE))</f>
        <v/>
      </c>
      <c r="AF216" s="284" t="str">
        <f>IF(AF215="","",VLOOKUP(AF215,'シフト記号表（従来型・ユニット型共通）'!$C$6:$L$47,10,FALSE))</f>
        <v/>
      </c>
      <c r="AG216" s="284" t="str">
        <f>IF(AG215="","",VLOOKUP(AG215,'シフト記号表（従来型・ユニット型共通）'!$C$6:$L$47,10,FALSE))</f>
        <v/>
      </c>
      <c r="AH216" s="284" t="str">
        <f>IF(AH215="","",VLOOKUP(AH215,'シフト記号表（従来型・ユニット型共通）'!$C$6:$L$47,10,FALSE))</f>
        <v/>
      </c>
      <c r="AI216" s="284" t="str">
        <f>IF(AI215="","",VLOOKUP(AI215,'シフト記号表（従来型・ユニット型共通）'!$C$6:$L$47,10,FALSE))</f>
        <v/>
      </c>
      <c r="AJ216" s="285" t="str">
        <f>IF(AJ215="","",VLOOKUP(AJ215,'シフト記号表（従来型・ユニット型共通）'!$C$6:$L$47,10,FALSE))</f>
        <v/>
      </c>
      <c r="AK216" s="283" t="str">
        <f>IF(AK215="","",VLOOKUP(AK215,'シフト記号表（従来型・ユニット型共通）'!$C$6:$L$47,10,FALSE))</f>
        <v/>
      </c>
      <c r="AL216" s="284" t="str">
        <f>IF(AL215="","",VLOOKUP(AL215,'シフト記号表（従来型・ユニット型共通）'!$C$6:$L$47,10,FALSE))</f>
        <v/>
      </c>
      <c r="AM216" s="284" t="str">
        <f>IF(AM215="","",VLOOKUP(AM215,'シフト記号表（従来型・ユニット型共通）'!$C$6:$L$47,10,FALSE))</f>
        <v/>
      </c>
      <c r="AN216" s="284" t="str">
        <f>IF(AN215="","",VLOOKUP(AN215,'シフト記号表（従来型・ユニット型共通）'!$C$6:$L$47,10,FALSE))</f>
        <v/>
      </c>
      <c r="AO216" s="284" t="str">
        <f>IF(AO215="","",VLOOKUP(AO215,'シフト記号表（従来型・ユニット型共通）'!$C$6:$L$47,10,FALSE))</f>
        <v/>
      </c>
      <c r="AP216" s="284" t="str">
        <f>IF(AP215="","",VLOOKUP(AP215,'シフト記号表（従来型・ユニット型共通）'!$C$6:$L$47,10,FALSE))</f>
        <v/>
      </c>
      <c r="AQ216" s="285" t="str">
        <f>IF(AQ215="","",VLOOKUP(AQ215,'シフト記号表（従来型・ユニット型共通）'!$C$6:$L$47,10,FALSE))</f>
        <v/>
      </c>
      <c r="AR216" s="283" t="str">
        <f>IF(AR215="","",VLOOKUP(AR215,'シフト記号表（従来型・ユニット型共通）'!$C$6:$L$47,10,FALSE))</f>
        <v/>
      </c>
      <c r="AS216" s="284" t="str">
        <f>IF(AS215="","",VLOOKUP(AS215,'シフト記号表（従来型・ユニット型共通）'!$C$6:$L$47,10,FALSE))</f>
        <v/>
      </c>
      <c r="AT216" s="284" t="str">
        <f>IF(AT215="","",VLOOKUP(AT215,'シフト記号表（従来型・ユニット型共通）'!$C$6:$L$47,10,FALSE))</f>
        <v/>
      </c>
      <c r="AU216" s="284" t="str">
        <f>IF(AU215="","",VLOOKUP(AU215,'シフト記号表（従来型・ユニット型共通）'!$C$6:$L$47,10,FALSE))</f>
        <v/>
      </c>
      <c r="AV216" s="284" t="str">
        <f>IF(AV215="","",VLOOKUP(AV215,'シフト記号表（従来型・ユニット型共通）'!$C$6:$L$47,10,FALSE))</f>
        <v/>
      </c>
      <c r="AW216" s="284" t="str">
        <f>IF(AW215="","",VLOOKUP(AW215,'シフト記号表（従来型・ユニット型共通）'!$C$6:$L$47,10,FALSE))</f>
        <v/>
      </c>
      <c r="AX216" s="285" t="str">
        <f>IF(AX215="","",VLOOKUP(AX215,'シフト記号表（従来型・ユニット型共通）'!$C$6:$L$47,10,FALSE))</f>
        <v/>
      </c>
      <c r="AY216" s="283" t="str">
        <f>IF(AY215="","",VLOOKUP(AY215,'シフト記号表（従来型・ユニット型共通）'!$C$6:$L$47,10,FALSE))</f>
        <v/>
      </c>
      <c r="AZ216" s="284" t="str">
        <f>IF(AZ215="","",VLOOKUP(AZ215,'シフト記号表（従来型・ユニット型共通）'!$C$6:$L$47,10,FALSE))</f>
        <v/>
      </c>
      <c r="BA216" s="284" t="str">
        <f>IF(BA215="","",VLOOKUP(BA215,'シフト記号表（従来型・ユニット型共通）'!$C$6:$L$47,10,FALSE))</f>
        <v/>
      </c>
      <c r="BB216" s="1637" t="str">
        <f>IF($BE$3="４週",SUM(W216:AX216),IF($BE$3="暦月",SUM(W216:BA216),""))</f>
        <v/>
      </c>
      <c r="BC216" s="1638"/>
      <c r="BD216" s="1639" t="str">
        <f>IF($BE$3="４週",BB216/4,IF($BE$3="暦月",(BB216/($BE$8/7)),""))</f>
        <v/>
      </c>
      <c r="BE216" s="1638"/>
      <c r="BF216" s="1634"/>
      <c r="BG216" s="1635"/>
      <c r="BH216" s="1635"/>
      <c r="BI216" s="1635"/>
      <c r="BJ216" s="1636"/>
    </row>
    <row r="217" spans="2:62" ht="20.25" customHeight="1" x14ac:dyDescent="0.2">
      <c r="B217" s="286"/>
      <c r="C217" s="287"/>
      <c r="D217" s="287"/>
      <c r="E217" s="287"/>
      <c r="F217" s="287"/>
      <c r="G217" s="287"/>
      <c r="H217" s="287"/>
      <c r="I217" s="288"/>
      <c r="J217" s="288"/>
      <c r="K217" s="287"/>
      <c r="L217" s="287"/>
      <c r="M217" s="287"/>
      <c r="N217" s="287"/>
      <c r="O217" s="289"/>
      <c r="P217" s="289"/>
      <c r="Q217" s="289"/>
      <c r="R217" s="290"/>
      <c r="S217" s="290"/>
      <c r="T217" s="290"/>
      <c r="U217" s="291"/>
      <c r="V217" s="292"/>
      <c r="W217" s="293"/>
      <c r="X217" s="293"/>
      <c r="Y217" s="293"/>
      <c r="Z217" s="293"/>
      <c r="AA217" s="293"/>
      <c r="AB217" s="293"/>
      <c r="AC217" s="293"/>
      <c r="AD217" s="293"/>
      <c r="AE217" s="293"/>
      <c r="AF217" s="293"/>
      <c r="AG217" s="293"/>
      <c r="AH217" s="293"/>
      <c r="AI217" s="293"/>
      <c r="AJ217" s="293"/>
      <c r="AK217" s="293"/>
      <c r="AL217" s="293"/>
      <c r="AM217" s="293"/>
      <c r="AN217" s="293"/>
      <c r="AO217" s="293"/>
      <c r="AP217" s="293"/>
      <c r="AQ217" s="293"/>
      <c r="AR217" s="293"/>
      <c r="AS217" s="293"/>
      <c r="AT217" s="293"/>
      <c r="AU217" s="293"/>
      <c r="AV217" s="293"/>
      <c r="AW217" s="293"/>
      <c r="AX217" s="293"/>
      <c r="AY217" s="293"/>
      <c r="AZ217" s="293"/>
      <c r="BA217" s="293"/>
      <c r="BB217" s="293"/>
      <c r="BC217" s="293"/>
      <c r="BD217" s="294"/>
      <c r="BE217" s="294"/>
      <c r="BF217" s="289"/>
      <c r="BG217" s="289"/>
      <c r="BH217" s="289"/>
      <c r="BI217" s="289"/>
      <c r="BJ217" s="289"/>
    </row>
    <row r="218" spans="2:62" ht="20.25" customHeight="1" x14ac:dyDescent="0.2">
      <c r="B218" s="286"/>
      <c r="C218" s="287"/>
      <c r="D218" s="287"/>
      <c r="E218" s="287"/>
      <c r="F218" s="287"/>
      <c r="G218" s="287"/>
      <c r="H218" s="287"/>
      <c r="I218" s="295"/>
      <c r="J218" s="296" t="s">
        <v>489</v>
      </c>
      <c r="K218" s="296"/>
      <c r="L218" s="296"/>
      <c r="M218" s="296"/>
      <c r="N218" s="296"/>
      <c r="O218" s="296"/>
      <c r="P218" s="296"/>
      <c r="Q218" s="296"/>
      <c r="R218" s="296"/>
      <c r="S218" s="296"/>
      <c r="T218" s="297"/>
      <c r="U218" s="296"/>
      <c r="V218" s="296"/>
      <c r="W218" s="296"/>
      <c r="X218" s="296"/>
      <c r="Y218" s="296"/>
      <c r="Z218" s="298"/>
      <c r="AA218" s="298"/>
      <c r="AB218" s="298"/>
      <c r="AC218" s="298"/>
      <c r="AD218" s="298"/>
      <c r="AE218" s="298"/>
      <c r="AF218" s="298"/>
      <c r="AG218" s="298"/>
      <c r="AH218" s="298"/>
      <c r="AI218" s="298"/>
      <c r="AJ218" s="298"/>
      <c r="AK218" s="298"/>
      <c r="AL218" s="298"/>
      <c r="AM218" s="298"/>
      <c r="AN218" s="298"/>
      <c r="AO218" s="298"/>
      <c r="AP218" s="298"/>
      <c r="AQ218" s="298"/>
      <c r="AR218" s="298"/>
      <c r="AS218" s="298"/>
      <c r="AT218" s="298"/>
      <c r="AU218" s="298"/>
      <c r="AV218" s="298"/>
      <c r="AW218" s="298"/>
      <c r="AX218" s="298"/>
      <c r="AY218" s="298"/>
      <c r="AZ218" s="298"/>
      <c r="BA218" s="298"/>
      <c r="BB218" s="298"/>
      <c r="BC218" s="298"/>
      <c r="BD218" s="299"/>
      <c r="BE218" s="294"/>
      <c r="BF218" s="289"/>
      <c r="BG218" s="289"/>
      <c r="BH218" s="289"/>
      <c r="BI218" s="289"/>
      <c r="BJ218" s="289"/>
    </row>
    <row r="219" spans="2:62" ht="20.25" customHeight="1" x14ac:dyDescent="0.2">
      <c r="B219" s="286"/>
      <c r="C219" s="287"/>
      <c r="D219" s="287"/>
      <c r="E219" s="287"/>
      <c r="F219" s="287"/>
      <c r="G219" s="287"/>
      <c r="H219" s="287"/>
      <c r="I219" s="295"/>
      <c r="J219" s="296"/>
      <c r="K219" s="296" t="s">
        <v>490</v>
      </c>
      <c r="L219" s="296"/>
      <c r="M219" s="296"/>
      <c r="N219" s="296"/>
      <c r="O219" s="296"/>
      <c r="P219" s="296"/>
      <c r="Q219" s="296"/>
      <c r="R219" s="296"/>
      <c r="S219" s="296"/>
      <c r="T219" s="297"/>
      <c r="U219" s="296"/>
      <c r="V219" s="296"/>
      <c r="W219" s="296"/>
      <c r="X219" s="296"/>
      <c r="Y219" s="296"/>
      <c r="Z219" s="298"/>
      <c r="AA219" s="296" t="s">
        <v>491</v>
      </c>
      <c r="AB219" s="296"/>
      <c r="AC219" s="296"/>
      <c r="AD219" s="296"/>
      <c r="AE219" s="296"/>
      <c r="AF219" s="296"/>
      <c r="AG219" s="296"/>
      <c r="AH219" s="296"/>
      <c r="AI219" s="296"/>
      <c r="AJ219" s="297"/>
      <c r="AK219" s="296"/>
      <c r="AL219" s="296"/>
      <c r="AM219" s="296"/>
      <c r="AN219" s="296"/>
      <c r="AO219" s="298"/>
      <c r="AP219" s="298"/>
      <c r="AQ219" s="296" t="s">
        <v>492</v>
      </c>
      <c r="AR219" s="298"/>
      <c r="AS219" s="298"/>
      <c r="AT219" s="298"/>
      <c r="AU219" s="298"/>
      <c r="AV219" s="298"/>
      <c r="AW219" s="298"/>
      <c r="AX219" s="298"/>
      <c r="AY219" s="298"/>
      <c r="AZ219" s="298"/>
      <c r="BA219" s="298"/>
      <c r="BB219" s="298"/>
      <c r="BC219" s="298"/>
      <c r="BD219" s="299"/>
      <c r="BE219" s="294"/>
      <c r="BF219" s="1640"/>
      <c r="BG219" s="1640"/>
      <c r="BH219" s="1640"/>
      <c r="BI219" s="1640"/>
      <c r="BJ219" s="289"/>
    </row>
    <row r="220" spans="2:62" ht="20.25" customHeight="1" x14ac:dyDescent="0.2">
      <c r="B220" s="286"/>
      <c r="C220" s="287"/>
      <c r="D220" s="287"/>
      <c r="E220" s="287"/>
      <c r="F220" s="287"/>
      <c r="G220" s="287"/>
      <c r="H220" s="287"/>
      <c r="I220" s="295"/>
      <c r="J220" s="296"/>
      <c r="K220" s="1641" t="s">
        <v>493</v>
      </c>
      <c r="L220" s="1641"/>
      <c r="M220" s="1641" t="s">
        <v>494</v>
      </c>
      <c r="N220" s="1641"/>
      <c r="O220" s="1641"/>
      <c r="P220" s="1641"/>
      <c r="Q220" s="296"/>
      <c r="R220" s="1630" t="s">
        <v>495</v>
      </c>
      <c r="S220" s="1630"/>
      <c r="T220" s="1630"/>
      <c r="U220" s="1630"/>
      <c r="V220" s="300"/>
      <c r="W220" s="301" t="s">
        <v>496</v>
      </c>
      <c r="X220" s="301"/>
      <c r="Y220" s="207"/>
      <c r="Z220" s="298"/>
      <c r="AA220" s="1641" t="s">
        <v>493</v>
      </c>
      <c r="AB220" s="1641"/>
      <c r="AC220" s="1641" t="s">
        <v>494</v>
      </c>
      <c r="AD220" s="1641"/>
      <c r="AE220" s="1641"/>
      <c r="AF220" s="1641"/>
      <c r="AG220" s="296"/>
      <c r="AH220" s="1630" t="s">
        <v>495</v>
      </c>
      <c r="AI220" s="1630"/>
      <c r="AJ220" s="1630"/>
      <c r="AK220" s="1630"/>
      <c r="AL220" s="300"/>
      <c r="AM220" s="301" t="s">
        <v>496</v>
      </c>
      <c r="AN220" s="301"/>
      <c r="AO220" s="298"/>
      <c r="AP220" s="298"/>
      <c r="AQ220" s="298"/>
      <c r="AR220" s="298"/>
      <c r="AS220" s="298"/>
      <c r="AT220" s="298"/>
      <c r="AU220" s="298"/>
      <c r="AV220" s="298"/>
      <c r="AW220" s="298"/>
      <c r="AX220" s="298"/>
      <c r="AY220" s="298"/>
      <c r="AZ220" s="298"/>
      <c r="BA220" s="298"/>
      <c r="BB220" s="298"/>
      <c r="BC220" s="298"/>
      <c r="BD220" s="299"/>
      <c r="BE220" s="294"/>
      <c r="BF220" s="1631"/>
      <c r="BG220" s="1631"/>
      <c r="BH220" s="1631"/>
      <c r="BI220" s="1631"/>
      <c r="BJ220" s="289"/>
    </row>
    <row r="221" spans="2:62" ht="20.25" customHeight="1" x14ac:dyDescent="0.2">
      <c r="B221" s="286"/>
      <c r="C221" s="287"/>
      <c r="D221" s="287"/>
      <c r="E221" s="287"/>
      <c r="F221" s="287"/>
      <c r="G221" s="287"/>
      <c r="H221" s="287"/>
      <c r="I221" s="295"/>
      <c r="J221" s="296"/>
      <c r="K221" s="1632"/>
      <c r="L221" s="1632"/>
      <c r="M221" s="1632" t="s">
        <v>497</v>
      </c>
      <c r="N221" s="1632"/>
      <c r="O221" s="1632" t="s">
        <v>498</v>
      </c>
      <c r="P221" s="1632"/>
      <c r="Q221" s="296"/>
      <c r="R221" s="1632" t="s">
        <v>497</v>
      </c>
      <c r="S221" s="1632"/>
      <c r="T221" s="1632" t="s">
        <v>498</v>
      </c>
      <c r="U221" s="1632"/>
      <c r="V221" s="300"/>
      <c r="W221" s="301" t="s">
        <v>499</v>
      </c>
      <c r="X221" s="301"/>
      <c r="Y221" s="207"/>
      <c r="Z221" s="298"/>
      <c r="AA221" s="1632"/>
      <c r="AB221" s="1632"/>
      <c r="AC221" s="1632" t="s">
        <v>497</v>
      </c>
      <c r="AD221" s="1632"/>
      <c r="AE221" s="1632" t="s">
        <v>498</v>
      </c>
      <c r="AF221" s="1632"/>
      <c r="AG221" s="296"/>
      <c r="AH221" s="1632" t="s">
        <v>497</v>
      </c>
      <c r="AI221" s="1632"/>
      <c r="AJ221" s="1632" t="s">
        <v>498</v>
      </c>
      <c r="AK221" s="1632"/>
      <c r="AL221" s="300"/>
      <c r="AM221" s="301" t="s">
        <v>499</v>
      </c>
      <c r="AN221" s="301"/>
      <c r="AO221" s="298"/>
      <c r="AP221" s="298"/>
      <c r="AQ221" s="302" t="s">
        <v>500</v>
      </c>
      <c r="AR221" s="302"/>
      <c r="AS221" s="302"/>
      <c r="AT221" s="302"/>
      <c r="AU221" s="300"/>
      <c r="AV221" s="301" t="s">
        <v>501</v>
      </c>
      <c r="AW221" s="302"/>
      <c r="AX221" s="302"/>
      <c r="AY221" s="302"/>
      <c r="AZ221" s="300"/>
      <c r="BA221" s="1632" t="s">
        <v>502</v>
      </c>
      <c r="BB221" s="1632"/>
      <c r="BC221" s="1632"/>
      <c r="BD221" s="1632"/>
      <c r="BE221" s="294"/>
      <c r="BF221" s="1629"/>
      <c r="BG221" s="1629"/>
      <c r="BH221" s="1629"/>
      <c r="BI221" s="1629"/>
      <c r="BJ221" s="289"/>
    </row>
    <row r="222" spans="2:62" ht="20.25" customHeight="1" x14ac:dyDescent="0.2">
      <c r="B222" s="286"/>
      <c r="C222" s="287"/>
      <c r="D222" s="287"/>
      <c r="E222" s="287"/>
      <c r="F222" s="287"/>
      <c r="G222" s="287"/>
      <c r="H222" s="287"/>
      <c r="I222" s="295"/>
      <c r="J222" s="296"/>
      <c r="K222" s="1647" t="s">
        <v>503</v>
      </c>
      <c r="L222" s="1647"/>
      <c r="M222" s="1649">
        <f>SUMIFS($BB$17:$BB$216,$F$17:$F$216,"看護職員",$H$17:$H$216,"A")</f>
        <v>0</v>
      </c>
      <c r="N222" s="1649"/>
      <c r="O222" s="1642">
        <f>SUMIFS($BD$17:$BD$216,$F$17:$F$216,"看護職員",$H$17:$H$216,"A")</f>
        <v>0</v>
      </c>
      <c r="P222" s="1642"/>
      <c r="Q222" s="303"/>
      <c r="R222" s="1643">
        <v>0</v>
      </c>
      <c r="S222" s="1643"/>
      <c r="T222" s="1643">
        <v>0</v>
      </c>
      <c r="U222" s="1643"/>
      <c r="V222" s="304"/>
      <c r="W222" s="1644">
        <v>0</v>
      </c>
      <c r="X222" s="1645"/>
      <c r="Y222" s="207"/>
      <c r="Z222" s="298"/>
      <c r="AA222" s="1647" t="s">
        <v>503</v>
      </c>
      <c r="AB222" s="1647"/>
      <c r="AC222" s="1649">
        <f>SUMIFS($BB$17:$BB$216,$F$17:$F$216,"介護職員",$H$17:$H$216,"A")</f>
        <v>0</v>
      </c>
      <c r="AD222" s="1649"/>
      <c r="AE222" s="1642">
        <f>SUMIFS($BD$17:$BD$216,$F$17:$F$216,"介護職員",$H$17:$H$216,"A")</f>
        <v>0</v>
      </c>
      <c r="AF222" s="1642"/>
      <c r="AG222" s="303"/>
      <c r="AH222" s="1643">
        <v>0</v>
      </c>
      <c r="AI222" s="1643"/>
      <c r="AJ222" s="1643">
        <v>0</v>
      </c>
      <c r="AK222" s="1643"/>
      <c r="AL222" s="304"/>
      <c r="AM222" s="1644">
        <v>0</v>
      </c>
      <c r="AN222" s="1645"/>
      <c r="AO222" s="298"/>
      <c r="AP222" s="298"/>
      <c r="AQ222" s="1646" t="e">
        <f>U236</f>
        <v>#DIV/0!</v>
      </c>
      <c r="AR222" s="1647"/>
      <c r="AS222" s="1647"/>
      <c r="AT222" s="1647"/>
      <c r="AU222" s="305" t="s">
        <v>504</v>
      </c>
      <c r="AV222" s="1646" t="e">
        <f>AK236</f>
        <v>#DIV/0!</v>
      </c>
      <c r="AW222" s="1648"/>
      <c r="AX222" s="1648"/>
      <c r="AY222" s="1648"/>
      <c r="AZ222" s="305" t="s">
        <v>505</v>
      </c>
      <c r="BA222" s="1633" t="e">
        <f>ROUNDDOWN(AQ222+AV222,1)</f>
        <v>#DIV/0!</v>
      </c>
      <c r="BB222" s="1633"/>
      <c r="BC222" s="1633"/>
      <c r="BD222" s="1633"/>
      <c r="BE222" s="294"/>
      <c r="BF222" s="306"/>
      <c r="BG222" s="306"/>
      <c r="BH222" s="306"/>
      <c r="BI222" s="306"/>
      <c r="BJ222" s="289"/>
    </row>
    <row r="223" spans="2:62" ht="20.25" customHeight="1" x14ac:dyDescent="0.2">
      <c r="B223" s="286"/>
      <c r="C223" s="287"/>
      <c r="D223" s="287"/>
      <c r="E223" s="287"/>
      <c r="F223" s="287"/>
      <c r="G223" s="287"/>
      <c r="H223" s="287"/>
      <c r="I223" s="295"/>
      <c r="J223" s="296"/>
      <c r="K223" s="1647" t="s">
        <v>506</v>
      </c>
      <c r="L223" s="1647"/>
      <c r="M223" s="1649">
        <f>SUMIFS($BB$17:$BB$216,$F$17:$F$216,"看護職員",$H$17:$H$216,"B")</f>
        <v>0</v>
      </c>
      <c r="N223" s="1649"/>
      <c r="O223" s="1642">
        <f>SUMIFS($BD$17:$BD$216,$F$17:$F$216,"看護職員",$H$17:$H$216,"B")</f>
        <v>0</v>
      </c>
      <c r="P223" s="1642"/>
      <c r="Q223" s="303"/>
      <c r="R223" s="1643">
        <v>0</v>
      </c>
      <c r="S223" s="1643"/>
      <c r="T223" s="1643">
        <v>0</v>
      </c>
      <c r="U223" s="1643"/>
      <c r="V223" s="304"/>
      <c r="W223" s="1644">
        <v>0</v>
      </c>
      <c r="X223" s="1645"/>
      <c r="Y223" s="207"/>
      <c r="Z223" s="298"/>
      <c r="AA223" s="1647" t="s">
        <v>506</v>
      </c>
      <c r="AB223" s="1647"/>
      <c r="AC223" s="1649">
        <f>SUMIFS($BB$17:$BB$216,$F$17:$F$216,"介護職員",$H$17:$H$216,"B")</f>
        <v>0</v>
      </c>
      <c r="AD223" s="1649"/>
      <c r="AE223" s="1642">
        <f>SUMIFS($BD$17:$BD$216,$F$17:$F$216,"介護職員",$H$17:$H$216,"B")</f>
        <v>0</v>
      </c>
      <c r="AF223" s="1642"/>
      <c r="AG223" s="303"/>
      <c r="AH223" s="1643">
        <v>0</v>
      </c>
      <c r="AI223" s="1643"/>
      <c r="AJ223" s="1643">
        <v>0</v>
      </c>
      <c r="AK223" s="1643"/>
      <c r="AL223" s="304"/>
      <c r="AM223" s="1644">
        <v>0</v>
      </c>
      <c r="AN223" s="1645"/>
      <c r="AO223" s="298"/>
      <c r="AP223" s="298"/>
      <c r="AQ223" s="298"/>
      <c r="AR223" s="298"/>
      <c r="AS223" s="298"/>
      <c r="AT223" s="298"/>
      <c r="AU223" s="298"/>
      <c r="AV223" s="298"/>
      <c r="AW223" s="298"/>
      <c r="AX223" s="298"/>
      <c r="AY223" s="298"/>
      <c r="AZ223" s="298"/>
      <c r="BA223" s="298"/>
      <c r="BB223" s="298"/>
      <c r="BC223" s="298"/>
      <c r="BD223" s="299"/>
      <c r="BE223" s="294"/>
      <c r="BF223" s="289"/>
      <c r="BG223" s="289"/>
      <c r="BH223" s="289"/>
      <c r="BI223" s="289"/>
      <c r="BJ223" s="289"/>
    </row>
    <row r="224" spans="2:62" ht="20.25" customHeight="1" x14ac:dyDescent="0.2">
      <c r="B224" s="286"/>
      <c r="C224" s="287"/>
      <c r="D224" s="287"/>
      <c r="E224" s="287"/>
      <c r="F224" s="287"/>
      <c r="G224" s="287"/>
      <c r="H224" s="287"/>
      <c r="I224" s="295"/>
      <c r="J224" s="296"/>
      <c r="K224" s="1647" t="s">
        <v>507</v>
      </c>
      <c r="L224" s="1647"/>
      <c r="M224" s="1649">
        <f>SUMIFS($BB$17:$BB$216,$F$17:$F$216,"看護職員",$H$17:$H$216,"C")</f>
        <v>0</v>
      </c>
      <c r="N224" s="1649"/>
      <c r="O224" s="1642">
        <f>SUMIFS($BD$17:$BD$216,$F$17:$F$216,"看護職員",$H$17:$H$216,"C")</f>
        <v>0</v>
      </c>
      <c r="P224" s="1642"/>
      <c r="Q224" s="303"/>
      <c r="R224" s="1643">
        <v>0</v>
      </c>
      <c r="S224" s="1643"/>
      <c r="T224" s="1650">
        <v>0</v>
      </c>
      <c r="U224" s="1650"/>
      <c r="V224" s="304"/>
      <c r="W224" s="1651" t="s">
        <v>508</v>
      </c>
      <c r="X224" s="1652"/>
      <c r="Y224" s="207"/>
      <c r="Z224" s="298"/>
      <c r="AA224" s="1647" t="s">
        <v>507</v>
      </c>
      <c r="AB224" s="1647"/>
      <c r="AC224" s="1649">
        <f>SUMIFS($BB$17:$BB$216,$F$17:$F$216,"介護職員",$H$17:$H$216,"C")</f>
        <v>0</v>
      </c>
      <c r="AD224" s="1649"/>
      <c r="AE224" s="1642">
        <f>SUMIFS($BD$17:$BD$216,$F$17:$F$216,"介護職員",$H$17:$H$216,"C")</f>
        <v>0</v>
      </c>
      <c r="AF224" s="1642"/>
      <c r="AG224" s="303"/>
      <c r="AH224" s="1643">
        <v>0</v>
      </c>
      <c r="AI224" s="1643"/>
      <c r="AJ224" s="1650">
        <v>0</v>
      </c>
      <c r="AK224" s="1650"/>
      <c r="AL224" s="304"/>
      <c r="AM224" s="1651" t="s">
        <v>508</v>
      </c>
      <c r="AN224" s="1652"/>
      <c r="AO224" s="298"/>
      <c r="AP224" s="298"/>
      <c r="AQ224" s="298"/>
      <c r="AR224" s="298"/>
      <c r="AS224" s="298"/>
      <c r="AT224" s="298"/>
      <c r="AU224" s="298"/>
      <c r="AV224" s="298"/>
      <c r="AW224" s="298"/>
      <c r="AX224" s="298"/>
      <c r="AY224" s="298"/>
      <c r="AZ224" s="298"/>
      <c r="BA224" s="298"/>
      <c r="BB224" s="298"/>
      <c r="BC224" s="298"/>
      <c r="BD224" s="299"/>
      <c r="BE224" s="294"/>
      <c r="BF224" s="289"/>
      <c r="BG224" s="289"/>
      <c r="BH224" s="289"/>
      <c r="BI224" s="289"/>
      <c r="BJ224" s="289"/>
    </row>
    <row r="225" spans="2:62" ht="20.25" customHeight="1" x14ac:dyDescent="0.2">
      <c r="B225" s="286"/>
      <c r="C225" s="287"/>
      <c r="D225" s="287"/>
      <c r="E225" s="287"/>
      <c r="F225" s="287"/>
      <c r="G225" s="287"/>
      <c r="H225" s="287"/>
      <c r="I225" s="295"/>
      <c r="J225" s="296"/>
      <c r="K225" s="1647" t="s">
        <v>509</v>
      </c>
      <c r="L225" s="1647"/>
      <c r="M225" s="1649">
        <f>SUMIFS($BB$17:$BB$216,$F$17:$F$216,"看護職員",$H$17:$H$216,"D")</f>
        <v>0</v>
      </c>
      <c r="N225" s="1649"/>
      <c r="O225" s="1642">
        <f>SUMIFS($BD$17:$BD$216,$F$17:$F$216,"看護職員",$H$17:$H$216,"D")</f>
        <v>0</v>
      </c>
      <c r="P225" s="1642"/>
      <c r="Q225" s="303"/>
      <c r="R225" s="1643">
        <v>0</v>
      </c>
      <c r="S225" s="1643"/>
      <c r="T225" s="1650">
        <v>0</v>
      </c>
      <c r="U225" s="1650"/>
      <c r="V225" s="304"/>
      <c r="W225" s="1651" t="s">
        <v>508</v>
      </c>
      <c r="X225" s="1652"/>
      <c r="Y225" s="207"/>
      <c r="Z225" s="298"/>
      <c r="AA225" s="1647" t="s">
        <v>509</v>
      </c>
      <c r="AB225" s="1647"/>
      <c r="AC225" s="1649">
        <f>SUMIFS($BB$17:$BB$216,$F$17:$F$216,"介護職員",$H$17:$H$216,"D")</f>
        <v>0</v>
      </c>
      <c r="AD225" s="1649"/>
      <c r="AE225" s="1642">
        <f>SUMIFS($BD$17:$BD$216,$F$17:$F$216,"介護職員",$H$17:$H$216,"D")</f>
        <v>0</v>
      </c>
      <c r="AF225" s="1642"/>
      <c r="AG225" s="303"/>
      <c r="AH225" s="1643">
        <v>0</v>
      </c>
      <c r="AI225" s="1643"/>
      <c r="AJ225" s="1650">
        <v>0</v>
      </c>
      <c r="AK225" s="1650"/>
      <c r="AL225" s="304"/>
      <c r="AM225" s="1651" t="s">
        <v>508</v>
      </c>
      <c r="AN225" s="1652"/>
      <c r="AO225" s="298"/>
      <c r="AP225" s="298"/>
      <c r="AQ225" s="296" t="s">
        <v>510</v>
      </c>
      <c r="AR225" s="296"/>
      <c r="AS225" s="296"/>
      <c r="AT225" s="296"/>
      <c r="AU225" s="296"/>
      <c r="AV225" s="296"/>
      <c r="AW225" s="298"/>
      <c r="AX225" s="298"/>
      <c r="AY225" s="298"/>
      <c r="AZ225" s="298"/>
      <c r="BA225" s="298"/>
      <c r="BB225" s="298"/>
      <c r="BC225" s="298"/>
      <c r="BD225" s="299"/>
      <c r="BE225" s="294"/>
      <c r="BF225" s="289"/>
      <c r="BG225" s="289"/>
      <c r="BH225" s="289"/>
      <c r="BI225" s="289"/>
      <c r="BJ225" s="289"/>
    </row>
    <row r="226" spans="2:62" ht="20.25" customHeight="1" x14ac:dyDescent="0.2">
      <c r="B226" s="286"/>
      <c r="C226" s="287"/>
      <c r="D226" s="287"/>
      <c r="E226" s="287"/>
      <c r="F226" s="287"/>
      <c r="G226" s="287"/>
      <c r="H226" s="287"/>
      <c r="I226" s="295"/>
      <c r="J226" s="296"/>
      <c r="K226" s="1647" t="s">
        <v>502</v>
      </c>
      <c r="L226" s="1647"/>
      <c r="M226" s="1649">
        <f>SUM(M222:N225)</f>
        <v>0</v>
      </c>
      <c r="N226" s="1649"/>
      <c r="O226" s="1642">
        <f>SUM(O222:P225)</f>
        <v>0</v>
      </c>
      <c r="P226" s="1642"/>
      <c r="Q226" s="303"/>
      <c r="R226" s="1649">
        <f>SUM(R222:S225)</f>
        <v>0</v>
      </c>
      <c r="S226" s="1649"/>
      <c r="T226" s="1642">
        <f>SUM(T222:U225)</f>
        <v>0</v>
      </c>
      <c r="U226" s="1642"/>
      <c r="V226" s="304"/>
      <c r="W226" s="1660">
        <f>SUM(W222:X223)</f>
        <v>0</v>
      </c>
      <c r="X226" s="1661"/>
      <c r="Y226" s="207"/>
      <c r="Z226" s="298"/>
      <c r="AA226" s="1647" t="s">
        <v>502</v>
      </c>
      <c r="AB226" s="1647"/>
      <c r="AC226" s="1649">
        <f>SUM(AC222:AD225)</f>
        <v>0</v>
      </c>
      <c r="AD226" s="1649"/>
      <c r="AE226" s="1642">
        <f>SUM(AE222:AF225)</f>
        <v>0</v>
      </c>
      <c r="AF226" s="1642"/>
      <c r="AG226" s="303"/>
      <c r="AH226" s="1649">
        <f>SUM(AH222:AI225)</f>
        <v>0</v>
      </c>
      <c r="AI226" s="1649"/>
      <c r="AJ226" s="1642">
        <f>SUM(AJ222:AK225)</f>
        <v>0</v>
      </c>
      <c r="AK226" s="1642"/>
      <c r="AL226" s="304"/>
      <c r="AM226" s="1660">
        <f>SUM(AM222:AN223)</f>
        <v>0</v>
      </c>
      <c r="AN226" s="1661"/>
      <c r="AO226" s="298"/>
      <c r="AP226" s="298"/>
      <c r="AQ226" s="1647" t="s">
        <v>511</v>
      </c>
      <c r="AR226" s="1647"/>
      <c r="AS226" s="1647" t="s">
        <v>512</v>
      </c>
      <c r="AT226" s="1647"/>
      <c r="AU226" s="1647"/>
      <c r="AV226" s="1647"/>
      <c r="AW226" s="298"/>
      <c r="AX226" s="298"/>
      <c r="AY226" s="298"/>
      <c r="AZ226" s="298"/>
      <c r="BA226" s="298"/>
      <c r="BB226" s="298"/>
      <c r="BC226" s="298"/>
      <c r="BD226" s="299"/>
      <c r="BE226" s="294"/>
      <c r="BF226" s="289"/>
      <c r="BG226" s="289"/>
      <c r="BH226" s="289"/>
      <c r="BI226" s="289"/>
      <c r="BJ226" s="289"/>
    </row>
    <row r="227" spans="2:62" ht="20.25" customHeight="1" x14ac:dyDescent="0.2">
      <c r="B227" s="286"/>
      <c r="C227" s="287"/>
      <c r="D227" s="287"/>
      <c r="E227" s="287"/>
      <c r="F227" s="287"/>
      <c r="G227" s="287"/>
      <c r="H227" s="287"/>
      <c r="I227" s="295"/>
      <c r="J227" s="295"/>
      <c r="K227" s="307"/>
      <c r="L227" s="307"/>
      <c r="M227" s="307"/>
      <c r="N227" s="307"/>
      <c r="O227" s="308"/>
      <c r="P227" s="308"/>
      <c r="Q227" s="308"/>
      <c r="R227" s="309"/>
      <c r="S227" s="309"/>
      <c r="T227" s="309"/>
      <c r="U227" s="309"/>
      <c r="V227" s="310"/>
      <c r="W227" s="298"/>
      <c r="X227" s="298"/>
      <c r="Y227" s="298"/>
      <c r="Z227" s="298"/>
      <c r="AA227" s="307"/>
      <c r="AB227" s="307"/>
      <c r="AC227" s="307"/>
      <c r="AD227" s="307"/>
      <c r="AE227" s="308"/>
      <c r="AF227" s="308"/>
      <c r="AG227" s="308"/>
      <c r="AH227" s="309"/>
      <c r="AI227" s="309"/>
      <c r="AJ227" s="309"/>
      <c r="AK227" s="309"/>
      <c r="AL227" s="310"/>
      <c r="AM227" s="298"/>
      <c r="AN227" s="298"/>
      <c r="AO227" s="298"/>
      <c r="AP227" s="298"/>
      <c r="AQ227" s="1647" t="s">
        <v>503</v>
      </c>
      <c r="AR227" s="1647"/>
      <c r="AS227" s="1647" t="s">
        <v>513</v>
      </c>
      <c r="AT227" s="1647"/>
      <c r="AU227" s="1647"/>
      <c r="AV227" s="1647"/>
      <c r="AW227" s="298"/>
      <c r="AX227" s="298"/>
      <c r="AY227" s="298"/>
      <c r="AZ227" s="298"/>
      <c r="BA227" s="298"/>
      <c r="BB227" s="298"/>
      <c r="BC227" s="298"/>
      <c r="BD227" s="299"/>
      <c r="BE227" s="294"/>
      <c r="BF227" s="289"/>
      <c r="BG227" s="289"/>
      <c r="BH227" s="289"/>
      <c r="BI227" s="289"/>
      <c r="BJ227" s="289"/>
    </row>
    <row r="228" spans="2:62" ht="20.25" customHeight="1" x14ac:dyDescent="0.2">
      <c r="B228" s="286"/>
      <c r="C228" s="287"/>
      <c r="D228" s="287"/>
      <c r="E228" s="287"/>
      <c r="F228" s="287"/>
      <c r="G228" s="287"/>
      <c r="H228" s="287"/>
      <c r="I228" s="295"/>
      <c r="J228" s="295"/>
      <c r="K228" s="297" t="s">
        <v>514</v>
      </c>
      <c r="L228" s="296"/>
      <c r="M228" s="296"/>
      <c r="N228" s="296"/>
      <c r="O228" s="296"/>
      <c r="P228" s="296"/>
      <c r="Q228" s="311" t="s">
        <v>515</v>
      </c>
      <c r="R228" s="1656" t="s">
        <v>516</v>
      </c>
      <c r="S228" s="1657"/>
      <c r="T228" s="312"/>
      <c r="U228" s="312"/>
      <c r="V228" s="296"/>
      <c r="W228" s="296"/>
      <c r="X228" s="296"/>
      <c r="Y228" s="298"/>
      <c r="Z228" s="298"/>
      <c r="AA228" s="297" t="s">
        <v>514</v>
      </c>
      <c r="AB228" s="296"/>
      <c r="AC228" s="296"/>
      <c r="AD228" s="296"/>
      <c r="AE228" s="296"/>
      <c r="AF228" s="296"/>
      <c r="AG228" s="311" t="s">
        <v>515</v>
      </c>
      <c r="AH228" s="1658" t="str">
        <f>R228</f>
        <v>週</v>
      </c>
      <c r="AI228" s="1659"/>
      <c r="AJ228" s="312"/>
      <c r="AK228" s="312"/>
      <c r="AL228" s="296"/>
      <c r="AM228" s="296"/>
      <c r="AN228" s="296"/>
      <c r="AO228" s="298"/>
      <c r="AP228" s="298"/>
      <c r="AQ228" s="1647" t="s">
        <v>506</v>
      </c>
      <c r="AR228" s="1647"/>
      <c r="AS228" s="1647" t="s">
        <v>517</v>
      </c>
      <c r="AT228" s="1647"/>
      <c r="AU228" s="1647"/>
      <c r="AV228" s="1647"/>
      <c r="AW228" s="298"/>
      <c r="AX228" s="298"/>
      <c r="AY228" s="298"/>
      <c r="AZ228" s="298"/>
      <c r="BA228" s="298"/>
      <c r="BB228" s="298"/>
      <c r="BC228" s="298"/>
      <c r="BD228" s="299"/>
      <c r="BE228" s="294"/>
      <c r="BF228" s="289"/>
      <c r="BG228" s="289"/>
      <c r="BH228" s="289"/>
      <c r="BI228" s="289"/>
      <c r="BJ228" s="289"/>
    </row>
    <row r="229" spans="2:62" ht="20.25" customHeight="1" x14ac:dyDescent="0.2">
      <c r="B229" s="286"/>
      <c r="C229" s="287"/>
      <c r="D229" s="287"/>
      <c r="E229" s="287"/>
      <c r="F229" s="287"/>
      <c r="G229" s="287"/>
      <c r="H229" s="287"/>
      <c r="I229" s="295"/>
      <c r="J229" s="295"/>
      <c r="K229" s="296" t="s">
        <v>518</v>
      </c>
      <c r="L229" s="296"/>
      <c r="M229" s="296"/>
      <c r="N229" s="296"/>
      <c r="O229" s="296"/>
      <c r="P229" s="296" t="s">
        <v>519</v>
      </c>
      <c r="Q229" s="296"/>
      <c r="R229" s="296"/>
      <c r="S229" s="296"/>
      <c r="T229" s="297"/>
      <c r="U229" s="296"/>
      <c r="V229" s="296"/>
      <c r="W229" s="296"/>
      <c r="X229" s="296"/>
      <c r="Y229" s="298"/>
      <c r="Z229" s="298"/>
      <c r="AA229" s="296" t="s">
        <v>518</v>
      </c>
      <c r="AB229" s="296"/>
      <c r="AC229" s="296"/>
      <c r="AD229" s="296"/>
      <c r="AE229" s="296"/>
      <c r="AF229" s="296" t="s">
        <v>519</v>
      </c>
      <c r="AG229" s="296"/>
      <c r="AH229" s="296"/>
      <c r="AI229" s="296"/>
      <c r="AJ229" s="297"/>
      <c r="AK229" s="296"/>
      <c r="AL229" s="296"/>
      <c r="AM229" s="296"/>
      <c r="AN229" s="296"/>
      <c r="AO229" s="298"/>
      <c r="AP229" s="298"/>
      <c r="AQ229" s="1647" t="s">
        <v>507</v>
      </c>
      <c r="AR229" s="1647"/>
      <c r="AS229" s="1647" t="s">
        <v>520</v>
      </c>
      <c r="AT229" s="1647"/>
      <c r="AU229" s="1647"/>
      <c r="AV229" s="1647"/>
      <c r="AW229" s="298"/>
      <c r="AX229" s="298"/>
      <c r="AY229" s="298"/>
      <c r="AZ229" s="298"/>
      <c r="BA229" s="298"/>
      <c r="BB229" s="298"/>
      <c r="BC229" s="298"/>
      <c r="BD229" s="299"/>
      <c r="BE229" s="294"/>
      <c r="BF229" s="289"/>
      <c r="BG229" s="289"/>
      <c r="BH229" s="289"/>
      <c r="BI229" s="289"/>
      <c r="BJ229" s="289"/>
    </row>
    <row r="230" spans="2:62" ht="20.25" customHeight="1" x14ac:dyDescent="0.2">
      <c r="B230" s="286"/>
      <c r="C230" s="287"/>
      <c r="D230" s="287"/>
      <c r="E230" s="287"/>
      <c r="F230" s="287"/>
      <c r="G230" s="287"/>
      <c r="H230" s="287"/>
      <c r="I230" s="295"/>
      <c r="J230" s="295"/>
      <c r="K230" s="296" t="str">
        <f>IF($R$228="週","対象時間数（週平均）","対象時間数（当月合計）")</f>
        <v>対象時間数（週平均）</v>
      </c>
      <c r="L230" s="296"/>
      <c r="M230" s="296"/>
      <c r="N230" s="296"/>
      <c r="O230" s="296"/>
      <c r="P230" s="296" t="str">
        <f>IF($R$228="週","週に勤務すべき時間数","当月に勤務すべき時間数")</f>
        <v>週に勤務すべき時間数</v>
      </c>
      <c r="Q230" s="296"/>
      <c r="R230" s="296"/>
      <c r="S230" s="296"/>
      <c r="T230" s="297"/>
      <c r="U230" s="296" t="s">
        <v>521</v>
      </c>
      <c r="V230" s="296"/>
      <c r="W230" s="296"/>
      <c r="X230" s="296"/>
      <c r="Y230" s="298"/>
      <c r="Z230" s="298"/>
      <c r="AA230" s="296" t="str">
        <f>IF(AH228="週","対象時間数（週平均）","対象時間数（当月合計）")</f>
        <v>対象時間数（週平均）</v>
      </c>
      <c r="AB230" s="296"/>
      <c r="AC230" s="296"/>
      <c r="AD230" s="296"/>
      <c r="AE230" s="296"/>
      <c r="AF230" s="296" t="str">
        <f>IF($AH$228="週","週に勤務すべき時間数","当月に勤務すべき時間数")</f>
        <v>週に勤務すべき時間数</v>
      </c>
      <c r="AG230" s="296"/>
      <c r="AH230" s="296"/>
      <c r="AI230" s="296"/>
      <c r="AJ230" s="297"/>
      <c r="AK230" s="296" t="s">
        <v>521</v>
      </c>
      <c r="AL230" s="296"/>
      <c r="AM230" s="296"/>
      <c r="AN230" s="296"/>
      <c r="AO230" s="298"/>
      <c r="AP230" s="298"/>
      <c r="AQ230" s="1647" t="s">
        <v>509</v>
      </c>
      <c r="AR230" s="1647"/>
      <c r="AS230" s="1647" t="s">
        <v>522</v>
      </c>
      <c r="AT230" s="1647"/>
      <c r="AU230" s="1647"/>
      <c r="AV230" s="1647"/>
      <c r="AW230" s="298"/>
      <c r="AX230" s="298"/>
      <c r="AY230" s="298"/>
      <c r="AZ230" s="298"/>
      <c r="BA230" s="298"/>
      <c r="BB230" s="298"/>
      <c r="BC230" s="298"/>
      <c r="BD230" s="299"/>
      <c r="BE230" s="294"/>
      <c r="BF230" s="289"/>
      <c r="BG230" s="289"/>
      <c r="BH230" s="289"/>
      <c r="BI230" s="289"/>
      <c r="BJ230" s="289"/>
    </row>
    <row r="231" spans="2:62" ht="20.25" customHeight="1" x14ac:dyDescent="0.2">
      <c r="I231" s="207"/>
      <c r="J231" s="207"/>
      <c r="K231" s="1662">
        <f>IF($R$228="週",T226,R226)</f>
        <v>0</v>
      </c>
      <c r="L231" s="1662"/>
      <c r="M231" s="1662"/>
      <c r="N231" s="1662"/>
      <c r="O231" s="305" t="s">
        <v>523</v>
      </c>
      <c r="P231" s="1647">
        <f>IF($R$228="週",$BA$6,$BE$6)</f>
        <v>0</v>
      </c>
      <c r="Q231" s="1647"/>
      <c r="R231" s="1647"/>
      <c r="S231" s="1647"/>
      <c r="T231" s="305" t="s">
        <v>505</v>
      </c>
      <c r="U231" s="1653" t="e">
        <f>ROUNDDOWN(K231/P231,1)</f>
        <v>#DIV/0!</v>
      </c>
      <c r="V231" s="1653"/>
      <c r="W231" s="1653"/>
      <c r="X231" s="1653"/>
      <c r="Y231" s="207"/>
      <c r="Z231" s="207"/>
      <c r="AA231" s="1662">
        <f>IF($AH$228="週",AJ226,AH226)</f>
        <v>0</v>
      </c>
      <c r="AB231" s="1662"/>
      <c r="AC231" s="1662"/>
      <c r="AD231" s="1662"/>
      <c r="AE231" s="305" t="s">
        <v>523</v>
      </c>
      <c r="AF231" s="1647">
        <f>IF($AH$228="週",$BA$6,$BE$6)</f>
        <v>0</v>
      </c>
      <c r="AG231" s="1647"/>
      <c r="AH231" s="1647"/>
      <c r="AI231" s="1647"/>
      <c r="AJ231" s="305" t="s">
        <v>505</v>
      </c>
      <c r="AK231" s="1653" t="e">
        <f>ROUNDDOWN(AA231/AF231,1)</f>
        <v>#DIV/0!</v>
      </c>
      <c r="AL231" s="1653"/>
      <c r="AM231" s="1653"/>
      <c r="AN231" s="1653"/>
      <c r="AO231" s="207"/>
      <c r="AP231" s="207"/>
      <c r="AQ231" s="207"/>
      <c r="AR231" s="207"/>
      <c r="AS231" s="207"/>
      <c r="AT231" s="207"/>
      <c r="AU231" s="207"/>
      <c r="AV231" s="207"/>
      <c r="AW231" s="207"/>
      <c r="AX231" s="207"/>
      <c r="AY231" s="207"/>
      <c r="AZ231" s="207"/>
      <c r="BA231" s="207"/>
      <c r="BB231" s="207"/>
      <c r="BC231" s="207"/>
      <c r="BD231" s="207"/>
    </row>
    <row r="232" spans="2:62" ht="20.25" customHeight="1" x14ac:dyDescent="0.2">
      <c r="I232" s="207"/>
      <c r="J232" s="207"/>
      <c r="K232" s="296"/>
      <c r="L232" s="296"/>
      <c r="M232" s="296"/>
      <c r="N232" s="296"/>
      <c r="O232" s="296"/>
      <c r="P232" s="296"/>
      <c r="Q232" s="296"/>
      <c r="R232" s="296"/>
      <c r="S232" s="296"/>
      <c r="T232" s="297"/>
      <c r="U232" s="296" t="s">
        <v>524</v>
      </c>
      <c r="V232" s="296"/>
      <c r="W232" s="296"/>
      <c r="X232" s="296"/>
      <c r="Y232" s="207"/>
      <c r="Z232" s="207"/>
      <c r="AA232" s="296"/>
      <c r="AB232" s="296"/>
      <c r="AC232" s="296"/>
      <c r="AD232" s="296"/>
      <c r="AE232" s="296"/>
      <c r="AF232" s="296"/>
      <c r="AG232" s="296"/>
      <c r="AH232" s="296"/>
      <c r="AI232" s="296"/>
      <c r="AJ232" s="297"/>
      <c r="AK232" s="296" t="s">
        <v>524</v>
      </c>
      <c r="AL232" s="296"/>
      <c r="AM232" s="296"/>
      <c r="AN232" s="296"/>
      <c r="AO232" s="207"/>
      <c r="AP232" s="207"/>
      <c r="AQ232" s="207"/>
      <c r="AR232" s="207"/>
      <c r="AS232" s="207"/>
      <c r="AT232" s="207"/>
      <c r="AU232" s="207"/>
      <c r="AV232" s="207"/>
      <c r="AW232" s="207"/>
      <c r="AX232" s="207"/>
      <c r="AY232" s="207"/>
      <c r="AZ232" s="207"/>
      <c r="BA232" s="207"/>
      <c r="BB232" s="207"/>
      <c r="BC232" s="207"/>
      <c r="BD232" s="207"/>
    </row>
    <row r="233" spans="2:62" ht="20.25" customHeight="1" x14ac:dyDescent="0.2">
      <c r="I233" s="207"/>
      <c r="J233" s="207"/>
      <c r="K233" s="296" t="s">
        <v>525</v>
      </c>
      <c r="L233" s="296"/>
      <c r="M233" s="296"/>
      <c r="N233" s="296"/>
      <c r="O233" s="296"/>
      <c r="P233" s="296"/>
      <c r="Q233" s="296"/>
      <c r="R233" s="296"/>
      <c r="S233" s="296"/>
      <c r="T233" s="297"/>
      <c r="U233" s="296"/>
      <c r="V233" s="296"/>
      <c r="W233" s="296"/>
      <c r="X233" s="296"/>
      <c r="Y233" s="207"/>
      <c r="Z233" s="207"/>
      <c r="AA233" s="296" t="s">
        <v>526</v>
      </c>
      <c r="AB233" s="296"/>
      <c r="AC233" s="296"/>
      <c r="AD233" s="296"/>
      <c r="AE233" s="296"/>
      <c r="AF233" s="296"/>
      <c r="AG233" s="296"/>
      <c r="AH233" s="296"/>
      <c r="AI233" s="296"/>
      <c r="AJ233" s="297"/>
      <c r="AK233" s="296"/>
      <c r="AL233" s="296"/>
      <c r="AM233" s="296"/>
      <c r="AN233" s="296"/>
      <c r="AO233" s="207"/>
      <c r="AP233" s="207"/>
      <c r="AQ233" s="207"/>
      <c r="AR233" s="207"/>
      <c r="AS233" s="207"/>
      <c r="AT233" s="207"/>
      <c r="AU233" s="207"/>
      <c r="AV233" s="207"/>
      <c r="AW233" s="207"/>
      <c r="AX233" s="207"/>
      <c r="AY233" s="207"/>
      <c r="AZ233" s="207"/>
      <c r="BA233" s="207"/>
      <c r="BB233" s="207"/>
      <c r="BC233" s="207"/>
      <c r="BD233" s="207"/>
    </row>
    <row r="234" spans="2:62" ht="20.25" customHeight="1" x14ac:dyDescent="0.2">
      <c r="I234" s="207"/>
      <c r="J234" s="207"/>
      <c r="K234" s="296" t="s">
        <v>496</v>
      </c>
      <c r="L234" s="296"/>
      <c r="M234" s="296"/>
      <c r="N234" s="296"/>
      <c r="O234" s="296"/>
      <c r="P234" s="296"/>
      <c r="Q234" s="296"/>
      <c r="R234" s="296"/>
      <c r="S234" s="296"/>
      <c r="T234" s="297"/>
      <c r="U234" s="1641"/>
      <c r="V234" s="1641"/>
      <c r="W234" s="1641"/>
      <c r="X234" s="1641"/>
      <c r="Y234" s="207"/>
      <c r="Z234" s="207"/>
      <c r="AA234" s="296" t="s">
        <v>496</v>
      </c>
      <c r="AB234" s="296"/>
      <c r="AC234" s="296"/>
      <c r="AD234" s="296"/>
      <c r="AE234" s="296"/>
      <c r="AF234" s="296"/>
      <c r="AG234" s="296"/>
      <c r="AH234" s="296"/>
      <c r="AI234" s="296"/>
      <c r="AJ234" s="297"/>
      <c r="AK234" s="1641"/>
      <c r="AL234" s="1641"/>
      <c r="AM234" s="1641"/>
      <c r="AN234" s="1641"/>
      <c r="AO234" s="207"/>
      <c r="AP234" s="207"/>
      <c r="AQ234" s="207"/>
      <c r="AR234" s="207"/>
      <c r="AS234" s="207"/>
      <c r="AT234" s="207"/>
      <c r="AU234" s="207"/>
      <c r="AV234" s="207"/>
      <c r="AW234" s="207"/>
      <c r="AX234" s="207"/>
      <c r="AY234" s="207"/>
      <c r="AZ234" s="207"/>
      <c r="BA234" s="207"/>
      <c r="BB234" s="207"/>
      <c r="BC234" s="207"/>
      <c r="BD234" s="207"/>
    </row>
    <row r="235" spans="2:62" ht="20.25" customHeight="1" x14ac:dyDescent="0.2">
      <c r="I235" s="207"/>
      <c r="J235" s="207"/>
      <c r="K235" s="300" t="s">
        <v>527</v>
      </c>
      <c r="L235" s="300"/>
      <c r="M235" s="300"/>
      <c r="N235" s="300"/>
      <c r="O235" s="300"/>
      <c r="P235" s="296" t="s">
        <v>528</v>
      </c>
      <c r="Q235" s="300"/>
      <c r="R235" s="300"/>
      <c r="S235" s="300"/>
      <c r="T235" s="300"/>
      <c r="U235" s="1632" t="s">
        <v>502</v>
      </c>
      <c r="V235" s="1632"/>
      <c r="W235" s="1632"/>
      <c r="X235" s="1632"/>
      <c r="Y235" s="207"/>
      <c r="Z235" s="207"/>
      <c r="AA235" s="300" t="s">
        <v>527</v>
      </c>
      <c r="AB235" s="300"/>
      <c r="AC235" s="300"/>
      <c r="AD235" s="300"/>
      <c r="AE235" s="300"/>
      <c r="AF235" s="296" t="s">
        <v>528</v>
      </c>
      <c r="AG235" s="300"/>
      <c r="AH235" s="300"/>
      <c r="AI235" s="300"/>
      <c r="AJ235" s="300"/>
      <c r="AK235" s="1632" t="s">
        <v>502</v>
      </c>
      <c r="AL235" s="1632"/>
      <c r="AM235" s="1632"/>
      <c r="AN235" s="1632"/>
      <c r="AO235" s="207"/>
      <c r="AP235" s="207"/>
      <c r="AQ235" s="207"/>
      <c r="AR235" s="207"/>
      <c r="AS235" s="207"/>
      <c r="AT235" s="207"/>
      <c r="AU235" s="207"/>
      <c r="AV235" s="207"/>
      <c r="AW235" s="207"/>
      <c r="AX235" s="207"/>
      <c r="AY235" s="207"/>
      <c r="AZ235" s="207"/>
      <c r="BA235" s="207"/>
      <c r="BB235" s="207"/>
      <c r="BC235" s="207"/>
      <c r="BD235" s="207"/>
    </row>
    <row r="236" spans="2:62" ht="20.25" customHeight="1" x14ac:dyDescent="0.2">
      <c r="I236" s="207"/>
      <c r="J236" s="207"/>
      <c r="K236" s="1647">
        <f>W226</f>
        <v>0</v>
      </c>
      <c r="L236" s="1647"/>
      <c r="M236" s="1647"/>
      <c r="N236" s="1647"/>
      <c r="O236" s="305" t="s">
        <v>504</v>
      </c>
      <c r="P236" s="1653" t="e">
        <f>U231</f>
        <v>#DIV/0!</v>
      </c>
      <c r="Q236" s="1653"/>
      <c r="R236" s="1653"/>
      <c r="S236" s="1653"/>
      <c r="T236" s="305" t="s">
        <v>505</v>
      </c>
      <c r="U236" s="1633" t="e">
        <f>ROUNDDOWN(K236+P236,1)</f>
        <v>#DIV/0!</v>
      </c>
      <c r="V236" s="1633"/>
      <c r="W236" s="1633"/>
      <c r="X236" s="1633"/>
      <c r="Y236" s="313"/>
      <c r="Z236" s="313"/>
      <c r="AA236" s="1654">
        <f>AM226</f>
        <v>0</v>
      </c>
      <c r="AB236" s="1654"/>
      <c r="AC236" s="1654"/>
      <c r="AD236" s="1654"/>
      <c r="AE236" s="310" t="s">
        <v>504</v>
      </c>
      <c r="AF236" s="1655" t="e">
        <f>AK231</f>
        <v>#DIV/0!</v>
      </c>
      <c r="AG236" s="1655"/>
      <c r="AH236" s="1655"/>
      <c r="AI236" s="1655"/>
      <c r="AJ236" s="310" t="s">
        <v>505</v>
      </c>
      <c r="AK236" s="1633" t="e">
        <f>ROUNDDOWN(AA236+AF236,1)</f>
        <v>#DIV/0!</v>
      </c>
      <c r="AL236" s="1633"/>
      <c r="AM236" s="1633"/>
      <c r="AN236" s="1633"/>
      <c r="AO236" s="207"/>
      <c r="AP236" s="207"/>
      <c r="AQ236" s="207"/>
      <c r="AR236" s="207"/>
      <c r="AS236" s="207"/>
      <c r="AT236" s="207"/>
      <c r="AU236" s="207"/>
      <c r="AV236" s="207"/>
      <c r="AW236" s="207"/>
      <c r="AX236" s="207"/>
      <c r="AY236" s="207"/>
      <c r="AZ236" s="207"/>
      <c r="BA236" s="207"/>
      <c r="BB236" s="207"/>
      <c r="BC236" s="207"/>
      <c r="BD236" s="207"/>
    </row>
    <row r="237" spans="2:62" ht="20.25" customHeight="1" x14ac:dyDescent="0.2"/>
    <row r="238" spans="2:62" ht="20.25" customHeight="1" x14ac:dyDescent="0.2"/>
    <row r="239" spans="2:62" ht="20.25" customHeight="1" x14ac:dyDescent="0.2"/>
    <row r="240" spans="2:62" ht="20.25" customHeight="1" x14ac:dyDescent="0.2"/>
    <row r="241" ht="20.25" customHeight="1" x14ac:dyDescent="0.2"/>
    <row r="242" ht="20.25" customHeight="1" x14ac:dyDescent="0.2"/>
    <row r="243" ht="20.25" customHeight="1" x14ac:dyDescent="0.2"/>
    <row r="244" ht="20.25" customHeight="1" x14ac:dyDescent="0.2"/>
    <row r="245" ht="20.25" customHeight="1" x14ac:dyDescent="0.2"/>
    <row r="246" ht="20.25" customHeight="1" x14ac:dyDescent="0.2"/>
    <row r="247" ht="20.25" customHeight="1" x14ac:dyDescent="0.2"/>
    <row r="248" ht="20.25" customHeight="1" x14ac:dyDescent="0.2"/>
    <row r="249" ht="20.25" customHeight="1" x14ac:dyDescent="0.2"/>
    <row r="250" ht="20.25" customHeight="1" x14ac:dyDescent="0.2"/>
    <row r="251" ht="20.25" customHeight="1" x14ac:dyDescent="0.2"/>
    <row r="252" ht="20.25" customHeight="1" x14ac:dyDescent="0.2"/>
    <row r="253" ht="20.25" customHeight="1" x14ac:dyDescent="0.2"/>
    <row r="254" ht="20.25" customHeight="1" x14ac:dyDescent="0.2"/>
    <row r="255" ht="20.25" customHeight="1" x14ac:dyDescent="0.2"/>
    <row r="256" ht="20.25" customHeight="1" x14ac:dyDescent="0.2"/>
    <row r="283" spans="1:59" x14ac:dyDescent="0.2">
      <c r="A283" s="314"/>
      <c r="B283" s="314"/>
      <c r="C283" s="315"/>
      <c r="D283" s="315"/>
      <c r="E283" s="315"/>
      <c r="F283" s="315"/>
      <c r="G283" s="315"/>
      <c r="H283" s="315"/>
      <c r="I283" s="315"/>
      <c r="J283" s="315"/>
      <c r="K283" s="316"/>
      <c r="L283" s="316"/>
      <c r="M283" s="316"/>
      <c r="N283" s="316"/>
      <c r="O283" s="316"/>
      <c r="P283" s="316"/>
      <c r="Q283" s="316"/>
      <c r="R283" s="316"/>
      <c r="S283" s="316"/>
      <c r="T283" s="316"/>
      <c r="U283" s="316"/>
      <c r="V283" s="316"/>
      <c r="W283" s="316"/>
      <c r="X283" s="316"/>
      <c r="Y283" s="316"/>
      <c r="Z283" s="316"/>
      <c r="AA283" s="316"/>
      <c r="AB283" s="316"/>
      <c r="AC283" s="316"/>
      <c r="AD283" s="316"/>
      <c r="AE283" s="316"/>
      <c r="AF283" s="316"/>
      <c r="AG283" s="316"/>
      <c r="AH283" s="316"/>
      <c r="AI283" s="316"/>
      <c r="AJ283" s="316"/>
      <c r="AK283" s="316"/>
      <c r="AL283" s="316"/>
      <c r="AM283" s="316"/>
      <c r="AN283" s="316"/>
      <c r="AO283" s="316"/>
      <c r="AP283" s="316"/>
      <c r="AQ283" s="316"/>
      <c r="AR283" s="316"/>
      <c r="AS283" s="316"/>
      <c r="AT283" s="316"/>
      <c r="AU283" s="316"/>
      <c r="AV283" s="316"/>
      <c r="AW283" s="316"/>
      <c r="AX283" s="316"/>
      <c r="AY283" s="316"/>
      <c r="AZ283" s="317"/>
      <c r="BA283" s="317"/>
      <c r="BB283" s="317"/>
      <c r="BC283" s="317"/>
      <c r="BD283" s="317"/>
      <c r="BE283" s="317"/>
      <c r="BF283" s="317"/>
      <c r="BG283" s="317"/>
    </row>
    <row r="284" spans="1:59" x14ac:dyDescent="0.2">
      <c r="A284" s="314"/>
      <c r="B284" s="314"/>
      <c r="C284" s="315"/>
      <c r="D284" s="315"/>
      <c r="E284" s="315"/>
      <c r="F284" s="315"/>
      <c r="G284" s="315"/>
      <c r="H284" s="315"/>
      <c r="I284" s="315"/>
      <c r="J284" s="315"/>
      <c r="K284" s="316"/>
      <c r="L284" s="316"/>
      <c r="M284" s="316"/>
      <c r="N284" s="316"/>
      <c r="O284" s="316"/>
      <c r="P284" s="316"/>
      <c r="Q284" s="316"/>
      <c r="R284" s="316"/>
      <c r="S284" s="316"/>
      <c r="T284" s="316"/>
      <c r="U284" s="316"/>
      <c r="V284" s="316"/>
      <c r="W284" s="316"/>
      <c r="X284" s="316"/>
      <c r="Y284" s="316"/>
      <c r="Z284" s="316"/>
      <c r="AA284" s="316"/>
      <c r="AB284" s="316"/>
      <c r="AC284" s="316"/>
      <c r="AD284" s="316"/>
      <c r="AE284" s="316"/>
      <c r="AF284" s="316"/>
      <c r="AG284" s="316"/>
      <c r="AH284" s="316"/>
      <c r="AI284" s="316"/>
      <c r="AJ284" s="316"/>
      <c r="AK284" s="316"/>
      <c r="AL284" s="316"/>
      <c r="AM284" s="316"/>
      <c r="AN284" s="316"/>
      <c r="AO284" s="316"/>
      <c r="AP284" s="316"/>
      <c r="AQ284" s="316"/>
      <c r="AR284" s="316"/>
      <c r="AS284" s="316"/>
      <c r="AT284" s="316"/>
      <c r="AU284" s="316"/>
      <c r="AV284" s="316"/>
      <c r="AW284" s="316"/>
      <c r="AX284" s="316"/>
      <c r="AY284" s="316"/>
      <c r="AZ284" s="317"/>
      <c r="BA284" s="317"/>
      <c r="BB284" s="317"/>
      <c r="BC284" s="317"/>
      <c r="BD284" s="317"/>
      <c r="BE284" s="317"/>
      <c r="BF284" s="317"/>
      <c r="BG284" s="317"/>
    </row>
    <row r="285" spans="1:59" x14ac:dyDescent="0.2">
      <c r="A285" s="314"/>
      <c r="B285" s="314"/>
      <c r="C285" s="318"/>
      <c r="D285" s="318"/>
      <c r="E285" s="318"/>
      <c r="F285" s="318"/>
      <c r="G285" s="318"/>
      <c r="H285" s="318"/>
      <c r="I285" s="318"/>
      <c r="J285" s="318"/>
      <c r="K285" s="315"/>
      <c r="L285" s="315"/>
      <c r="M285" s="314"/>
      <c r="N285" s="314"/>
      <c r="O285" s="314"/>
      <c r="P285" s="314"/>
      <c r="Q285" s="314"/>
      <c r="R285" s="314"/>
    </row>
    <row r="286" spans="1:59" x14ac:dyDescent="0.2">
      <c r="A286" s="314"/>
      <c r="B286" s="314"/>
      <c r="C286" s="318"/>
      <c r="D286" s="318"/>
      <c r="E286" s="318"/>
      <c r="F286" s="318"/>
      <c r="G286" s="318"/>
      <c r="H286" s="318"/>
      <c r="I286" s="318"/>
      <c r="J286" s="318"/>
      <c r="K286" s="315"/>
      <c r="L286" s="315"/>
      <c r="M286" s="314"/>
      <c r="N286" s="314"/>
      <c r="O286" s="314"/>
      <c r="P286" s="314"/>
      <c r="Q286" s="314"/>
      <c r="R286" s="314"/>
    </row>
    <row r="287" spans="1:59" x14ac:dyDescent="0.2">
      <c r="C287" s="220"/>
      <c r="D287" s="220"/>
      <c r="E287" s="220"/>
      <c r="F287" s="220"/>
      <c r="G287" s="220"/>
      <c r="H287" s="220"/>
      <c r="I287" s="220"/>
      <c r="J287" s="220"/>
    </row>
    <row r="288" spans="1:59" x14ac:dyDescent="0.2">
      <c r="C288" s="220"/>
      <c r="D288" s="220"/>
      <c r="E288" s="220"/>
      <c r="F288" s="220"/>
      <c r="G288" s="220"/>
      <c r="H288" s="220"/>
      <c r="I288" s="220"/>
      <c r="J288" s="220"/>
    </row>
    <row r="289" spans="3:10" x14ac:dyDescent="0.2">
      <c r="C289" s="220"/>
      <c r="D289" s="220"/>
      <c r="E289" s="220"/>
      <c r="F289" s="220"/>
      <c r="G289" s="220"/>
      <c r="H289" s="220"/>
      <c r="I289" s="220"/>
      <c r="J289" s="220"/>
    </row>
    <row r="290" spans="3:10" x14ac:dyDescent="0.2">
      <c r="C290" s="220"/>
      <c r="D290" s="220"/>
      <c r="E290" s="220"/>
      <c r="F290" s="220"/>
      <c r="G290" s="220"/>
      <c r="H290" s="220"/>
      <c r="I290" s="220"/>
      <c r="J290" s="220"/>
    </row>
  </sheetData>
  <sheetProtection sheet="1" insertRows="0" deleteRows="0"/>
  <mergeCells count="1134">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C224:AD224"/>
    <mergeCell ref="AE224:AF224"/>
    <mergeCell ref="AH224:AI224"/>
    <mergeCell ref="AJ224:AK224"/>
    <mergeCell ref="AM224:AN224"/>
    <mergeCell ref="K222:L222"/>
    <mergeCell ref="M222:N222"/>
    <mergeCell ref="O222:P222"/>
    <mergeCell ref="R222:S222"/>
    <mergeCell ref="T222:U222"/>
    <mergeCell ref="W222:X222"/>
    <mergeCell ref="AA222:AB222"/>
    <mergeCell ref="AC222:AD222"/>
    <mergeCell ref="AH223:AI223"/>
    <mergeCell ref="AJ223:AK223"/>
    <mergeCell ref="AM223:AN223"/>
    <mergeCell ref="K224:L224"/>
    <mergeCell ref="M224:N224"/>
    <mergeCell ref="O224:P224"/>
    <mergeCell ref="R224:S224"/>
    <mergeCell ref="T224:U224"/>
    <mergeCell ref="W224:X224"/>
    <mergeCell ref="AA224:AB224"/>
    <mergeCell ref="BA222:BD222"/>
    <mergeCell ref="BD215:BE215"/>
    <mergeCell ref="BF215:BJ216"/>
    <mergeCell ref="BB216:BC216"/>
    <mergeCell ref="BD216:BE216"/>
    <mergeCell ref="BF219:BI219"/>
    <mergeCell ref="K220:L221"/>
    <mergeCell ref="M220:P220"/>
    <mergeCell ref="R220:U220"/>
    <mergeCell ref="AA220:AB221"/>
    <mergeCell ref="AC220:AF220"/>
    <mergeCell ref="AE222:AF222"/>
    <mergeCell ref="AH222:AI222"/>
    <mergeCell ref="AJ222:AK222"/>
    <mergeCell ref="AM222:AN222"/>
    <mergeCell ref="AQ222:AT222"/>
    <mergeCell ref="AV222:AY222"/>
    <mergeCell ref="BA221:BD221"/>
    <mergeCell ref="BD213:BE213"/>
    <mergeCell ref="BF213:BJ214"/>
    <mergeCell ref="BB214:BC214"/>
    <mergeCell ref="BD214:BE214"/>
    <mergeCell ref="B215:B216"/>
    <mergeCell ref="C215:D216"/>
    <mergeCell ref="I215:J216"/>
    <mergeCell ref="K215:N216"/>
    <mergeCell ref="O215:S216"/>
    <mergeCell ref="BB215:BC215"/>
    <mergeCell ref="BF221:BI221"/>
    <mergeCell ref="BD211:BE211"/>
    <mergeCell ref="BF211:BJ212"/>
    <mergeCell ref="BB212:BC212"/>
    <mergeCell ref="BD212:BE212"/>
    <mergeCell ref="B213:B214"/>
    <mergeCell ref="C213:D214"/>
    <mergeCell ref="I213:J214"/>
    <mergeCell ref="K213:N214"/>
    <mergeCell ref="O213:S214"/>
    <mergeCell ref="BB213:BC213"/>
    <mergeCell ref="AH220:AK220"/>
    <mergeCell ref="BF220:BI220"/>
    <mergeCell ref="M221:N221"/>
    <mergeCell ref="O221:P221"/>
    <mergeCell ref="R221:S221"/>
    <mergeCell ref="T221:U221"/>
    <mergeCell ref="AC221:AD221"/>
    <mergeCell ref="AE221:AF221"/>
    <mergeCell ref="AH221:AI221"/>
    <mergeCell ref="AJ221:AK221"/>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1:BE21"/>
    <mergeCell ref="BF21:BJ22"/>
    <mergeCell ref="BB22:BC22"/>
    <mergeCell ref="BD22:BE22"/>
    <mergeCell ref="B23:B24"/>
    <mergeCell ref="C23:D24"/>
    <mergeCell ref="I23:J24"/>
    <mergeCell ref="K23:N24"/>
    <mergeCell ref="O23:S24"/>
    <mergeCell ref="BB23:BC23"/>
    <mergeCell ref="B12:B16"/>
    <mergeCell ref="C12:D16"/>
    <mergeCell ref="I12:J16"/>
    <mergeCell ref="K12:N16"/>
    <mergeCell ref="O12:S16"/>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13"/>
  <conditionalFormatting sqref="W230:Z230 AO230:BA230">
    <cfRule type="expression" dxfId="417" priority="208">
      <formula>OR(#REF!=$B217,#REF!=$B217)</formula>
    </cfRule>
  </conditionalFormatting>
  <conditionalFormatting sqref="Z220 W220:X220 W229:Z229 AO229:BA229 AO220:BA220">
    <cfRule type="expression" dxfId="416" priority="209">
      <formula>OR(#REF!=$B218,#REF!=$B218)</formula>
    </cfRule>
  </conditionalFormatting>
  <conditionalFormatting sqref="AM230:AN230">
    <cfRule type="expression" dxfId="415" priority="206">
      <formula>OR(#REF!=$B217,#REF!=$B217)</formula>
    </cfRule>
  </conditionalFormatting>
  <conditionalFormatting sqref="AM220:AN220 AM229:AN229">
    <cfRule type="expression" dxfId="414" priority="207">
      <formula>OR(#REF!=$B218,#REF!=$B218)</formula>
    </cfRule>
  </conditionalFormatting>
  <conditionalFormatting sqref="BB18:BE18">
    <cfRule type="expression" dxfId="413" priority="205">
      <formula>INDIRECT(ADDRESS(ROW(),COLUMN()))=TRUNC(INDIRECT(ADDRESS(ROW(),COLUMN())))</formula>
    </cfRule>
  </conditionalFormatting>
  <conditionalFormatting sqref="BB20:BE20">
    <cfRule type="expression" dxfId="412" priority="204">
      <formula>INDIRECT(ADDRESS(ROW(),COLUMN()))=TRUNC(INDIRECT(ADDRESS(ROW(),COLUMN())))</formula>
    </cfRule>
  </conditionalFormatting>
  <conditionalFormatting sqref="BB22:BE22">
    <cfRule type="expression" dxfId="411" priority="203">
      <formula>INDIRECT(ADDRESS(ROW(),COLUMN()))=TRUNC(INDIRECT(ADDRESS(ROW(),COLUMN())))</formula>
    </cfRule>
  </conditionalFormatting>
  <conditionalFormatting sqref="BB24:BE24">
    <cfRule type="expression" dxfId="410" priority="202">
      <formula>INDIRECT(ADDRESS(ROW(),COLUMN()))=TRUNC(INDIRECT(ADDRESS(ROW(),COLUMN())))</formula>
    </cfRule>
  </conditionalFormatting>
  <conditionalFormatting sqref="BB26:BE26">
    <cfRule type="expression" dxfId="409" priority="201">
      <formula>INDIRECT(ADDRESS(ROW(),COLUMN()))=TRUNC(INDIRECT(ADDRESS(ROW(),COLUMN())))</formula>
    </cfRule>
  </conditionalFormatting>
  <conditionalFormatting sqref="BB28:BE28">
    <cfRule type="expression" dxfId="408" priority="200">
      <formula>INDIRECT(ADDRESS(ROW(),COLUMN()))=TRUNC(INDIRECT(ADDRESS(ROW(),COLUMN())))</formula>
    </cfRule>
  </conditionalFormatting>
  <conditionalFormatting sqref="BB30:BE30">
    <cfRule type="expression" dxfId="407" priority="199">
      <formula>INDIRECT(ADDRESS(ROW(),COLUMN()))=TRUNC(INDIRECT(ADDRESS(ROW(),COLUMN())))</formula>
    </cfRule>
  </conditionalFormatting>
  <conditionalFormatting sqref="BB32:BE32">
    <cfRule type="expression" dxfId="406" priority="198">
      <formula>INDIRECT(ADDRESS(ROW(),COLUMN()))=TRUNC(INDIRECT(ADDRESS(ROW(),COLUMN())))</formula>
    </cfRule>
  </conditionalFormatting>
  <conditionalFormatting sqref="BB34:BE34">
    <cfRule type="expression" dxfId="405" priority="197">
      <formula>INDIRECT(ADDRESS(ROW(),COLUMN()))=TRUNC(INDIRECT(ADDRESS(ROW(),COLUMN())))</formula>
    </cfRule>
  </conditionalFormatting>
  <conditionalFormatting sqref="BB36:BE36">
    <cfRule type="expression" dxfId="404" priority="196">
      <formula>INDIRECT(ADDRESS(ROW(),COLUMN()))=TRUNC(INDIRECT(ADDRESS(ROW(),COLUMN())))</formula>
    </cfRule>
  </conditionalFormatting>
  <conditionalFormatting sqref="BB38:BE38">
    <cfRule type="expression" dxfId="403" priority="195">
      <formula>INDIRECT(ADDRESS(ROW(),COLUMN()))=TRUNC(INDIRECT(ADDRESS(ROW(),COLUMN())))</formula>
    </cfRule>
  </conditionalFormatting>
  <conditionalFormatting sqref="BB40:BE40">
    <cfRule type="expression" dxfId="402" priority="194">
      <formula>INDIRECT(ADDRESS(ROW(),COLUMN()))=TRUNC(INDIRECT(ADDRESS(ROW(),COLUMN())))</formula>
    </cfRule>
  </conditionalFormatting>
  <conditionalFormatting sqref="BB42:BE42">
    <cfRule type="expression" dxfId="401" priority="193">
      <formula>INDIRECT(ADDRESS(ROW(),COLUMN()))=TRUNC(INDIRECT(ADDRESS(ROW(),COLUMN())))</formula>
    </cfRule>
  </conditionalFormatting>
  <conditionalFormatting sqref="BB44:BE44">
    <cfRule type="expression" dxfId="400" priority="192">
      <formula>INDIRECT(ADDRESS(ROW(),COLUMN()))=TRUNC(INDIRECT(ADDRESS(ROW(),COLUMN())))</formula>
    </cfRule>
  </conditionalFormatting>
  <conditionalFormatting sqref="BB46:BE46">
    <cfRule type="expression" dxfId="399" priority="191">
      <formula>INDIRECT(ADDRESS(ROW(),COLUMN()))=TRUNC(INDIRECT(ADDRESS(ROW(),COLUMN())))</formula>
    </cfRule>
  </conditionalFormatting>
  <conditionalFormatting sqref="BB48:BE48">
    <cfRule type="expression" dxfId="398" priority="190">
      <formula>INDIRECT(ADDRESS(ROW(),COLUMN()))=TRUNC(INDIRECT(ADDRESS(ROW(),COLUMN())))</formula>
    </cfRule>
  </conditionalFormatting>
  <conditionalFormatting sqref="BB50:BE50">
    <cfRule type="expression" dxfId="397" priority="189">
      <formula>INDIRECT(ADDRESS(ROW(),COLUMN()))=TRUNC(INDIRECT(ADDRESS(ROW(),COLUMN())))</formula>
    </cfRule>
  </conditionalFormatting>
  <conditionalFormatting sqref="BB52:BE52">
    <cfRule type="expression" dxfId="396" priority="188">
      <formula>INDIRECT(ADDRESS(ROW(),COLUMN()))=TRUNC(INDIRECT(ADDRESS(ROW(),COLUMN())))</formula>
    </cfRule>
  </conditionalFormatting>
  <conditionalFormatting sqref="BB54:BE54">
    <cfRule type="expression" dxfId="395" priority="187">
      <formula>INDIRECT(ADDRESS(ROW(),COLUMN()))=TRUNC(INDIRECT(ADDRESS(ROW(),COLUMN())))</formula>
    </cfRule>
  </conditionalFormatting>
  <conditionalFormatting sqref="BB56:BE56">
    <cfRule type="expression" dxfId="394" priority="186">
      <formula>INDIRECT(ADDRESS(ROW(),COLUMN()))=TRUNC(INDIRECT(ADDRESS(ROW(),COLUMN())))</formula>
    </cfRule>
  </conditionalFormatting>
  <conditionalFormatting sqref="BB58:BE58">
    <cfRule type="expression" dxfId="393" priority="185">
      <formula>INDIRECT(ADDRESS(ROW(),COLUMN()))=TRUNC(INDIRECT(ADDRESS(ROW(),COLUMN())))</formula>
    </cfRule>
  </conditionalFormatting>
  <conditionalFormatting sqref="BB60:BE60">
    <cfRule type="expression" dxfId="392" priority="184">
      <formula>INDIRECT(ADDRESS(ROW(),COLUMN()))=TRUNC(INDIRECT(ADDRESS(ROW(),COLUMN())))</formula>
    </cfRule>
  </conditionalFormatting>
  <conditionalFormatting sqref="BB62:BE62">
    <cfRule type="expression" dxfId="391" priority="183">
      <formula>INDIRECT(ADDRESS(ROW(),COLUMN()))=TRUNC(INDIRECT(ADDRESS(ROW(),COLUMN())))</formula>
    </cfRule>
  </conditionalFormatting>
  <conditionalFormatting sqref="BB64:BE64">
    <cfRule type="expression" dxfId="390" priority="182">
      <formula>INDIRECT(ADDRESS(ROW(),COLUMN()))=TRUNC(INDIRECT(ADDRESS(ROW(),COLUMN())))</formula>
    </cfRule>
  </conditionalFormatting>
  <conditionalFormatting sqref="BB66:BE66">
    <cfRule type="expression" dxfId="389" priority="181">
      <formula>INDIRECT(ADDRESS(ROW(),COLUMN()))=TRUNC(INDIRECT(ADDRESS(ROW(),COLUMN())))</formula>
    </cfRule>
  </conditionalFormatting>
  <conditionalFormatting sqref="BB68:BE68">
    <cfRule type="expression" dxfId="388" priority="180">
      <formula>INDIRECT(ADDRESS(ROW(),COLUMN()))=TRUNC(INDIRECT(ADDRESS(ROW(),COLUMN())))</formula>
    </cfRule>
  </conditionalFormatting>
  <conditionalFormatting sqref="BB70:BE70">
    <cfRule type="expression" dxfId="387" priority="179">
      <formula>INDIRECT(ADDRESS(ROW(),COLUMN()))=TRUNC(INDIRECT(ADDRESS(ROW(),COLUMN())))</formula>
    </cfRule>
  </conditionalFormatting>
  <conditionalFormatting sqref="BB72:BE72">
    <cfRule type="expression" dxfId="386" priority="178">
      <formula>INDIRECT(ADDRESS(ROW(),COLUMN()))=TRUNC(INDIRECT(ADDRESS(ROW(),COLUMN())))</formula>
    </cfRule>
  </conditionalFormatting>
  <conditionalFormatting sqref="BB74:BE74">
    <cfRule type="expression" dxfId="385" priority="177">
      <formula>INDIRECT(ADDRESS(ROW(),COLUMN()))=TRUNC(INDIRECT(ADDRESS(ROW(),COLUMN())))</formula>
    </cfRule>
  </conditionalFormatting>
  <conditionalFormatting sqref="AC226:AN226 AG222:AN225">
    <cfRule type="expression" dxfId="384" priority="175">
      <formula>INDIRECT(ADDRESS(ROW(),COLUMN()))=TRUNC(INDIRECT(ADDRESS(ROW(),COLUMN())))</formula>
    </cfRule>
  </conditionalFormatting>
  <conditionalFormatting sqref="M222:X226">
    <cfRule type="expression" dxfId="383" priority="176">
      <formula>INDIRECT(ADDRESS(ROW(),COLUMN()))=TRUNC(INDIRECT(ADDRESS(ROW(),COLUMN())))</formula>
    </cfRule>
  </conditionalFormatting>
  <conditionalFormatting sqref="K231:N231">
    <cfRule type="expression" dxfId="382" priority="174">
      <formula>INDIRECT(ADDRESS(ROW(),COLUMN()))=TRUNC(INDIRECT(ADDRESS(ROW(),COLUMN())))</formula>
    </cfRule>
  </conditionalFormatting>
  <conditionalFormatting sqref="AA231:AD231">
    <cfRule type="expression" dxfId="381" priority="173">
      <formula>INDIRECT(ADDRESS(ROW(),COLUMN()))=TRUNC(INDIRECT(ADDRESS(ROW(),COLUMN())))</formula>
    </cfRule>
  </conditionalFormatting>
  <conditionalFormatting sqref="AC222:AF225">
    <cfRule type="expression" dxfId="380" priority="172">
      <formula>INDIRECT(ADDRESS(ROW(),COLUMN()))=TRUNC(INDIRECT(ADDRESS(ROW(),COLUMN())))</formula>
    </cfRule>
  </conditionalFormatting>
  <conditionalFormatting sqref="W18:BA18">
    <cfRule type="expression" dxfId="379" priority="170">
      <formula>INDIRECT(ADDRESS(ROW(),COLUMN()))=TRUNC(INDIRECT(ADDRESS(ROW(),COLUMN())))</formula>
    </cfRule>
  </conditionalFormatting>
  <conditionalFormatting sqref="W20:BA20">
    <cfRule type="expression" dxfId="378" priority="171">
      <formula>INDIRECT(ADDRESS(ROW(),COLUMN()))=TRUNC(INDIRECT(ADDRESS(ROW(),COLUMN())))</formula>
    </cfRule>
  </conditionalFormatting>
  <conditionalFormatting sqref="W188:BA188">
    <cfRule type="expression" dxfId="377" priority="29">
      <formula>INDIRECT(ADDRESS(ROW(),COLUMN()))=TRUNC(INDIRECT(ADDRESS(ROW(),COLUMN())))</formula>
    </cfRule>
  </conditionalFormatting>
  <conditionalFormatting sqref="W22:BA22">
    <cfRule type="expression" dxfId="376" priority="169">
      <formula>INDIRECT(ADDRESS(ROW(),COLUMN()))=TRUNC(INDIRECT(ADDRESS(ROW(),COLUMN())))</formula>
    </cfRule>
  </conditionalFormatting>
  <conditionalFormatting sqref="W24:BA24">
    <cfRule type="expression" dxfId="375" priority="168">
      <formula>INDIRECT(ADDRESS(ROW(),COLUMN()))=TRUNC(INDIRECT(ADDRESS(ROW(),COLUMN())))</formula>
    </cfRule>
  </conditionalFormatting>
  <conditionalFormatting sqref="W26:BA26">
    <cfRule type="expression" dxfId="374" priority="167">
      <formula>INDIRECT(ADDRESS(ROW(),COLUMN()))=TRUNC(INDIRECT(ADDRESS(ROW(),COLUMN())))</formula>
    </cfRule>
  </conditionalFormatting>
  <conditionalFormatting sqref="W28:BA28">
    <cfRule type="expression" dxfId="373" priority="166">
      <formula>INDIRECT(ADDRESS(ROW(),COLUMN()))=TRUNC(INDIRECT(ADDRESS(ROW(),COLUMN())))</formula>
    </cfRule>
  </conditionalFormatting>
  <conditionalFormatting sqref="W30:BA30">
    <cfRule type="expression" dxfId="372" priority="165">
      <formula>INDIRECT(ADDRESS(ROW(),COLUMN()))=TRUNC(INDIRECT(ADDRESS(ROW(),COLUMN())))</formula>
    </cfRule>
  </conditionalFormatting>
  <conditionalFormatting sqref="W32:BA32">
    <cfRule type="expression" dxfId="371" priority="164">
      <formula>INDIRECT(ADDRESS(ROW(),COLUMN()))=TRUNC(INDIRECT(ADDRESS(ROW(),COLUMN())))</formula>
    </cfRule>
  </conditionalFormatting>
  <conditionalFormatting sqref="W34:BA34">
    <cfRule type="expression" dxfId="370" priority="163">
      <formula>INDIRECT(ADDRESS(ROW(),COLUMN()))=TRUNC(INDIRECT(ADDRESS(ROW(),COLUMN())))</formula>
    </cfRule>
  </conditionalFormatting>
  <conditionalFormatting sqref="W36:BA36">
    <cfRule type="expression" dxfId="369" priority="162">
      <formula>INDIRECT(ADDRESS(ROW(),COLUMN()))=TRUNC(INDIRECT(ADDRESS(ROW(),COLUMN())))</formula>
    </cfRule>
  </conditionalFormatting>
  <conditionalFormatting sqref="W38:BA38">
    <cfRule type="expression" dxfId="368" priority="161">
      <formula>INDIRECT(ADDRESS(ROW(),COLUMN()))=TRUNC(INDIRECT(ADDRESS(ROW(),COLUMN())))</formula>
    </cfRule>
  </conditionalFormatting>
  <conditionalFormatting sqref="W40:BA40">
    <cfRule type="expression" dxfId="367" priority="160">
      <formula>INDIRECT(ADDRESS(ROW(),COLUMN()))=TRUNC(INDIRECT(ADDRESS(ROW(),COLUMN())))</formula>
    </cfRule>
  </conditionalFormatting>
  <conditionalFormatting sqref="W42:BA42">
    <cfRule type="expression" dxfId="366" priority="159">
      <formula>INDIRECT(ADDRESS(ROW(),COLUMN()))=TRUNC(INDIRECT(ADDRESS(ROW(),COLUMN())))</formula>
    </cfRule>
  </conditionalFormatting>
  <conditionalFormatting sqref="W44:BA44">
    <cfRule type="expression" dxfId="365" priority="158">
      <formula>INDIRECT(ADDRESS(ROW(),COLUMN()))=TRUNC(INDIRECT(ADDRESS(ROW(),COLUMN())))</formula>
    </cfRule>
  </conditionalFormatting>
  <conditionalFormatting sqref="W46:BA46">
    <cfRule type="expression" dxfId="364" priority="157">
      <formula>INDIRECT(ADDRESS(ROW(),COLUMN()))=TRUNC(INDIRECT(ADDRESS(ROW(),COLUMN())))</formula>
    </cfRule>
  </conditionalFormatting>
  <conditionalFormatting sqref="W48:BA48">
    <cfRule type="expression" dxfId="363" priority="156">
      <formula>INDIRECT(ADDRESS(ROW(),COLUMN()))=TRUNC(INDIRECT(ADDRESS(ROW(),COLUMN())))</formula>
    </cfRule>
  </conditionalFormatting>
  <conditionalFormatting sqref="W50:BA50">
    <cfRule type="expression" dxfId="362" priority="155">
      <formula>INDIRECT(ADDRESS(ROW(),COLUMN()))=TRUNC(INDIRECT(ADDRESS(ROW(),COLUMN())))</formula>
    </cfRule>
  </conditionalFormatting>
  <conditionalFormatting sqref="W52:BA52">
    <cfRule type="expression" dxfId="361" priority="154">
      <formula>INDIRECT(ADDRESS(ROW(),COLUMN()))=TRUNC(INDIRECT(ADDRESS(ROW(),COLUMN())))</formula>
    </cfRule>
  </conditionalFormatting>
  <conditionalFormatting sqref="W54:BA54">
    <cfRule type="expression" dxfId="360" priority="153">
      <formula>INDIRECT(ADDRESS(ROW(),COLUMN()))=TRUNC(INDIRECT(ADDRESS(ROW(),COLUMN())))</formula>
    </cfRule>
  </conditionalFormatting>
  <conditionalFormatting sqref="W56:BA56">
    <cfRule type="expression" dxfId="359" priority="152">
      <formula>INDIRECT(ADDRESS(ROW(),COLUMN()))=TRUNC(INDIRECT(ADDRESS(ROW(),COLUMN())))</formula>
    </cfRule>
  </conditionalFormatting>
  <conditionalFormatting sqref="W58:BA58">
    <cfRule type="expression" dxfId="358" priority="151">
      <formula>INDIRECT(ADDRESS(ROW(),COLUMN()))=TRUNC(INDIRECT(ADDRESS(ROW(),COLUMN())))</formula>
    </cfRule>
  </conditionalFormatting>
  <conditionalFormatting sqref="W60:BA60">
    <cfRule type="expression" dxfId="357" priority="150">
      <formula>INDIRECT(ADDRESS(ROW(),COLUMN()))=TRUNC(INDIRECT(ADDRESS(ROW(),COLUMN())))</formula>
    </cfRule>
  </conditionalFormatting>
  <conditionalFormatting sqref="W62:BA62">
    <cfRule type="expression" dxfId="356" priority="149">
      <formula>INDIRECT(ADDRESS(ROW(),COLUMN()))=TRUNC(INDIRECT(ADDRESS(ROW(),COLUMN())))</formula>
    </cfRule>
  </conditionalFormatting>
  <conditionalFormatting sqref="W64:BA64">
    <cfRule type="expression" dxfId="355" priority="148">
      <formula>INDIRECT(ADDRESS(ROW(),COLUMN()))=TRUNC(INDIRECT(ADDRESS(ROW(),COLUMN())))</formula>
    </cfRule>
  </conditionalFormatting>
  <conditionalFormatting sqref="W66:BA66">
    <cfRule type="expression" dxfId="354" priority="147">
      <formula>INDIRECT(ADDRESS(ROW(),COLUMN()))=TRUNC(INDIRECT(ADDRESS(ROW(),COLUMN())))</formula>
    </cfRule>
  </conditionalFormatting>
  <conditionalFormatting sqref="W68:BA68">
    <cfRule type="expression" dxfId="353" priority="146">
      <formula>INDIRECT(ADDRESS(ROW(),COLUMN()))=TRUNC(INDIRECT(ADDRESS(ROW(),COLUMN())))</formula>
    </cfRule>
  </conditionalFormatting>
  <conditionalFormatting sqref="W70:BA70">
    <cfRule type="expression" dxfId="352" priority="145">
      <formula>INDIRECT(ADDRESS(ROW(),COLUMN()))=TRUNC(INDIRECT(ADDRESS(ROW(),COLUMN())))</formula>
    </cfRule>
  </conditionalFormatting>
  <conditionalFormatting sqref="W72:BA72">
    <cfRule type="expression" dxfId="351" priority="144">
      <formula>INDIRECT(ADDRESS(ROW(),COLUMN()))=TRUNC(INDIRECT(ADDRESS(ROW(),COLUMN())))</formula>
    </cfRule>
  </conditionalFormatting>
  <conditionalFormatting sqref="W74:BA74">
    <cfRule type="expression" dxfId="350" priority="143">
      <formula>INDIRECT(ADDRESS(ROW(),COLUMN()))=TRUNC(INDIRECT(ADDRESS(ROW(),COLUMN())))</formula>
    </cfRule>
  </conditionalFormatting>
  <conditionalFormatting sqref="W76:BA76">
    <cfRule type="expression" dxfId="349" priority="141">
      <formula>INDIRECT(ADDRESS(ROW(),COLUMN()))=TRUNC(INDIRECT(ADDRESS(ROW(),COLUMN())))</formula>
    </cfRule>
  </conditionalFormatting>
  <conditionalFormatting sqref="BB76:BE76">
    <cfRule type="expression" dxfId="348" priority="142">
      <formula>INDIRECT(ADDRESS(ROW(),COLUMN()))=TRUNC(INDIRECT(ADDRESS(ROW(),COLUMN())))</formula>
    </cfRule>
  </conditionalFormatting>
  <conditionalFormatting sqref="BB78:BE78">
    <cfRule type="expression" dxfId="347" priority="140">
      <formula>INDIRECT(ADDRESS(ROW(),COLUMN()))=TRUNC(INDIRECT(ADDRESS(ROW(),COLUMN())))</formula>
    </cfRule>
  </conditionalFormatting>
  <conditionalFormatting sqref="W78:BA78">
    <cfRule type="expression" dxfId="346" priority="139">
      <formula>INDIRECT(ADDRESS(ROW(),COLUMN()))=TRUNC(INDIRECT(ADDRESS(ROW(),COLUMN())))</formula>
    </cfRule>
  </conditionalFormatting>
  <conditionalFormatting sqref="BB80:BE80">
    <cfRule type="expression" dxfId="345" priority="138">
      <formula>INDIRECT(ADDRESS(ROW(),COLUMN()))=TRUNC(INDIRECT(ADDRESS(ROW(),COLUMN())))</formula>
    </cfRule>
  </conditionalFormatting>
  <conditionalFormatting sqref="W80:BA80">
    <cfRule type="expression" dxfId="344" priority="137">
      <formula>INDIRECT(ADDRESS(ROW(),COLUMN()))=TRUNC(INDIRECT(ADDRESS(ROW(),COLUMN())))</formula>
    </cfRule>
  </conditionalFormatting>
  <conditionalFormatting sqref="BB82:BE82">
    <cfRule type="expression" dxfId="343" priority="136">
      <formula>INDIRECT(ADDRESS(ROW(),COLUMN()))=TRUNC(INDIRECT(ADDRESS(ROW(),COLUMN())))</formula>
    </cfRule>
  </conditionalFormatting>
  <conditionalFormatting sqref="W82:BA82">
    <cfRule type="expression" dxfId="342" priority="135">
      <formula>INDIRECT(ADDRESS(ROW(),COLUMN()))=TRUNC(INDIRECT(ADDRESS(ROW(),COLUMN())))</formula>
    </cfRule>
  </conditionalFormatting>
  <conditionalFormatting sqref="BB84:BE84">
    <cfRule type="expression" dxfId="341" priority="134">
      <formula>INDIRECT(ADDRESS(ROW(),COLUMN()))=TRUNC(INDIRECT(ADDRESS(ROW(),COLUMN())))</formula>
    </cfRule>
  </conditionalFormatting>
  <conditionalFormatting sqref="W84:BA84">
    <cfRule type="expression" dxfId="340" priority="133">
      <formula>INDIRECT(ADDRESS(ROW(),COLUMN()))=TRUNC(INDIRECT(ADDRESS(ROW(),COLUMN())))</formula>
    </cfRule>
  </conditionalFormatting>
  <conditionalFormatting sqref="BB86:BE86">
    <cfRule type="expression" dxfId="339" priority="132">
      <formula>INDIRECT(ADDRESS(ROW(),COLUMN()))=TRUNC(INDIRECT(ADDRESS(ROW(),COLUMN())))</formula>
    </cfRule>
  </conditionalFormatting>
  <conditionalFormatting sqref="W86:BA86">
    <cfRule type="expression" dxfId="338" priority="131">
      <formula>INDIRECT(ADDRESS(ROW(),COLUMN()))=TRUNC(INDIRECT(ADDRESS(ROW(),COLUMN())))</formula>
    </cfRule>
  </conditionalFormatting>
  <conditionalFormatting sqref="BB88:BE88">
    <cfRule type="expression" dxfId="337" priority="130">
      <formula>INDIRECT(ADDRESS(ROW(),COLUMN()))=TRUNC(INDIRECT(ADDRESS(ROW(),COLUMN())))</formula>
    </cfRule>
  </conditionalFormatting>
  <conditionalFormatting sqref="W88:BA88">
    <cfRule type="expression" dxfId="336" priority="129">
      <formula>INDIRECT(ADDRESS(ROW(),COLUMN()))=TRUNC(INDIRECT(ADDRESS(ROW(),COLUMN())))</formula>
    </cfRule>
  </conditionalFormatting>
  <conditionalFormatting sqref="BB90:BE90">
    <cfRule type="expression" dxfId="335" priority="128">
      <formula>INDIRECT(ADDRESS(ROW(),COLUMN()))=TRUNC(INDIRECT(ADDRESS(ROW(),COLUMN())))</formula>
    </cfRule>
  </conditionalFormatting>
  <conditionalFormatting sqref="W90:BA90">
    <cfRule type="expression" dxfId="334" priority="127">
      <formula>INDIRECT(ADDRESS(ROW(),COLUMN()))=TRUNC(INDIRECT(ADDRESS(ROW(),COLUMN())))</formula>
    </cfRule>
  </conditionalFormatting>
  <conditionalFormatting sqref="BB92:BE92">
    <cfRule type="expression" dxfId="333" priority="126">
      <formula>INDIRECT(ADDRESS(ROW(),COLUMN()))=TRUNC(INDIRECT(ADDRESS(ROW(),COLUMN())))</formula>
    </cfRule>
  </conditionalFormatting>
  <conditionalFormatting sqref="W92:BA92">
    <cfRule type="expression" dxfId="332" priority="125">
      <formula>INDIRECT(ADDRESS(ROW(),COLUMN()))=TRUNC(INDIRECT(ADDRESS(ROW(),COLUMN())))</formula>
    </cfRule>
  </conditionalFormatting>
  <conditionalFormatting sqref="BB94:BE94">
    <cfRule type="expression" dxfId="331" priority="124">
      <formula>INDIRECT(ADDRESS(ROW(),COLUMN()))=TRUNC(INDIRECT(ADDRESS(ROW(),COLUMN())))</formula>
    </cfRule>
  </conditionalFormatting>
  <conditionalFormatting sqref="W94:BA94">
    <cfRule type="expression" dxfId="330" priority="123">
      <formula>INDIRECT(ADDRESS(ROW(),COLUMN()))=TRUNC(INDIRECT(ADDRESS(ROW(),COLUMN())))</formula>
    </cfRule>
  </conditionalFormatting>
  <conditionalFormatting sqref="BB96:BE96">
    <cfRule type="expression" dxfId="329" priority="122">
      <formula>INDIRECT(ADDRESS(ROW(),COLUMN()))=TRUNC(INDIRECT(ADDRESS(ROW(),COLUMN())))</formula>
    </cfRule>
  </conditionalFormatting>
  <conditionalFormatting sqref="W96:BA96">
    <cfRule type="expression" dxfId="328" priority="121">
      <formula>INDIRECT(ADDRESS(ROW(),COLUMN()))=TRUNC(INDIRECT(ADDRESS(ROW(),COLUMN())))</formula>
    </cfRule>
  </conditionalFormatting>
  <conditionalFormatting sqref="BB98:BE98">
    <cfRule type="expression" dxfId="327" priority="120">
      <formula>INDIRECT(ADDRESS(ROW(),COLUMN()))=TRUNC(INDIRECT(ADDRESS(ROW(),COLUMN())))</formula>
    </cfRule>
  </conditionalFormatting>
  <conditionalFormatting sqref="W98:BA98">
    <cfRule type="expression" dxfId="326" priority="119">
      <formula>INDIRECT(ADDRESS(ROW(),COLUMN()))=TRUNC(INDIRECT(ADDRESS(ROW(),COLUMN())))</formula>
    </cfRule>
  </conditionalFormatting>
  <conditionalFormatting sqref="BB100:BE100">
    <cfRule type="expression" dxfId="325" priority="118">
      <formula>INDIRECT(ADDRESS(ROW(),COLUMN()))=TRUNC(INDIRECT(ADDRESS(ROW(),COLUMN())))</formula>
    </cfRule>
  </conditionalFormatting>
  <conditionalFormatting sqref="W100:BA100">
    <cfRule type="expression" dxfId="324" priority="117">
      <formula>INDIRECT(ADDRESS(ROW(),COLUMN()))=TRUNC(INDIRECT(ADDRESS(ROW(),COLUMN())))</formula>
    </cfRule>
  </conditionalFormatting>
  <conditionalFormatting sqref="BB102:BE102">
    <cfRule type="expression" dxfId="323" priority="116">
      <formula>INDIRECT(ADDRESS(ROW(),COLUMN()))=TRUNC(INDIRECT(ADDRESS(ROW(),COLUMN())))</formula>
    </cfRule>
  </conditionalFormatting>
  <conditionalFormatting sqref="W102:BA102">
    <cfRule type="expression" dxfId="322" priority="115">
      <formula>INDIRECT(ADDRESS(ROW(),COLUMN()))=TRUNC(INDIRECT(ADDRESS(ROW(),COLUMN())))</formula>
    </cfRule>
  </conditionalFormatting>
  <conditionalFormatting sqref="BB104:BE104">
    <cfRule type="expression" dxfId="321" priority="114">
      <formula>INDIRECT(ADDRESS(ROW(),COLUMN()))=TRUNC(INDIRECT(ADDRESS(ROW(),COLUMN())))</formula>
    </cfRule>
  </conditionalFormatting>
  <conditionalFormatting sqref="W104:BA104">
    <cfRule type="expression" dxfId="320" priority="113">
      <formula>INDIRECT(ADDRESS(ROW(),COLUMN()))=TRUNC(INDIRECT(ADDRESS(ROW(),COLUMN())))</formula>
    </cfRule>
  </conditionalFormatting>
  <conditionalFormatting sqref="BB106:BE106">
    <cfRule type="expression" dxfId="319" priority="112">
      <formula>INDIRECT(ADDRESS(ROW(),COLUMN()))=TRUNC(INDIRECT(ADDRESS(ROW(),COLUMN())))</formula>
    </cfRule>
  </conditionalFormatting>
  <conditionalFormatting sqref="W106:BA106">
    <cfRule type="expression" dxfId="318" priority="111">
      <formula>INDIRECT(ADDRESS(ROW(),COLUMN()))=TRUNC(INDIRECT(ADDRESS(ROW(),COLUMN())))</formula>
    </cfRule>
  </conditionalFormatting>
  <conditionalFormatting sqref="BB108:BE108">
    <cfRule type="expression" dxfId="317" priority="110">
      <formula>INDIRECT(ADDRESS(ROW(),COLUMN()))=TRUNC(INDIRECT(ADDRESS(ROW(),COLUMN())))</formula>
    </cfRule>
  </conditionalFormatting>
  <conditionalFormatting sqref="W108:BA108">
    <cfRule type="expression" dxfId="316" priority="109">
      <formula>INDIRECT(ADDRESS(ROW(),COLUMN()))=TRUNC(INDIRECT(ADDRESS(ROW(),COLUMN())))</formula>
    </cfRule>
  </conditionalFormatting>
  <conditionalFormatting sqref="BB110:BE110">
    <cfRule type="expression" dxfId="315" priority="108">
      <formula>INDIRECT(ADDRESS(ROW(),COLUMN()))=TRUNC(INDIRECT(ADDRESS(ROW(),COLUMN())))</formula>
    </cfRule>
  </conditionalFormatting>
  <conditionalFormatting sqref="W110:BA110">
    <cfRule type="expression" dxfId="314" priority="107">
      <formula>INDIRECT(ADDRESS(ROW(),COLUMN()))=TRUNC(INDIRECT(ADDRESS(ROW(),COLUMN())))</formula>
    </cfRule>
  </conditionalFormatting>
  <conditionalFormatting sqref="BB112:BE112">
    <cfRule type="expression" dxfId="313" priority="106">
      <formula>INDIRECT(ADDRESS(ROW(),COLUMN()))=TRUNC(INDIRECT(ADDRESS(ROW(),COLUMN())))</formula>
    </cfRule>
  </conditionalFormatting>
  <conditionalFormatting sqref="W112:BA112">
    <cfRule type="expression" dxfId="312" priority="105">
      <formula>INDIRECT(ADDRESS(ROW(),COLUMN()))=TRUNC(INDIRECT(ADDRESS(ROW(),COLUMN())))</formula>
    </cfRule>
  </conditionalFormatting>
  <conditionalFormatting sqref="BB114:BE114">
    <cfRule type="expression" dxfId="311" priority="104">
      <formula>INDIRECT(ADDRESS(ROW(),COLUMN()))=TRUNC(INDIRECT(ADDRESS(ROW(),COLUMN())))</formula>
    </cfRule>
  </conditionalFormatting>
  <conditionalFormatting sqref="W114:BA114">
    <cfRule type="expression" dxfId="310" priority="103">
      <formula>INDIRECT(ADDRESS(ROW(),COLUMN()))=TRUNC(INDIRECT(ADDRESS(ROW(),COLUMN())))</formula>
    </cfRule>
  </conditionalFormatting>
  <conditionalFormatting sqref="BB116:BE116">
    <cfRule type="expression" dxfId="309" priority="102">
      <formula>INDIRECT(ADDRESS(ROW(),COLUMN()))=TRUNC(INDIRECT(ADDRESS(ROW(),COLUMN())))</formula>
    </cfRule>
  </conditionalFormatting>
  <conditionalFormatting sqref="W116:BA116">
    <cfRule type="expression" dxfId="308" priority="101">
      <formula>INDIRECT(ADDRESS(ROW(),COLUMN()))=TRUNC(INDIRECT(ADDRESS(ROW(),COLUMN())))</formula>
    </cfRule>
  </conditionalFormatting>
  <conditionalFormatting sqref="BB118:BE118">
    <cfRule type="expression" dxfId="307" priority="100">
      <formula>INDIRECT(ADDRESS(ROW(),COLUMN()))=TRUNC(INDIRECT(ADDRESS(ROW(),COLUMN())))</formula>
    </cfRule>
  </conditionalFormatting>
  <conditionalFormatting sqref="W118:BA118">
    <cfRule type="expression" dxfId="306" priority="99">
      <formula>INDIRECT(ADDRESS(ROW(),COLUMN()))=TRUNC(INDIRECT(ADDRESS(ROW(),COLUMN())))</formula>
    </cfRule>
  </conditionalFormatting>
  <conditionalFormatting sqref="BB120:BE120">
    <cfRule type="expression" dxfId="305" priority="98">
      <formula>INDIRECT(ADDRESS(ROW(),COLUMN()))=TRUNC(INDIRECT(ADDRESS(ROW(),COLUMN())))</formula>
    </cfRule>
  </conditionalFormatting>
  <conditionalFormatting sqref="W120:BA120">
    <cfRule type="expression" dxfId="304" priority="97">
      <formula>INDIRECT(ADDRESS(ROW(),COLUMN()))=TRUNC(INDIRECT(ADDRESS(ROW(),COLUMN())))</formula>
    </cfRule>
  </conditionalFormatting>
  <conditionalFormatting sqref="BB122:BE122">
    <cfRule type="expression" dxfId="303" priority="96">
      <formula>INDIRECT(ADDRESS(ROW(),COLUMN()))=TRUNC(INDIRECT(ADDRESS(ROW(),COLUMN())))</formula>
    </cfRule>
  </conditionalFormatting>
  <conditionalFormatting sqref="W122:BA122">
    <cfRule type="expression" dxfId="302" priority="95">
      <formula>INDIRECT(ADDRESS(ROW(),COLUMN()))=TRUNC(INDIRECT(ADDRESS(ROW(),COLUMN())))</formula>
    </cfRule>
  </conditionalFormatting>
  <conditionalFormatting sqref="BB124:BE124">
    <cfRule type="expression" dxfId="301" priority="94">
      <formula>INDIRECT(ADDRESS(ROW(),COLUMN()))=TRUNC(INDIRECT(ADDRESS(ROW(),COLUMN())))</formula>
    </cfRule>
  </conditionalFormatting>
  <conditionalFormatting sqref="W124:BA124">
    <cfRule type="expression" dxfId="300" priority="93">
      <formula>INDIRECT(ADDRESS(ROW(),COLUMN()))=TRUNC(INDIRECT(ADDRESS(ROW(),COLUMN())))</formula>
    </cfRule>
  </conditionalFormatting>
  <conditionalFormatting sqref="BB126:BE126">
    <cfRule type="expression" dxfId="299" priority="92">
      <formula>INDIRECT(ADDRESS(ROW(),COLUMN()))=TRUNC(INDIRECT(ADDRESS(ROW(),COLUMN())))</formula>
    </cfRule>
  </conditionalFormatting>
  <conditionalFormatting sqref="W126:BA126">
    <cfRule type="expression" dxfId="298" priority="91">
      <formula>INDIRECT(ADDRESS(ROW(),COLUMN()))=TRUNC(INDIRECT(ADDRESS(ROW(),COLUMN())))</formula>
    </cfRule>
  </conditionalFormatting>
  <conditionalFormatting sqref="BB128:BE128">
    <cfRule type="expression" dxfId="297" priority="90">
      <formula>INDIRECT(ADDRESS(ROW(),COLUMN()))=TRUNC(INDIRECT(ADDRESS(ROW(),COLUMN())))</formula>
    </cfRule>
  </conditionalFormatting>
  <conditionalFormatting sqref="W128:BA128">
    <cfRule type="expression" dxfId="296" priority="89">
      <formula>INDIRECT(ADDRESS(ROW(),COLUMN()))=TRUNC(INDIRECT(ADDRESS(ROW(),COLUMN())))</formula>
    </cfRule>
  </conditionalFormatting>
  <conditionalFormatting sqref="BB130:BE130">
    <cfRule type="expression" dxfId="295" priority="88">
      <formula>INDIRECT(ADDRESS(ROW(),COLUMN()))=TRUNC(INDIRECT(ADDRESS(ROW(),COLUMN())))</formula>
    </cfRule>
  </conditionalFormatting>
  <conditionalFormatting sqref="W130:BA130">
    <cfRule type="expression" dxfId="294" priority="87">
      <formula>INDIRECT(ADDRESS(ROW(),COLUMN()))=TRUNC(INDIRECT(ADDRESS(ROW(),COLUMN())))</formula>
    </cfRule>
  </conditionalFormatting>
  <conditionalFormatting sqref="BB132:BE132">
    <cfRule type="expression" dxfId="293" priority="86">
      <formula>INDIRECT(ADDRESS(ROW(),COLUMN()))=TRUNC(INDIRECT(ADDRESS(ROW(),COLUMN())))</formula>
    </cfRule>
  </conditionalFormatting>
  <conditionalFormatting sqref="W132:BA132">
    <cfRule type="expression" dxfId="292" priority="85">
      <formula>INDIRECT(ADDRESS(ROW(),COLUMN()))=TRUNC(INDIRECT(ADDRESS(ROW(),COLUMN())))</formula>
    </cfRule>
  </conditionalFormatting>
  <conditionalFormatting sqref="BB134:BE134">
    <cfRule type="expression" dxfId="291" priority="84">
      <formula>INDIRECT(ADDRESS(ROW(),COLUMN()))=TRUNC(INDIRECT(ADDRESS(ROW(),COLUMN())))</formula>
    </cfRule>
  </conditionalFormatting>
  <conditionalFormatting sqref="W134:BA134">
    <cfRule type="expression" dxfId="290" priority="83">
      <formula>INDIRECT(ADDRESS(ROW(),COLUMN()))=TRUNC(INDIRECT(ADDRESS(ROW(),COLUMN())))</formula>
    </cfRule>
  </conditionalFormatting>
  <conditionalFormatting sqref="BB136:BE136">
    <cfRule type="expression" dxfId="289" priority="82">
      <formula>INDIRECT(ADDRESS(ROW(),COLUMN()))=TRUNC(INDIRECT(ADDRESS(ROW(),COLUMN())))</formula>
    </cfRule>
  </conditionalFormatting>
  <conditionalFormatting sqref="W136:BA136">
    <cfRule type="expression" dxfId="288" priority="81">
      <formula>INDIRECT(ADDRESS(ROW(),COLUMN()))=TRUNC(INDIRECT(ADDRESS(ROW(),COLUMN())))</formula>
    </cfRule>
  </conditionalFormatting>
  <conditionalFormatting sqref="BB138:BE138">
    <cfRule type="expression" dxfId="287" priority="80">
      <formula>INDIRECT(ADDRESS(ROW(),COLUMN()))=TRUNC(INDIRECT(ADDRESS(ROW(),COLUMN())))</formula>
    </cfRule>
  </conditionalFormatting>
  <conditionalFormatting sqref="W138:BA138">
    <cfRule type="expression" dxfId="286" priority="79">
      <formula>INDIRECT(ADDRESS(ROW(),COLUMN()))=TRUNC(INDIRECT(ADDRESS(ROW(),COLUMN())))</formula>
    </cfRule>
  </conditionalFormatting>
  <conditionalFormatting sqref="BB140:BE140">
    <cfRule type="expression" dxfId="285" priority="78">
      <formula>INDIRECT(ADDRESS(ROW(),COLUMN()))=TRUNC(INDIRECT(ADDRESS(ROW(),COLUMN())))</formula>
    </cfRule>
  </conditionalFormatting>
  <conditionalFormatting sqref="W140:BA140">
    <cfRule type="expression" dxfId="284" priority="77">
      <formula>INDIRECT(ADDRESS(ROW(),COLUMN()))=TRUNC(INDIRECT(ADDRESS(ROW(),COLUMN())))</formula>
    </cfRule>
  </conditionalFormatting>
  <conditionalFormatting sqref="BB142:BE142">
    <cfRule type="expression" dxfId="283" priority="76">
      <formula>INDIRECT(ADDRESS(ROW(),COLUMN()))=TRUNC(INDIRECT(ADDRESS(ROW(),COLUMN())))</formula>
    </cfRule>
  </conditionalFormatting>
  <conditionalFormatting sqref="W142:BA142">
    <cfRule type="expression" dxfId="282" priority="75">
      <formula>INDIRECT(ADDRESS(ROW(),COLUMN()))=TRUNC(INDIRECT(ADDRESS(ROW(),COLUMN())))</formula>
    </cfRule>
  </conditionalFormatting>
  <conditionalFormatting sqref="BB144:BE144">
    <cfRule type="expression" dxfId="281" priority="74">
      <formula>INDIRECT(ADDRESS(ROW(),COLUMN()))=TRUNC(INDIRECT(ADDRESS(ROW(),COLUMN())))</formula>
    </cfRule>
  </conditionalFormatting>
  <conditionalFormatting sqref="W144:BA144">
    <cfRule type="expression" dxfId="280" priority="73">
      <formula>INDIRECT(ADDRESS(ROW(),COLUMN()))=TRUNC(INDIRECT(ADDRESS(ROW(),COLUMN())))</formula>
    </cfRule>
  </conditionalFormatting>
  <conditionalFormatting sqref="BB146:BE146">
    <cfRule type="expression" dxfId="279" priority="72">
      <formula>INDIRECT(ADDRESS(ROW(),COLUMN()))=TRUNC(INDIRECT(ADDRESS(ROW(),COLUMN())))</formula>
    </cfRule>
  </conditionalFormatting>
  <conditionalFormatting sqref="W146:BA146">
    <cfRule type="expression" dxfId="278" priority="71">
      <formula>INDIRECT(ADDRESS(ROW(),COLUMN()))=TRUNC(INDIRECT(ADDRESS(ROW(),COLUMN())))</formula>
    </cfRule>
  </conditionalFormatting>
  <conditionalFormatting sqref="BB148:BE148">
    <cfRule type="expression" dxfId="277" priority="70">
      <formula>INDIRECT(ADDRESS(ROW(),COLUMN()))=TRUNC(INDIRECT(ADDRESS(ROW(),COLUMN())))</formula>
    </cfRule>
  </conditionalFormatting>
  <conditionalFormatting sqref="W148:BA148">
    <cfRule type="expression" dxfId="276" priority="69">
      <formula>INDIRECT(ADDRESS(ROW(),COLUMN()))=TRUNC(INDIRECT(ADDRESS(ROW(),COLUMN())))</formula>
    </cfRule>
  </conditionalFormatting>
  <conditionalFormatting sqref="BB150:BE150">
    <cfRule type="expression" dxfId="275" priority="68">
      <formula>INDIRECT(ADDRESS(ROW(),COLUMN()))=TRUNC(INDIRECT(ADDRESS(ROW(),COLUMN())))</formula>
    </cfRule>
  </conditionalFormatting>
  <conditionalFormatting sqref="W150:BA150">
    <cfRule type="expression" dxfId="274" priority="67">
      <formula>INDIRECT(ADDRESS(ROW(),COLUMN()))=TRUNC(INDIRECT(ADDRESS(ROW(),COLUMN())))</formula>
    </cfRule>
  </conditionalFormatting>
  <conditionalFormatting sqref="BB152:BE152">
    <cfRule type="expression" dxfId="273" priority="66">
      <formula>INDIRECT(ADDRESS(ROW(),COLUMN()))=TRUNC(INDIRECT(ADDRESS(ROW(),COLUMN())))</formula>
    </cfRule>
  </conditionalFormatting>
  <conditionalFormatting sqref="W152:BA152">
    <cfRule type="expression" dxfId="272" priority="65">
      <formula>INDIRECT(ADDRESS(ROW(),COLUMN()))=TRUNC(INDIRECT(ADDRESS(ROW(),COLUMN())))</formula>
    </cfRule>
  </conditionalFormatting>
  <conditionalFormatting sqref="BB154:BE154">
    <cfRule type="expression" dxfId="271" priority="64">
      <formula>INDIRECT(ADDRESS(ROW(),COLUMN()))=TRUNC(INDIRECT(ADDRESS(ROW(),COLUMN())))</formula>
    </cfRule>
  </conditionalFormatting>
  <conditionalFormatting sqref="W154:BA154">
    <cfRule type="expression" dxfId="270" priority="63">
      <formula>INDIRECT(ADDRESS(ROW(),COLUMN()))=TRUNC(INDIRECT(ADDRESS(ROW(),COLUMN())))</formula>
    </cfRule>
  </conditionalFormatting>
  <conditionalFormatting sqref="BB156:BE156">
    <cfRule type="expression" dxfId="269" priority="62">
      <formula>INDIRECT(ADDRESS(ROW(),COLUMN()))=TRUNC(INDIRECT(ADDRESS(ROW(),COLUMN())))</formula>
    </cfRule>
  </conditionalFormatting>
  <conditionalFormatting sqref="W156:BA156">
    <cfRule type="expression" dxfId="268" priority="61">
      <formula>INDIRECT(ADDRESS(ROW(),COLUMN()))=TRUNC(INDIRECT(ADDRESS(ROW(),COLUMN())))</formula>
    </cfRule>
  </conditionalFormatting>
  <conditionalFormatting sqref="BB158:BE158">
    <cfRule type="expression" dxfId="267" priority="60">
      <formula>INDIRECT(ADDRESS(ROW(),COLUMN()))=TRUNC(INDIRECT(ADDRESS(ROW(),COLUMN())))</formula>
    </cfRule>
  </conditionalFormatting>
  <conditionalFormatting sqref="W158:BA158">
    <cfRule type="expression" dxfId="266" priority="59">
      <formula>INDIRECT(ADDRESS(ROW(),COLUMN()))=TRUNC(INDIRECT(ADDRESS(ROW(),COLUMN())))</formula>
    </cfRule>
  </conditionalFormatting>
  <conditionalFormatting sqref="BB160:BE160">
    <cfRule type="expression" dxfId="265" priority="58">
      <formula>INDIRECT(ADDRESS(ROW(),COLUMN()))=TRUNC(INDIRECT(ADDRESS(ROW(),COLUMN())))</formula>
    </cfRule>
  </conditionalFormatting>
  <conditionalFormatting sqref="W160:BA160">
    <cfRule type="expression" dxfId="264" priority="57">
      <formula>INDIRECT(ADDRESS(ROW(),COLUMN()))=TRUNC(INDIRECT(ADDRESS(ROW(),COLUMN())))</formula>
    </cfRule>
  </conditionalFormatting>
  <conditionalFormatting sqref="BB162:BE162">
    <cfRule type="expression" dxfId="263" priority="56">
      <formula>INDIRECT(ADDRESS(ROW(),COLUMN()))=TRUNC(INDIRECT(ADDRESS(ROW(),COLUMN())))</formula>
    </cfRule>
  </conditionalFormatting>
  <conditionalFormatting sqref="W162:BA162">
    <cfRule type="expression" dxfId="262" priority="55">
      <formula>INDIRECT(ADDRESS(ROW(),COLUMN()))=TRUNC(INDIRECT(ADDRESS(ROW(),COLUMN())))</formula>
    </cfRule>
  </conditionalFormatting>
  <conditionalFormatting sqref="BB164:BE164">
    <cfRule type="expression" dxfId="261" priority="54">
      <formula>INDIRECT(ADDRESS(ROW(),COLUMN()))=TRUNC(INDIRECT(ADDRESS(ROW(),COLUMN())))</formula>
    </cfRule>
  </conditionalFormatting>
  <conditionalFormatting sqref="W164:BA164">
    <cfRule type="expression" dxfId="260" priority="53">
      <formula>INDIRECT(ADDRESS(ROW(),COLUMN()))=TRUNC(INDIRECT(ADDRESS(ROW(),COLUMN())))</formula>
    </cfRule>
  </conditionalFormatting>
  <conditionalFormatting sqref="BB166:BE166">
    <cfRule type="expression" dxfId="259" priority="52">
      <formula>INDIRECT(ADDRESS(ROW(),COLUMN()))=TRUNC(INDIRECT(ADDRESS(ROW(),COLUMN())))</formula>
    </cfRule>
  </conditionalFormatting>
  <conditionalFormatting sqref="W166:BA166">
    <cfRule type="expression" dxfId="258" priority="51">
      <formula>INDIRECT(ADDRESS(ROW(),COLUMN()))=TRUNC(INDIRECT(ADDRESS(ROW(),COLUMN())))</formula>
    </cfRule>
  </conditionalFormatting>
  <conditionalFormatting sqref="BB168:BE168">
    <cfRule type="expression" dxfId="257" priority="50">
      <formula>INDIRECT(ADDRESS(ROW(),COLUMN()))=TRUNC(INDIRECT(ADDRESS(ROW(),COLUMN())))</formula>
    </cfRule>
  </conditionalFormatting>
  <conditionalFormatting sqref="W168:BA168">
    <cfRule type="expression" dxfId="256" priority="49">
      <formula>INDIRECT(ADDRESS(ROW(),COLUMN()))=TRUNC(INDIRECT(ADDRESS(ROW(),COLUMN())))</formula>
    </cfRule>
  </conditionalFormatting>
  <conditionalFormatting sqref="BB170:BE170">
    <cfRule type="expression" dxfId="255" priority="48">
      <formula>INDIRECT(ADDRESS(ROW(),COLUMN()))=TRUNC(INDIRECT(ADDRESS(ROW(),COLUMN())))</formula>
    </cfRule>
  </conditionalFormatting>
  <conditionalFormatting sqref="W170:BA170">
    <cfRule type="expression" dxfId="254" priority="47">
      <formula>INDIRECT(ADDRESS(ROW(),COLUMN()))=TRUNC(INDIRECT(ADDRESS(ROW(),COLUMN())))</formula>
    </cfRule>
  </conditionalFormatting>
  <conditionalFormatting sqref="BB172:BE172">
    <cfRule type="expression" dxfId="253" priority="46">
      <formula>INDIRECT(ADDRESS(ROW(),COLUMN()))=TRUNC(INDIRECT(ADDRESS(ROW(),COLUMN())))</formula>
    </cfRule>
  </conditionalFormatting>
  <conditionalFormatting sqref="W172:BA172">
    <cfRule type="expression" dxfId="252" priority="45">
      <formula>INDIRECT(ADDRESS(ROW(),COLUMN()))=TRUNC(INDIRECT(ADDRESS(ROW(),COLUMN())))</formula>
    </cfRule>
  </conditionalFormatting>
  <conditionalFormatting sqref="BB174:BE174">
    <cfRule type="expression" dxfId="251" priority="44">
      <formula>INDIRECT(ADDRESS(ROW(),COLUMN()))=TRUNC(INDIRECT(ADDRESS(ROW(),COLUMN())))</formula>
    </cfRule>
  </conditionalFormatting>
  <conditionalFormatting sqref="W174:BA174">
    <cfRule type="expression" dxfId="250" priority="43">
      <formula>INDIRECT(ADDRESS(ROW(),COLUMN()))=TRUNC(INDIRECT(ADDRESS(ROW(),COLUMN())))</formula>
    </cfRule>
  </conditionalFormatting>
  <conditionalFormatting sqref="BB176:BE176">
    <cfRule type="expression" dxfId="249" priority="42">
      <formula>INDIRECT(ADDRESS(ROW(),COLUMN()))=TRUNC(INDIRECT(ADDRESS(ROW(),COLUMN())))</formula>
    </cfRule>
  </conditionalFormatting>
  <conditionalFormatting sqref="W176:BA176">
    <cfRule type="expression" dxfId="248" priority="41">
      <formula>INDIRECT(ADDRESS(ROW(),COLUMN()))=TRUNC(INDIRECT(ADDRESS(ROW(),COLUMN())))</formula>
    </cfRule>
  </conditionalFormatting>
  <conditionalFormatting sqref="BB178:BE178">
    <cfRule type="expression" dxfId="247" priority="40">
      <formula>INDIRECT(ADDRESS(ROW(),COLUMN()))=TRUNC(INDIRECT(ADDRESS(ROW(),COLUMN())))</formula>
    </cfRule>
  </conditionalFormatting>
  <conditionalFormatting sqref="W178:BA178">
    <cfRule type="expression" dxfId="246" priority="39">
      <formula>INDIRECT(ADDRESS(ROW(),COLUMN()))=TRUNC(INDIRECT(ADDRESS(ROW(),COLUMN())))</formula>
    </cfRule>
  </conditionalFormatting>
  <conditionalFormatting sqref="BB180:BE180">
    <cfRule type="expression" dxfId="245" priority="38">
      <formula>INDIRECT(ADDRESS(ROW(),COLUMN()))=TRUNC(INDIRECT(ADDRESS(ROW(),COLUMN())))</formula>
    </cfRule>
  </conditionalFormatting>
  <conditionalFormatting sqref="W180:BA180">
    <cfRule type="expression" dxfId="244" priority="37">
      <formula>INDIRECT(ADDRESS(ROW(),COLUMN()))=TRUNC(INDIRECT(ADDRESS(ROW(),COLUMN())))</formula>
    </cfRule>
  </conditionalFormatting>
  <conditionalFormatting sqref="BB182:BE182">
    <cfRule type="expression" dxfId="243" priority="36">
      <formula>INDIRECT(ADDRESS(ROW(),COLUMN()))=TRUNC(INDIRECT(ADDRESS(ROW(),COLUMN())))</formula>
    </cfRule>
  </conditionalFormatting>
  <conditionalFormatting sqref="W182:BA182">
    <cfRule type="expression" dxfId="242" priority="35">
      <formula>INDIRECT(ADDRESS(ROW(),COLUMN()))=TRUNC(INDIRECT(ADDRESS(ROW(),COLUMN())))</formula>
    </cfRule>
  </conditionalFormatting>
  <conditionalFormatting sqref="BB184:BE184">
    <cfRule type="expression" dxfId="241" priority="34">
      <formula>INDIRECT(ADDRESS(ROW(),COLUMN()))=TRUNC(INDIRECT(ADDRESS(ROW(),COLUMN())))</formula>
    </cfRule>
  </conditionalFormatting>
  <conditionalFormatting sqref="W184:BA184">
    <cfRule type="expression" dxfId="240" priority="33">
      <formula>INDIRECT(ADDRESS(ROW(),COLUMN()))=TRUNC(INDIRECT(ADDRESS(ROW(),COLUMN())))</formula>
    </cfRule>
  </conditionalFormatting>
  <conditionalFormatting sqref="BB186:BE186">
    <cfRule type="expression" dxfId="239" priority="32">
      <formula>INDIRECT(ADDRESS(ROW(),COLUMN()))=TRUNC(INDIRECT(ADDRESS(ROW(),COLUMN())))</formula>
    </cfRule>
  </conditionalFormatting>
  <conditionalFormatting sqref="W186:BA186">
    <cfRule type="expression" dxfId="238" priority="31">
      <formula>INDIRECT(ADDRESS(ROW(),COLUMN()))=TRUNC(INDIRECT(ADDRESS(ROW(),COLUMN())))</formula>
    </cfRule>
  </conditionalFormatting>
  <conditionalFormatting sqref="BB188:BE188">
    <cfRule type="expression" dxfId="237" priority="30">
      <formula>INDIRECT(ADDRESS(ROW(),COLUMN()))=TRUNC(INDIRECT(ADDRESS(ROW(),COLUMN())))</formula>
    </cfRule>
  </conditionalFormatting>
  <conditionalFormatting sqref="BB190:BE190">
    <cfRule type="expression" dxfId="236" priority="28">
      <formula>INDIRECT(ADDRESS(ROW(),COLUMN()))=TRUNC(INDIRECT(ADDRESS(ROW(),COLUMN())))</formula>
    </cfRule>
  </conditionalFormatting>
  <conditionalFormatting sqref="W190:BA190">
    <cfRule type="expression" dxfId="235" priority="27">
      <formula>INDIRECT(ADDRESS(ROW(),COLUMN()))=TRUNC(INDIRECT(ADDRESS(ROW(),COLUMN())))</formula>
    </cfRule>
  </conditionalFormatting>
  <conditionalFormatting sqref="BB192:BE192">
    <cfRule type="expression" dxfId="234" priority="26">
      <formula>INDIRECT(ADDRESS(ROW(),COLUMN()))=TRUNC(INDIRECT(ADDRESS(ROW(),COLUMN())))</formula>
    </cfRule>
  </conditionalFormatting>
  <conditionalFormatting sqref="W192:BA192">
    <cfRule type="expression" dxfId="233" priority="25">
      <formula>INDIRECT(ADDRESS(ROW(),COLUMN()))=TRUNC(INDIRECT(ADDRESS(ROW(),COLUMN())))</formula>
    </cfRule>
  </conditionalFormatting>
  <conditionalFormatting sqref="BB194:BE194">
    <cfRule type="expression" dxfId="232" priority="24">
      <formula>INDIRECT(ADDRESS(ROW(),COLUMN()))=TRUNC(INDIRECT(ADDRESS(ROW(),COLUMN())))</formula>
    </cfRule>
  </conditionalFormatting>
  <conditionalFormatting sqref="W194:BA194">
    <cfRule type="expression" dxfId="231" priority="23">
      <formula>INDIRECT(ADDRESS(ROW(),COLUMN()))=TRUNC(INDIRECT(ADDRESS(ROW(),COLUMN())))</formula>
    </cfRule>
  </conditionalFormatting>
  <conditionalFormatting sqref="BB196:BE196">
    <cfRule type="expression" dxfId="230" priority="22">
      <formula>INDIRECT(ADDRESS(ROW(),COLUMN()))=TRUNC(INDIRECT(ADDRESS(ROW(),COLUMN())))</formula>
    </cfRule>
  </conditionalFormatting>
  <conditionalFormatting sqref="W196:BA196">
    <cfRule type="expression" dxfId="229" priority="21">
      <formula>INDIRECT(ADDRESS(ROW(),COLUMN()))=TRUNC(INDIRECT(ADDRESS(ROW(),COLUMN())))</formula>
    </cfRule>
  </conditionalFormatting>
  <conditionalFormatting sqref="BB198:BE198">
    <cfRule type="expression" dxfId="228" priority="20">
      <formula>INDIRECT(ADDRESS(ROW(),COLUMN()))=TRUNC(INDIRECT(ADDRESS(ROW(),COLUMN())))</formula>
    </cfRule>
  </conditionalFormatting>
  <conditionalFormatting sqref="W198:BA198">
    <cfRule type="expression" dxfId="227" priority="19">
      <formula>INDIRECT(ADDRESS(ROW(),COLUMN()))=TRUNC(INDIRECT(ADDRESS(ROW(),COLUMN())))</formula>
    </cfRule>
  </conditionalFormatting>
  <conditionalFormatting sqref="BB200:BE200">
    <cfRule type="expression" dxfId="226" priority="18">
      <formula>INDIRECT(ADDRESS(ROW(),COLUMN()))=TRUNC(INDIRECT(ADDRESS(ROW(),COLUMN())))</formula>
    </cfRule>
  </conditionalFormatting>
  <conditionalFormatting sqref="W200:BA200">
    <cfRule type="expression" dxfId="225" priority="17">
      <formula>INDIRECT(ADDRESS(ROW(),COLUMN()))=TRUNC(INDIRECT(ADDRESS(ROW(),COLUMN())))</formula>
    </cfRule>
  </conditionalFormatting>
  <conditionalFormatting sqref="BB202:BE202">
    <cfRule type="expression" dxfId="224" priority="16">
      <formula>INDIRECT(ADDRESS(ROW(),COLUMN()))=TRUNC(INDIRECT(ADDRESS(ROW(),COLUMN())))</formula>
    </cfRule>
  </conditionalFormatting>
  <conditionalFormatting sqref="W202:BA202">
    <cfRule type="expression" dxfId="223" priority="15">
      <formula>INDIRECT(ADDRESS(ROW(),COLUMN()))=TRUNC(INDIRECT(ADDRESS(ROW(),COLUMN())))</formula>
    </cfRule>
  </conditionalFormatting>
  <conditionalFormatting sqref="BB204:BE204">
    <cfRule type="expression" dxfId="222" priority="14">
      <formula>INDIRECT(ADDRESS(ROW(),COLUMN()))=TRUNC(INDIRECT(ADDRESS(ROW(),COLUMN())))</formula>
    </cfRule>
  </conditionalFormatting>
  <conditionalFormatting sqref="W204:BA204">
    <cfRule type="expression" dxfId="221" priority="13">
      <formula>INDIRECT(ADDRESS(ROW(),COLUMN()))=TRUNC(INDIRECT(ADDRESS(ROW(),COLUMN())))</formula>
    </cfRule>
  </conditionalFormatting>
  <conditionalFormatting sqref="BB206:BE206">
    <cfRule type="expression" dxfId="220" priority="12">
      <formula>INDIRECT(ADDRESS(ROW(),COLUMN()))=TRUNC(INDIRECT(ADDRESS(ROW(),COLUMN())))</formula>
    </cfRule>
  </conditionalFormatting>
  <conditionalFormatting sqref="W206:BA206">
    <cfRule type="expression" dxfId="219" priority="11">
      <formula>INDIRECT(ADDRESS(ROW(),COLUMN()))=TRUNC(INDIRECT(ADDRESS(ROW(),COLUMN())))</formula>
    </cfRule>
  </conditionalFormatting>
  <conditionalFormatting sqref="BB208:BE208">
    <cfRule type="expression" dxfId="218" priority="10">
      <formula>INDIRECT(ADDRESS(ROW(),COLUMN()))=TRUNC(INDIRECT(ADDRESS(ROW(),COLUMN())))</formula>
    </cfRule>
  </conditionalFormatting>
  <conditionalFormatting sqref="W208:BA208">
    <cfRule type="expression" dxfId="217" priority="9">
      <formula>INDIRECT(ADDRESS(ROW(),COLUMN()))=TRUNC(INDIRECT(ADDRESS(ROW(),COLUMN())))</formula>
    </cfRule>
  </conditionalFormatting>
  <conditionalFormatting sqref="BB210:BE210">
    <cfRule type="expression" dxfId="216" priority="8">
      <formula>INDIRECT(ADDRESS(ROW(),COLUMN()))=TRUNC(INDIRECT(ADDRESS(ROW(),COLUMN())))</formula>
    </cfRule>
  </conditionalFormatting>
  <conditionalFormatting sqref="W210:BA210">
    <cfRule type="expression" dxfId="215" priority="7">
      <formula>INDIRECT(ADDRESS(ROW(),COLUMN()))=TRUNC(INDIRECT(ADDRESS(ROW(),COLUMN())))</formula>
    </cfRule>
  </conditionalFormatting>
  <conditionalFormatting sqref="BB212:BE212">
    <cfRule type="expression" dxfId="214" priority="6">
      <formula>INDIRECT(ADDRESS(ROW(),COLUMN()))=TRUNC(INDIRECT(ADDRESS(ROW(),COLUMN())))</formula>
    </cfRule>
  </conditionalFormatting>
  <conditionalFormatting sqref="W212:BA212">
    <cfRule type="expression" dxfId="213" priority="5">
      <formula>INDIRECT(ADDRESS(ROW(),COLUMN()))=TRUNC(INDIRECT(ADDRESS(ROW(),COLUMN())))</formula>
    </cfRule>
  </conditionalFormatting>
  <conditionalFormatting sqref="BB214:BE214">
    <cfRule type="expression" dxfId="212" priority="4">
      <formula>INDIRECT(ADDRESS(ROW(),COLUMN()))=TRUNC(INDIRECT(ADDRESS(ROW(),COLUMN())))</formula>
    </cfRule>
  </conditionalFormatting>
  <conditionalFormatting sqref="W214:BA214">
    <cfRule type="expression" dxfId="211" priority="3">
      <formula>INDIRECT(ADDRESS(ROW(),COLUMN()))=TRUNC(INDIRECT(ADDRESS(ROW(),COLUMN())))</formula>
    </cfRule>
  </conditionalFormatting>
  <conditionalFormatting sqref="BB216:BE216">
    <cfRule type="expression" dxfId="210" priority="2">
      <formula>INDIRECT(ADDRESS(ROW(),COLUMN()))=TRUNC(INDIRECT(ADDRESS(ROW(),COLUMN())))</formula>
    </cfRule>
  </conditionalFormatting>
  <conditionalFormatting sqref="W216:BA216">
    <cfRule type="expression" dxfId="209" priority="1">
      <formula>INDIRECT(ADDRESS(ROW(),COLUMN()))=TRUNC(INDIRECT(ADDRESS(ROW(),COLUMN())))</formula>
    </cfRule>
  </conditionalFormatting>
  <dataValidations count="10">
    <dataValidation allowBlank="1" showInputMessage="1" showErrorMessage="1" error="入力可能範囲　32～40" sqref="BE10"/>
    <dataValidation type="list" allowBlank="1" showInputMessage="1" showErrorMessage="1" sqref="R228:S228">
      <formula1>"週,暦月"</formula1>
    </dataValidation>
    <dataValidation type="list" allowBlank="1" showInputMessage="1" showErrorMessage="1" sqref="BE3:BH3">
      <formula1>"４週,暦月"</formula1>
    </dataValidation>
    <dataValidation type="list" allowBlank="1" showInputMessage="1" showErrorMessage="1" sqref="AF3:AF4">
      <formula1>#REF!</formula1>
    </dataValidation>
    <dataValidation type="decimal" allowBlank="1" showInputMessage="1" showErrorMessage="1" error="入力可能範囲　32～40" sqref="BA6:BB6">
      <formula1>32</formula1>
      <formula2>40</formula2>
    </dataValidation>
    <dataValidation type="list" allowBlank="1" showInputMessage="1" showErrorMessage="1" sqref="BE4:BH4">
      <formula1>"予定,実績,予定・実績"</formula1>
    </dataValidation>
    <dataValidation type="list" allowBlank="1" showInputMessage="1" sqref="C17:D216">
      <formula1>職種</formula1>
    </dataValidation>
    <dataValidation type="list" errorStyle="warning" allowBlank="1" showInputMessage="1" error="リストにない場合のみ、入力してください。" sqref="K17:N216">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formula1>シフト記号表</formula1>
    </dataValidation>
    <dataValidation type="list" allowBlank="1" showInputMessage="1" sqref="I17:J216">
      <formula1>"A, B, C, D"</formula1>
    </dataValidation>
  </dataValidations>
  <printOptions horizontalCentered="1"/>
  <pageMargins left="0.15748031496062992" right="0.15748031496062992" top="0.59055118110236227" bottom="0.35433070866141736" header="0.15748031496062992" footer="0.15748031496062992"/>
  <pageSetup paperSize="9" scale="16"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AT1:BI1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S290"/>
  <sheetViews>
    <sheetView showGridLines="0" view="pageBreakPreview" zoomScale="75" zoomScaleNormal="55" zoomScaleSheetLayoutView="75" workbookViewId="0">
      <selection activeCell="D17" sqref="D17:F18"/>
    </sheetView>
  </sheetViews>
  <sheetFormatPr defaultColWidth="5" defaultRowHeight="14.4" x14ac:dyDescent="0.2"/>
  <cols>
    <col min="1" max="1" width="1" style="219" customWidth="1"/>
    <col min="2" max="6" width="6.33203125" style="219" customWidth="1"/>
    <col min="7" max="8" width="9" style="219" customWidth="1"/>
    <col min="9" max="12" width="3.5546875" style="219" hidden="1" customWidth="1"/>
    <col min="13" max="14" width="3.5546875" style="219" customWidth="1"/>
    <col min="15" max="66" width="6.33203125" style="219" customWidth="1"/>
    <col min="67" max="67" width="1.21875" style="219" customWidth="1"/>
    <col min="68" max="16384" width="5" style="219"/>
  </cols>
  <sheetData>
    <row r="1" spans="2:71" s="182" customFormat="1" ht="20.25" customHeight="1" x14ac:dyDescent="0.2">
      <c r="G1" s="183" t="s">
        <v>456</v>
      </c>
      <c r="H1" s="183"/>
      <c r="I1" s="183"/>
      <c r="J1" s="183"/>
      <c r="K1" s="183"/>
      <c r="L1" s="183"/>
      <c r="M1" s="183"/>
      <c r="N1" s="183"/>
      <c r="Q1" s="184" t="s">
        <v>457</v>
      </c>
      <c r="T1" s="183"/>
      <c r="U1" s="183"/>
      <c r="V1" s="183"/>
      <c r="W1" s="183"/>
      <c r="X1" s="183"/>
      <c r="Y1" s="183"/>
      <c r="Z1" s="183"/>
      <c r="AA1" s="183"/>
      <c r="AW1" s="185" t="s">
        <v>458</v>
      </c>
      <c r="AX1" s="1536" t="s">
        <v>711</v>
      </c>
      <c r="AY1" s="1537"/>
      <c r="AZ1" s="1537"/>
      <c r="BA1" s="1537"/>
      <c r="BB1" s="1537"/>
      <c r="BC1" s="1537"/>
      <c r="BD1" s="1537"/>
      <c r="BE1" s="1537"/>
      <c r="BF1" s="1537"/>
      <c r="BG1" s="1537"/>
      <c r="BH1" s="1537"/>
      <c r="BI1" s="1537"/>
      <c r="BJ1" s="1537"/>
      <c r="BK1" s="1537"/>
      <c r="BL1" s="1537"/>
      <c r="BM1" s="1537"/>
      <c r="BN1" s="185" t="s">
        <v>206</v>
      </c>
    </row>
    <row r="2" spans="2:71" s="186" customFormat="1" ht="20.25" customHeight="1" x14ac:dyDescent="0.2">
      <c r="N2" s="184"/>
      <c r="Q2" s="184"/>
      <c r="R2" s="184"/>
      <c r="T2" s="185"/>
      <c r="U2" s="185"/>
      <c r="V2" s="185"/>
      <c r="W2" s="185"/>
      <c r="X2" s="185"/>
      <c r="Y2" s="185"/>
      <c r="Z2" s="185"/>
      <c r="AA2" s="185"/>
      <c r="AF2" s="187" t="s">
        <v>460</v>
      </c>
      <c r="AG2" s="1538"/>
      <c r="AH2" s="1538"/>
      <c r="AI2" s="187" t="s">
        <v>461</v>
      </c>
      <c r="AJ2" s="1539" t="str">
        <f>IF(AG2=0,"",YEAR(DATE(2018+AG2,1,1)))</f>
        <v/>
      </c>
      <c r="AK2" s="1539"/>
      <c r="AL2" s="188" t="s">
        <v>462</v>
      </c>
      <c r="AM2" s="188" t="s">
        <v>202</v>
      </c>
      <c r="AN2" s="1538"/>
      <c r="AO2" s="1538"/>
      <c r="AP2" s="188" t="s">
        <v>463</v>
      </c>
      <c r="AW2" s="185" t="s">
        <v>464</v>
      </c>
      <c r="AX2" s="1538"/>
      <c r="AY2" s="1538"/>
      <c r="AZ2" s="1538"/>
      <c r="BA2" s="1538"/>
      <c r="BB2" s="1538"/>
      <c r="BC2" s="1538"/>
      <c r="BD2" s="1538"/>
      <c r="BE2" s="1538"/>
      <c r="BF2" s="1538"/>
      <c r="BG2" s="1538"/>
      <c r="BH2" s="1538"/>
      <c r="BI2" s="1538"/>
      <c r="BJ2" s="1538"/>
      <c r="BK2" s="1538"/>
      <c r="BL2" s="1538"/>
      <c r="BM2" s="1538"/>
      <c r="BN2" s="185" t="s">
        <v>206</v>
      </c>
      <c r="BO2" s="185"/>
      <c r="BP2" s="185"/>
      <c r="BQ2" s="185"/>
    </row>
    <row r="3" spans="2:71" s="186" customFormat="1" ht="20.25" customHeight="1" x14ac:dyDescent="0.2">
      <c r="N3" s="184"/>
      <c r="Q3" s="184"/>
      <c r="S3" s="185"/>
      <c r="T3" s="185"/>
      <c r="U3" s="185"/>
      <c r="V3" s="185"/>
      <c r="W3" s="185"/>
      <c r="X3" s="185"/>
      <c r="Y3" s="185"/>
      <c r="AG3" s="189"/>
      <c r="AH3" s="189"/>
      <c r="AI3" s="190"/>
      <c r="AJ3" s="191"/>
      <c r="AK3" s="190"/>
      <c r="BH3" s="192" t="s">
        <v>465</v>
      </c>
      <c r="BI3" s="1540"/>
      <c r="BJ3" s="1541"/>
      <c r="BK3" s="1541"/>
      <c r="BL3" s="1542"/>
      <c r="BM3" s="185"/>
    </row>
    <row r="4" spans="2:71" s="186" customFormat="1" ht="20.25" customHeight="1" x14ac:dyDescent="0.2">
      <c r="B4" s="193"/>
      <c r="C4" s="193"/>
      <c r="D4" s="193"/>
      <c r="E4" s="193"/>
      <c r="F4" s="193"/>
      <c r="G4" s="193"/>
      <c r="H4" s="193"/>
      <c r="I4" s="193"/>
      <c r="J4" s="193"/>
      <c r="K4" s="193"/>
      <c r="L4" s="193"/>
      <c r="M4" s="193"/>
      <c r="N4" s="194"/>
      <c r="O4" s="193"/>
      <c r="P4" s="193"/>
      <c r="Q4" s="194"/>
      <c r="R4" s="193"/>
      <c r="S4" s="195"/>
      <c r="T4" s="195"/>
      <c r="U4" s="195"/>
      <c r="V4" s="195"/>
      <c r="W4" s="195"/>
      <c r="X4" s="195"/>
      <c r="Y4" s="195"/>
      <c r="Z4" s="193"/>
      <c r="AA4" s="193"/>
      <c r="AB4" s="193"/>
      <c r="AC4" s="193"/>
      <c r="AD4" s="193"/>
      <c r="AE4" s="193"/>
      <c r="AF4" s="193"/>
      <c r="AG4" s="196"/>
      <c r="AH4" s="196"/>
      <c r="AI4" s="197"/>
      <c r="AJ4" s="198"/>
      <c r="AK4" s="197"/>
      <c r="AL4" s="193"/>
      <c r="AM4" s="193"/>
      <c r="AN4" s="193"/>
      <c r="AO4" s="193"/>
      <c r="AP4" s="193"/>
      <c r="AQ4" s="193"/>
      <c r="AR4" s="193"/>
      <c r="AS4" s="193"/>
      <c r="AT4" s="193"/>
      <c r="AU4" s="193"/>
      <c r="AV4" s="193"/>
      <c r="BH4" s="192" t="s">
        <v>466</v>
      </c>
      <c r="BI4" s="1540"/>
      <c r="BJ4" s="1541"/>
      <c r="BK4" s="1541"/>
      <c r="BL4" s="1542"/>
      <c r="BM4" s="185"/>
    </row>
    <row r="5" spans="2:71" s="186" customFormat="1" ht="9" customHeight="1" x14ac:dyDescent="0.2">
      <c r="B5" s="193"/>
      <c r="C5" s="193"/>
      <c r="D5" s="193"/>
      <c r="E5" s="193"/>
      <c r="F5" s="193"/>
      <c r="G5" s="193"/>
      <c r="H5" s="193"/>
      <c r="I5" s="193"/>
      <c r="J5" s="193"/>
      <c r="K5" s="193"/>
      <c r="L5" s="193"/>
      <c r="M5" s="193"/>
      <c r="N5" s="194"/>
      <c r="O5" s="193"/>
      <c r="P5" s="193"/>
      <c r="Q5" s="194"/>
      <c r="R5" s="193"/>
      <c r="S5" s="195"/>
      <c r="T5" s="195"/>
      <c r="U5" s="195"/>
      <c r="V5" s="195"/>
      <c r="W5" s="195"/>
      <c r="X5" s="195"/>
      <c r="Y5" s="195"/>
      <c r="Z5" s="193"/>
      <c r="AA5" s="193"/>
      <c r="AB5" s="193"/>
      <c r="AC5" s="193"/>
      <c r="AD5" s="193"/>
      <c r="AE5" s="193"/>
      <c r="AF5" s="193"/>
      <c r="AG5" s="199"/>
      <c r="AH5" s="199"/>
      <c r="AI5" s="193"/>
      <c r="AJ5" s="193"/>
      <c r="AK5" s="193"/>
      <c r="AL5" s="193"/>
      <c r="AM5" s="193"/>
      <c r="AN5" s="200"/>
      <c r="AO5" s="200"/>
      <c r="AP5" s="200"/>
      <c r="AQ5" s="200"/>
      <c r="AR5" s="200"/>
      <c r="AS5" s="200"/>
      <c r="AT5" s="200"/>
      <c r="AU5" s="200"/>
      <c r="AV5" s="200"/>
      <c r="AW5" s="182"/>
      <c r="AX5" s="182"/>
      <c r="AY5" s="182"/>
      <c r="AZ5" s="182"/>
      <c r="BA5" s="182"/>
      <c r="BB5" s="182"/>
      <c r="BC5" s="182"/>
      <c r="BD5" s="182"/>
      <c r="BE5" s="182"/>
      <c r="BF5" s="182"/>
      <c r="BG5" s="182"/>
      <c r="BH5" s="182"/>
      <c r="BI5" s="182"/>
      <c r="BJ5" s="182"/>
      <c r="BK5" s="182"/>
      <c r="BL5" s="201"/>
      <c r="BM5" s="201"/>
    </row>
    <row r="6" spans="2:71" s="186" customFormat="1" ht="21" customHeight="1" x14ac:dyDescent="0.2">
      <c r="B6" s="202"/>
      <c r="C6" s="202"/>
      <c r="D6" s="202"/>
      <c r="E6" s="202"/>
      <c r="F6" s="202"/>
      <c r="G6" s="203"/>
      <c r="H6" s="203"/>
      <c r="I6" s="203"/>
      <c r="J6" s="203"/>
      <c r="K6" s="203"/>
      <c r="L6" s="203"/>
      <c r="M6" s="203"/>
      <c r="N6" s="203"/>
      <c r="O6" s="204"/>
      <c r="P6" s="204"/>
      <c r="Q6" s="204"/>
      <c r="R6" s="205"/>
      <c r="S6" s="204"/>
      <c r="T6" s="204"/>
      <c r="U6" s="204"/>
      <c r="V6" s="193"/>
      <c r="W6" s="193"/>
      <c r="X6" s="193"/>
      <c r="Y6" s="193"/>
      <c r="Z6" s="193"/>
      <c r="AA6" s="193"/>
      <c r="AB6" s="193"/>
      <c r="AC6" s="193"/>
      <c r="AD6" s="193"/>
      <c r="AE6" s="193"/>
      <c r="AF6" s="193"/>
      <c r="AG6" s="193"/>
      <c r="AH6" s="193"/>
      <c r="AI6" s="193"/>
      <c r="AJ6" s="193"/>
      <c r="AK6" s="193"/>
      <c r="AL6" s="193"/>
      <c r="AM6" s="193"/>
      <c r="AN6" s="200"/>
      <c r="AO6" s="200"/>
      <c r="AP6" s="200"/>
      <c r="AQ6" s="200"/>
      <c r="AR6" s="200"/>
      <c r="AS6" s="200" t="s">
        <v>467</v>
      </c>
      <c r="AT6" s="200"/>
      <c r="AU6" s="200"/>
      <c r="AV6" s="200"/>
      <c r="AW6" s="182"/>
      <c r="AX6" s="182"/>
      <c r="AY6" s="182"/>
      <c r="BA6" s="206"/>
      <c r="BB6" s="206"/>
      <c r="BC6" s="207"/>
      <c r="BD6" s="182"/>
      <c r="BE6" s="1569"/>
      <c r="BF6" s="1570"/>
      <c r="BG6" s="207" t="s">
        <v>468</v>
      </c>
      <c r="BH6" s="182"/>
      <c r="BI6" s="1569"/>
      <c r="BJ6" s="1570"/>
      <c r="BK6" s="207" t="s">
        <v>469</v>
      </c>
      <c r="BL6" s="182"/>
      <c r="BM6" s="201"/>
    </row>
    <row r="7" spans="2:71" s="186" customFormat="1" ht="5.25" customHeight="1" x14ac:dyDescent="0.2">
      <c r="B7" s="202"/>
      <c r="C7" s="202"/>
      <c r="D7" s="202"/>
      <c r="E7" s="202"/>
      <c r="F7" s="202"/>
      <c r="G7" s="208"/>
      <c r="H7" s="208"/>
      <c r="I7" s="208"/>
      <c r="J7" s="208"/>
      <c r="K7" s="208"/>
      <c r="L7" s="208"/>
      <c r="M7" s="208"/>
      <c r="N7" s="204"/>
      <c r="O7" s="204"/>
      <c r="P7" s="204"/>
      <c r="Q7" s="205"/>
      <c r="R7" s="204"/>
      <c r="S7" s="204"/>
      <c r="T7" s="204"/>
      <c r="U7" s="204"/>
      <c r="V7" s="193"/>
      <c r="W7" s="193"/>
      <c r="X7" s="193"/>
      <c r="Y7" s="193"/>
      <c r="Z7" s="193"/>
      <c r="AA7" s="193"/>
      <c r="AB7" s="193"/>
      <c r="AC7" s="193"/>
      <c r="AD7" s="193"/>
      <c r="AE7" s="193"/>
      <c r="AF7" s="193"/>
      <c r="AG7" s="193"/>
      <c r="AH7" s="193"/>
      <c r="AI7" s="193"/>
      <c r="AJ7" s="193"/>
      <c r="AK7" s="193"/>
      <c r="AL7" s="193"/>
      <c r="AM7" s="193"/>
      <c r="AN7" s="200"/>
      <c r="AO7" s="200"/>
      <c r="AP7" s="200"/>
      <c r="AQ7" s="200"/>
      <c r="AR7" s="200"/>
      <c r="AS7" s="200"/>
      <c r="AT7" s="200"/>
      <c r="AU7" s="200"/>
      <c r="AV7" s="200"/>
      <c r="AW7" s="200"/>
      <c r="AX7" s="200"/>
      <c r="AY7" s="200"/>
      <c r="AZ7" s="200"/>
      <c r="BA7" s="200"/>
      <c r="BB7" s="200"/>
      <c r="BC7" s="200"/>
      <c r="BD7" s="200"/>
      <c r="BE7" s="200"/>
      <c r="BF7" s="200"/>
      <c r="BG7" s="200"/>
      <c r="BH7" s="200"/>
      <c r="BI7" s="200"/>
      <c r="BJ7" s="200"/>
      <c r="BK7" s="200"/>
      <c r="BL7" s="209"/>
      <c r="BM7" s="209"/>
      <c r="BN7" s="193"/>
    </row>
    <row r="8" spans="2:71" s="186" customFormat="1" ht="21" customHeight="1" x14ac:dyDescent="0.2">
      <c r="B8" s="210"/>
      <c r="C8" s="210"/>
      <c r="D8" s="210"/>
      <c r="E8" s="210"/>
      <c r="F8" s="210"/>
      <c r="G8" s="205"/>
      <c r="H8" s="205"/>
      <c r="I8" s="205"/>
      <c r="J8" s="205"/>
      <c r="K8" s="205"/>
      <c r="L8" s="205"/>
      <c r="M8" s="205"/>
      <c r="N8" s="204"/>
      <c r="O8" s="204"/>
      <c r="P8" s="204"/>
      <c r="Q8" s="205"/>
      <c r="R8" s="204"/>
      <c r="S8" s="204"/>
      <c r="T8" s="204"/>
      <c r="U8" s="204"/>
      <c r="V8" s="193"/>
      <c r="W8" s="193"/>
      <c r="X8" s="193"/>
      <c r="Y8" s="193"/>
      <c r="Z8" s="193"/>
      <c r="AA8" s="193"/>
      <c r="AB8" s="193"/>
      <c r="AC8" s="193"/>
      <c r="AD8" s="193"/>
      <c r="AE8" s="193"/>
      <c r="AF8" s="193"/>
      <c r="AG8" s="193"/>
      <c r="AH8" s="193"/>
      <c r="AI8" s="193"/>
      <c r="AJ8" s="193"/>
      <c r="AK8" s="193"/>
      <c r="AL8" s="193"/>
      <c r="AM8" s="193"/>
      <c r="AN8" s="211"/>
      <c r="AO8" s="211"/>
      <c r="AP8" s="211"/>
      <c r="AQ8" s="203"/>
      <c r="AR8" s="212"/>
      <c r="AS8" s="213"/>
      <c r="AT8" s="213"/>
      <c r="AU8" s="202"/>
      <c r="AV8" s="206"/>
      <c r="AW8" s="206"/>
      <c r="AX8" s="206"/>
      <c r="AY8" s="214"/>
      <c r="AZ8" s="214"/>
      <c r="BA8" s="200"/>
      <c r="BB8" s="206"/>
      <c r="BC8" s="206"/>
      <c r="BD8" s="205"/>
      <c r="BE8" s="200"/>
      <c r="BF8" s="200" t="s">
        <v>470</v>
      </c>
      <c r="BG8" s="200"/>
      <c r="BH8" s="200"/>
      <c r="BI8" s="1571" t="e">
        <f>DAY(EOMONTH(DATE(AJ2,AN2,1),0))</f>
        <v>#VALUE!</v>
      </c>
      <c r="BJ8" s="1572"/>
      <c r="BK8" s="200" t="s">
        <v>203</v>
      </c>
      <c r="BL8" s="200"/>
      <c r="BM8" s="200"/>
      <c r="BN8" s="193"/>
      <c r="BQ8" s="185"/>
      <c r="BR8" s="185"/>
      <c r="BS8" s="185"/>
    </row>
    <row r="9" spans="2:71" s="186" customFormat="1" ht="5.25" customHeight="1" x14ac:dyDescent="0.2">
      <c r="B9" s="210"/>
      <c r="C9" s="210"/>
      <c r="D9" s="210"/>
      <c r="E9" s="210"/>
      <c r="F9" s="210"/>
      <c r="G9" s="205"/>
      <c r="H9" s="205"/>
      <c r="I9" s="205"/>
      <c r="J9" s="205"/>
      <c r="K9" s="205"/>
      <c r="L9" s="205"/>
      <c r="M9" s="205"/>
      <c r="N9" s="204"/>
      <c r="O9" s="204"/>
      <c r="P9" s="204"/>
      <c r="Q9" s="205"/>
      <c r="R9" s="204"/>
      <c r="S9" s="204"/>
      <c r="T9" s="204"/>
      <c r="U9" s="204"/>
      <c r="V9" s="193"/>
      <c r="W9" s="193"/>
      <c r="X9" s="193"/>
      <c r="Y9" s="193"/>
      <c r="Z9" s="193"/>
      <c r="AA9" s="193"/>
      <c r="AB9" s="193"/>
      <c r="AC9" s="193"/>
      <c r="AD9" s="193"/>
      <c r="AE9" s="193"/>
      <c r="AF9" s="193"/>
      <c r="AG9" s="193"/>
      <c r="AH9" s="193"/>
      <c r="AI9" s="193"/>
      <c r="AJ9" s="193"/>
      <c r="AK9" s="193"/>
      <c r="AL9" s="193"/>
      <c r="AM9" s="193"/>
      <c r="AN9" s="211"/>
      <c r="AO9" s="211"/>
      <c r="AP9" s="211"/>
      <c r="AQ9" s="203"/>
      <c r="AR9" s="212"/>
      <c r="AS9" s="213"/>
      <c r="AT9" s="213"/>
      <c r="AU9" s="202"/>
      <c r="AV9" s="206"/>
      <c r="AW9" s="206"/>
      <c r="AX9" s="206"/>
      <c r="AY9" s="214"/>
      <c r="AZ9" s="214"/>
      <c r="BA9" s="200"/>
      <c r="BB9" s="206"/>
      <c r="BC9" s="206"/>
      <c r="BD9" s="205"/>
      <c r="BE9" s="200"/>
      <c r="BF9" s="200"/>
      <c r="BG9" s="200"/>
      <c r="BH9" s="200"/>
      <c r="BI9" s="205"/>
      <c r="BJ9" s="205"/>
      <c r="BK9" s="200"/>
      <c r="BL9" s="200"/>
      <c r="BM9" s="200"/>
      <c r="BN9" s="193"/>
      <c r="BQ9" s="185"/>
      <c r="BR9" s="185"/>
      <c r="BS9" s="185"/>
    </row>
    <row r="10" spans="2:71" s="186" customFormat="1" ht="21" customHeight="1" x14ac:dyDescent="0.2">
      <c r="B10" s="210"/>
      <c r="C10" s="210"/>
      <c r="D10" s="210"/>
      <c r="E10" s="210"/>
      <c r="F10" s="210"/>
      <c r="G10" s="205"/>
      <c r="H10" s="205"/>
      <c r="I10" s="205"/>
      <c r="J10" s="205"/>
      <c r="K10" s="205"/>
      <c r="L10" s="205"/>
      <c r="M10" s="205"/>
      <c r="N10" s="204"/>
      <c r="O10" s="204"/>
      <c r="P10" s="204"/>
      <c r="Q10" s="205"/>
      <c r="R10" s="204"/>
      <c r="S10" s="204"/>
      <c r="T10" s="204"/>
      <c r="U10" s="204"/>
      <c r="V10" s="193"/>
      <c r="W10" s="193"/>
      <c r="X10" s="193"/>
      <c r="Y10" s="193"/>
      <c r="Z10" s="193"/>
      <c r="AA10" s="193"/>
      <c r="AB10" s="193"/>
      <c r="AC10" s="193"/>
      <c r="AD10" s="193"/>
      <c r="AE10" s="193"/>
      <c r="AF10" s="193"/>
      <c r="AG10" s="193"/>
      <c r="AH10" s="193"/>
      <c r="AI10" s="193"/>
      <c r="AJ10" s="193"/>
      <c r="AK10" s="193"/>
      <c r="AL10" s="193"/>
      <c r="AM10" s="193"/>
      <c r="AN10" s="211"/>
      <c r="AO10" s="211"/>
      <c r="AP10" s="211"/>
      <c r="AQ10" s="203"/>
      <c r="AR10" s="212"/>
      <c r="AS10" s="213"/>
      <c r="AT10" s="213"/>
      <c r="AU10" s="200" t="s">
        <v>471</v>
      </c>
      <c r="AV10" s="206"/>
      <c r="AW10" s="200"/>
      <c r="AX10" s="203"/>
      <c r="AY10" s="203"/>
      <c r="AZ10" s="215"/>
      <c r="BA10" s="200"/>
      <c r="BB10" s="216"/>
      <c r="BC10" s="216"/>
      <c r="BD10" s="216"/>
      <c r="BE10" s="200"/>
      <c r="BF10" s="200"/>
      <c r="BG10" s="209" t="s">
        <v>472</v>
      </c>
      <c r="BH10" s="200"/>
      <c r="BI10" s="1569"/>
      <c r="BJ10" s="1570"/>
      <c r="BK10" s="207" t="s">
        <v>473</v>
      </c>
      <c r="BL10" s="200"/>
      <c r="BM10" s="200"/>
      <c r="BN10" s="193"/>
      <c r="BQ10" s="185"/>
      <c r="BR10" s="185"/>
      <c r="BS10" s="185"/>
    </row>
    <row r="11" spans="2:71" ht="5.25" customHeight="1" thickBot="1" x14ac:dyDescent="0.25">
      <c r="B11" s="217"/>
      <c r="C11" s="217"/>
      <c r="D11" s="217"/>
      <c r="E11" s="217"/>
      <c r="F11" s="217"/>
      <c r="G11" s="218"/>
      <c r="H11" s="218"/>
      <c r="I11" s="218"/>
      <c r="J11" s="218"/>
      <c r="K11" s="218"/>
      <c r="L11" s="218"/>
      <c r="M11" s="218"/>
      <c r="N11" s="218"/>
      <c r="O11" s="217"/>
      <c r="P11" s="217"/>
      <c r="Q11" s="217"/>
      <c r="R11" s="217"/>
      <c r="S11" s="217"/>
      <c r="T11" s="217"/>
      <c r="U11" s="217"/>
      <c r="V11" s="217"/>
      <c r="W11" s="217"/>
      <c r="X11" s="217"/>
      <c r="Y11" s="217"/>
      <c r="Z11" s="217"/>
      <c r="AA11" s="217"/>
      <c r="AB11" s="217"/>
      <c r="AC11" s="217"/>
      <c r="AD11" s="217"/>
      <c r="AE11" s="217"/>
      <c r="AF11" s="217"/>
      <c r="AG11" s="218"/>
      <c r="AH11" s="217"/>
      <c r="AI11" s="217"/>
      <c r="AJ11" s="217"/>
      <c r="AK11" s="217"/>
      <c r="AL11" s="217"/>
      <c r="AM11" s="217"/>
      <c r="AN11" s="217"/>
      <c r="AO11" s="217"/>
      <c r="AP11" s="217"/>
      <c r="AQ11" s="217"/>
      <c r="AR11" s="217"/>
      <c r="AS11" s="217"/>
      <c r="AT11" s="217"/>
      <c r="AU11" s="217"/>
      <c r="AV11" s="217"/>
      <c r="AX11" s="220"/>
      <c r="BO11" s="221"/>
      <c r="BP11" s="221"/>
      <c r="BQ11" s="221"/>
    </row>
    <row r="12" spans="2:71" ht="21.6" customHeight="1" x14ac:dyDescent="0.2">
      <c r="B12" s="1587" t="s">
        <v>474</v>
      </c>
      <c r="C12" s="1663" t="s">
        <v>530</v>
      </c>
      <c r="D12" s="1557" t="s">
        <v>531</v>
      </c>
      <c r="E12" s="1544"/>
      <c r="F12" s="1666"/>
      <c r="G12" s="1557" t="s">
        <v>532</v>
      </c>
      <c r="H12" s="1590"/>
      <c r="I12" s="222"/>
      <c r="J12" s="223"/>
      <c r="K12" s="222"/>
      <c r="L12" s="223"/>
      <c r="M12" s="1593" t="s">
        <v>533</v>
      </c>
      <c r="N12" s="1594"/>
      <c r="O12" s="1599" t="s">
        <v>534</v>
      </c>
      <c r="P12" s="1558"/>
      <c r="Q12" s="1558"/>
      <c r="R12" s="1590"/>
      <c r="S12" s="1599" t="s">
        <v>535</v>
      </c>
      <c r="T12" s="1558"/>
      <c r="U12" s="1558"/>
      <c r="V12" s="1558"/>
      <c r="W12" s="1590"/>
      <c r="X12" s="224"/>
      <c r="Y12" s="224"/>
      <c r="Z12" s="225"/>
      <c r="AA12" s="1543" t="s">
        <v>536</v>
      </c>
      <c r="AB12" s="1544"/>
      <c r="AC12" s="1544"/>
      <c r="AD12" s="1544"/>
      <c r="AE12" s="1544"/>
      <c r="AF12" s="1544"/>
      <c r="AG12" s="1544"/>
      <c r="AH12" s="1544"/>
      <c r="AI12" s="1544"/>
      <c r="AJ12" s="1544"/>
      <c r="AK12" s="1544"/>
      <c r="AL12" s="1544"/>
      <c r="AM12" s="1544"/>
      <c r="AN12" s="1544"/>
      <c r="AO12" s="1544"/>
      <c r="AP12" s="1544"/>
      <c r="AQ12" s="1544"/>
      <c r="AR12" s="1544"/>
      <c r="AS12" s="1544"/>
      <c r="AT12" s="1544"/>
      <c r="AU12" s="1544"/>
      <c r="AV12" s="1544"/>
      <c r="AW12" s="1544"/>
      <c r="AX12" s="1544"/>
      <c r="AY12" s="1544"/>
      <c r="AZ12" s="1544"/>
      <c r="BA12" s="1544"/>
      <c r="BB12" s="1544"/>
      <c r="BC12" s="1544"/>
      <c r="BD12" s="1544"/>
      <c r="BE12" s="1544"/>
      <c r="BF12" s="1545" t="str">
        <f>IF(BI3="４週","(12)1～4週目の勤務時間数合計","(12)1か月の勤務時間数　合計")</f>
        <v>(12)1か月の勤務時間数　合計</v>
      </c>
      <c r="BG12" s="1546"/>
      <c r="BH12" s="1551" t="s">
        <v>537</v>
      </c>
      <c r="BI12" s="1552"/>
      <c r="BJ12" s="1557" t="s">
        <v>538</v>
      </c>
      <c r="BK12" s="1558"/>
      <c r="BL12" s="1558"/>
      <c r="BM12" s="1558"/>
      <c r="BN12" s="1559"/>
    </row>
    <row r="13" spans="2:71" ht="20.25" customHeight="1" x14ac:dyDescent="0.2">
      <c r="B13" s="1588"/>
      <c r="C13" s="1664"/>
      <c r="D13" s="1667"/>
      <c r="E13" s="1668"/>
      <c r="F13" s="1669"/>
      <c r="G13" s="1560"/>
      <c r="H13" s="1591"/>
      <c r="I13" s="226"/>
      <c r="J13" s="227"/>
      <c r="K13" s="226"/>
      <c r="L13" s="227"/>
      <c r="M13" s="1595"/>
      <c r="N13" s="1596"/>
      <c r="O13" s="1600"/>
      <c r="P13" s="1561"/>
      <c r="Q13" s="1561"/>
      <c r="R13" s="1591"/>
      <c r="S13" s="1600"/>
      <c r="T13" s="1561"/>
      <c r="U13" s="1561"/>
      <c r="V13" s="1561"/>
      <c r="W13" s="1591"/>
      <c r="X13" s="228"/>
      <c r="Y13" s="228"/>
      <c r="Z13" s="229"/>
      <c r="AA13" s="1566" t="s">
        <v>482</v>
      </c>
      <c r="AB13" s="1566"/>
      <c r="AC13" s="1566"/>
      <c r="AD13" s="1566"/>
      <c r="AE13" s="1566"/>
      <c r="AF13" s="1566"/>
      <c r="AG13" s="1567"/>
      <c r="AH13" s="1568" t="s">
        <v>483</v>
      </c>
      <c r="AI13" s="1566"/>
      <c r="AJ13" s="1566"/>
      <c r="AK13" s="1566"/>
      <c r="AL13" s="1566"/>
      <c r="AM13" s="1566"/>
      <c r="AN13" s="1567"/>
      <c r="AO13" s="1568" t="s">
        <v>484</v>
      </c>
      <c r="AP13" s="1566"/>
      <c r="AQ13" s="1566"/>
      <c r="AR13" s="1566"/>
      <c r="AS13" s="1566"/>
      <c r="AT13" s="1566"/>
      <c r="AU13" s="1567"/>
      <c r="AV13" s="1568" t="s">
        <v>485</v>
      </c>
      <c r="AW13" s="1566"/>
      <c r="AX13" s="1566"/>
      <c r="AY13" s="1566"/>
      <c r="AZ13" s="1566"/>
      <c r="BA13" s="1566"/>
      <c r="BB13" s="1567"/>
      <c r="BC13" s="1568" t="s">
        <v>486</v>
      </c>
      <c r="BD13" s="1566"/>
      <c r="BE13" s="1566"/>
      <c r="BF13" s="1547"/>
      <c r="BG13" s="1548"/>
      <c r="BH13" s="1553"/>
      <c r="BI13" s="1554"/>
      <c r="BJ13" s="1560"/>
      <c r="BK13" s="1561"/>
      <c r="BL13" s="1561"/>
      <c r="BM13" s="1561"/>
      <c r="BN13" s="1562"/>
    </row>
    <row r="14" spans="2:71" ht="20.25" customHeight="1" x14ac:dyDescent="0.2">
      <c r="B14" s="1588"/>
      <c r="C14" s="1664"/>
      <c r="D14" s="1667"/>
      <c r="E14" s="1668"/>
      <c r="F14" s="1669"/>
      <c r="G14" s="1560"/>
      <c r="H14" s="1591"/>
      <c r="I14" s="226"/>
      <c r="J14" s="227"/>
      <c r="K14" s="226"/>
      <c r="L14" s="227"/>
      <c r="M14" s="1595"/>
      <c r="N14" s="1596"/>
      <c r="O14" s="1600"/>
      <c r="P14" s="1561"/>
      <c r="Q14" s="1561"/>
      <c r="R14" s="1591"/>
      <c r="S14" s="1600"/>
      <c r="T14" s="1561"/>
      <c r="U14" s="1561"/>
      <c r="V14" s="1561"/>
      <c r="W14" s="1591"/>
      <c r="X14" s="228"/>
      <c r="Y14" s="228"/>
      <c r="Z14" s="229"/>
      <c r="AA14" s="230">
        <v>1</v>
      </c>
      <c r="AB14" s="231">
        <v>2</v>
      </c>
      <c r="AC14" s="231">
        <v>3</v>
      </c>
      <c r="AD14" s="231">
        <v>4</v>
      </c>
      <c r="AE14" s="231">
        <v>5</v>
      </c>
      <c r="AF14" s="231">
        <v>6</v>
      </c>
      <c r="AG14" s="232">
        <v>7</v>
      </c>
      <c r="AH14" s="233">
        <v>8</v>
      </c>
      <c r="AI14" s="231">
        <v>9</v>
      </c>
      <c r="AJ14" s="231">
        <v>10</v>
      </c>
      <c r="AK14" s="231">
        <v>11</v>
      </c>
      <c r="AL14" s="231">
        <v>12</v>
      </c>
      <c r="AM14" s="231">
        <v>13</v>
      </c>
      <c r="AN14" s="232">
        <v>14</v>
      </c>
      <c r="AO14" s="230">
        <v>15</v>
      </c>
      <c r="AP14" s="231">
        <v>16</v>
      </c>
      <c r="AQ14" s="231">
        <v>17</v>
      </c>
      <c r="AR14" s="231">
        <v>18</v>
      </c>
      <c r="AS14" s="231">
        <v>19</v>
      </c>
      <c r="AT14" s="231">
        <v>20</v>
      </c>
      <c r="AU14" s="232">
        <v>21</v>
      </c>
      <c r="AV14" s="233">
        <v>22</v>
      </c>
      <c r="AW14" s="231">
        <v>23</v>
      </c>
      <c r="AX14" s="231">
        <v>24</v>
      </c>
      <c r="AY14" s="231">
        <v>25</v>
      </c>
      <c r="AZ14" s="231">
        <v>26</v>
      </c>
      <c r="BA14" s="231">
        <v>27</v>
      </c>
      <c r="BB14" s="232">
        <v>28</v>
      </c>
      <c r="BC14" s="234" t="str">
        <f>IF($BI$3="暦月",IF(DAY(DATE($AJ$2,$AN$2,29))=29,29,""),"")</f>
        <v/>
      </c>
      <c r="BD14" s="235" t="str">
        <f>IF($BI$3="暦月",IF(DAY(DATE($AJ$2,$AN$2,30))=30,30,""),"")</f>
        <v/>
      </c>
      <c r="BE14" s="236" t="str">
        <f>IF($BI$3="暦月",IF(DAY(DATE($AJ$2,$AN$2,31))=31,31,""),"")</f>
        <v/>
      </c>
      <c r="BF14" s="1547"/>
      <c r="BG14" s="1548"/>
      <c r="BH14" s="1553"/>
      <c r="BI14" s="1554"/>
      <c r="BJ14" s="1560"/>
      <c r="BK14" s="1561"/>
      <c r="BL14" s="1561"/>
      <c r="BM14" s="1561"/>
      <c r="BN14" s="1562"/>
    </row>
    <row r="15" spans="2:71" ht="20.25" hidden="1" customHeight="1" x14ac:dyDescent="0.2">
      <c r="B15" s="1588"/>
      <c r="C15" s="1664"/>
      <c r="D15" s="1667"/>
      <c r="E15" s="1668"/>
      <c r="F15" s="1669"/>
      <c r="G15" s="1560"/>
      <c r="H15" s="1591"/>
      <c r="I15" s="226"/>
      <c r="J15" s="227"/>
      <c r="K15" s="226"/>
      <c r="L15" s="227"/>
      <c r="M15" s="1595"/>
      <c r="N15" s="1596"/>
      <c r="O15" s="1600"/>
      <c r="P15" s="1561"/>
      <c r="Q15" s="1561"/>
      <c r="R15" s="1591"/>
      <c r="S15" s="1600"/>
      <c r="T15" s="1561"/>
      <c r="U15" s="1561"/>
      <c r="V15" s="1561"/>
      <c r="W15" s="1591"/>
      <c r="X15" s="228"/>
      <c r="Y15" s="228"/>
      <c r="Z15" s="229"/>
      <c r="AA15" s="230" t="e">
        <f>WEEKDAY(DATE($AJ$2,$AN$2,1))</f>
        <v>#VALUE!</v>
      </c>
      <c r="AB15" s="231" t="e">
        <f>WEEKDAY(DATE($AJ$2,$AN$2,2))</f>
        <v>#VALUE!</v>
      </c>
      <c r="AC15" s="231" t="e">
        <f>WEEKDAY(DATE($AJ$2,$AN$2,3))</f>
        <v>#VALUE!</v>
      </c>
      <c r="AD15" s="231" t="e">
        <f>WEEKDAY(DATE($AJ$2,$AN$2,4))</f>
        <v>#VALUE!</v>
      </c>
      <c r="AE15" s="231" t="e">
        <f>WEEKDAY(DATE($AJ$2,$AN$2,5))</f>
        <v>#VALUE!</v>
      </c>
      <c r="AF15" s="231" t="e">
        <f>WEEKDAY(DATE($AJ$2,$AN$2,6))</f>
        <v>#VALUE!</v>
      </c>
      <c r="AG15" s="232" t="e">
        <f>WEEKDAY(DATE($AJ$2,$AN$2,7))</f>
        <v>#VALUE!</v>
      </c>
      <c r="AH15" s="233" t="e">
        <f>WEEKDAY(DATE($AJ$2,$AN$2,8))</f>
        <v>#VALUE!</v>
      </c>
      <c r="AI15" s="231" t="e">
        <f>WEEKDAY(DATE($AJ$2,$AN$2,9))</f>
        <v>#VALUE!</v>
      </c>
      <c r="AJ15" s="231" t="e">
        <f>WEEKDAY(DATE($AJ$2,$AN$2,10))</f>
        <v>#VALUE!</v>
      </c>
      <c r="AK15" s="231" t="e">
        <f>WEEKDAY(DATE($AJ$2,$AN$2,11))</f>
        <v>#VALUE!</v>
      </c>
      <c r="AL15" s="231" t="e">
        <f>WEEKDAY(DATE($AJ$2,$AN$2,12))</f>
        <v>#VALUE!</v>
      </c>
      <c r="AM15" s="231" t="e">
        <f>WEEKDAY(DATE($AJ$2,$AN$2,13))</f>
        <v>#VALUE!</v>
      </c>
      <c r="AN15" s="232" t="e">
        <f>WEEKDAY(DATE($AJ$2,$AN$2,14))</f>
        <v>#VALUE!</v>
      </c>
      <c r="AO15" s="233" t="e">
        <f>WEEKDAY(DATE($AJ$2,$AN$2,15))</f>
        <v>#VALUE!</v>
      </c>
      <c r="AP15" s="231" t="e">
        <f>WEEKDAY(DATE($AJ$2,$AN$2,16))</f>
        <v>#VALUE!</v>
      </c>
      <c r="AQ15" s="231" t="e">
        <f>WEEKDAY(DATE($AJ$2,$AN$2,17))</f>
        <v>#VALUE!</v>
      </c>
      <c r="AR15" s="231" t="e">
        <f>WEEKDAY(DATE($AJ$2,$AN$2,18))</f>
        <v>#VALUE!</v>
      </c>
      <c r="AS15" s="231" t="e">
        <f>WEEKDAY(DATE($AJ$2,$AN$2,19))</f>
        <v>#VALUE!</v>
      </c>
      <c r="AT15" s="231" t="e">
        <f>WEEKDAY(DATE($AJ$2,$AN$2,20))</f>
        <v>#VALUE!</v>
      </c>
      <c r="AU15" s="232" t="e">
        <f>WEEKDAY(DATE($AJ$2,$AN$2,21))</f>
        <v>#VALUE!</v>
      </c>
      <c r="AV15" s="233" t="e">
        <f>WEEKDAY(DATE($AJ$2,$AN$2,22))</f>
        <v>#VALUE!</v>
      </c>
      <c r="AW15" s="231" t="e">
        <f>WEEKDAY(DATE($AJ$2,$AN$2,23))</f>
        <v>#VALUE!</v>
      </c>
      <c r="AX15" s="231" t="e">
        <f>WEEKDAY(DATE($AJ$2,$AN$2,24))</f>
        <v>#VALUE!</v>
      </c>
      <c r="AY15" s="231" t="e">
        <f>WEEKDAY(DATE($AJ$2,$AN$2,25))</f>
        <v>#VALUE!</v>
      </c>
      <c r="AZ15" s="231" t="e">
        <f>WEEKDAY(DATE($AJ$2,$AN$2,26))</f>
        <v>#VALUE!</v>
      </c>
      <c r="BA15" s="231" t="e">
        <f>WEEKDAY(DATE($AJ$2,$AN$2,27))</f>
        <v>#VALUE!</v>
      </c>
      <c r="BB15" s="232" t="e">
        <f>WEEKDAY(DATE($AJ$2,$AN$2,28))</f>
        <v>#VALUE!</v>
      </c>
      <c r="BC15" s="233">
        <f>IF(BC14=29,WEEKDAY(DATE($AJ$2,$AN$2,29)),0)</f>
        <v>0</v>
      </c>
      <c r="BD15" s="231">
        <f>IF(BD14=30,WEEKDAY(DATE($AJ$2,$AN$2,30)),0)</f>
        <v>0</v>
      </c>
      <c r="BE15" s="232">
        <f>IF(BE14=31,WEEKDAY(DATE($AJ$2,$AN$2,31)),0)</f>
        <v>0</v>
      </c>
      <c r="BF15" s="1547"/>
      <c r="BG15" s="1548"/>
      <c r="BH15" s="1553"/>
      <c r="BI15" s="1554"/>
      <c r="BJ15" s="1560"/>
      <c r="BK15" s="1561"/>
      <c r="BL15" s="1561"/>
      <c r="BM15" s="1561"/>
      <c r="BN15" s="1562"/>
    </row>
    <row r="16" spans="2:71" ht="20.25" customHeight="1" thickBot="1" x14ac:dyDescent="0.25">
      <c r="B16" s="1589"/>
      <c r="C16" s="1665"/>
      <c r="D16" s="1670"/>
      <c r="E16" s="1671"/>
      <c r="F16" s="1672"/>
      <c r="G16" s="1563"/>
      <c r="H16" s="1592"/>
      <c r="I16" s="237"/>
      <c r="J16" s="238"/>
      <c r="K16" s="237"/>
      <c r="L16" s="238"/>
      <c r="M16" s="1597"/>
      <c r="N16" s="1598"/>
      <c r="O16" s="1601"/>
      <c r="P16" s="1564"/>
      <c r="Q16" s="1564"/>
      <c r="R16" s="1592"/>
      <c r="S16" s="1601"/>
      <c r="T16" s="1564"/>
      <c r="U16" s="1564"/>
      <c r="V16" s="1564"/>
      <c r="W16" s="1592"/>
      <c r="X16" s="239"/>
      <c r="Y16" s="239"/>
      <c r="Z16" s="240"/>
      <c r="AA16" s="241" t="e">
        <f>IF(AA15=1,"日",IF(AA15=2,"月",IF(AA15=3,"火",IF(AA15=4,"水",IF(AA15=5,"木",IF(AA15=6,"金","土"))))))</f>
        <v>#VALUE!</v>
      </c>
      <c r="AB16" s="242" t="e">
        <f t="shared" ref="AB16:BB16" si="0">IF(AB15=1,"日",IF(AB15=2,"月",IF(AB15=3,"火",IF(AB15=4,"水",IF(AB15=5,"木",IF(AB15=6,"金","土"))))))</f>
        <v>#VALUE!</v>
      </c>
      <c r="AC16" s="242" t="e">
        <f t="shared" si="0"/>
        <v>#VALUE!</v>
      </c>
      <c r="AD16" s="242" t="e">
        <f t="shared" si="0"/>
        <v>#VALUE!</v>
      </c>
      <c r="AE16" s="242" t="e">
        <f t="shared" si="0"/>
        <v>#VALUE!</v>
      </c>
      <c r="AF16" s="242" t="e">
        <f t="shared" si="0"/>
        <v>#VALUE!</v>
      </c>
      <c r="AG16" s="243" t="e">
        <f t="shared" si="0"/>
        <v>#VALUE!</v>
      </c>
      <c r="AH16" s="244" t="e">
        <f>IF(AH15=1,"日",IF(AH15=2,"月",IF(AH15=3,"火",IF(AH15=4,"水",IF(AH15=5,"木",IF(AH15=6,"金","土"))))))</f>
        <v>#VALUE!</v>
      </c>
      <c r="AI16" s="242" t="e">
        <f t="shared" si="0"/>
        <v>#VALUE!</v>
      </c>
      <c r="AJ16" s="242" t="e">
        <f t="shared" si="0"/>
        <v>#VALUE!</v>
      </c>
      <c r="AK16" s="242" t="e">
        <f t="shared" si="0"/>
        <v>#VALUE!</v>
      </c>
      <c r="AL16" s="242" t="e">
        <f t="shared" si="0"/>
        <v>#VALUE!</v>
      </c>
      <c r="AM16" s="242" t="e">
        <f t="shared" si="0"/>
        <v>#VALUE!</v>
      </c>
      <c r="AN16" s="243" t="e">
        <f t="shared" si="0"/>
        <v>#VALUE!</v>
      </c>
      <c r="AO16" s="244" t="e">
        <f>IF(AO15=1,"日",IF(AO15=2,"月",IF(AO15=3,"火",IF(AO15=4,"水",IF(AO15=5,"木",IF(AO15=6,"金","土"))))))</f>
        <v>#VALUE!</v>
      </c>
      <c r="AP16" s="242" t="e">
        <f t="shared" si="0"/>
        <v>#VALUE!</v>
      </c>
      <c r="AQ16" s="242" t="e">
        <f t="shared" si="0"/>
        <v>#VALUE!</v>
      </c>
      <c r="AR16" s="242" t="e">
        <f t="shared" si="0"/>
        <v>#VALUE!</v>
      </c>
      <c r="AS16" s="242" t="e">
        <f t="shared" si="0"/>
        <v>#VALUE!</v>
      </c>
      <c r="AT16" s="242" t="e">
        <f t="shared" si="0"/>
        <v>#VALUE!</v>
      </c>
      <c r="AU16" s="243" t="e">
        <f t="shared" si="0"/>
        <v>#VALUE!</v>
      </c>
      <c r="AV16" s="244" t="e">
        <f>IF(AV15=1,"日",IF(AV15=2,"月",IF(AV15=3,"火",IF(AV15=4,"水",IF(AV15=5,"木",IF(AV15=6,"金","土"))))))</f>
        <v>#VALUE!</v>
      </c>
      <c r="AW16" s="242" t="e">
        <f t="shared" si="0"/>
        <v>#VALUE!</v>
      </c>
      <c r="AX16" s="242" t="e">
        <f t="shared" si="0"/>
        <v>#VALUE!</v>
      </c>
      <c r="AY16" s="242" t="e">
        <f t="shared" si="0"/>
        <v>#VALUE!</v>
      </c>
      <c r="AZ16" s="242" t="e">
        <f t="shared" si="0"/>
        <v>#VALUE!</v>
      </c>
      <c r="BA16" s="242" t="e">
        <f t="shared" si="0"/>
        <v>#VALUE!</v>
      </c>
      <c r="BB16" s="243" t="e">
        <f t="shared" si="0"/>
        <v>#VALUE!</v>
      </c>
      <c r="BC16" s="242" t="str">
        <f>IF(BC15=1,"日",IF(BC15=2,"月",IF(BC15=3,"火",IF(BC15=4,"水",IF(BC15=5,"木",IF(BC15=6,"金",IF(BC15=0,"","土")))))))</f>
        <v/>
      </c>
      <c r="BD16" s="242" t="str">
        <f>IF(BD15=1,"日",IF(BD15=2,"月",IF(BD15=3,"火",IF(BD15=4,"水",IF(BD15=5,"木",IF(BD15=6,"金",IF(BD15=0,"","土")))))))</f>
        <v/>
      </c>
      <c r="BE16" s="242" t="str">
        <f>IF(BE15=1,"日",IF(BE15=2,"月",IF(BE15=3,"火",IF(BE15=4,"水",IF(BE15=5,"木",IF(BE15=6,"金",IF(BE15=0,"","土")))))))</f>
        <v/>
      </c>
      <c r="BF16" s="1549"/>
      <c r="BG16" s="1550"/>
      <c r="BH16" s="1555"/>
      <c r="BI16" s="1556"/>
      <c r="BJ16" s="1563"/>
      <c r="BK16" s="1564"/>
      <c r="BL16" s="1564"/>
      <c r="BM16" s="1564"/>
      <c r="BN16" s="1565"/>
    </row>
    <row r="17" spans="2:66" ht="20.25" customHeight="1" x14ac:dyDescent="0.2">
      <c r="B17" s="1520">
        <f>B15+1</f>
        <v>1</v>
      </c>
      <c r="C17" s="1678"/>
      <c r="D17" s="1679"/>
      <c r="E17" s="1680"/>
      <c r="F17" s="1681"/>
      <c r="G17" s="1522"/>
      <c r="H17" s="1523"/>
      <c r="I17" s="245"/>
      <c r="J17" s="246"/>
      <c r="K17" s="245"/>
      <c r="L17" s="246"/>
      <c r="M17" s="1525"/>
      <c r="N17" s="1526"/>
      <c r="O17" s="1529"/>
      <c r="P17" s="1530"/>
      <c r="Q17" s="1530"/>
      <c r="R17" s="1523"/>
      <c r="S17" s="1531"/>
      <c r="T17" s="1532"/>
      <c r="U17" s="1532"/>
      <c r="V17" s="1532"/>
      <c r="W17" s="1533"/>
      <c r="X17" s="247" t="s">
        <v>487</v>
      </c>
      <c r="Y17" s="248"/>
      <c r="Z17" s="249"/>
      <c r="AA17" s="250"/>
      <c r="AB17" s="251"/>
      <c r="AC17" s="251"/>
      <c r="AD17" s="251"/>
      <c r="AE17" s="251"/>
      <c r="AF17" s="251"/>
      <c r="AG17" s="252"/>
      <c r="AH17" s="250"/>
      <c r="AI17" s="251"/>
      <c r="AJ17" s="251"/>
      <c r="AK17" s="251"/>
      <c r="AL17" s="251"/>
      <c r="AM17" s="251"/>
      <c r="AN17" s="252"/>
      <c r="AO17" s="250"/>
      <c r="AP17" s="251"/>
      <c r="AQ17" s="251"/>
      <c r="AR17" s="251"/>
      <c r="AS17" s="251"/>
      <c r="AT17" s="251"/>
      <c r="AU17" s="252"/>
      <c r="AV17" s="250"/>
      <c r="AW17" s="251"/>
      <c r="AX17" s="251"/>
      <c r="AY17" s="251"/>
      <c r="AZ17" s="251"/>
      <c r="BA17" s="251"/>
      <c r="BB17" s="252"/>
      <c r="BC17" s="250"/>
      <c r="BD17" s="251"/>
      <c r="BE17" s="251"/>
      <c r="BF17" s="1534"/>
      <c r="BG17" s="1535"/>
      <c r="BH17" s="1602"/>
      <c r="BI17" s="1603"/>
      <c r="BJ17" s="1604"/>
      <c r="BK17" s="1605"/>
      <c r="BL17" s="1605"/>
      <c r="BM17" s="1605"/>
      <c r="BN17" s="1606"/>
    </row>
    <row r="18" spans="2:66" ht="20.25" customHeight="1" x14ac:dyDescent="0.2">
      <c r="B18" s="1521"/>
      <c r="C18" s="1674"/>
      <c r="D18" s="1677"/>
      <c r="E18" s="1541"/>
      <c r="F18" s="1676"/>
      <c r="G18" s="1524"/>
      <c r="H18" s="1514"/>
      <c r="I18" s="253"/>
      <c r="J18" s="254">
        <f>G17</f>
        <v>0</v>
      </c>
      <c r="K18" s="253"/>
      <c r="L18" s="254">
        <f>M17</f>
        <v>0</v>
      </c>
      <c r="M18" s="1527"/>
      <c r="N18" s="1528"/>
      <c r="O18" s="1512"/>
      <c r="P18" s="1513"/>
      <c r="Q18" s="1513"/>
      <c r="R18" s="1514"/>
      <c r="S18" s="1515"/>
      <c r="T18" s="1516"/>
      <c r="U18" s="1516"/>
      <c r="V18" s="1516"/>
      <c r="W18" s="1517"/>
      <c r="X18" s="255" t="s">
        <v>488</v>
      </c>
      <c r="Y18" s="256"/>
      <c r="Z18" s="257"/>
      <c r="AA18" s="258" t="str">
        <f>IF(AA17="","",VLOOKUP(AA17,'シフト記号表（従来型・ユニット型共通）'!$C$6:$L$47,10,FALSE))</f>
        <v/>
      </c>
      <c r="AB18" s="259" t="str">
        <f>IF(AB17="","",VLOOKUP(AB17,'シフト記号表（従来型・ユニット型共通）'!$C$6:$L$47,10,FALSE))</f>
        <v/>
      </c>
      <c r="AC18" s="259" t="str">
        <f>IF(AC17="","",VLOOKUP(AC17,'シフト記号表（従来型・ユニット型共通）'!$C$6:$L$47,10,FALSE))</f>
        <v/>
      </c>
      <c r="AD18" s="259" t="str">
        <f>IF(AD17="","",VLOOKUP(AD17,'シフト記号表（従来型・ユニット型共通）'!$C$6:$L$47,10,FALSE))</f>
        <v/>
      </c>
      <c r="AE18" s="259" t="str">
        <f>IF(AE17="","",VLOOKUP(AE17,'シフト記号表（従来型・ユニット型共通）'!$C$6:$L$47,10,FALSE))</f>
        <v/>
      </c>
      <c r="AF18" s="259" t="str">
        <f>IF(AF17="","",VLOOKUP(AF17,'シフト記号表（従来型・ユニット型共通）'!$C$6:$L$47,10,FALSE))</f>
        <v/>
      </c>
      <c r="AG18" s="260" t="str">
        <f>IF(AG17="","",VLOOKUP(AG17,'シフト記号表（従来型・ユニット型共通）'!$C$6:$L$47,10,FALSE))</f>
        <v/>
      </c>
      <c r="AH18" s="258" t="str">
        <f>IF(AH17="","",VLOOKUP(AH17,'シフト記号表（従来型・ユニット型共通）'!$C$6:$L$47,10,FALSE))</f>
        <v/>
      </c>
      <c r="AI18" s="259" t="str">
        <f>IF(AI17="","",VLOOKUP(AI17,'シフト記号表（従来型・ユニット型共通）'!$C$6:$L$47,10,FALSE))</f>
        <v/>
      </c>
      <c r="AJ18" s="259" t="str">
        <f>IF(AJ17="","",VLOOKUP(AJ17,'シフト記号表（従来型・ユニット型共通）'!$C$6:$L$47,10,FALSE))</f>
        <v/>
      </c>
      <c r="AK18" s="259" t="str">
        <f>IF(AK17="","",VLOOKUP(AK17,'シフト記号表（従来型・ユニット型共通）'!$C$6:$L$47,10,FALSE))</f>
        <v/>
      </c>
      <c r="AL18" s="259" t="str">
        <f>IF(AL17="","",VLOOKUP(AL17,'シフト記号表（従来型・ユニット型共通）'!$C$6:$L$47,10,FALSE))</f>
        <v/>
      </c>
      <c r="AM18" s="259" t="str">
        <f>IF(AM17="","",VLOOKUP(AM17,'シフト記号表（従来型・ユニット型共通）'!$C$6:$L$47,10,FALSE))</f>
        <v/>
      </c>
      <c r="AN18" s="260" t="str">
        <f>IF(AN17="","",VLOOKUP(AN17,'シフト記号表（従来型・ユニット型共通）'!$C$6:$L$47,10,FALSE))</f>
        <v/>
      </c>
      <c r="AO18" s="258" t="str">
        <f>IF(AO17="","",VLOOKUP(AO17,'シフト記号表（従来型・ユニット型共通）'!$C$6:$L$47,10,FALSE))</f>
        <v/>
      </c>
      <c r="AP18" s="259" t="str">
        <f>IF(AP17="","",VLOOKUP(AP17,'シフト記号表（従来型・ユニット型共通）'!$C$6:$L$47,10,FALSE))</f>
        <v/>
      </c>
      <c r="AQ18" s="259" t="str">
        <f>IF(AQ17="","",VLOOKUP(AQ17,'シフト記号表（従来型・ユニット型共通）'!$C$6:$L$47,10,FALSE))</f>
        <v/>
      </c>
      <c r="AR18" s="259" t="str">
        <f>IF(AR17="","",VLOOKUP(AR17,'シフト記号表（従来型・ユニット型共通）'!$C$6:$L$47,10,FALSE))</f>
        <v/>
      </c>
      <c r="AS18" s="259" t="str">
        <f>IF(AS17="","",VLOOKUP(AS17,'シフト記号表（従来型・ユニット型共通）'!$C$6:$L$47,10,FALSE))</f>
        <v/>
      </c>
      <c r="AT18" s="259" t="str">
        <f>IF(AT17="","",VLOOKUP(AT17,'シフト記号表（従来型・ユニット型共通）'!$C$6:$L$47,10,FALSE))</f>
        <v/>
      </c>
      <c r="AU18" s="260" t="str">
        <f>IF(AU17="","",VLOOKUP(AU17,'シフト記号表（従来型・ユニット型共通）'!$C$6:$L$47,10,FALSE))</f>
        <v/>
      </c>
      <c r="AV18" s="258" t="str">
        <f>IF(AV17="","",VLOOKUP(AV17,'シフト記号表（従来型・ユニット型共通）'!$C$6:$L$47,10,FALSE))</f>
        <v/>
      </c>
      <c r="AW18" s="259" t="str">
        <f>IF(AW17="","",VLOOKUP(AW17,'シフト記号表（従来型・ユニット型共通）'!$C$6:$L$47,10,FALSE))</f>
        <v/>
      </c>
      <c r="AX18" s="259" t="str">
        <f>IF(AX17="","",VLOOKUP(AX17,'シフト記号表（従来型・ユニット型共通）'!$C$6:$L$47,10,FALSE))</f>
        <v/>
      </c>
      <c r="AY18" s="259" t="str">
        <f>IF(AY17="","",VLOOKUP(AY17,'シフト記号表（従来型・ユニット型共通）'!$C$6:$L$47,10,FALSE))</f>
        <v/>
      </c>
      <c r="AZ18" s="259" t="str">
        <f>IF(AZ17="","",VLOOKUP(AZ17,'シフト記号表（従来型・ユニット型共通）'!$C$6:$L$47,10,FALSE))</f>
        <v/>
      </c>
      <c r="BA18" s="259" t="str">
        <f>IF(BA17="","",VLOOKUP(BA17,'シフト記号表（従来型・ユニット型共通）'!$C$6:$L$47,10,FALSE))</f>
        <v/>
      </c>
      <c r="BB18" s="260" t="str">
        <f>IF(BB17="","",VLOOKUP(BB17,'シフト記号表（従来型・ユニット型共通）'!$C$6:$L$47,10,FALSE))</f>
        <v/>
      </c>
      <c r="BC18" s="258" t="str">
        <f>IF(BC17="","",VLOOKUP(BC17,'シフト記号表（従来型・ユニット型共通）'!$C$6:$L$47,10,FALSE))</f>
        <v/>
      </c>
      <c r="BD18" s="259" t="str">
        <f>IF(BD17="","",VLOOKUP(BD17,'シフト記号表（従来型・ユニット型共通）'!$C$6:$L$47,10,FALSE))</f>
        <v/>
      </c>
      <c r="BE18" s="259" t="str">
        <f>IF(BE17="","",VLOOKUP(BE17,'シフト記号表（従来型・ユニット型共通）'!$C$6:$L$47,10,FALSE))</f>
        <v/>
      </c>
      <c r="BF18" s="1581" t="str">
        <f>IF($BI$3="４週",SUM(AA18:BB18),IF($BI$3="暦月",SUM(AA18:BE18),""))</f>
        <v/>
      </c>
      <c r="BG18" s="1582"/>
      <c r="BH18" s="1583" t="str">
        <f>IF($BI$3="４週",BF18/4,IF($BI$3="暦月",(BF18/($BI$8/7)),""))</f>
        <v/>
      </c>
      <c r="BI18" s="1582"/>
      <c r="BJ18" s="1578"/>
      <c r="BK18" s="1579"/>
      <c r="BL18" s="1579"/>
      <c r="BM18" s="1579"/>
      <c r="BN18" s="1580"/>
    </row>
    <row r="19" spans="2:66" ht="20.25" customHeight="1" x14ac:dyDescent="0.2">
      <c r="B19" s="1520">
        <f>B17+1</f>
        <v>2</v>
      </c>
      <c r="C19" s="1673"/>
      <c r="D19" s="1675"/>
      <c r="E19" s="1541"/>
      <c r="F19" s="1676"/>
      <c r="G19" s="1584"/>
      <c r="H19" s="1511"/>
      <c r="I19" s="261"/>
      <c r="J19" s="262"/>
      <c r="K19" s="261"/>
      <c r="L19" s="262"/>
      <c r="M19" s="1585"/>
      <c r="N19" s="1586"/>
      <c r="O19" s="1509"/>
      <c r="P19" s="1510"/>
      <c r="Q19" s="1510"/>
      <c r="R19" s="1511"/>
      <c r="S19" s="1515"/>
      <c r="T19" s="1516"/>
      <c r="U19" s="1516"/>
      <c r="V19" s="1516"/>
      <c r="W19" s="1517"/>
      <c r="X19" s="263" t="s">
        <v>487</v>
      </c>
      <c r="Y19" s="264"/>
      <c r="Z19" s="265"/>
      <c r="AA19" s="266"/>
      <c r="AB19" s="267"/>
      <c r="AC19" s="267"/>
      <c r="AD19" s="267"/>
      <c r="AE19" s="267"/>
      <c r="AF19" s="267"/>
      <c r="AG19" s="268"/>
      <c r="AH19" s="266"/>
      <c r="AI19" s="267"/>
      <c r="AJ19" s="267"/>
      <c r="AK19" s="267"/>
      <c r="AL19" s="267"/>
      <c r="AM19" s="267"/>
      <c r="AN19" s="268"/>
      <c r="AO19" s="266"/>
      <c r="AP19" s="267"/>
      <c r="AQ19" s="267"/>
      <c r="AR19" s="267"/>
      <c r="AS19" s="267"/>
      <c r="AT19" s="267"/>
      <c r="AU19" s="268"/>
      <c r="AV19" s="266"/>
      <c r="AW19" s="267"/>
      <c r="AX19" s="267"/>
      <c r="AY19" s="267"/>
      <c r="AZ19" s="267"/>
      <c r="BA19" s="267"/>
      <c r="BB19" s="268"/>
      <c r="BC19" s="266"/>
      <c r="BD19" s="267"/>
      <c r="BE19" s="269"/>
      <c r="BF19" s="1518"/>
      <c r="BG19" s="1519"/>
      <c r="BH19" s="1573"/>
      <c r="BI19" s="1574"/>
      <c r="BJ19" s="1575"/>
      <c r="BK19" s="1576"/>
      <c r="BL19" s="1576"/>
      <c r="BM19" s="1576"/>
      <c r="BN19" s="1577"/>
    </row>
    <row r="20" spans="2:66" ht="20.25" customHeight="1" x14ac:dyDescent="0.2">
      <c r="B20" s="1521"/>
      <c r="C20" s="1674"/>
      <c r="D20" s="1677"/>
      <c r="E20" s="1541"/>
      <c r="F20" s="1676"/>
      <c r="G20" s="1524"/>
      <c r="H20" s="1514"/>
      <c r="I20" s="253"/>
      <c r="J20" s="254">
        <f>G19</f>
        <v>0</v>
      </c>
      <c r="K20" s="253"/>
      <c r="L20" s="254">
        <f>M19</f>
        <v>0</v>
      </c>
      <c r="M20" s="1527"/>
      <c r="N20" s="1528"/>
      <c r="O20" s="1512"/>
      <c r="P20" s="1513"/>
      <c r="Q20" s="1513"/>
      <c r="R20" s="1514"/>
      <c r="S20" s="1515"/>
      <c r="T20" s="1516"/>
      <c r="U20" s="1516"/>
      <c r="V20" s="1516"/>
      <c r="W20" s="1517"/>
      <c r="X20" s="255" t="s">
        <v>488</v>
      </c>
      <c r="Y20" s="256"/>
      <c r="Z20" s="257"/>
      <c r="AA20" s="258" t="str">
        <f>IF(AA19="","",VLOOKUP(AA19,'シフト記号表（従来型・ユニット型共通）'!$C$6:$L$47,10,FALSE))</f>
        <v/>
      </c>
      <c r="AB20" s="259" t="str">
        <f>IF(AB19="","",VLOOKUP(AB19,'シフト記号表（従来型・ユニット型共通）'!$C$6:$L$47,10,FALSE))</f>
        <v/>
      </c>
      <c r="AC20" s="259" t="str">
        <f>IF(AC19="","",VLOOKUP(AC19,'シフト記号表（従来型・ユニット型共通）'!$C$6:$L$47,10,FALSE))</f>
        <v/>
      </c>
      <c r="AD20" s="259" t="str">
        <f>IF(AD19="","",VLOOKUP(AD19,'シフト記号表（従来型・ユニット型共通）'!$C$6:$L$47,10,FALSE))</f>
        <v/>
      </c>
      <c r="AE20" s="259" t="str">
        <f>IF(AE19="","",VLOOKUP(AE19,'シフト記号表（従来型・ユニット型共通）'!$C$6:$L$47,10,FALSE))</f>
        <v/>
      </c>
      <c r="AF20" s="259" t="str">
        <f>IF(AF19="","",VLOOKUP(AF19,'シフト記号表（従来型・ユニット型共通）'!$C$6:$L$47,10,FALSE))</f>
        <v/>
      </c>
      <c r="AG20" s="260" t="str">
        <f>IF(AG19="","",VLOOKUP(AG19,'シフト記号表（従来型・ユニット型共通）'!$C$6:$L$47,10,FALSE))</f>
        <v/>
      </c>
      <c r="AH20" s="258" t="str">
        <f>IF(AH19="","",VLOOKUP(AH19,'シフト記号表（従来型・ユニット型共通）'!$C$6:$L$47,10,FALSE))</f>
        <v/>
      </c>
      <c r="AI20" s="259" t="str">
        <f>IF(AI19="","",VLOOKUP(AI19,'シフト記号表（従来型・ユニット型共通）'!$C$6:$L$47,10,FALSE))</f>
        <v/>
      </c>
      <c r="AJ20" s="259" t="str">
        <f>IF(AJ19="","",VLOOKUP(AJ19,'シフト記号表（従来型・ユニット型共通）'!$C$6:$L$47,10,FALSE))</f>
        <v/>
      </c>
      <c r="AK20" s="259" t="str">
        <f>IF(AK19="","",VLOOKUP(AK19,'シフト記号表（従来型・ユニット型共通）'!$C$6:$L$47,10,FALSE))</f>
        <v/>
      </c>
      <c r="AL20" s="259" t="str">
        <f>IF(AL19="","",VLOOKUP(AL19,'シフト記号表（従来型・ユニット型共通）'!$C$6:$L$47,10,FALSE))</f>
        <v/>
      </c>
      <c r="AM20" s="259" t="str">
        <f>IF(AM19="","",VLOOKUP(AM19,'シフト記号表（従来型・ユニット型共通）'!$C$6:$L$47,10,FALSE))</f>
        <v/>
      </c>
      <c r="AN20" s="260" t="str">
        <f>IF(AN19="","",VLOOKUP(AN19,'シフト記号表（従来型・ユニット型共通）'!$C$6:$L$47,10,FALSE))</f>
        <v/>
      </c>
      <c r="AO20" s="258" t="str">
        <f>IF(AO19="","",VLOOKUP(AO19,'シフト記号表（従来型・ユニット型共通）'!$C$6:$L$47,10,FALSE))</f>
        <v/>
      </c>
      <c r="AP20" s="259" t="str">
        <f>IF(AP19="","",VLOOKUP(AP19,'シフト記号表（従来型・ユニット型共通）'!$C$6:$L$47,10,FALSE))</f>
        <v/>
      </c>
      <c r="AQ20" s="259" t="str">
        <f>IF(AQ19="","",VLOOKUP(AQ19,'シフト記号表（従来型・ユニット型共通）'!$C$6:$L$47,10,FALSE))</f>
        <v/>
      </c>
      <c r="AR20" s="259" t="str">
        <f>IF(AR19="","",VLOOKUP(AR19,'シフト記号表（従来型・ユニット型共通）'!$C$6:$L$47,10,FALSE))</f>
        <v/>
      </c>
      <c r="AS20" s="259" t="str">
        <f>IF(AS19="","",VLOOKUP(AS19,'シフト記号表（従来型・ユニット型共通）'!$C$6:$L$47,10,FALSE))</f>
        <v/>
      </c>
      <c r="AT20" s="259" t="str">
        <f>IF(AT19="","",VLOOKUP(AT19,'シフト記号表（従来型・ユニット型共通）'!$C$6:$L$47,10,FALSE))</f>
        <v/>
      </c>
      <c r="AU20" s="260" t="str">
        <f>IF(AU19="","",VLOOKUP(AU19,'シフト記号表（従来型・ユニット型共通）'!$C$6:$L$47,10,FALSE))</f>
        <v/>
      </c>
      <c r="AV20" s="258" t="str">
        <f>IF(AV19="","",VLOOKUP(AV19,'シフト記号表（従来型・ユニット型共通）'!$C$6:$L$47,10,FALSE))</f>
        <v/>
      </c>
      <c r="AW20" s="259" t="str">
        <f>IF(AW19="","",VLOOKUP(AW19,'シフト記号表（従来型・ユニット型共通）'!$C$6:$L$47,10,FALSE))</f>
        <v/>
      </c>
      <c r="AX20" s="259" t="str">
        <f>IF(AX19="","",VLOOKUP(AX19,'シフト記号表（従来型・ユニット型共通）'!$C$6:$L$47,10,FALSE))</f>
        <v/>
      </c>
      <c r="AY20" s="259" t="str">
        <f>IF(AY19="","",VLOOKUP(AY19,'シフト記号表（従来型・ユニット型共通）'!$C$6:$L$47,10,FALSE))</f>
        <v/>
      </c>
      <c r="AZ20" s="259" t="str">
        <f>IF(AZ19="","",VLOOKUP(AZ19,'シフト記号表（従来型・ユニット型共通）'!$C$6:$L$47,10,FALSE))</f>
        <v/>
      </c>
      <c r="BA20" s="259" t="str">
        <f>IF(BA19="","",VLOOKUP(BA19,'シフト記号表（従来型・ユニット型共通）'!$C$6:$L$47,10,FALSE))</f>
        <v/>
      </c>
      <c r="BB20" s="260" t="str">
        <f>IF(BB19="","",VLOOKUP(BB19,'シフト記号表（従来型・ユニット型共通）'!$C$6:$L$47,10,FALSE))</f>
        <v/>
      </c>
      <c r="BC20" s="258" t="str">
        <f>IF(BC19="","",VLOOKUP(BC19,'シフト記号表（従来型・ユニット型共通）'!$C$6:$L$47,10,FALSE))</f>
        <v/>
      </c>
      <c r="BD20" s="259" t="str">
        <f>IF(BD19="","",VLOOKUP(BD19,'シフト記号表（従来型・ユニット型共通）'!$C$6:$L$47,10,FALSE))</f>
        <v/>
      </c>
      <c r="BE20" s="259" t="str">
        <f>IF(BE19="","",VLOOKUP(BE19,'シフト記号表（従来型・ユニット型共通）'!$C$6:$L$47,10,FALSE))</f>
        <v/>
      </c>
      <c r="BF20" s="1581" t="str">
        <f>IF($BI$3="４週",SUM(AA20:BB20),IF($BI$3="暦月",SUM(AA20:BE20),""))</f>
        <v/>
      </c>
      <c r="BG20" s="1582"/>
      <c r="BH20" s="1583" t="str">
        <f>IF($BI$3="４週",BF20/4,IF($BI$3="暦月",(BF20/($BI$8/7)),""))</f>
        <v/>
      </c>
      <c r="BI20" s="1582"/>
      <c r="BJ20" s="1578"/>
      <c r="BK20" s="1579"/>
      <c r="BL20" s="1579"/>
      <c r="BM20" s="1579"/>
      <c r="BN20" s="1580"/>
    </row>
    <row r="21" spans="2:66" ht="20.25" customHeight="1" x14ac:dyDescent="0.2">
      <c r="B21" s="1520">
        <f>B19+1</f>
        <v>3</v>
      </c>
      <c r="C21" s="1673"/>
      <c r="D21" s="1675"/>
      <c r="E21" s="1541"/>
      <c r="F21" s="1676"/>
      <c r="G21" s="1584"/>
      <c r="H21" s="1511"/>
      <c r="I21" s="253"/>
      <c r="J21" s="254"/>
      <c r="K21" s="253"/>
      <c r="L21" s="254"/>
      <c r="M21" s="1585"/>
      <c r="N21" s="1586"/>
      <c r="O21" s="1509"/>
      <c r="P21" s="1510"/>
      <c r="Q21" s="1510"/>
      <c r="R21" s="1511"/>
      <c r="S21" s="1515"/>
      <c r="T21" s="1516"/>
      <c r="U21" s="1516"/>
      <c r="V21" s="1516"/>
      <c r="W21" s="1517"/>
      <c r="X21" s="263" t="s">
        <v>487</v>
      </c>
      <c r="Y21" s="264"/>
      <c r="Z21" s="265"/>
      <c r="AA21" s="266"/>
      <c r="AB21" s="267"/>
      <c r="AC21" s="267"/>
      <c r="AD21" s="267"/>
      <c r="AE21" s="267"/>
      <c r="AF21" s="267"/>
      <c r="AG21" s="268"/>
      <c r="AH21" s="266"/>
      <c r="AI21" s="267"/>
      <c r="AJ21" s="267"/>
      <c r="AK21" s="267"/>
      <c r="AL21" s="267"/>
      <c r="AM21" s="267"/>
      <c r="AN21" s="268"/>
      <c r="AO21" s="266"/>
      <c r="AP21" s="267"/>
      <c r="AQ21" s="267"/>
      <c r="AR21" s="267"/>
      <c r="AS21" s="267"/>
      <c r="AT21" s="267"/>
      <c r="AU21" s="268"/>
      <c r="AV21" s="266"/>
      <c r="AW21" s="267"/>
      <c r="AX21" s="267"/>
      <c r="AY21" s="267"/>
      <c r="AZ21" s="267"/>
      <c r="BA21" s="267"/>
      <c r="BB21" s="268"/>
      <c r="BC21" s="266"/>
      <c r="BD21" s="267"/>
      <c r="BE21" s="269"/>
      <c r="BF21" s="1518"/>
      <c r="BG21" s="1519"/>
      <c r="BH21" s="1573"/>
      <c r="BI21" s="1574"/>
      <c r="BJ21" s="1575"/>
      <c r="BK21" s="1576"/>
      <c r="BL21" s="1576"/>
      <c r="BM21" s="1576"/>
      <c r="BN21" s="1577"/>
    </row>
    <row r="22" spans="2:66" ht="20.25" customHeight="1" x14ac:dyDescent="0.2">
      <c r="B22" s="1521"/>
      <c r="C22" s="1674"/>
      <c r="D22" s="1677"/>
      <c r="E22" s="1541"/>
      <c r="F22" s="1676"/>
      <c r="G22" s="1524"/>
      <c r="H22" s="1514"/>
      <c r="I22" s="253"/>
      <c r="J22" s="254">
        <f>G21</f>
        <v>0</v>
      </c>
      <c r="K22" s="253"/>
      <c r="L22" s="254">
        <f>M21</f>
        <v>0</v>
      </c>
      <c r="M22" s="1527"/>
      <c r="N22" s="1528"/>
      <c r="O22" s="1512"/>
      <c r="P22" s="1513"/>
      <c r="Q22" s="1513"/>
      <c r="R22" s="1514"/>
      <c r="S22" s="1515"/>
      <c r="T22" s="1516"/>
      <c r="U22" s="1516"/>
      <c r="V22" s="1516"/>
      <c r="W22" s="1517"/>
      <c r="X22" s="255" t="s">
        <v>488</v>
      </c>
      <c r="Y22" s="256"/>
      <c r="Z22" s="257"/>
      <c r="AA22" s="258" t="str">
        <f>IF(AA21="","",VLOOKUP(AA21,'シフト記号表（従来型・ユニット型共通）'!$C$6:$L$47,10,FALSE))</f>
        <v/>
      </c>
      <c r="AB22" s="259" t="str">
        <f>IF(AB21="","",VLOOKUP(AB21,'シフト記号表（従来型・ユニット型共通）'!$C$6:$L$47,10,FALSE))</f>
        <v/>
      </c>
      <c r="AC22" s="259" t="str">
        <f>IF(AC21="","",VLOOKUP(AC21,'シフト記号表（従来型・ユニット型共通）'!$C$6:$L$47,10,FALSE))</f>
        <v/>
      </c>
      <c r="AD22" s="259" t="str">
        <f>IF(AD21="","",VLOOKUP(AD21,'シフト記号表（従来型・ユニット型共通）'!$C$6:$L$47,10,FALSE))</f>
        <v/>
      </c>
      <c r="AE22" s="259" t="str">
        <f>IF(AE21="","",VLOOKUP(AE21,'シフト記号表（従来型・ユニット型共通）'!$C$6:$L$47,10,FALSE))</f>
        <v/>
      </c>
      <c r="AF22" s="259" t="str">
        <f>IF(AF21="","",VLOOKUP(AF21,'シフト記号表（従来型・ユニット型共通）'!$C$6:$L$47,10,FALSE))</f>
        <v/>
      </c>
      <c r="AG22" s="260" t="str">
        <f>IF(AG21="","",VLOOKUP(AG21,'シフト記号表（従来型・ユニット型共通）'!$C$6:$L$47,10,FALSE))</f>
        <v/>
      </c>
      <c r="AH22" s="258" t="str">
        <f>IF(AH21="","",VLOOKUP(AH21,'シフト記号表（従来型・ユニット型共通）'!$C$6:$L$47,10,FALSE))</f>
        <v/>
      </c>
      <c r="AI22" s="259" t="str">
        <f>IF(AI21="","",VLOOKUP(AI21,'シフト記号表（従来型・ユニット型共通）'!$C$6:$L$47,10,FALSE))</f>
        <v/>
      </c>
      <c r="AJ22" s="259" t="str">
        <f>IF(AJ21="","",VLOOKUP(AJ21,'シフト記号表（従来型・ユニット型共通）'!$C$6:$L$47,10,FALSE))</f>
        <v/>
      </c>
      <c r="AK22" s="259" t="str">
        <f>IF(AK21="","",VLOOKUP(AK21,'シフト記号表（従来型・ユニット型共通）'!$C$6:$L$47,10,FALSE))</f>
        <v/>
      </c>
      <c r="AL22" s="259" t="str">
        <f>IF(AL21="","",VLOOKUP(AL21,'シフト記号表（従来型・ユニット型共通）'!$C$6:$L$47,10,FALSE))</f>
        <v/>
      </c>
      <c r="AM22" s="259" t="str">
        <f>IF(AM21="","",VLOOKUP(AM21,'シフト記号表（従来型・ユニット型共通）'!$C$6:$L$47,10,FALSE))</f>
        <v/>
      </c>
      <c r="AN22" s="260" t="str">
        <f>IF(AN21="","",VLOOKUP(AN21,'シフト記号表（従来型・ユニット型共通）'!$C$6:$L$47,10,FALSE))</f>
        <v/>
      </c>
      <c r="AO22" s="258" t="str">
        <f>IF(AO21="","",VLOOKUP(AO21,'シフト記号表（従来型・ユニット型共通）'!$C$6:$L$47,10,FALSE))</f>
        <v/>
      </c>
      <c r="AP22" s="259" t="str">
        <f>IF(AP21="","",VLOOKUP(AP21,'シフト記号表（従来型・ユニット型共通）'!$C$6:$L$47,10,FALSE))</f>
        <v/>
      </c>
      <c r="AQ22" s="259" t="str">
        <f>IF(AQ21="","",VLOOKUP(AQ21,'シフト記号表（従来型・ユニット型共通）'!$C$6:$L$47,10,FALSE))</f>
        <v/>
      </c>
      <c r="AR22" s="259" t="str">
        <f>IF(AR21="","",VLOOKUP(AR21,'シフト記号表（従来型・ユニット型共通）'!$C$6:$L$47,10,FALSE))</f>
        <v/>
      </c>
      <c r="AS22" s="259" t="str">
        <f>IF(AS21="","",VLOOKUP(AS21,'シフト記号表（従来型・ユニット型共通）'!$C$6:$L$47,10,FALSE))</f>
        <v/>
      </c>
      <c r="AT22" s="259" t="str">
        <f>IF(AT21="","",VLOOKUP(AT21,'シフト記号表（従来型・ユニット型共通）'!$C$6:$L$47,10,FALSE))</f>
        <v/>
      </c>
      <c r="AU22" s="260" t="str">
        <f>IF(AU21="","",VLOOKUP(AU21,'シフト記号表（従来型・ユニット型共通）'!$C$6:$L$47,10,FALSE))</f>
        <v/>
      </c>
      <c r="AV22" s="258" t="str">
        <f>IF(AV21="","",VLOOKUP(AV21,'シフト記号表（従来型・ユニット型共通）'!$C$6:$L$47,10,FALSE))</f>
        <v/>
      </c>
      <c r="AW22" s="259" t="str">
        <f>IF(AW21="","",VLOOKUP(AW21,'シフト記号表（従来型・ユニット型共通）'!$C$6:$L$47,10,FALSE))</f>
        <v/>
      </c>
      <c r="AX22" s="259" t="str">
        <f>IF(AX21="","",VLOOKUP(AX21,'シフト記号表（従来型・ユニット型共通）'!$C$6:$L$47,10,FALSE))</f>
        <v/>
      </c>
      <c r="AY22" s="259" t="str">
        <f>IF(AY21="","",VLOOKUP(AY21,'シフト記号表（従来型・ユニット型共通）'!$C$6:$L$47,10,FALSE))</f>
        <v/>
      </c>
      <c r="AZ22" s="259" t="str">
        <f>IF(AZ21="","",VLOOKUP(AZ21,'シフト記号表（従来型・ユニット型共通）'!$C$6:$L$47,10,FALSE))</f>
        <v/>
      </c>
      <c r="BA22" s="259" t="str">
        <f>IF(BA21="","",VLOOKUP(BA21,'シフト記号表（従来型・ユニット型共通）'!$C$6:$L$47,10,FALSE))</f>
        <v/>
      </c>
      <c r="BB22" s="260" t="str">
        <f>IF(BB21="","",VLOOKUP(BB21,'シフト記号表（従来型・ユニット型共通）'!$C$6:$L$47,10,FALSE))</f>
        <v/>
      </c>
      <c r="BC22" s="258" t="str">
        <f>IF(BC21="","",VLOOKUP(BC21,'シフト記号表（従来型・ユニット型共通）'!$C$6:$L$47,10,FALSE))</f>
        <v/>
      </c>
      <c r="BD22" s="259" t="str">
        <f>IF(BD21="","",VLOOKUP(BD21,'シフト記号表（従来型・ユニット型共通）'!$C$6:$L$47,10,FALSE))</f>
        <v/>
      </c>
      <c r="BE22" s="259" t="str">
        <f>IF(BE21="","",VLOOKUP(BE21,'シフト記号表（従来型・ユニット型共通）'!$C$6:$L$47,10,FALSE))</f>
        <v/>
      </c>
      <c r="BF22" s="1581" t="str">
        <f>IF($BI$3="４週",SUM(AA22:BB22),IF($BI$3="暦月",SUM(AA22:BE22),""))</f>
        <v/>
      </c>
      <c r="BG22" s="1582"/>
      <c r="BH22" s="1583" t="str">
        <f>IF($BI$3="４週",BF22/4,IF($BI$3="暦月",(BF22/($BI$8/7)),""))</f>
        <v/>
      </c>
      <c r="BI22" s="1582"/>
      <c r="BJ22" s="1578"/>
      <c r="BK22" s="1579"/>
      <c r="BL22" s="1579"/>
      <c r="BM22" s="1579"/>
      <c r="BN22" s="1580"/>
    </row>
    <row r="23" spans="2:66" ht="20.25" customHeight="1" x14ac:dyDescent="0.2">
      <c r="B23" s="1520">
        <f>B21+1</f>
        <v>4</v>
      </c>
      <c r="C23" s="1673"/>
      <c r="D23" s="1675"/>
      <c r="E23" s="1541"/>
      <c r="F23" s="1676"/>
      <c r="G23" s="1584"/>
      <c r="H23" s="1511"/>
      <c r="I23" s="253"/>
      <c r="J23" s="254"/>
      <c r="K23" s="253"/>
      <c r="L23" s="254"/>
      <c r="M23" s="1585"/>
      <c r="N23" s="1586"/>
      <c r="O23" s="1509"/>
      <c r="P23" s="1510"/>
      <c r="Q23" s="1510"/>
      <c r="R23" s="1511"/>
      <c r="S23" s="1515"/>
      <c r="T23" s="1516"/>
      <c r="U23" s="1516"/>
      <c r="V23" s="1516"/>
      <c r="W23" s="1517"/>
      <c r="X23" s="263" t="s">
        <v>487</v>
      </c>
      <c r="Y23" s="264"/>
      <c r="Z23" s="265"/>
      <c r="AA23" s="266"/>
      <c r="AB23" s="267"/>
      <c r="AC23" s="267"/>
      <c r="AD23" s="267"/>
      <c r="AE23" s="267"/>
      <c r="AF23" s="267"/>
      <c r="AG23" s="268"/>
      <c r="AH23" s="266"/>
      <c r="AI23" s="267"/>
      <c r="AJ23" s="267"/>
      <c r="AK23" s="267"/>
      <c r="AL23" s="267"/>
      <c r="AM23" s="267"/>
      <c r="AN23" s="268"/>
      <c r="AO23" s="266"/>
      <c r="AP23" s="267"/>
      <c r="AQ23" s="267"/>
      <c r="AR23" s="267"/>
      <c r="AS23" s="267"/>
      <c r="AT23" s="267"/>
      <c r="AU23" s="268"/>
      <c r="AV23" s="266"/>
      <c r="AW23" s="267"/>
      <c r="AX23" s="267"/>
      <c r="AY23" s="267"/>
      <c r="AZ23" s="267"/>
      <c r="BA23" s="267"/>
      <c r="BB23" s="268"/>
      <c r="BC23" s="266"/>
      <c r="BD23" s="267"/>
      <c r="BE23" s="269"/>
      <c r="BF23" s="1518"/>
      <c r="BG23" s="1519"/>
      <c r="BH23" s="1573"/>
      <c r="BI23" s="1574"/>
      <c r="BJ23" s="1575"/>
      <c r="BK23" s="1576"/>
      <c r="BL23" s="1576"/>
      <c r="BM23" s="1576"/>
      <c r="BN23" s="1577"/>
    </row>
    <row r="24" spans="2:66" ht="20.25" customHeight="1" x14ac:dyDescent="0.2">
      <c r="B24" s="1521"/>
      <c r="C24" s="1674"/>
      <c r="D24" s="1677"/>
      <c r="E24" s="1541"/>
      <c r="F24" s="1676"/>
      <c r="G24" s="1524"/>
      <c r="H24" s="1514"/>
      <c r="I24" s="253"/>
      <c r="J24" s="254">
        <f>G23</f>
        <v>0</v>
      </c>
      <c r="K24" s="253"/>
      <c r="L24" s="254">
        <f>M23</f>
        <v>0</v>
      </c>
      <c r="M24" s="1527"/>
      <c r="N24" s="1528"/>
      <c r="O24" s="1512"/>
      <c r="P24" s="1513"/>
      <c r="Q24" s="1513"/>
      <c r="R24" s="1514"/>
      <c r="S24" s="1515"/>
      <c r="T24" s="1516"/>
      <c r="U24" s="1516"/>
      <c r="V24" s="1516"/>
      <c r="W24" s="1517"/>
      <c r="X24" s="255" t="s">
        <v>488</v>
      </c>
      <c r="Y24" s="256"/>
      <c r="Z24" s="257"/>
      <c r="AA24" s="258" t="str">
        <f>IF(AA23="","",VLOOKUP(AA23,'シフト記号表（従来型・ユニット型共通）'!$C$6:$L$47,10,FALSE))</f>
        <v/>
      </c>
      <c r="AB24" s="259" t="str">
        <f>IF(AB23="","",VLOOKUP(AB23,'シフト記号表（従来型・ユニット型共通）'!$C$6:$L$47,10,FALSE))</f>
        <v/>
      </c>
      <c r="AC24" s="259" t="str">
        <f>IF(AC23="","",VLOOKUP(AC23,'シフト記号表（従来型・ユニット型共通）'!$C$6:$L$47,10,FALSE))</f>
        <v/>
      </c>
      <c r="AD24" s="259" t="str">
        <f>IF(AD23="","",VLOOKUP(AD23,'シフト記号表（従来型・ユニット型共通）'!$C$6:$L$47,10,FALSE))</f>
        <v/>
      </c>
      <c r="AE24" s="259" t="str">
        <f>IF(AE23="","",VLOOKUP(AE23,'シフト記号表（従来型・ユニット型共通）'!$C$6:$L$47,10,FALSE))</f>
        <v/>
      </c>
      <c r="AF24" s="259" t="str">
        <f>IF(AF23="","",VLOOKUP(AF23,'シフト記号表（従来型・ユニット型共通）'!$C$6:$L$47,10,FALSE))</f>
        <v/>
      </c>
      <c r="AG24" s="260" t="str">
        <f>IF(AG23="","",VLOOKUP(AG23,'シフト記号表（従来型・ユニット型共通）'!$C$6:$L$47,10,FALSE))</f>
        <v/>
      </c>
      <c r="AH24" s="258" t="str">
        <f>IF(AH23="","",VLOOKUP(AH23,'シフト記号表（従来型・ユニット型共通）'!$C$6:$L$47,10,FALSE))</f>
        <v/>
      </c>
      <c r="AI24" s="259" t="str">
        <f>IF(AI23="","",VLOOKUP(AI23,'シフト記号表（従来型・ユニット型共通）'!$C$6:$L$47,10,FALSE))</f>
        <v/>
      </c>
      <c r="AJ24" s="259" t="str">
        <f>IF(AJ23="","",VLOOKUP(AJ23,'シフト記号表（従来型・ユニット型共通）'!$C$6:$L$47,10,FALSE))</f>
        <v/>
      </c>
      <c r="AK24" s="259" t="str">
        <f>IF(AK23="","",VLOOKUP(AK23,'シフト記号表（従来型・ユニット型共通）'!$C$6:$L$47,10,FALSE))</f>
        <v/>
      </c>
      <c r="AL24" s="259" t="str">
        <f>IF(AL23="","",VLOOKUP(AL23,'シフト記号表（従来型・ユニット型共通）'!$C$6:$L$47,10,FALSE))</f>
        <v/>
      </c>
      <c r="AM24" s="259" t="str">
        <f>IF(AM23="","",VLOOKUP(AM23,'シフト記号表（従来型・ユニット型共通）'!$C$6:$L$47,10,FALSE))</f>
        <v/>
      </c>
      <c r="AN24" s="260" t="str">
        <f>IF(AN23="","",VLOOKUP(AN23,'シフト記号表（従来型・ユニット型共通）'!$C$6:$L$47,10,FALSE))</f>
        <v/>
      </c>
      <c r="AO24" s="258" t="str">
        <f>IF(AO23="","",VLOOKUP(AO23,'シフト記号表（従来型・ユニット型共通）'!$C$6:$L$47,10,FALSE))</f>
        <v/>
      </c>
      <c r="AP24" s="259" t="str">
        <f>IF(AP23="","",VLOOKUP(AP23,'シフト記号表（従来型・ユニット型共通）'!$C$6:$L$47,10,FALSE))</f>
        <v/>
      </c>
      <c r="AQ24" s="259" t="str">
        <f>IF(AQ23="","",VLOOKUP(AQ23,'シフト記号表（従来型・ユニット型共通）'!$C$6:$L$47,10,FALSE))</f>
        <v/>
      </c>
      <c r="AR24" s="259" t="str">
        <f>IF(AR23="","",VLOOKUP(AR23,'シフト記号表（従来型・ユニット型共通）'!$C$6:$L$47,10,FALSE))</f>
        <v/>
      </c>
      <c r="AS24" s="259" t="str">
        <f>IF(AS23="","",VLOOKUP(AS23,'シフト記号表（従来型・ユニット型共通）'!$C$6:$L$47,10,FALSE))</f>
        <v/>
      </c>
      <c r="AT24" s="259" t="str">
        <f>IF(AT23="","",VLOOKUP(AT23,'シフト記号表（従来型・ユニット型共通）'!$C$6:$L$47,10,FALSE))</f>
        <v/>
      </c>
      <c r="AU24" s="260" t="str">
        <f>IF(AU23="","",VLOOKUP(AU23,'シフト記号表（従来型・ユニット型共通）'!$C$6:$L$47,10,FALSE))</f>
        <v/>
      </c>
      <c r="AV24" s="258" t="str">
        <f>IF(AV23="","",VLOOKUP(AV23,'シフト記号表（従来型・ユニット型共通）'!$C$6:$L$47,10,FALSE))</f>
        <v/>
      </c>
      <c r="AW24" s="259" t="str">
        <f>IF(AW23="","",VLOOKUP(AW23,'シフト記号表（従来型・ユニット型共通）'!$C$6:$L$47,10,FALSE))</f>
        <v/>
      </c>
      <c r="AX24" s="259" t="str">
        <f>IF(AX23="","",VLOOKUP(AX23,'シフト記号表（従来型・ユニット型共通）'!$C$6:$L$47,10,FALSE))</f>
        <v/>
      </c>
      <c r="AY24" s="259" t="str">
        <f>IF(AY23="","",VLOOKUP(AY23,'シフト記号表（従来型・ユニット型共通）'!$C$6:$L$47,10,FALSE))</f>
        <v/>
      </c>
      <c r="AZ24" s="259" t="str">
        <f>IF(AZ23="","",VLOOKUP(AZ23,'シフト記号表（従来型・ユニット型共通）'!$C$6:$L$47,10,FALSE))</f>
        <v/>
      </c>
      <c r="BA24" s="259" t="str">
        <f>IF(BA23="","",VLOOKUP(BA23,'シフト記号表（従来型・ユニット型共通）'!$C$6:$L$47,10,FALSE))</f>
        <v/>
      </c>
      <c r="BB24" s="260" t="str">
        <f>IF(BB23="","",VLOOKUP(BB23,'シフト記号表（従来型・ユニット型共通）'!$C$6:$L$47,10,FALSE))</f>
        <v/>
      </c>
      <c r="BC24" s="258" t="str">
        <f>IF(BC23="","",VLOOKUP(BC23,'シフト記号表（従来型・ユニット型共通）'!$C$6:$L$47,10,FALSE))</f>
        <v/>
      </c>
      <c r="BD24" s="259" t="str">
        <f>IF(BD23="","",VLOOKUP(BD23,'シフト記号表（従来型・ユニット型共通）'!$C$6:$L$47,10,FALSE))</f>
        <v/>
      </c>
      <c r="BE24" s="259" t="str">
        <f>IF(BE23="","",VLOOKUP(BE23,'シフト記号表（従来型・ユニット型共通）'!$C$6:$L$47,10,FALSE))</f>
        <v/>
      </c>
      <c r="BF24" s="1581" t="str">
        <f>IF($BI$3="４週",SUM(AA24:BB24),IF($BI$3="暦月",SUM(AA24:BE24),""))</f>
        <v/>
      </c>
      <c r="BG24" s="1582"/>
      <c r="BH24" s="1583" t="str">
        <f>IF($BI$3="４週",BF24/4,IF($BI$3="暦月",(BF24/($BI$8/7)),""))</f>
        <v/>
      </c>
      <c r="BI24" s="1582"/>
      <c r="BJ24" s="1578"/>
      <c r="BK24" s="1579"/>
      <c r="BL24" s="1579"/>
      <c r="BM24" s="1579"/>
      <c r="BN24" s="1580"/>
    </row>
    <row r="25" spans="2:66" ht="20.25" customHeight="1" x14ac:dyDescent="0.2">
      <c r="B25" s="1520">
        <f>B23+1</f>
        <v>5</v>
      </c>
      <c r="C25" s="1673"/>
      <c r="D25" s="1675"/>
      <c r="E25" s="1541"/>
      <c r="F25" s="1676"/>
      <c r="G25" s="1584"/>
      <c r="H25" s="1511"/>
      <c r="I25" s="253"/>
      <c r="J25" s="254"/>
      <c r="K25" s="253"/>
      <c r="L25" s="254"/>
      <c r="M25" s="1585"/>
      <c r="N25" s="1586"/>
      <c r="O25" s="1509"/>
      <c r="P25" s="1510"/>
      <c r="Q25" s="1510"/>
      <c r="R25" s="1511"/>
      <c r="S25" s="1515"/>
      <c r="T25" s="1516"/>
      <c r="U25" s="1516"/>
      <c r="V25" s="1516"/>
      <c r="W25" s="1517"/>
      <c r="X25" s="263" t="s">
        <v>487</v>
      </c>
      <c r="Y25" s="264"/>
      <c r="Z25" s="265"/>
      <c r="AA25" s="266"/>
      <c r="AB25" s="267"/>
      <c r="AC25" s="267"/>
      <c r="AD25" s="267"/>
      <c r="AE25" s="267"/>
      <c r="AF25" s="267"/>
      <c r="AG25" s="268"/>
      <c r="AH25" s="266"/>
      <c r="AI25" s="267"/>
      <c r="AJ25" s="267"/>
      <c r="AK25" s="267"/>
      <c r="AL25" s="267"/>
      <c r="AM25" s="267"/>
      <c r="AN25" s="268"/>
      <c r="AO25" s="266"/>
      <c r="AP25" s="267"/>
      <c r="AQ25" s="267"/>
      <c r="AR25" s="267"/>
      <c r="AS25" s="267"/>
      <c r="AT25" s="267"/>
      <c r="AU25" s="268"/>
      <c r="AV25" s="266"/>
      <c r="AW25" s="267"/>
      <c r="AX25" s="267"/>
      <c r="AY25" s="267"/>
      <c r="AZ25" s="267"/>
      <c r="BA25" s="267"/>
      <c r="BB25" s="268"/>
      <c r="BC25" s="266"/>
      <c r="BD25" s="267"/>
      <c r="BE25" s="269"/>
      <c r="BF25" s="1518"/>
      <c r="BG25" s="1519"/>
      <c r="BH25" s="1573"/>
      <c r="BI25" s="1574"/>
      <c r="BJ25" s="1575"/>
      <c r="BK25" s="1576"/>
      <c r="BL25" s="1576"/>
      <c r="BM25" s="1576"/>
      <c r="BN25" s="1577"/>
    </row>
    <row r="26" spans="2:66" ht="20.25" customHeight="1" x14ac:dyDescent="0.2">
      <c r="B26" s="1521"/>
      <c r="C26" s="1674"/>
      <c r="D26" s="1677"/>
      <c r="E26" s="1541"/>
      <c r="F26" s="1676"/>
      <c r="G26" s="1524"/>
      <c r="H26" s="1514"/>
      <c r="I26" s="253"/>
      <c r="J26" s="254">
        <f>G25</f>
        <v>0</v>
      </c>
      <c r="K26" s="253"/>
      <c r="L26" s="254">
        <f>M25</f>
        <v>0</v>
      </c>
      <c r="M26" s="1527"/>
      <c r="N26" s="1528"/>
      <c r="O26" s="1512"/>
      <c r="P26" s="1513"/>
      <c r="Q26" s="1513"/>
      <c r="R26" s="1514"/>
      <c r="S26" s="1515"/>
      <c r="T26" s="1516"/>
      <c r="U26" s="1516"/>
      <c r="V26" s="1516"/>
      <c r="W26" s="1517"/>
      <c r="X26" s="270" t="s">
        <v>488</v>
      </c>
      <c r="Y26" s="271"/>
      <c r="Z26" s="272"/>
      <c r="AA26" s="258" t="str">
        <f>IF(AA25="","",VLOOKUP(AA25,'シフト記号表（従来型・ユニット型共通）'!$C$6:$L$47,10,FALSE))</f>
        <v/>
      </c>
      <c r="AB26" s="259" t="str">
        <f>IF(AB25="","",VLOOKUP(AB25,'シフト記号表（従来型・ユニット型共通）'!$C$6:$L$47,10,FALSE))</f>
        <v/>
      </c>
      <c r="AC26" s="259" t="str">
        <f>IF(AC25="","",VLOOKUP(AC25,'シフト記号表（従来型・ユニット型共通）'!$C$6:$L$47,10,FALSE))</f>
        <v/>
      </c>
      <c r="AD26" s="259" t="str">
        <f>IF(AD25="","",VLOOKUP(AD25,'シフト記号表（従来型・ユニット型共通）'!$C$6:$L$47,10,FALSE))</f>
        <v/>
      </c>
      <c r="AE26" s="259" t="str">
        <f>IF(AE25="","",VLOOKUP(AE25,'シフト記号表（従来型・ユニット型共通）'!$C$6:$L$47,10,FALSE))</f>
        <v/>
      </c>
      <c r="AF26" s="259" t="str">
        <f>IF(AF25="","",VLOOKUP(AF25,'シフト記号表（従来型・ユニット型共通）'!$C$6:$L$47,10,FALSE))</f>
        <v/>
      </c>
      <c r="AG26" s="260" t="str">
        <f>IF(AG25="","",VLOOKUP(AG25,'シフト記号表（従来型・ユニット型共通）'!$C$6:$L$47,10,FALSE))</f>
        <v/>
      </c>
      <c r="AH26" s="258" t="str">
        <f>IF(AH25="","",VLOOKUP(AH25,'シフト記号表（従来型・ユニット型共通）'!$C$6:$L$47,10,FALSE))</f>
        <v/>
      </c>
      <c r="AI26" s="259" t="str">
        <f>IF(AI25="","",VLOOKUP(AI25,'シフト記号表（従来型・ユニット型共通）'!$C$6:$L$47,10,FALSE))</f>
        <v/>
      </c>
      <c r="AJ26" s="259" t="str">
        <f>IF(AJ25="","",VLOOKUP(AJ25,'シフト記号表（従来型・ユニット型共通）'!$C$6:$L$47,10,FALSE))</f>
        <v/>
      </c>
      <c r="AK26" s="259" t="str">
        <f>IF(AK25="","",VLOOKUP(AK25,'シフト記号表（従来型・ユニット型共通）'!$C$6:$L$47,10,FALSE))</f>
        <v/>
      </c>
      <c r="AL26" s="259" t="str">
        <f>IF(AL25="","",VLOOKUP(AL25,'シフト記号表（従来型・ユニット型共通）'!$C$6:$L$47,10,FALSE))</f>
        <v/>
      </c>
      <c r="AM26" s="259" t="str">
        <f>IF(AM25="","",VLOOKUP(AM25,'シフト記号表（従来型・ユニット型共通）'!$C$6:$L$47,10,FALSE))</f>
        <v/>
      </c>
      <c r="AN26" s="260" t="str">
        <f>IF(AN25="","",VLOOKUP(AN25,'シフト記号表（従来型・ユニット型共通）'!$C$6:$L$47,10,FALSE))</f>
        <v/>
      </c>
      <c r="AO26" s="258" t="str">
        <f>IF(AO25="","",VLOOKUP(AO25,'シフト記号表（従来型・ユニット型共通）'!$C$6:$L$47,10,FALSE))</f>
        <v/>
      </c>
      <c r="AP26" s="259" t="str">
        <f>IF(AP25="","",VLOOKUP(AP25,'シフト記号表（従来型・ユニット型共通）'!$C$6:$L$47,10,FALSE))</f>
        <v/>
      </c>
      <c r="AQ26" s="259" t="str">
        <f>IF(AQ25="","",VLOOKUP(AQ25,'シフト記号表（従来型・ユニット型共通）'!$C$6:$L$47,10,FALSE))</f>
        <v/>
      </c>
      <c r="AR26" s="259" t="str">
        <f>IF(AR25="","",VLOOKUP(AR25,'シフト記号表（従来型・ユニット型共通）'!$C$6:$L$47,10,FALSE))</f>
        <v/>
      </c>
      <c r="AS26" s="259" t="str">
        <f>IF(AS25="","",VLOOKUP(AS25,'シフト記号表（従来型・ユニット型共通）'!$C$6:$L$47,10,FALSE))</f>
        <v/>
      </c>
      <c r="AT26" s="259" t="str">
        <f>IF(AT25="","",VLOOKUP(AT25,'シフト記号表（従来型・ユニット型共通）'!$C$6:$L$47,10,FALSE))</f>
        <v/>
      </c>
      <c r="AU26" s="260" t="str">
        <f>IF(AU25="","",VLOOKUP(AU25,'シフト記号表（従来型・ユニット型共通）'!$C$6:$L$47,10,FALSE))</f>
        <v/>
      </c>
      <c r="AV26" s="258" t="str">
        <f>IF(AV25="","",VLOOKUP(AV25,'シフト記号表（従来型・ユニット型共通）'!$C$6:$L$47,10,FALSE))</f>
        <v/>
      </c>
      <c r="AW26" s="259" t="str">
        <f>IF(AW25="","",VLOOKUP(AW25,'シフト記号表（従来型・ユニット型共通）'!$C$6:$L$47,10,FALSE))</f>
        <v/>
      </c>
      <c r="AX26" s="259" t="str">
        <f>IF(AX25="","",VLOOKUP(AX25,'シフト記号表（従来型・ユニット型共通）'!$C$6:$L$47,10,FALSE))</f>
        <v/>
      </c>
      <c r="AY26" s="259" t="str">
        <f>IF(AY25="","",VLOOKUP(AY25,'シフト記号表（従来型・ユニット型共通）'!$C$6:$L$47,10,FALSE))</f>
        <v/>
      </c>
      <c r="AZ26" s="259" t="str">
        <f>IF(AZ25="","",VLOOKUP(AZ25,'シフト記号表（従来型・ユニット型共通）'!$C$6:$L$47,10,FALSE))</f>
        <v/>
      </c>
      <c r="BA26" s="259" t="str">
        <f>IF(BA25="","",VLOOKUP(BA25,'シフト記号表（従来型・ユニット型共通）'!$C$6:$L$47,10,FALSE))</f>
        <v/>
      </c>
      <c r="BB26" s="260" t="str">
        <f>IF(BB25="","",VLOOKUP(BB25,'シフト記号表（従来型・ユニット型共通）'!$C$6:$L$47,10,FALSE))</f>
        <v/>
      </c>
      <c r="BC26" s="258" t="str">
        <f>IF(BC25="","",VLOOKUP(BC25,'シフト記号表（従来型・ユニット型共通）'!$C$6:$L$47,10,FALSE))</f>
        <v/>
      </c>
      <c r="BD26" s="259" t="str">
        <f>IF(BD25="","",VLOOKUP(BD25,'シフト記号表（従来型・ユニット型共通）'!$C$6:$L$47,10,FALSE))</f>
        <v/>
      </c>
      <c r="BE26" s="259" t="str">
        <f>IF(BE25="","",VLOOKUP(BE25,'シフト記号表（従来型・ユニット型共通）'!$C$6:$L$47,10,FALSE))</f>
        <v/>
      </c>
      <c r="BF26" s="1581" t="str">
        <f>IF($BI$3="４週",SUM(AA26:BB26),IF($BI$3="暦月",SUM(AA26:BE26),""))</f>
        <v/>
      </c>
      <c r="BG26" s="1582"/>
      <c r="BH26" s="1583" t="str">
        <f>IF($BI$3="４週",BF26/4,IF($BI$3="暦月",(BF26/($BI$8/7)),""))</f>
        <v/>
      </c>
      <c r="BI26" s="1582"/>
      <c r="BJ26" s="1578"/>
      <c r="BK26" s="1579"/>
      <c r="BL26" s="1579"/>
      <c r="BM26" s="1579"/>
      <c r="BN26" s="1580"/>
    </row>
    <row r="27" spans="2:66" ht="20.25" customHeight="1" x14ac:dyDescent="0.2">
      <c r="B27" s="1520">
        <f>B25+1</f>
        <v>6</v>
      </c>
      <c r="C27" s="1673"/>
      <c r="D27" s="1675"/>
      <c r="E27" s="1541"/>
      <c r="F27" s="1676"/>
      <c r="G27" s="1584"/>
      <c r="H27" s="1511"/>
      <c r="I27" s="253"/>
      <c r="J27" s="254"/>
      <c r="K27" s="253"/>
      <c r="L27" s="254"/>
      <c r="M27" s="1585"/>
      <c r="N27" s="1586"/>
      <c r="O27" s="1509"/>
      <c r="P27" s="1510"/>
      <c r="Q27" s="1510"/>
      <c r="R27" s="1511"/>
      <c r="S27" s="1515"/>
      <c r="T27" s="1516"/>
      <c r="U27" s="1516"/>
      <c r="V27" s="1516"/>
      <c r="W27" s="1517"/>
      <c r="X27" s="273" t="s">
        <v>487</v>
      </c>
      <c r="Y27" s="274"/>
      <c r="Z27" s="275"/>
      <c r="AA27" s="266"/>
      <c r="AB27" s="267"/>
      <c r="AC27" s="267"/>
      <c r="AD27" s="267"/>
      <c r="AE27" s="267"/>
      <c r="AF27" s="267"/>
      <c r="AG27" s="268"/>
      <c r="AH27" s="266"/>
      <c r="AI27" s="267"/>
      <c r="AJ27" s="267"/>
      <c r="AK27" s="267"/>
      <c r="AL27" s="267"/>
      <c r="AM27" s="267"/>
      <c r="AN27" s="268"/>
      <c r="AO27" s="266"/>
      <c r="AP27" s="267"/>
      <c r="AQ27" s="267"/>
      <c r="AR27" s="267"/>
      <c r="AS27" s="267"/>
      <c r="AT27" s="267"/>
      <c r="AU27" s="268"/>
      <c r="AV27" s="266"/>
      <c r="AW27" s="267"/>
      <c r="AX27" s="267"/>
      <c r="AY27" s="267"/>
      <c r="AZ27" s="267"/>
      <c r="BA27" s="267"/>
      <c r="BB27" s="268"/>
      <c r="BC27" s="266"/>
      <c r="BD27" s="267"/>
      <c r="BE27" s="269"/>
      <c r="BF27" s="1518"/>
      <c r="BG27" s="1519"/>
      <c r="BH27" s="1573"/>
      <c r="BI27" s="1574"/>
      <c r="BJ27" s="1575"/>
      <c r="BK27" s="1576"/>
      <c r="BL27" s="1576"/>
      <c r="BM27" s="1576"/>
      <c r="BN27" s="1577"/>
    </row>
    <row r="28" spans="2:66" ht="20.25" customHeight="1" x14ac:dyDescent="0.2">
      <c r="B28" s="1521"/>
      <c r="C28" s="1674"/>
      <c r="D28" s="1677"/>
      <c r="E28" s="1541"/>
      <c r="F28" s="1676"/>
      <c r="G28" s="1524"/>
      <c r="H28" s="1514"/>
      <c r="I28" s="253"/>
      <c r="J28" s="254">
        <f>G27</f>
        <v>0</v>
      </c>
      <c r="K28" s="253"/>
      <c r="L28" s="254">
        <f>M27</f>
        <v>0</v>
      </c>
      <c r="M28" s="1527"/>
      <c r="N28" s="1528"/>
      <c r="O28" s="1512"/>
      <c r="P28" s="1513"/>
      <c r="Q28" s="1513"/>
      <c r="R28" s="1514"/>
      <c r="S28" s="1515"/>
      <c r="T28" s="1516"/>
      <c r="U28" s="1516"/>
      <c r="V28" s="1516"/>
      <c r="W28" s="1517"/>
      <c r="X28" s="255" t="s">
        <v>488</v>
      </c>
      <c r="Y28" s="256"/>
      <c r="Z28" s="257"/>
      <c r="AA28" s="258" t="str">
        <f>IF(AA27="","",VLOOKUP(AA27,'シフト記号表（従来型・ユニット型共通）'!$C$6:$L$47,10,FALSE))</f>
        <v/>
      </c>
      <c r="AB28" s="259" t="str">
        <f>IF(AB27="","",VLOOKUP(AB27,'シフト記号表（従来型・ユニット型共通）'!$C$6:$L$47,10,FALSE))</f>
        <v/>
      </c>
      <c r="AC28" s="259" t="str">
        <f>IF(AC27="","",VLOOKUP(AC27,'シフト記号表（従来型・ユニット型共通）'!$C$6:$L$47,10,FALSE))</f>
        <v/>
      </c>
      <c r="AD28" s="259" t="str">
        <f>IF(AD27="","",VLOOKUP(AD27,'シフト記号表（従来型・ユニット型共通）'!$C$6:$L$47,10,FALSE))</f>
        <v/>
      </c>
      <c r="AE28" s="259" t="str">
        <f>IF(AE27="","",VLOOKUP(AE27,'シフト記号表（従来型・ユニット型共通）'!$C$6:$L$47,10,FALSE))</f>
        <v/>
      </c>
      <c r="AF28" s="259" t="str">
        <f>IF(AF27="","",VLOOKUP(AF27,'シフト記号表（従来型・ユニット型共通）'!$C$6:$L$47,10,FALSE))</f>
        <v/>
      </c>
      <c r="AG28" s="260" t="str">
        <f>IF(AG27="","",VLOOKUP(AG27,'シフト記号表（従来型・ユニット型共通）'!$C$6:$L$47,10,FALSE))</f>
        <v/>
      </c>
      <c r="AH28" s="258" t="str">
        <f>IF(AH27="","",VLOOKUP(AH27,'シフト記号表（従来型・ユニット型共通）'!$C$6:$L$47,10,FALSE))</f>
        <v/>
      </c>
      <c r="AI28" s="259" t="str">
        <f>IF(AI27="","",VLOOKUP(AI27,'シフト記号表（従来型・ユニット型共通）'!$C$6:$L$47,10,FALSE))</f>
        <v/>
      </c>
      <c r="AJ28" s="259" t="str">
        <f>IF(AJ27="","",VLOOKUP(AJ27,'シフト記号表（従来型・ユニット型共通）'!$C$6:$L$47,10,FALSE))</f>
        <v/>
      </c>
      <c r="AK28" s="259" t="str">
        <f>IF(AK27="","",VLOOKUP(AK27,'シフト記号表（従来型・ユニット型共通）'!$C$6:$L$47,10,FALSE))</f>
        <v/>
      </c>
      <c r="AL28" s="259" t="str">
        <f>IF(AL27="","",VLOOKUP(AL27,'シフト記号表（従来型・ユニット型共通）'!$C$6:$L$47,10,FALSE))</f>
        <v/>
      </c>
      <c r="AM28" s="259" t="str">
        <f>IF(AM27="","",VLOOKUP(AM27,'シフト記号表（従来型・ユニット型共通）'!$C$6:$L$47,10,FALSE))</f>
        <v/>
      </c>
      <c r="AN28" s="260" t="str">
        <f>IF(AN27="","",VLOOKUP(AN27,'シフト記号表（従来型・ユニット型共通）'!$C$6:$L$47,10,FALSE))</f>
        <v/>
      </c>
      <c r="AO28" s="258" t="str">
        <f>IF(AO27="","",VLOOKUP(AO27,'シフト記号表（従来型・ユニット型共通）'!$C$6:$L$47,10,FALSE))</f>
        <v/>
      </c>
      <c r="AP28" s="259" t="str">
        <f>IF(AP27="","",VLOOKUP(AP27,'シフト記号表（従来型・ユニット型共通）'!$C$6:$L$47,10,FALSE))</f>
        <v/>
      </c>
      <c r="AQ28" s="259" t="str">
        <f>IF(AQ27="","",VLOOKUP(AQ27,'シフト記号表（従来型・ユニット型共通）'!$C$6:$L$47,10,FALSE))</f>
        <v/>
      </c>
      <c r="AR28" s="259" t="str">
        <f>IF(AR27="","",VLOOKUP(AR27,'シフト記号表（従来型・ユニット型共通）'!$C$6:$L$47,10,FALSE))</f>
        <v/>
      </c>
      <c r="AS28" s="259" t="str">
        <f>IF(AS27="","",VLOOKUP(AS27,'シフト記号表（従来型・ユニット型共通）'!$C$6:$L$47,10,FALSE))</f>
        <v/>
      </c>
      <c r="AT28" s="259" t="str">
        <f>IF(AT27="","",VLOOKUP(AT27,'シフト記号表（従来型・ユニット型共通）'!$C$6:$L$47,10,FALSE))</f>
        <v/>
      </c>
      <c r="AU28" s="260" t="str">
        <f>IF(AU27="","",VLOOKUP(AU27,'シフト記号表（従来型・ユニット型共通）'!$C$6:$L$47,10,FALSE))</f>
        <v/>
      </c>
      <c r="AV28" s="258" t="str">
        <f>IF(AV27="","",VLOOKUP(AV27,'シフト記号表（従来型・ユニット型共通）'!$C$6:$L$47,10,FALSE))</f>
        <v/>
      </c>
      <c r="AW28" s="259" t="str">
        <f>IF(AW27="","",VLOOKUP(AW27,'シフト記号表（従来型・ユニット型共通）'!$C$6:$L$47,10,FALSE))</f>
        <v/>
      </c>
      <c r="AX28" s="259" t="str">
        <f>IF(AX27="","",VLOOKUP(AX27,'シフト記号表（従来型・ユニット型共通）'!$C$6:$L$47,10,FALSE))</f>
        <v/>
      </c>
      <c r="AY28" s="259" t="str">
        <f>IF(AY27="","",VLOOKUP(AY27,'シフト記号表（従来型・ユニット型共通）'!$C$6:$L$47,10,FALSE))</f>
        <v/>
      </c>
      <c r="AZ28" s="259" t="str">
        <f>IF(AZ27="","",VLOOKUP(AZ27,'シフト記号表（従来型・ユニット型共通）'!$C$6:$L$47,10,FALSE))</f>
        <v/>
      </c>
      <c r="BA28" s="259" t="str">
        <f>IF(BA27="","",VLOOKUP(BA27,'シフト記号表（従来型・ユニット型共通）'!$C$6:$L$47,10,FALSE))</f>
        <v/>
      </c>
      <c r="BB28" s="260" t="str">
        <f>IF(BB27="","",VLOOKUP(BB27,'シフト記号表（従来型・ユニット型共通）'!$C$6:$L$47,10,FALSE))</f>
        <v/>
      </c>
      <c r="BC28" s="258" t="str">
        <f>IF(BC27="","",VLOOKUP(BC27,'シフト記号表（従来型・ユニット型共通）'!$C$6:$L$47,10,FALSE))</f>
        <v/>
      </c>
      <c r="BD28" s="259" t="str">
        <f>IF(BD27="","",VLOOKUP(BD27,'シフト記号表（従来型・ユニット型共通）'!$C$6:$L$47,10,FALSE))</f>
        <v/>
      </c>
      <c r="BE28" s="259" t="str">
        <f>IF(BE27="","",VLOOKUP(BE27,'シフト記号表（従来型・ユニット型共通）'!$C$6:$L$47,10,FALSE))</f>
        <v/>
      </c>
      <c r="BF28" s="1581" t="str">
        <f>IF($BI$3="４週",SUM(AA28:BB28),IF($BI$3="暦月",SUM(AA28:BE28),""))</f>
        <v/>
      </c>
      <c r="BG28" s="1582"/>
      <c r="BH28" s="1583" t="str">
        <f>IF($BI$3="４週",BF28/4,IF($BI$3="暦月",(BF28/($BI$8/7)),""))</f>
        <v/>
      </c>
      <c r="BI28" s="1582"/>
      <c r="BJ28" s="1578"/>
      <c r="BK28" s="1579"/>
      <c r="BL28" s="1579"/>
      <c r="BM28" s="1579"/>
      <c r="BN28" s="1580"/>
    </row>
    <row r="29" spans="2:66" ht="20.25" customHeight="1" x14ac:dyDescent="0.2">
      <c r="B29" s="1520">
        <f>B27+1</f>
        <v>7</v>
      </c>
      <c r="C29" s="1673"/>
      <c r="D29" s="1675"/>
      <c r="E29" s="1541"/>
      <c r="F29" s="1676"/>
      <c r="G29" s="1584"/>
      <c r="H29" s="1511"/>
      <c r="I29" s="253"/>
      <c r="J29" s="254"/>
      <c r="K29" s="253"/>
      <c r="L29" s="254"/>
      <c r="M29" s="1585"/>
      <c r="N29" s="1586"/>
      <c r="O29" s="1509"/>
      <c r="P29" s="1510"/>
      <c r="Q29" s="1510"/>
      <c r="R29" s="1511"/>
      <c r="S29" s="1515"/>
      <c r="T29" s="1516"/>
      <c r="U29" s="1516"/>
      <c r="V29" s="1516"/>
      <c r="W29" s="1517"/>
      <c r="X29" s="263" t="s">
        <v>487</v>
      </c>
      <c r="Y29" s="264"/>
      <c r="Z29" s="265"/>
      <c r="AA29" s="266"/>
      <c r="AB29" s="267"/>
      <c r="AC29" s="267"/>
      <c r="AD29" s="267"/>
      <c r="AE29" s="267"/>
      <c r="AF29" s="267"/>
      <c r="AG29" s="268"/>
      <c r="AH29" s="266"/>
      <c r="AI29" s="267"/>
      <c r="AJ29" s="267"/>
      <c r="AK29" s="267"/>
      <c r="AL29" s="267"/>
      <c r="AM29" s="267"/>
      <c r="AN29" s="268"/>
      <c r="AO29" s="266"/>
      <c r="AP29" s="267"/>
      <c r="AQ29" s="267"/>
      <c r="AR29" s="267"/>
      <c r="AS29" s="267"/>
      <c r="AT29" s="267"/>
      <c r="AU29" s="268"/>
      <c r="AV29" s="266"/>
      <c r="AW29" s="267"/>
      <c r="AX29" s="267"/>
      <c r="AY29" s="267"/>
      <c r="AZ29" s="267"/>
      <c r="BA29" s="267"/>
      <c r="BB29" s="268"/>
      <c r="BC29" s="266"/>
      <c r="BD29" s="267"/>
      <c r="BE29" s="269"/>
      <c r="BF29" s="1518"/>
      <c r="BG29" s="1519"/>
      <c r="BH29" s="1573"/>
      <c r="BI29" s="1574"/>
      <c r="BJ29" s="1575"/>
      <c r="BK29" s="1576"/>
      <c r="BL29" s="1576"/>
      <c r="BM29" s="1576"/>
      <c r="BN29" s="1577"/>
    </row>
    <row r="30" spans="2:66" ht="20.25" customHeight="1" x14ac:dyDescent="0.2">
      <c r="B30" s="1521"/>
      <c r="C30" s="1674"/>
      <c r="D30" s="1677"/>
      <c r="E30" s="1541"/>
      <c r="F30" s="1676"/>
      <c r="G30" s="1524"/>
      <c r="H30" s="1514"/>
      <c r="I30" s="253"/>
      <c r="J30" s="254">
        <f>G29</f>
        <v>0</v>
      </c>
      <c r="K30" s="253"/>
      <c r="L30" s="254">
        <f>M29</f>
        <v>0</v>
      </c>
      <c r="M30" s="1527"/>
      <c r="N30" s="1528"/>
      <c r="O30" s="1512"/>
      <c r="P30" s="1513"/>
      <c r="Q30" s="1513"/>
      <c r="R30" s="1514"/>
      <c r="S30" s="1515"/>
      <c r="T30" s="1516"/>
      <c r="U30" s="1516"/>
      <c r="V30" s="1516"/>
      <c r="W30" s="1517"/>
      <c r="X30" s="255" t="s">
        <v>488</v>
      </c>
      <c r="Y30" s="256"/>
      <c r="Z30" s="257"/>
      <c r="AA30" s="258" t="str">
        <f>IF(AA29="","",VLOOKUP(AA29,'シフト記号表（従来型・ユニット型共通）'!$C$6:$L$47,10,FALSE))</f>
        <v/>
      </c>
      <c r="AB30" s="259" t="str">
        <f>IF(AB29="","",VLOOKUP(AB29,'シフト記号表（従来型・ユニット型共通）'!$C$6:$L$47,10,FALSE))</f>
        <v/>
      </c>
      <c r="AC30" s="259" t="str">
        <f>IF(AC29="","",VLOOKUP(AC29,'シフト記号表（従来型・ユニット型共通）'!$C$6:$L$47,10,FALSE))</f>
        <v/>
      </c>
      <c r="AD30" s="259" t="str">
        <f>IF(AD29="","",VLOOKUP(AD29,'シフト記号表（従来型・ユニット型共通）'!$C$6:$L$47,10,FALSE))</f>
        <v/>
      </c>
      <c r="AE30" s="259" t="str">
        <f>IF(AE29="","",VLOOKUP(AE29,'シフト記号表（従来型・ユニット型共通）'!$C$6:$L$47,10,FALSE))</f>
        <v/>
      </c>
      <c r="AF30" s="259" t="str">
        <f>IF(AF29="","",VLOOKUP(AF29,'シフト記号表（従来型・ユニット型共通）'!$C$6:$L$47,10,FALSE))</f>
        <v/>
      </c>
      <c r="AG30" s="260" t="str">
        <f>IF(AG29="","",VLOOKUP(AG29,'シフト記号表（従来型・ユニット型共通）'!$C$6:$L$47,10,FALSE))</f>
        <v/>
      </c>
      <c r="AH30" s="258" t="str">
        <f>IF(AH29="","",VLOOKUP(AH29,'シフト記号表（従来型・ユニット型共通）'!$C$6:$L$47,10,FALSE))</f>
        <v/>
      </c>
      <c r="AI30" s="259" t="str">
        <f>IF(AI29="","",VLOOKUP(AI29,'シフト記号表（従来型・ユニット型共通）'!$C$6:$L$47,10,FALSE))</f>
        <v/>
      </c>
      <c r="AJ30" s="259" t="str">
        <f>IF(AJ29="","",VLOOKUP(AJ29,'シフト記号表（従来型・ユニット型共通）'!$C$6:$L$47,10,FALSE))</f>
        <v/>
      </c>
      <c r="AK30" s="259" t="str">
        <f>IF(AK29="","",VLOOKUP(AK29,'シフト記号表（従来型・ユニット型共通）'!$C$6:$L$47,10,FALSE))</f>
        <v/>
      </c>
      <c r="AL30" s="259" t="str">
        <f>IF(AL29="","",VLOOKUP(AL29,'シフト記号表（従来型・ユニット型共通）'!$C$6:$L$47,10,FALSE))</f>
        <v/>
      </c>
      <c r="AM30" s="259" t="str">
        <f>IF(AM29="","",VLOOKUP(AM29,'シフト記号表（従来型・ユニット型共通）'!$C$6:$L$47,10,FALSE))</f>
        <v/>
      </c>
      <c r="AN30" s="260" t="str">
        <f>IF(AN29="","",VLOOKUP(AN29,'シフト記号表（従来型・ユニット型共通）'!$C$6:$L$47,10,FALSE))</f>
        <v/>
      </c>
      <c r="AO30" s="258" t="str">
        <f>IF(AO29="","",VLOOKUP(AO29,'シフト記号表（従来型・ユニット型共通）'!$C$6:$L$47,10,FALSE))</f>
        <v/>
      </c>
      <c r="AP30" s="259" t="str">
        <f>IF(AP29="","",VLOOKUP(AP29,'シフト記号表（従来型・ユニット型共通）'!$C$6:$L$47,10,FALSE))</f>
        <v/>
      </c>
      <c r="AQ30" s="259" t="str">
        <f>IF(AQ29="","",VLOOKUP(AQ29,'シフト記号表（従来型・ユニット型共通）'!$C$6:$L$47,10,FALSE))</f>
        <v/>
      </c>
      <c r="AR30" s="259" t="str">
        <f>IF(AR29="","",VLOOKUP(AR29,'シフト記号表（従来型・ユニット型共通）'!$C$6:$L$47,10,FALSE))</f>
        <v/>
      </c>
      <c r="AS30" s="259" t="str">
        <f>IF(AS29="","",VLOOKUP(AS29,'シフト記号表（従来型・ユニット型共通）'!$C$6:$L$47,10,FALSE))</f>
        <v/>
      </c>
      <c r="AT30" s="259" t="str">
        <f>IF(AT29="","",VLOOKUP(AT29,'シフト記号表（従来型・ユニット型共通）'!$C$6:$L$47,10,FALSE))</f>
        <v/>
      </c>
      <c r="AU30" s="260" t="str">
        <f>IF(AU29="","",VLOOKUP(AU29,'シフト記号表（従来型・ユニット型共通）'!$C$6:$L$47,10,FALSE))</f>
        <v/>
      </c>
      <c r="AV30" s="258" t="str">
        <f>IF(AV29="","",VLOOKUP(AV29,'シフト記号表（従来型・ユニット型共通）'!$C$6:$L$47,10,FALSE))</f>
        <v/>
      </c>
      <c r="AW30" s="259" t="str">
        <f>IF(AW29="","",VLOOKUP(AW29,'シフト記号表（従来型・ユニット型共通）'!$C$6:$L$47,10,FALSE))</f>
        <v/>
      </c>
      <c r="AX30" s="259" t="str">
        <f>IF(AX29="","",VLOOKUP(AX29,'シフト記号表（従来型・ユニット型共通）'!$C$6:$L$47,10,FALSE))</f>
        <v/>
      </c>
      <c r="AY30" s="259" t="str">
        <f>IF(AY29="","",VLOOKUP(AY29,'シフト記号表（従来型・ユニット型共通）'!$C$6:$L$47,10,FALSE))</f>
        <v/>
      </c>
      <c r="AZ30" s="259" t="str">
        <f>IF(AZ29="","",VLOOKUP(AZ29,'シフト記号表（従来型・ユニット型共通）'!$C$6:$L$47,10,FALSE))</f>
        <v/>
      </c>
      <c r="BA30" s="259" t="str">
        <f>IF(BA29="","",VLOOKUP(BA29,'シフト記号表（従来型・ユニット型共通）'!$C$6:$L$47,10,FALSE))</f>
        <v/>
      </c>
      <c r="BB30" s="260" t="str">
        <f>IF(BB29="","",VLOOKUP(BB29,'シフト記号表（従来型・ユニット型共通）'!$C$6:$L$47,10,FALSE))</f>
        <v/>
      </c>
      <c r="BC30" s="258" t="str">
        <f>IF(BC29="","",VLOOKUP(BC29,'シフト記号表（従来型・ユニット型共通）'!$C$6:$L$47,10,FALSE))</f>
        <v/>
      </c>
      <c r="BD30" s="259" t="str">
        <f>IF(BD29="","",VLOOKUP(BD29,'シフト記号表（従来型・ユニット型共通）'!$C$6:$L$47,10,FALSE))</f>
        <v/>
      </c>
      <c r="BE30" s="259" t="str">
        <f>IF(BE29="","",VLOOKUP(BE29,'シフト記号表（従来型・ユニット型共通）'!$C$6:$L$47,10,FALSE))</f>
        <v/>
      </c>
      <c r="BF30" s="1581" t="str">
        <f>IF($BI$3="４週",SUM(AA30:BB30),IF($BI$3="暦月",SUM(AA30:BE30),""))</f>
        <v/>
      </c>
      <c r="BG30" s="1582"/>
      <c r="BH30" s="1583" t="str">
        <f>IF($BI$3="４週",BF30/4,IF($BI$3="暦月",(BF30/($BI$8/7)),""))</f>
        <v/>
      </c>
      <c r="BI30" s="1582"/>
      <c r="BJ30" s="1578"/>
      <c r="BK30" s="1579"/>
      <c r="BL30" s="1579"/>
      <c r="BM30" s="1579"/>
      <c r="BN30" s="1580"/>
    </row>
    <row r="31" spans="2:66" ht="20.25" customHeight="1" x14ac:dyDescent="0.2">
      <c r="B31" s="1520">
        <f>B29+1</f>
        <v>8</v>
      </c>
      <c r="C31" s="1673"/>
      <c r="D31" s="1675"/>
      <c r="E31" s="1541"/>
      <c r="F31" s="1676"/>
      <c r="G31" s="1584"/>
      <c r="H31" s="1511"/>
      <c r="I31" s="253"/>
      <c r="J31" s="254"/>
      <c r="K31" s="253"/>
      <c r="L31" s="254"/>
      <c r="M31" s="1585"/>
      <c r="N31" s="1586"/>
      <c r="O31" s="1509"/>
      <c r="P31" s="1510"/>
      <c r="Q31" s="1510"/>
      <c r="R31" s="1511"/>
      <c r="S31" s="1515"/>
      <c r="T31" s="1516"/>
      <c r="U31" s="1516"/>
      <c r="V31" s="1516"/>
      <c r="W31" s="1517"/>
      <c r="X31" s="263" t="s">
        <v>487</v>
      </c>
      <c r="Y31" s="264"/>
      <c r="Z31" s="265"/>
      <c r="AA31" s="266"/>
      <c r="AB31" s="267"/>
      <c r="AC31" s="267"/>
      <c r="AD31" s="267"/>
      <c r="AE31" s="267"/>
      <c r="AF31" s="267"/>
      <c r="AG31" s="268"/>
      <c r="AH31" s="266"/>
      <c r="AI31" s="267"/>
      <c r="AJ31" s="267"/>
      <c r="AK31" s="267"/>
      <c r="AL31" s="267"/>
      <c r="AM31" s="267"/>
      <c r="AN31" s="268"/>
      <c r="AO31" s="266"/>
      <c r="AP31" s="267"/>
      <c r="AQ31" s="267"/>
      <c r="AR31" s="267"/>
      <c r="AS31" s="267"/>
      <c r="AT31" s="267"/>
      <c r="AU31" s="268"/>
      <c r="AV31" s="266"/>
      <c r="AW31" s="267"/>
      <c r="AX31" s="267"/>
      <c r="AY31" s="267"/>
      <c r="AZ31" s="267"/>
      <c r="BA31" s="267"/>
      <c r="BB31" s="268"/>
      <c r="BC31" s="266"/>
      <c r="BD31" s="267"/>
      <c r="BE31" s="269"/>
      <c r="BF31" s="1518"/>
      <c r="BG31" s="1519"/>
      <c r="BH31" s="1573"/>
      <c r="BI31" s="1574"/>
      <c r="BJ31" s="1575"/>
      <c r="BK31" s="1576"/>
      <c r="BL31" s="1576"/>
      <c r="BM31" s="1576"/>
      <c r="BN31" s="1577"/>
    </row>
    <row r="32" spans="2:66" ht="20.25" customHeight="1" x14ac:dyDescent="0.2">
      <c r="B32" s="1521"/>
      <c r="C32" s="1674"/>
      <c r="D32" s="1677"/>
      <c r="E32" s="1541"/>
      <c r="F32" s="1676"/>
      <c r="G32" s="1524"/>
      <c r="H32" s="1514"/>
      <c r="I32" s="253"/>
      <c r="J32" s="254">
        <f>G31</f>
        <v>0</v>
      </c>
      <c r="K32" s="253"/>
      <c r="L32" s="254">
        <f>M31</f>
        <v>0</v>
      </c>
      <c r="M32" s="1527"/>
      <c r="N32" s="1528"/>
      <c r="O32" s="1512"/>
      <c r="P32" s="1513"/>
      <c r="Q32" s="1513"/>
      <c r="R32" s="1514"/>
      <c r="S32" s="1515"/>
      <c r="T32" s="1516"/>
      <c r="U32" s="1516"/>
      <c r="V32" s="1516"/>
      <c r="W32" s="1517"/>
      <c r="X32" s="255" t="s">
        <v>488</v>
      </c>
      <c r="Y32" s="256"/>
      <c r="Z32" s="257"/>
      <c r="AA32" s="258" t="str">
        <f>IF(AA31="","",VLOOKUP(AA31,'シフト記号表（従来型・ユニット型共通）'!$C$6:$L$47,10,FALSE))</f>
        <v/>
      </c>
      <c r="AB32" s="259" t="str">
        <f>IF(AB31="","",VLOOKUP(AB31,'シフト記号表（従来型・ユニット型共通）'!$C$6:$L$47,10,FALSE))</f>
        <v/>
      </c>
      <c r="AC32" s="259" t="str">
        <f>IF(AC31="","",VLOOKUP(AC31,'シフト記号表（従来型・ユニット型共通）'!$C$6:$L$47,10,FALSE))</f>
        <v/>
      </c>
      <c r="AD32" s="259" t="str">
        <f>IF(AD31="","",VLOOKUP(AD31,'シフト記号表（従来型・ユニット型共通）'!$C$6:$L$47,10,FALSE))</f>
        <v/>
      </c>
      <c r="AE32" s="259" t="str">
        <f>IF(AE31="","",VLOOKUP(AE31,'シフト記号表（従来型・ユニット型共通）'!$C$6:$L$47,10,FALSE))</f>
        <v/>
      </c>
      <c r="AF32" s="259" t="str">
        <f>IF(AF31="","",VLOOKUP(AF31,'シフト記号表（従来型・ユニット型共通）'!$C$6:$L$47,10,FALSE))</f>
        <v/>
      </c>
      <c r="AG32" s="260" t="str">
        <f>IF(AG31="","",VLOOKUP(AG31,'シフト記号表（従来型・ユニット型共通）'!$C$6:$L$47,10,FALSE))</f>
        <v/>
      </c>
      <c r="AH32" s="258" t="str">
        <f>IF(AH31="","",VLOOKUP(AH31,'シフト記号表（従来型・ユニット型共通）'!$C$6:$L$47,10,FALSE))</f>
        <v/>
      </c>
      <c r="AI32" s="259" t="str">
        <f>IF(AI31="","",VLOOKUP(AI31,'シフト記号表（従来型・ユニット型共通）'!$C$6:$L$47,10,FALSE))</f>
        <v/>
      </c>
      <c r="AJ32" s="259" t="str">
        <f>IF(AJ31="","",VLOOKUP(AJ31,'シフト記号表（従来型・ユニット型共通）'!$C$6:$L$47,10,FALSE))</f>
        <v/>
      </c>
      <c r="AK32" s="259" t="str">
        <f>IF(AK31="","",VLOOKUP(AK31,'シフト記号表（従来型・ユニット型共通）'!$C$6:$L$47,10,FALSE))</f>
        <v/>
      </c>
      <c r="AL32" s="259" t="str">
        <f>IF(AL31="","",VLOOKUP(AL31,'シフト記号表（従来型・ユニット型共通）'!$C$6:$L$47,10,FALSE))</f>
        <v/>
      </c>
      <c r="AM32" s="259" t="str">
        <f>IF(AM31="","",VLOOKUP(AM31,'シフト記号表（従来型・ユニット型共通）'!$C$6:$L$47,10,FALSE))</f>
        <v/>
      </c>
      <c r="AN32" s="260" t="str">
        <f>IF(AN31="","",VLOOKUP(AN31,'シフト記号表（従来型・ユニット型共通）'!$C$6:$L$47,10,FALSE))</f>
        <v/>
      </c>
      <c r="AO32" s="258" t="str">
        <f>IF(AO31="","",VLOOKUP(AO31,'シフト記号表（従来型・ユニット型共通）'!$C$6:$L$47,10,FALSE))</f>
        <v/>
      </c>
      <c r="AP32" s="259" t="str">
        <f>IF(AP31="","",VLOOKUP(AP31,'シフト記号表（従来型・ユニット型共通）'!$C$6:$L$47,10,FALSE))</f>
        <v/>
      </c>
      <c r="AQ32" s="259" t="str">
        <f>IF(AQ31="","",VLOOKUP(AQ31,'シフト記号表（従来型・ユニット型共通）'!$C$6:$L$47,10,FALSE))</f>
        <v/>
      </c>
      <c r="AR32" s="259" t="str">
        <f>IF(AR31="","",VLOOKUP(AR31,'シフト記号表（従来型・ユニット型共通）'!$C$6:$L$47,10,FALSE))</f>
        <v/>
      </c>
      <c r="AS32" s="259" t="str">
        <f>IF(AS31="","",VLOOKUP(AS31,'シフト記号表（従来型・ユニット型共通）'!$C$6:$L$47,10,FALSE))</f>
        <v/>
      </c>
      <c r="AT32" s="259" t="str">
        <f>IF(AT31="","",VLOOKUP(AT31,'シフト記号表（従来型・ユニット型共通）'!$C$6:$L$47,10,FALSE))</f>
        <v/>
      </c>
      <c r="AU32" s="260" t="str">
        <f>IF(AU31="","",VLOOKUP(AU31,'シフト記号表（従来型・ユニット型共通）'!$C$6:$L$47,10,FALSE))</f>
        <v/>
      </c>
      <c r="AV32" s="258" t="str">
        <f>IF(AV31="","",VLOOKUP(AV31,'シフト記号表（従来型・ユニット型共通）'!$C$6:$L$47,10,FALSE))</f>
        <v/>
      </c>
      <c r="AW32" s="259" t="str">
        <f>IF(AW31="","",VLOOKUP(AW31,'シフト記号表（従来型・ユニット型共通）'!$C$6:$L$47,10,FALSE))</f>
        <v/>
      </c>
      <c r="AX32" s="259" t="str">
        <f>IF(AX31="","",VLOOKUP(AX31,'シフト記号表（従来型・ユニット型共通）'!$C$6:$L$47,10,FALSE))</f>
        <v/>
      </c>
      <c r="AY32" s="259" t="str">
        <f>IF(AY31="","",VLOOKUP(AY31,'シフト記号表（従来型・ユニット型共通）'!$C$6:$L$47,10,FALSE))</f>
        <v/>
      </c>
      <c r="AZ32" s="259" t="str">
        <f>IF(AZ31="","",VLOOKUP(AZ31,'シフト記号表（従来型・ユニット型共通）'!$C$6:$L$47,10,FALSE))</f>
        <v/>
      </c>
      <c r="BA32" s="259" t="str">
        <f>IF(BA31="","",VLOOKUP(BA31,'シフト記号表（従来型・ユニット型共通）'!$C$6:$L$47,10,FALSE))</f>
        <v/>
      </c>
      <c r="BB32" s="260" t="str">
        <f>IF(BB31="","",VLOOKUP(BB31,'シフト記号表（従来型・ユニット型共通）'!$C$6:$L$47,10,FALSE))</f>
        <v/>
      </c>
      <c r="BC32" s="258" t="str">
        <f>IF(BC31="","",VLOOKUP(BC31,'シフト記号表（従来型・ユニット型共通）'!$C$6:$L$47,10,FALSE))</f>
        <v/>
      </c>
      <c r="BD32" s="259" t="str">
        <f>IF(BD31="","",VLOOKUP(BD31,'シフト記号表（従来型・ユニット型共通）'!$C$6:$L$47,10,FALSE))</f>
        <v/>
      </c>
      <c r="BE32" s="259" t="str">
        <f>IF(BE31="","",VLOOKUP(BE31,'シフト記号表（従来型・ユニット型共通）'!$C$6:$L$47,10,FALSE))</f>
        <v/>
      </c>
      <c r="BF32" s="1581" t="str">
        <f>IF($BI$3="４週",SUM(AA32:BB32),IF($BI$3="暦月",SUM(AA32:BE32),""))</f>
        <v/>
      </c>
      <c r="BG32" s="1582"/>
      <c r="BH32" s="1583" t="str">
        <f>IF($BI$3="４週",BF32/4,IF($BI$3="暦月",(BF32/($BI$8/7)),""))</f>
        <v/>
      </c>
      <c r="BI32" s="1582"/>
      <c r="BJ32" s="1578"/>
      <c r="BK32" s="1579"/>
      <c r="BL32" s="1579"/>
      <c r="BM32" s="1579"/>
      <c r="BN32" s="1580"/>
    </row>
    <row r="33" spans="2:66" ht="20.25" customHeight="1" x14ac:dyDescent="0.2">
      <c r="B33" s="1520">
        <f>B31+1</f>
        <v>9</v>
      </c>
      <c r="C33" s="1673"/>
      <c r="D33" s="1675"/>
      <c r="E33" s="1541"/>
      <c r="F33" s="1676"/>
      <c r="G33" s="1584"/>
      <c r="H33" s="1511"/>
      <c r="I33" s="253"/>
      <c r="J33" s="254"/>
      <c r="K33" s="253"/>
      <c r="L33" s="254"/>
      <c r="M33" s="1585"/>
      <c r="N33" s="1586"/>
      <c r="O33" s="1509"/>
      <c r="P33" s="1510"/>
      <c r="Q33" s="1510"/>
      <c r="R33" s="1511"/>
      <c r="S33" s="1515"/>
      <c r="T33" s="1516"/>
      <c r="U33" s="1516"/>
      <c r="V33" s="1516"/>
      <c r="W33" s="1517"/>
      <c r="X33" s="263" t="s">
        <v>487</v>
      </c>
      <c r="Y33" s="264"/>
      <c r="Z33" s="265"/>
      <c r="AA33" s="266"/>
      <c r="AB33" s="267"/>
      <c r="AC33" s="267"/>
      <c r="AD33" s="267"/>
      <c r="AE33" s="267"/>
      <c r="AF33" s="267"/>
      <c r="AG33" s="268"/>
      <c r="AH33" s="266"/>
      <c r="AI33" s="267"/>
      <c r="AJ33" s="267"/>
      <c r="AK33" s="267"/>
      <c r="AL33" s="267"/>
      <c r="AM33" s="267"/>
      <c r="AN33" s="268"/>
      <c r="AO33" s="266"/>
      <c r="AP33" s="267"/>
      <c r="AQ33" s="267"/>
      <c r="AR33" s="267"/>
      <c r="AS33" s="267"/>
      <c r="AT33" s="267"/>
      <c r="AU33" s="268"/>
      <c r="AV33" s="266"/>
      <c r="AW33" s="267"/>
      <c r="AX33" s="267"/>
      <c r="AY33" s="267"/>
      <c r="AZ33" s="267"/>
      <c r="BA33" s="267"/>
      <c r="BB33" s="268"/>
      <c r="BC33" s="266"/>
      <c r="BD33" s="267"/>
      <c r="BE33" s="269"/>
      <c r="BF33" s="1518"/>
      <c r="BG33" s="1519"/>
      <c r="BH33" s="1573"/>
      <c r="BI33" s="1574"/>
      <c r="BJ33" s="1575"/>
      <c r="BK33" s="1576"/>
      <c r="BL33" s="1576"/>
      <c r="BM33" s="1576"/>
      <c r="BN33" s="1577"/>
    </row>
    <row r="34" spans="2:66" ht="20.25" customHeight="1" x14ac:dyDescent="0.2">
      <c r="B34" s="1521"/>
      <c r="C34" s="1674"/>
      <c r="D34" s="1677"/>
      <c r="E34" s="1541"/>
      <c r="F34" s="1676"/>
      <c r="G34" s="1524"/>
      <c r="H34" s="1514"/>
      <c r="I34" s="253"/>
      <c r="J34" s="254">
        <f>G33</f>
        <v>0</v>
      </c>
      <c r="K34" s="253"/>
      <c r="L34" s="254">
        <f>M33</f>
        <v>0</v>
      </c>
      <c r="M34" s="1527"/>
      <c r="N34" s="1528"/>
      <c r="O34" s="1512"/>
      <c r="P34" s="1513"/>
      <c r="Q34" s="1513"/>
      <c r="R34" s="1514"/>
      <c r="S34" s="1515"/>
      <c r="T34" s="1516"/>
      <c r="U34" s="1516"/>
      <c r="V34" s="1516"/>
      <c r="W34" s="1517"/>
      <c r="X34" s="270" t="s">
        <v>488</v>
      </c>
      <c r="Y34" s="271"/>
      <c r="Z34" s="272"/>
      <c r="AA34" s="258" t="str">
        <f>IF(AA33="","",VLOOKUP(AA33,'シフト記号表（従来型・ユニット型共通）'!$C$6:$L$47,10,FALSE))</f>
        <v/>
      </c>
      <c r="AB34" s="259" t="str">
        <f>IF(AB33="","",VLOOKUP(AB33,'シフト記号表（従来型・ユニット型共通）'!$C$6:$L$47,10,FALSE))</f>
        <v/>
      </c>
      <c r="AC34" s="259" t="str">
        <f>IF(AC33="","",VLOOKUP(AC33,'シフト記号表（従来型・ユニット型共通）'!$C$6:$L$47,10,FALSE))</f>
        <v/>
      </c>
      <c r="AD34" s="259" t="str">
        <f>IF(AD33="","",VLOOKUP(AD33,'シフト記号表（従来型・ユニット型共通）'!$C$6:$L$47,10,FALSE))</f>
        <v/>
      </c>
      <c r="AE34" s="259" t="str">
        <f>IF(AE33="","",VLOOKUP(AE33,'シフト記号表（従来型・ユニット型共通）'!$C$6:$L$47,10,FALSE))</f>
        <v/>
      </c>
      <c r="AF34" s="259" t="str">
        <f>IF(AF33="","",VLOOKUP(AF33,'シフト記号表（従来型・ユニット型共通）'!$C$6:$L$47,10,FALSE))</f>
        <v/>
      </c>
      <c r="AG34" s="260" t="str">
        <f>IF(AG33="","",VLOOKUP(AG33,'シフト記号表（従来型・ユニット型共通）'!$C$6:$L$47,10,FALSE))</f>
        <v/>
      </c>
      <c r="AH34" s="258" t="str">
        <f>IF(AH33="","",VLOOKUP(AH33,'シフト記号表（従来型・ユニット型共通）'!$C$6:$L$47,10,FALSE))</f>
        <v/>
      </c>
      <c r="AI34" s="259" t="str">
        <f>IF(AI33="","",VLOOKUP(AI33,'シフト記号表（従来型・ユニット型共通）'!$C$6:$L$47,10,FALSE))</f>
        <v/>
      </c>
      <c r="AJ34" s="259" t="str">
        <f>IF(AJ33="","",VLOOKUP(AJ33,'シフト記号表（従来型・ユニット型共通）'!$C$6:$L$47,10,FALSE))</f>
        <v/>
      </c>
      <c r="AK34" s="259" t="str">
        <f>IF(AK33="","",VLOOKUP(AK33,'シフト記号表（従来型・ユニット型共通）'!$C$6:$L$47,10,FALSE))</f>
        <v/>
      </c>
      <c r="AL34" s="259" t="str">
        <f>IF(AL33="","",VLOOKUP(AL33,'シフト記号表（従来型・ユニット型共通）'!$C$6:$L$47,10,FALSE))</f>
        <v/>
      </c>
      <c r="AM34" s="259" t="str">
        <f>IF(AM33="","",VLOOKUP(AM33,'シフト記号表（従来型・ユニット型共通）'!$C$6:$L$47,10,FALSE))</f>
        <v/>
      </c>
      <c r="AN34" s="260" t="str">
        <f>IF(AN33="","",VLOOKUP(AN33,'シフト記号表（従来型・ユニット型共通）'!$C$6:$L$47,10,FALSE))</f>
        <v/>
      </c>
      <c r="AO34" s="258" t="str">
        <f>IF(AO33="","",VLOOKUP(AO33,'シフト記号表（従来型・ユニット型共通）'!$C$6:$L$47,10,FALSE))</f>
        <v/>
      </c>
      <c r="AP34" s="259" t="str">
        <f>IF(AP33="","",VLOOKUP(AP33,'シフト記号表（従来型・ユニット型共通）'!$C$6:$L$47,10,FALSE))</f>
        <v/>
      </c>
      <c r="AQ34" s="259" t="str">
        <f>IF(AQ33="","",VLOOKUP(AQ33,'シフト記号表（従来型・ユニット型共通）'!$C$6:$L$47,10,FALSE))</f>
        <v/>
      </c>
      <c r="AR34" s="259" t="str">
        <f>IF(AR33="","",VLOOKUP(AR33,'シフト記号表（従来型・ユニット型共通）'!$C$6:$L$47,10,FALSE))</f>
        <v/>
      </c>
      <c r="AS34" s="259" t="str">
        <f>IF(AS33="","",VLOOKUP(AS33,'シフト記号表（従来型・ユニット型共通）'!$C$6:$L$47,10,FALSE))</f>
        <v/>
      </c>
      <c r="AT34" s="259" t="str">
        <f>IF(AT33="","",VLOOKUP(AT33,'シフト記号表（従来型・ユニット型共通）'!$C$6:$L$47,10,FALSE))</f>
        <v/>
      </c>
      <c r="AU34" s="260" t="str">
        <f>IF(AU33="","",VLOOKUP(AU33,'シフト記号表（従来型・ユニット型共通）'!$C$6:$L$47,10,FALSE))</f>
        <v/>
      </c>
      <c r="AV34" s="258" t="str">
        <f>IF(AV33="","",VLOOKUP(AV33,'シフト記号表（従来型・ユニット型共通）'!$C$6:$L$47,10,FALSE))</f>
        <v/>
      </c>
      <c r="AW34" s="259" t="str">
        <f>IF(AW33="","",VLOOKUP(AW33,'シフト記号表（従来型・ユニット型共通）'!$C$6:$L$47,10,FALSE))</f>
        <v/>
      </c>
      <c r="AX34" s="259" t="str">
        <f>IF(AX33="","",VLOOKUP(AX33,'シフト記号表（従来型・ユニット型共通）'!$C$6:$L$47,10,FALSE))</f>
        <v/>
      </c>
      <c r="AY34" s="259" t="str">
        <f>IF(AY33="","",VLOOKUP(AY33,'シフト記号表（従来型・ユニット型共通）'!$C$6:$L$47,10,FALSE))</f>
        <v/>
      </c>
      <c r="AZ34" s="259" t="str">
        <f>IF(AZ33="","",VLOOKUP(AZ33,'シフト記号表（従来型・ユニット型共通）'!$C$6:$L$47,10,FALSE))</f>
        <v/>
      </c>
      <c r="BA34" s="259" t="str">
        <f>IF(BA33="","",VLOOKUP(BA33,'シフト記号表（従来型・ユニット型共通）'!$C$6:$L$47,10,FALSE))</f>
        <v/>
      </c>
      <c r="BB34" s="260" t="str">
        <f>IF(BB33="","",VLOOKUP(BB33,'シフト記号表（従来型・ユニット型共通）'!$C$6:$L$47,10,FALSE))</f>
        <v/>
      </c>
      <c r="BC34" s="258" t="str">
        <f>IF(BC33="","",VLOOKUP(BC33,'シフト記号表（従来型・ユニット型共通）'!$C$6:$L$47,10,FALSE))</f>
        <v/>
      </c>
      <c r="BD34" s="259" t="str">
        <f>IF(BD33="","",VLOOKUP(BD33,'シフト記号表（従来型・ユニット型共通）'!$C$6:$L$47,10,FALSE))</f>
        <v/>
      </c>
      <c r="BE34" s="259" t="str">
        <f>IF(BE33="","",VLOOKUP(BE33,'シフト記号表（従来型・ユニット型共通）'!$C$6:$L$47,10,FALSE))</f>
        <v/>
      </c>
      <c r="BF34" s="1581" t="str">
        <f>IF($BI$3="４週",SUM(AA34:BB34),IF($BI$3="暦月",SUM(AA34:BE34),""))</f>
        <v/>
      </c>
      <c r="BG34" s="1582"/>
      <c r="BH34" s="1583" t="str">
        <f>IF($BI$3="４週",BF34/4,IF($BI$3="暦月",(BF34/($BI$8/7)),""))</f>
        <v/>
      </c>
      <c r="BI34" s="1582"/>
      <c r="BJ34" s="1578"/>
      <c r="BK34" s="1579"/>
      <c r="BL34" s="1579"/>
      <c r="BM34" s="1579"/>
      <c r="BN34" s="1580"/>
    </row>
    <row r="35" spans="2:66" ht="20.25" customHeight="1" x14ac:dyDescent="0.2">
      <c r="B35" s="1520">
        <f>B33+1</f>
        <v>10</v>
      </c>
      <c r="C35" s="1673"/>
      <c r="D35" s="1675"/>
      <c r="E35" s="1541"/>
      <c r="F35" s="1676"/>
      <c r="G35" s="1584"/>
      <c r="H35" s="1511"/>
      <c r="I35" s="253"/>
      <c r="J35" s="254"/>
      <c r="K35" s="253"/>
      <c r="L35" s="254"/>
      <c r="M35" s="1585"/>
      <c r="N35" s="1586"/>
      <c r="O35" s="1509"/>
      <c r="P35" s="1510"/>
      <c r="Q35" s="1510"/>
      <c r="R35" s="1511"/>
      <c r="S35" s="1515"/>
      <c r="T35" s="1516"/>
      <c r="U35" s="1516"/>
      <c r="V35" s="1516"/>
      <c r="W35" s="1517"/>
      <c r="X35" s="273" t="s">
        <v>487</v>
      </c>
      <c r="Y35" s="274"/>
      <c r="Z35" s="275"/>
      <c r="AA35" s="266"/>
      <c r="AB35" s="267"/>
      <c r="AC35" s="267"/>
      <c r="AD35" s="267"/>
      <c r="AE35" s="267"/>
      <c r="AF35" s="267"/>
      <c r="AG35" s="268"/>
      <c r="AH35" s="266"/>
      <c r="AI35" s="267"/>
      <c r="AJ35" s="267"/>
      <c r="AK35" s="267"/>
      <c r="AL35" s="267"/>
      <c r="AM35" s="267"/>
      <c r="AN35" s="268"/>
      <c r="AO35" s="266"/>
      <c r="AP35" s="267"/>
      <c r="AQ35" s="267"/>
      <c r="AR35" s="267"/>
      <c r="AS35" s="267"/>
      <c r="AT35" s="267"/>
      <c r="AU35" s="268"/>
      <c r="AV35" s="266"/>
      <c r="AW35" s="267"/>
      <c r="AX35" s="267"/>
      <c r="AY35" s="267"/>
      <c r="AZ35" s="267"/>
      <c r="BA35" s="267"/>
      <c r="BB35" s="268"/>
      <c r="BC35" s="266"/>
      <c r="BD35" s="267"/>
      <c r="BE35" s="269"/>
      <c r="BF35" s="1518"/>
      <c r="BG35" s="1519"/>
      <c r="BH35" s="1573"/>
      <c r="BI35" s="1574"/>
      <c r="BJ35" s="1575"/>
      <c r="BK35" s="1576"/>
      <c r="BL35" s="1576"/>
      <c r="BM35" s="1576"/>
      <c r="BN35" s="1577"/>
    </row>
    <row r="36" spans="2:66" ht="20.25" customHeight="1" x14ac:dyDescent="0.2">
      <c r="B36" s="1521"/>
      <c r="C36" s="1674"/>
      <c r="D36" s="1677"/>
      <c r="E36" s="1541"/>
      <c r="F36" s="1676"/>
      <c r="G36" s="1524"/>
      <c r="H36" s="1514"/>
      <c r="I36" s="253"/>
      <c r="J36" s="254">
        <f>G35</f>
        <v>0</v>
      </c>
      <c r="K36" s="253"/>
      <c r="L36" s="254">
        <f>M35</f>
        <v>0</v>
      </c>
      <c r="M36" s="1527"/>
      <c r="N36" s="1528"/>
      <c r="O36" s="1512"/>
      <c r="P36" s="1513"/>
      <c r="Q36" s="1513"/>
      <c r="R36" s="1514"/>
      <c r="S36" s="1515"/>
      <c r="T36" s="1516"/>
      <c r="U36" s="1516"/>
      <c r="V36" s="1516"/>
      <c r="W36" s="1517"/>
      <c r="X36" s="270" t="s">
        <v>488</v>
      </c>
      <c r="Y36" s="271"/>
      <c r="Z36" s="272"/>
      <c r="AA36" s="258" t="str">
        <f>IF(AA35="","",VLOOKUP(AA35,'シフト記号表（従来型・ユニット型共通）'!$C$6:$L$47,10,FALSE))</f>
        <v/>
      </c>
      <c r="AB36" s="259" t="str">
        <f>IF(AB35="","",VLOOKUP(AB35,'シフト記号表（従来型・ユニット型共通）'!$C$6:$L$47,10,FALSE))</f>
        <v/>
      </c>
      <c r="AC36" s="259" t="str">
        <f>IF(AC35="","",VLOOKUP(AC35,'シフト記号表（従来型・ユニット型共通）'!$C$6:$L$47,10,FALSE))</f>
        <v/>
      </c>
      <c r="AD36" s="259" t="str">
        <f>IF(AD35="","",VLOOKUP(AD35,'シフト記号表（従来型・ユニット型共通）'!$C$6:$L$47,10,FALSE))</f>
        <v/>
      </c>
      <c r="AE36" s="259" t="str">
        <f>IF(AE35="","",VLOOKUP(AE35,'シフト記号表（従来型・ユニット型共通）'!$C$6:$L$47,10,FALSE))</f>
        <v/>
      </c>
      <c r="AF36" s="259" t="str">
        <f>IF(AF35="","",VLOOKUP(AF35,'シフト記号表（従来型・ユニット型共通）'!$C$6:$L$47,10,FALSE))</f>
        <v/>
      </c>
      <c r="AG36" s="260" t="str">
        <f>IF(AG35="","",VLOOKUP(AG35,'シフト記号表（従来型・ユニット型共通）'!$C$6:$L$47,10,FALSE))</f>
        <v/>
      </c>
      <c r="AH36" s="258" t="str">
        <f>IF(AH35="","",VLOOKUP(AH35,'シフト記号表（従来型・ユニット型共通）'!$C$6:$L$47,10,FALSE))</f>
        <v/>
      </c>
      <c r="AI36" s="259" t="str">
        <f>IF(AI35="","",VLOOKUP(AI35,'シフト記号表（従来型・ユニット型共通）'!$C$6:$L$47,10,FALSE))</f>
        <v/>
      </c>
      <c r="AJ36" s="259" t="str">
        <f>IF(AJ35="","",VLOOKUP(AJ35,'シフト記号表（従来型・ユニット型共通）'!$C$6:$L$47,10,FALSE))</f>
        <v/>
      </c>
      <c r="AK36" s="259" t="str">
        <f>IF(AK35="","",VLOOKUP(AK35,'シフト記号表（従来型・ユニット型共通）'!$C$6:$L$47,10,FALSE))</f>
        <v/>
      </c>
      <c r="AL36" s="259" t="str">
        <f>IF(AL35="","",VLOOKUP(AL35,'シフト記号表（従来型・ユニット型共通）'!$C$6:$L$47,10,FALSE))</f>
        <v/>
      </c>
      <c r="AM36" s="259" t="str">
        <f>IF(AM35="","",VLOOKUP(AM35,'シフト記号表（従来型・ユニット型共通）'!$C$6:$L$47,10,FALSE))</f>
        <v/>
      </c>
      <c r="AN36" s="260" t="str">
        <f>IF(AN35="","",VLOOKUP(AN35,'シフト記号表（従来型・ユニット型共通）'!$C$6:$L$47,10,FALSE))</f>
        <v/>
      </c>
      <c r="AO36" s="258" t="str">
        <f>IF(AO35="","",VLOOKUP(AO35,'シフト記号表（従来型・ユニット型共通）'!$C$6:$L$47,10,FALSE))</f>
        <v/>
      </c>
      <c r="AP36" s="259" t="str">
        <f>IF(AP35="","",VLOOKUP(AP35,'シフト記号表（従来型・ユニット型共通）'!$C$6:$L$47,10,FALSE))</f>
        <v/>
      </c>
      <c r="AQ36" s="259" t="str">
        <f>IF(AQ35="","",VLOOKUP(AQ35,'シフト記号表（従来型・ユニット型共通）'!$C$6:$L$47,10,FALSE))</f>
        <v/>
      </c>
      <c r="AR36" s="259" t="str">
        <f>IF(AR35="","",VLOOKUP(AR35,'シフト記号表（従来型・ユニット型共通）'!$C$6:$L$47,10,FALSE))</f>
        <v/>
      </c>
      <c r="AS36" s="259" t="str">
        <f>IF(AS35="","",VLOOKUP(AS35,'シフト記号表（従来型・ユニット型共通）'!$C$6:$L$47,10,FALSE))</f>
        <v/>
      </c>
      <c r="AT36" s="259" t="str">
        <f>IF(AT35="","",VLOOKUP(AT35,'シフト記号表（従来型・ユニット型共通）'!$C$6:$L$47,10,FALSE))</f>
        <v/>
      </c>
      <c r="AU36" s="260" t="str">
        <f>IF(AU35="","",VLOOKUP(AU35,'シフト記号表（従来型・ユニット型共通）'!$C$6:$L$47,10,FALSE))</f>
        <v/>
      </c>
      <c r="AV36" s="258" t="str">
        <f>IF(AV35="","",VLOOKUP(AV35,'シフト記号表（従来型・ユニット型共通）'!$C$6:$L$47,10,FALSE))</f>
        <v/>
      </c>
      <c r="AW36" s="259" t="str">
        <f>IF(AW35="","",VLOOKUP(AW35,'シフト記号表（従来型・ユニット型共通）'!$C$6:$L$47,10,FALSE))</f>
        <v/>
      </c>
      <c r="AX36" s="259" t="str">
        <f>IF(AX35="","",VLOOKUP(AX35,'シフト記号表（従来型・ユニット型共通）'!$C$6:$L$47,10,FALSE))</f>
        <v/>
      </c>
      <c r="AY36" s="259" t="str">
        <f>IF(AY35="","",VLOOKUP(AY35,'シフト記号表（従来型・ユニット型共通）'!$C$6:$L$47,10,FALSE))</f>
        <v/>
      </c>
      <c r="AZ36" s="259" t="str">
        <f>IF(AZ35="","",VLOOKUP(AZ35,'シフト記号表（従来型・ユニット型共通）'!$C$6:$L$47,10,FALSE))</f>
        <v/>
      </c>
      <c r="BA36" s="259" t="str">
        <f>IF(BA35="","",VLOOKUP(BA35,'シフト記号表（従来型・ユニット型共通）'!$C$6:$L$47,10,FALSE))</f>
        <v/>
      </c>
      <c r="BB36" s="260" t="str">
        <f>IF(BB35="","",VLOOKUP(BB35,'シフト記号表（従来型・ユニット型共通）'!$C$6:$L$47,10,FALSE))</f>
        <v/>
      </c>
      <c r="BC36" s="258" t="str">
        <f>IF(BC35="","",VLOOKUP(BC35,'シフト記号表（従来型・ユニット型共通）'!$C$6:$L$47,10,FALSE))</f>
        <v/>
      </c>
      <c r="BD36" s="259" t="str">
        <f>IF(BD35="","",VLOOKUP(BD35,'シフト記号表（従来型・ユニット型共通）'!$C$6:$L$47,10,FALSE))</f>
        <v/>
      </c>
      <c r="BE36" s="259" t="str">
        <f>IF(BE35="","",VLOOKUP(BE35,'シフト記号表（従来型・ユニット型共通）'!$C$6:$L$47,10,FALSE))</f>
        <v/>
      </c>
      <c r="BF36" s="1581" t="str">
        <f>IF($BI$3="４週",SUM(AA36:BB36),IF($BI$3="暦月",SUM(AA36:BE36),""))</f>
        <v/>
      </c>
      <c r="BG36" s="1582"/>
      <c r="BH36" s="1583" t="str">
        <f>IF($BI$3="４週",BF36/4,IF($BI$3="暦月",(BF36/($BI$8/7)),""))</f>
        <v/>
      </c>
      <c r="BI36" s="1582"/>
      <c r="BJ36" s="1578"/>
      <c r="BK36" s="1579"/>
      <c r="BL36" s="1579"/>
      <c r="BM36" s="1579"/>
      <c r="BN36" s="1580"/>
    </row>
    <row r="37" spans="2:66" ht="20.25" customHeight="1" x14ac:dyDescent="0.2">
      <c r="B37" s="1520">
        <f>B35+1</f>
        <v>11</v>
      </c>
      <c r="C37" s="1673"/>
      <c r="D37" s="1675"/>
      <c r="E37" s="1541"/>
      <c r="F37" s="1676"/>
      <c r="G37" s="1584"/>
      <c r="H37" s="1511"/>
      <c r="I37" s="253"/>
      <c r="J37" s="254"/>
      <c r="K37" s="253"/>
      <c r="L37" s="254"/>
      <c r="M37" s="1585"/>
      <c r="N37" s="1586"/>
      <c r="O37" s="1509"/>
      <c r="P37" s="1510"/>
      <c r="Q37" s="1510"/>
      <c r="R37" s="1511"/>
      <c r="S37" s="1515"/>
      <c r="T37" s="1516"/>
      <c r="U37" s="1516"/>
      <c r="V37" s="1516"/>
      <c r="W37" s="1517"/>
      <c r="X37" s="273" t="s">
        <v>487</v>
      </c>
      <c r="Y37" s="274"/>
      <c r="Z37" s="275"/>
      <c r="AA37" s="266"/>
      <c r="AB37" s="267"/>
      <c r="AC37" s="267"/>
      <c r="AD37" s="267"/>
      <c r="AE37" s="267"/>
      <c r="AF37" s="267"/>
      <c r="AG37" s="268"/>
      <c r="AH37" s="266"/>
      <c r="AI37" s="267"/>
      <c r="AJ37" s="267"/>
      <c r="AK37" s="267"/>
      <c r="AL37" s="267"/>
      <c r="AM37" s="267"/>
      <c r="AN37" s="268"/>
      <c r="AO37" s="266"/>
      <c r="AP37" s="267"/>
      <c r="AQ37" s="267"/>
      <c r="AR37" s="267"/>
      <c r="AS37" s="267"/>
      <c r="AT37" s="267"/>
      <c r="AU37" s="268"/>
      <c r="AV37" s="266"/>
      <c r="AW37" s="267"/>
      <c r="AX37" s="267"/>
      <c r="AY37" s="267"/>
      <c r="AZ37" s="267"/>
      <c r="BA37" s="267"/>
      <c r="BB37" s="268"/>
      <c r="BC37" s="266"/>
      <c r="BD37" s="267"/>
      <c r="BE37" s="269"/>
      <c r="BF37" s="1518"/>
      <c r="BG37" s="1519"/>
      <c r="BH37" s="1573"/>
      <c r="BI37" s="1574"/>
      <c r="BJ37" s="1575"/>
      <c r="BK37" s="1576"/>
      <c r="BL37" s="1576"/>
      <c r="BM37" s="1576"/>
      <c r="BN37" s="1577"/>
    </row>
    <row r="38" spans="2:66" ht="20.25" customHeight="1" x14ac:dyDescent="0.2">
      <c r="B38" s="1521"/>
      <c r="C38" s="1674"/>
      <c r="D38" s="1677"/>
      <c r="E38" s="1541"/>
      <c r="F38" s="1676"/>
      <c r="G38" s="1524"/>
      <c r="H38" s="1514"/>
      <c r="I38" s="253"/>
      <c r="J38" s="254">
        <f>G37</f>
        <v>0</v>
      </c>
      <c r="K38" s="253"/>
      <c r="L38" s="254">
        <f>M37</f>
        <v>0</v>
      </c>
      <c r="M38" s="1527"/>
      <c r="N38" s="1528"/>
      <c r="O38" s="1512"/>
      <c r="P38" s="1513"/>
      <c r="Q38" s="1513"/>
      <c r="R38" s="1514"/>
      <c r="S38" s="1515"/>
      <c r="T38" s="1516"/>
      <c r="U38" s="1516"/>
      <c r="V38" s="1516"/>
      <c r="W38" s="1517"/>
      <c r="X38" s="270" t="s">
        <v>488</v>
      </c>
      <c r="Y38" s="271"/>
      <c r="Z38" s="272"/>
      <c r="AA38" s="258" t="str">
        <f>IF(AA37="","",VLOOKUP(AA37,'シフト記号表（従来型・ユニット型共通）'!$C$6:$L$47,10,FALSE))</f>
        <v/>
      </c>
      <c r="AB38" s="259" t="str">
        <f>IF(AB37="","",VLOOKUP(AB37,'シフト記号表（従来型・ユニット型共通）'!$C$6:$L$47,10,FALSE))</f>
        <v/>
      </c>
      <c r="AC38" s="259" t="str">
        <f>IF(AC37="","",VLOOKUP(AC37,'シフト記号表（従来型・ユニット型共通）'!$C$6:$L$47,10,FALSE))</f>
        <v/>
      </c>
      <c r="AD38" s="259" t="str">
        <f>IF(AD37="","",VLOOKUP(AD37,'シフト記号表（従来型・ユニット型共通）'!$C$6:$L$47,10,FALSE))</f>
        <v/>
      </c>
      <c r="AE38" s="259" t="str">
        <f>IF(AE37="","",VLOOKUP(AE37,'シフト記号表（従来型・ユニット型共通）'!$C$6:$L$47,10,FALSE))</f>
        <v/>
      </c>
      <c r="AF38" s="259" t="str">
        <f>IF(AF37="","",VLOOKUP(AF37,'シフト記号表（従来型・ユニット型共通）'!$C$6:$L$47,10,FALSE))</f>
        <v/>
      </c>
      <c r="AG38" s="260" t="str">
        <f>IF(AG37="","",VLOOKUP(AG37,'シフト記号表（従来型・ユニット型共通）'!$C$6:$L$47,10,FALSE))</f>
        <v/>
      </c>
      <c r="AH38" s="258" t="str">
        <f>IF(AH37="","",VLOOKUP(AH37,'シフト記号表（従来型・ユニット型共通）'!$C$6:$L$47,10,FALSE))</f>
        <v/>
      </c>
      <c r="AI38" s="259" t="str">
        <f>IF(AI37="","",VLOOKUP(AI37,'シフト記号表（従来型・ユニット型共通）'!$C$6:$L$47,10,FALSE))</f>
        <v/>
      </c>
      <c r="AJ38" s="259" t="str">
        <f>IF(AJ37="","",VLOOKUP(AJ37,'シフト記号表（従来型・ユニット型共通）'!$C$6:$L$47,10,FALSE))</f>
        <v/>
      </c>
      <c r="AK38" s="259" t="str">
        <f>IF(AK37="","",VLOOKUP(AK37,'シフト記号表（従来型・ユニット型共通）'!$C$6:$L$47,10,FALSE))</f>
        <v/>
      </c>
      <c r="AL38" s="259" t="str">
        <f>IF(AL37="","",VLOOKUP(AL37,'シフト記号表（従来型・ユニット型共通）'!$C$6:$L$47,10,FALSE))</f>
        <v/>
      </c>
      <c r="AM38" s="259" t="str">
        <f>IF(AM37="","",VLOOKUP(AM37,'シフト記号表（従来型・ユニット型共通）'!$C$6:$L$47,10,FALSE))</f>
        <v/>
      </c>
      <c r="AN38" s="260" t="str">
        <f>IF(AN37="","",VLOOKUP(AN37,'シフト記号表（従来型・ユニット型共通）'!$C$6:$L$47,10,FALSE))</f>
        <v/>
      </c>
      <c r="AO38" s="258" t="str">
        <f>IF(AO37="","",VLOOKUP(AO37,'シフト記号表（従来型・ユニット型共通）'!$C$6:$L$47,10,FALSE))</f>
        <v/>
      </c>
      <c r="AP38" s="259" t="str">
        <f>IF(AP37="","",VLOOKUP(AP37,'シフト記号表（従来型・ユニット型共通）'!$C$6:$L$47,10,FALSE))</f>
        <v/>
      </c>
      <c r="AQ38" s="259" t="str">
        <f>IF(AQ37="","",VLOOKUP(AQ37,'シフト記号表（従来型・ユニット型共通）'!$C$6:$L$47,10,FALSE))</f>
        <v/>
      </c>
      <c r="AR38" s="259" t="str">
        <f>IF(AR37="","",VLOOKUP(AR37,'シフト記号表（従来型・ユニット型共通）'!$C$6:$L$47,10,FALSE))</f>
        <v/>
      </c>
      <c r="AS38" s="259" t="str">
        <f>IF(AS37="","",VLOOKUP(AS37,'シフト記号表（従来型・ユニット型共通）'!$C$6:$L$47,10,FALSE))</f>
        <v/>
      </c>
      <c r="AT38" s="259" t="str">
        <f>IF(AT37="","",VLOOKUP(AT37,'シフト記号表（従来型・ユニット型共通）'!$C$6:$L$47,10,FALSE))</f>
        <v/>
      </c>
      <c r="AU38" s="260" t="str">
        <f>IF(AU37="","",VLOOKUP(AU37,'シフト記号表（従来型・ユニット型共通）'!$C$6:$L$47,10,FALSE))</f>
        <v/>
      </c>
      <c r="AV38" s="258" t="str">
        <f>IF(AV37="","",VLOOKUP(AV37,'シフト記号表（従来型・ユニット型共通）'!$C$6:$L$47,10,FALSE))</f>
        <v/>
      </c>
      <c r="AW38" s="259" t="str">
        <f>IF(AW37="","",VLOOKUP(AW37,'シフト記号表（従来型・ユニット型共通）'!$C$6:$L$47,10,FALSE))</f>
        <v/>
      </c>
      <c r="AX38" s="259" t="str">
        <f>IF(AX37="","",VLOOKUP(AX37,'シフト記号表（従来型・ユニット型共通）'!$C$6:$L$47,10,FALSE))</f>
        <v/>
      </c>
      <c r="AY38" s="259" t="str">
        <f>IF(AY37="","",VLOOKUP(AY37,'シフト記号表（従来型・ユニット型共通）'!$C$6:$L$47,10,FALSE))</f>
        <v/>
      </c>
      <c r="AZ38" s="259" t="str">
        <f>IF(AZ37="","",VLOOKUP(AZ37,'シフト記号表（従来型・ユニット型共通）'!$C$6:$L$47,10,FALSE))</f>
        <v/>
      </c>
      <c r="BA38" s="259" t="str">
        <f>IF(BA37="","",VLOOKUP(BA37,'シフト記号表（従来型・ユニット型共通）'!$C$6:$L$47,10,FALSE))</f>
        <v/>
      </c>
      <c r="BB38" s="260" t="str">
        <f>IF(BB37="","",VLOOKUP(BB37,'シフト記号表（従来型・ユニット型共通）'!$C$6:$L$47,10,FALSE))</f>
        <v/>
      </c>
      <c r="BC38" s="258" t="str">
        <f>IF(BC37="","",VLOOKUP(BC37,'シフト記号表（従来型・ユニット型共通）'!$C$6:$L$47,10,FALSE))</f>
        <v/>
      </c>
      <c r="BD38" s="259" t="str">
        <f>IF(BD37="","",VLOOKUP(BD37,'シフト記号表（従来型・ユニット型共通）'!$C$6:$L$47,10,FALSE))</f>
        <v/>
      </c>
      <c r="BE38" s="259" t="str">
        <f>IF(BE37="","",VLOOKUP(BE37,'シフト記号表（従来型・ユニット型共通）'!$C$6:$L$47,10,FALSE))</f>
        <v/>
      </c>
      <c r="BF38" s="1581" t="str">
        <f>IF($BI$3="４週",SUM(AA38:BB38),IF($BI$3="暦月",SUM(AA38:BE38),""))</f>
        <v/>
      </c>
      <c r="BG38" s="1582"/>
      <c r="BH38" s="1583" t="str">
        <f>IF($BI$3="４週",BF38/4,IF($BI$3="暦月",(BF38/($BI$8/7)),""))</f>
        <v/>
      </c>
      <c r="BI38" s="1582"/>
      <c r="BJ38" s="1578"/>
      <c r="BK38" s="1579"/>
      <c r="BL38" s="1579"/>
      <c r="BM38" s="1579"/>
      <c r="BN38" s="1580"/>
    </row>
    <row r="39" spans="2:66" ht="20.25" customHeight="1" x14ac:dyDescent="0.2">
      <c r="B39" s="1520">
        <f>B37+1</f>
        <v>12</v>
      </c>
      <c r="C39" s="1673"/>
      <c r="D39" s="1675"/>
      <c r="E39" s="1541"/>
      <c r="F39" s="1676"/>
      <c r="G39" s="1584"/>
      <c r="H39" s="1511"/>
      <c r="I39" s="253"/>
      <c r="J39" s="254"/>
      <c r="K39" s="253"/>
      <c r="L39" s="254"/>
      <c r="M39" s="1585"/>
      <c r="N39" s="1586"/>
      <c r="O39" s="1509"/>
      <c r="P39" s="1510"/>
      <c r="Q39" s="1510"/>
      <c r="R39" s="1511"/>
      <c r="S39" s="1515"/>
      <c r="T39" s="1516"/>
      <c r="U39" s="1516"/>
      <c r="V39" s="1516"/>
      <c r="W39" s="1517"/>
      <c r="X39" s="273" t="s">
        <v>487</v>
      </c>
      <c r="Y39" s="274"/>
      <c r="Z39" s="275"/>
      <c r="AA39" s="266"/>
      <c r="AB39" s="267"/>
      <c r="AC39" s="267"/>
      <c r="AD39" s="267"/>
      <c r="AE39" s="267"/>
      <c r="AF39" s="267"/>
      <c r="AG39" s="268"/>
      <c r="AH39" s="266"/>
      <c r="AI39" s="267"/>
      <c r="AJ39" s="267"/>
      <c r="AK39" s="267"/>
      <c r="AL39" s="267"/>
      <c r="AM39" s="267"/>
      <c r="AN39" s="268"/>
      <c r="AO39" s="266"/>
      <c r="AP39" s="267"/>
      <c r="AQ39" s="267"/>
      <c r="AR39" s="267"/>
      <c r="AS39" s="267"/>
      <c r="AT39" s="267"/>
      <c r="AU39" s="268"/>
      <c r="AV39" s="266"/>
      <c r="AW39" s="267"/>
      <c r="AX39" s="267"/>
      <c r="AY39" s="267"/>
      <c r="AZ39" s="267"/>
      <c r="BA39" s="267"/>
      <c r="BB39" s="268"/>
      <c r="BC39" s="266"/>
      <c r="BD39" s="267"/>
      <c r="BE39" s="269"/>
      <c r="BF39" s="1518"/>
      <c r="BG39" s="1519"/>
      <c r="BH39" s="1573"/>
      <c r="BI39" s="1574"/>
      <c r="BJ39" s="1575"/>
      <c r="BK39" s="1576"/>
      <c r="BL39" s="1576"/>
      <c r="BM39" s="1576"/>
      <c r="BN39" s="1577"/>
    </row>
    <row r="40" spans="2:66" ht="20.25" customHeight="1" x14ac:dyDescent="0.2">
      <c r="B40" s="1521"/>
      <c r="C40" s="1674"/>
      <c r="D40" s="1677"/>
      <c r="E40" s="1541"/>
      <c r="F40" s="1676"/>
      <c r="G40" s="1524"/>
      <c r="H40" s="1514"/>
      <c r="I40" s="253"/>
      <c r="J40" s="254">
        <f>G39</f>
        <v>0</v>
      </c>
      <c r="K40" s="253"/>
      <c r="L40" s="254">
        <f>M39</f>
        <v>0</v>
      </c>
      <c r="M40" s="1527"/>
      <c r="N40" s="1528"/>
      <c r="O40" s="1512"/>
      <c r="P40" s="1513"/>
      <c r="Q40" s="1513"/>
      <c r="R40" s="1514"/>
      <c r="S40" s="1515"/>
      <c r="T40" s="1516"/>
      <c r="U40" s="1516"/>
      <c r="V40" s="1516"/>
      <c r="W40" s="1517"/>
      <c r="X40" s="270" t="s">
        <v>488</v>
      </c>
      <c r="Y40" s="271"/>
      <c r="Z40" s="272"/>
      <c r="AA40" s="258" t="str">
        <f>IF(AA39="","",VLOOKUP(AA39,'シフト記号表（従来型・ユニット型共通）'!$C$6:$L$47,10,FALSE))</f>
        <v/>
      </c>
      <c r="AB40" s="259" t="str">
        <f>IF(AB39="","",VLOOKUP(AB39,'シフト記号表（従来型・ユニット型共通）'!$C$6:$L$47,10,FALSE))</f>
        <v/>
      </c>
      <c r="AC40" s="259" t="str">
        <f>IF(AC39="","",VLOOKUP(AC39,'シフト記号表（従来型・ユニット型共通）'!$C$6:$L$47,10,FALSE))</f>
        <v/>
      </c>
      <c r="AD40" s="259" t="str">
        <f>IF(AD39="","",VLOOKUP(AD39,'シフト記号表（従来型・ユニット型共通）'!$C$6:$L$47,10,FALSE))</f>
        <v/>
      </c>
      <c r="AE40" s="259" t="str">
        <f>IF(AE39="","",VLOOKUP(AE39,'シフト記号表（従来型・ユニット型共通）'!$C$6:$L$47,10,FALSE))</f>
        <v/>
      </c>
      <c r="AF40" s="259" t="str">
        <f>IF(AF39="","",VLOOKUP(AF39,'シフト記号表（従来型・ユニット型共通）'!$C$6:$L$47,10,FALSE))</f>
        <v/>
      </c>
      <c r="AG40" s="260" t="str">
        <f>IF(AG39="","",VLOOKUP(AG39,'シフト記号表（従来型・ユニット型共通）'!$C$6:$L$47,10,FALSE))</f>
        <v/>
      </c>
      <c r="AH40" s="258" t="str">
        <f>IF(AH39="","",VLOOKUP(AH39,'シフト記号表（従来型・ユニット型共通）'!$C$6:$L$47,10,FALSE))</f>
        <v/>
      </c>
      <c r="AI40" s="259" t="str">
        <f>IF(AI39="","",VLOOKUP(AI39,'シフト記号表（従来型・ユニット型共通）'!$C$6:$L$47,10,FALSE))</f>
        <v/>
      </c>
      <c r="AJ40" s="259" t="str">
        <f>IF(AJ39="","",VLOOKUP(AJ39,'シフト記号表（従来型・ユニット型共通）'!$C$6:$L$47,10,FALSE))</f>
        <v/>
      </c>
      <c r="AK40" s="259" t="str">
        <f>IF(AK39="","",VLOOKUP(AK39,'シフト記号表（従来型・ユニット型共通）'!$C$6:$L$47,10,FALSE))</f>
        <v/>
      </c>
      <c r="AL40" s="259" t="str">
        <f>IF(AL39="","",VLOOKUP(AL39,'シフト記号表（従来型・ユニット型共通）'!$C$6:$L$47,10,FALSE))</f>
        <v/>
      </c>
      <c r="AM40" s="259" t="str">
        <f>IF(AM39="","",VLOOKUP(AM39,'シフト記号表（従来型・ユニット型共通）'!$C$6:$L$47,10,FALSE))</f>
        <v/>
      </c>
      <c r="AN40" s="260" t="str">
        <f>IF(AN39="","",VLOOKUP(AN39,'シフト記号表（従来型・ユニット型共通）'!$C$6:$L$47,10,FALSE))</f>
        <v/>
      </c>
      <c r="AO40" s="258" t="str">
        <f>IF(AO39="","",VLOOKUP(AO39,'シフト記号表（従来型・ユニット型共通）'!$C$6:$L$47,10,FALSE))</f>
        <v/>
      </c>
      <c r="AP40" s="259" t="str">
        <f>IF(AP39="","",VLOOKUP(AP39,'シフト記号表（従来型・ユニット型共通）'!$C$6:$L$47,10,FALSE))</f>
        <v/>
      </c>
      <c r="AQ40" s="259" t="str">
        <f>IF(AQ39="","",VLOOKUP(AQ39,'シフト記号表（従来型・ユニット型共通）'!$C$6:$L$47,10,FALSE))</f>
        <v/>
      </c>
      <c r="AR40" s="259" t="str">
        <f>IF(AR39="","",VLOOKUP(AR39,'シフト記号表（従来型・ユニット型共通）'!$C$6:$L$47,10,FALSE))</f>
        <v/>
      </c>
      <c r="AS40" s="259" t="str">
        <f>IF(AS39="","",VLOOKUP(AS39,'シフト記号表（従来型・ユニット型共通）'!$C$6:$L$47,10,FALSE))</f>
        <v/>
      </c>
      <c r="AT40" s="259" t="str">
        <f>IF(AT39="","",VLOOKUP(AT39,'シフト記号表（従来型・ユニット型共通）'!$C$6:$L$47,10,FALSE))</f>
        <v/>
      </c>
      <c r="AU40" s="260" t="str">
        <f>IF(AU39="","",VLOOKUP(AU39,'シフト記号表（従来型・ユニット型共通）'!$C$6:$L$47,10,FALSE))</f>
        <v/>
      </c>
      <c r="AV40" s="258" t="str">
        <f>IF(AV39="","",VLOOKUP(AV39,'シフト記号表（従来型・ユニット型共通）'!$C$6:$L$47,10,FALSE))</f>
        <v/>
      </c>
      <c r="AW40" s="259" t="str">
        <f>IF(AW39="","",VLOOKUP(AW39,'シフト記号表（従来型・ユニット型共通）'!$C$6:$L$47,10,FALSE))</f>
        <v/>
      </c>
      <c r="AX40" s="259" t="str">
        <f>IF(AX39="","",VLOOKUP(AX39,'シフト記号表（従来型・ユニット型共通）'!$C$6:$L$47,10,FALSE))</f>
        <v/>
      </c>
      <c r="AY40" s="259" t="str">
        <f>IF(AY39="","",VLOOKUP(AY39,'シフト記号表（従来型・ユニット型共通）'!$C$6:$L$47,10,FALSE))</f>
        <v/>
      </c>
      <c r="AZ40" s="259" t="str">
        <f>IF(AZ39="","",VLOOKUP(AZ39,'シフト記号表（従来型・ユニット型共通）'!$C$6:$L$47,10,FALSE))</f>
        <v/>
      </c>
      <c r="BA40" s="259" t="str">
        <f>IF(BA39="","",VLOOKUP(BA39,'シフト記号表（従来型・ユニット型共通）'!$C$6:$L$47,10,FALSE))</f>
        <v/>
      </c>
      <c r="BB40" s="260" t="str">
        <f>IF(BB39="","",VLOOKUP(BB39,'シフト記号表（従来型・ユニット型共通）'!$C$6:$L$47,10,FALSE))</f>
        <v/>
      </c>
      <c r="BC40" s="258" t="str">
        <f>IF(BC39="","",VLOOKUP(BC39,'シフト記号表（従来型・ユニット型共通）'!$C$6:$L$47,10,FALSE))</f>
        <v/>
      </c>
      <c r="BD40" s="259" t="str">
        <f>IF(BD39="","",VLOOKUP(BD39,'シフト記号表（従来型・ユニット型共通）'!$C$6:$L$47,10,FALSE))</f>
        <v/>
      </c>
      <c r="BE40" s="259" t="str">
        <f>IF(BE39="","",VLOOKUP(BE39,'シフト記号表（従来型・ユニット型共通）'!$C$6:$L$47,10,FALSE))</f>
        <v/>
      </c>
      <c r="BF40" s="1581" t="str">
        <f>IF($BI$3="４週",SUM(AA40:BB40),IF($BI$3="暦月",SUM(AA40:BE40),""))</f>
        <v/>
      </c>
      <c r="BG40" s="1582"/>
      <c r="BH40" s="1583" t="str">
        <f>IF($BI$3="４週",BF40/4,IF($BI$3="暦月",(BF40/($BI$8/7)),""))</f>
        <v/>
      </c>
      <c r="BI40" s="1582"/>
      <c r="BJ40" s="1578"/>
      <c r="BK40" s="1579"/>
      <c r="BL40" s="1579"/>
      <c r="BM40" s="1579"/>
      <c r="BN40" s="1580"/>
    </row>
    <row r="41" spans="2:66" ht="20.25" customHeight="1" x14ac:dyDescent="0.2">
      <c r="B41" s="1520">
        <f>B39+1</f>
        <v>13</v>
      </c>
      <c r="C41" s="1673"/>
      <c r="D41" s="1675"/>
      <c r="E41" s="1541"/>
      <c r="F41" s="1676"/>
      <c r="G41" s="1584"/>
      <c r="H41" s="1511"/>
      <c r="I41" s="253"/>
      <c r="J41" s="254"/>
      <c r="K41" s="253"/>
      <c r="L41" s="254"/>
      <c r="M41" s="1585"/>
      <c r="N41" s="1586"/>
      <c r="O41" s="1509"/>
      <c r="P41" s="1510"/>
      <c r="Q41" s="1510"/>
      <c r="R41" s="1511"/>
      <c r="S41" s="1515"/>
      <c r="T41" s="1516"/>
      <c r="U41" s="1516"/>
      <c r="V41" s="1516"/>
      <c r="W41" s="1517"/>
      <c r="X41" s="273" t="s">
        <v>487</v>
      </c>
      <c r="Y41" s="274"/>
      <c r="Z41" s="275"/>
      <c r="AA41" s="266"/>
      <c r="AB41" s="267"/>
      <c r="AC41" s="267"/>
      <c r="AD41" s="267"/>
      <c r="AE41" s="267"/>
      <c r="AF41" s="267"/>
      <c r="AG41" s="268"/>
      <c r="AH41" s="266"/>
      <c r="AI41" s="267"/>
      <c r="AJ41" s="267"/>
      <c r="AK41" s="267"/>
      <c r="AL41" s="267"/>
      <c r="AM41" s="267"/>
      <c r="AN41" s="268"/>
      <c r="AO41" s="266"/>
      <c r="AP41" s="267"/>
      <c r="AQ41" s="267"/>
      <c r="AR41" s="267"/>
      <c r="AS41" s="267"/>
      <c r="AT41" s="267"/>
      <c r="AU41" s="268"/>
      <c r="AV41" s="266"/>
      <c r="AW41" s="267"/>
      <c r="AX41" s="267"/>
      <c r="AY41" s="267"/>
      <c r="AZ41" s="267"/>
      <c r="BA41" s="267"/>
      <c r="BB41" s="268"/>
      <c r="BC41" s="266"/>
      <c r="BD41" s="267"/>
      <c r="BE41" s="269"/>
      <c r="BF41" s="1518"/>
      <c r="BG41" s="1519"/>
      <c r="BH41" s="1573"/>
      <c r="BI41" s="1574"/>
      <c r="BJ41" s="1575"/>
      <c r="BK41" s="1576"/>
      <c r="BL41" s="1576"/>
      <c r="BM41" s="1576"/>
      <c r="BN41" s="1577"/>
    </row>
    <row r="42" spans="2:66" ht="20.25" customHeight="1" x14ac:dyDescent="0.2">
      <c r="B42" s="1521"/>
      <c r="C42" s="1674"/>
      <c r="D42" s="1677"/>
      <c r="E42" s="1541"/>
      <c r="F42" s="1676"/>
      <c r="G42" s="1524"/>
      <c r="H42" s="1514"/>
      <c r="I42" s="253"/>
      <c r="J42" s="254">
        <f>G41</f>
        <v>0</v>
      </c>
      <c r="K42" s="253"/>
      <c r="L42" s="254">
        <f>M41</f>
        <v>0</v>
      </c>
      <c r="M42" s="1527"/>
      <c r="N42" s="1528"/>
      <c r="O42" s="1512"/>
      <c r="P42" s="1513"/>
      <c r="Q42" s="1513"/>
      <c r="R42" s="1514"/>
      <c r="S42" s="1515"/>
      <c r="T42" s="1516"/>
      <c r="U42" s="1516"/>
      <c r="V42" s="1516"/>
      <c r="W42" s="1517"/>
      <c r="X42" s="270" t="s">
        <v>488</v>
      </c>
      <c r="Y42" s="271"/>
      <c r="Z42" s="272"/>
      <c r="AA42" s="258" t="str">
        <f>IF(AA41="","",VLOOKUP(AA41,'シフト記号表（従来型・ユニット型共通）'!$C$6:$L$47,10,FALSE))</f>
        <v/>
      </c>
      <c r="AB42" s="259" t="str">
        <f>IF(AB41="","",VLOOKUP(AB41,'シフト記号表（従来型・ユニット型共通）'!$C$6:$L$47,10,FALSE))</f>
        <v/>
      </c>
      <c r="AC42" s="259" t="str">
        <f>IF(AC41="","",VLOOKUP(AC41,'シフト記号表（従来型・ユニット型共通）'!$C$6:$L$47,10,FALSE))</f>
        <v/>
      </c>
      <c r="AD42" s="259" t="str">
        <f>IF(AD41="","",VLOOKUP(AD41,'シフト記号表（従来型・ユニット型共通）'!$C$6:$L$47,10,FALSE))</f>
        <v/>
      </c>
      <c r="AE42" s="259" t="str">
        <f>IF(AE41="","",VLOOKUP(AE41,'シフト記号表（従来型・ユニット型共通）'!$C$6:$L$47,10,FALSE))</f>
        <v/>
      </c>
      <c r="AF42" s="259" t="str">
        <f>IF(AF41="","",VLOOKUP(AF41,'シフト記号表（従来型・ユニット型共通）'!$C$6:$L$47,10,FALSE))</f>
        <v/>
      </c>
      <c r="AG42" s="260" t="str">
        <f>IF(AG41="","",VLOOKUP(AG41,'シフト記号表（従来型・ユニット型共通）'!$C$6:$L$47,10,FALSE))</f>
        <v/>
      </c>
      <c r="AH42" s="258" t="str">
        <f>IF(AH41="","",VLOOKUP(AH41,'シフト記号表（従来型・ユニット型共通）'!$C$6:$L$47,10,FALSE))</f>
        <v/>
      </c>
      <c r="AI42" s="259" t="str">
        <f>IF(AI41="","",VLOOKUP(AI41,'シフト記号表（従来型・ユニット型共通）'!$C$6:$L$47,10,FALSE))</f>
        <v/>
      </c>
      <c r="AJ42" s="259" t="str">
        <f>IF(AJ41="","",VLOOKUP(AJ41,'シフト記号表（従来型・ユニット型共通）'!$C$6:$L$47,10,FALSE))</f>
        <v/>
      </c>
      <c r="AK42" s="259" t="str">
        <f>IF(AK41="","",VLOOKUP(AK41,'シフト記号表（従来型・ユニット型共通）'!$C$6:$L$47,10,FALSE))</f>
        <v/>
      </c>
      <c r="AL42" s="259" t="str">
        <f>IF(AL41="","",VLOOKUP(AL41,'シフト記号表（従来型・ユニット型共通）'!$C$6:$L$47,10,FALSE))</f>
        <v/>
      </c>
      <c r="AM42" s="259" t="str">
        <f>IF(AM41="","",VLOOKUP(AM41,'シフト記号表（従来型・ユニット型共通）'!$C$6:$L$47,10,FALSE))</f>
        <v/>
      </c>
      <c r="AN42" s="260" t="str">
        <f>IF(AN41="","",VLOOKUP(AN41,'シフト記号表（従来型・ユニット型共通）'!$C$6:$L$47,10,FALSE))</f>
        <v/>
      </c>
      <c r="AO42" s="258" t="str">
        <f>IF(AO41="","",VLOOKUP(AO41,'シフト記号表（従来型・ユニット型共通）'!$C$6:$L$47,10,FALSE))</f>
        <v/>
      </c>
      <c r="AP42" s="259" t="str">
        <f>IF(AP41="","",VLOOKUP(AP41,'シフト記号表（従来型・ユニット型共通）'!$C$6:$L$47,10,FALSE))</f>
        <v/>
      </c>
      <c r="AQ42" s="259" t="str">
        <f>IF(AQ41="","",VLOOKUP(AQ41,'シフト記号表（従来型・ユニット型共通）'!$C$6:$L$47,10,FALSE))</f>
        <v/>
      </c>
      <c r="AR42" s="259" t="str">
        <f>IF(AR41="","",VLOOKUP(AR41,'シフト記号表（従来型・ユニット型共通）'!$C$6:$L$47,10,FALSE))</f>
        <v/>
      </c>
      <c r="AS42" s="259" t="str">
        <f>IF(AS41="","",VLOOKUP(AS41,'シフト記号表（従来型・ユニット型共通）'!$C$6:$L$47,10,FALSE))</f>
        <v/>
      </c>
      <c r="AT42" s="259" t="str">
        <f>IF(AT41="","",VLOOKUP(AT41,'シフト記号表（従来型・ユニット型共通）'!$C$6:$L$47,10,FALSE))</f>
        <v/>
      </c>
      <c r="AU42" s="260" t="str">
        <f>IF(AU41="","",VLOOKUP(AU41,'シフト記号表（従来型・ユニット型共通）'!$C$6:$L$47,10,FALSE))</f>
        <v/>
      </c>
      <c r="AV42" s="258" t="str">
        <f>IF(AV41="","",VLOOKUP(AV41,'シフト記号表（従来型・ユニット型共通）'!$C$6:$L$47,10,FALSE))</f>
        <v/>
      </c>
      <c r="AW42" s="259" t="str">
        <f>IF(AW41="","",VLOOKUP(AW41,'シフト記号表（従来型・ユニット型共通）'!$C$6:$L$47,10,FALSE))</f>
        <v/>
      </c>
      <c r="AX42" s="259" t="str">
        <f>IF(AX41="","",VLOOKUP(AX41,'シフト記号表（従来型・ユニット型共通）'!$C$6:$L$47,10,FALSE))</f>
        <v/>
      </c>
      <c r="AY42" s="259" t="str">
        <f>IF(AY41="","",VLOOKUP(AY41,'シフト記号表（従来型・ユニット型共通）'!$C$6:$L$47,10,FALSE))</f>
        <v/>
      </c>
      <c r="AZ42" s="259" t="str">
        <f>IF(AZ41="","",VLOOKUP(AZ41,'シフト記号表（従来型・ユニット型共通）'!$C$6:$L$47,10,FALSE))</f>
        <v/>
      </c>
      <c r="BA42" s="259" t="str">
        <f>IF(BA41="","",VLOOKUP(BA41,'シフト記号表（従来型・ユニット型共通）'!$C$6:$L$47,10,FALSE))</f>
        <v/>
      </c>
      <c r="BB42" s="260" t="str">
        <f>IF(BB41="","",VLOOKUP(BB41,'シフト記号表（従来型・ユニット型共通）'!$C$6:$L$47,10,FALSE))</f>
        <v/>
      </c>
      <c r="BC42" s="258" t="str">
        <f>IF(BC41="","",VLOOKUP(BC41,'シフト記号表（従来型・ユニット型共通）'!$C$6:$L$47,10,FALSE))</f>
        <v/>
      </c>
      <c r="BD42" s="259" t="str">
        <f>IF(BD41="","",VLOOKUP(BD41,'シフト記号表（従来型・ユニット型共通）'!$C$6:$L$47,10,FALSE))</f>
        <v/>
      </c>
      <c r="BE42" s="259" t="str">
        <f>IF(BE41="","",VLOOKUP(BE41,'シフト記号表（従来型・ユニット型共通）'!$C$6:$L$47,10,FALSE))</f>
        <v/>
      </c>
      <c r="BF42" s="1581" t="str">
        <f>IF($BI$3="４週",SUM(AA42:BB42),IF($BI$3="暦月",SUM(AA42:BE42),""))</f>
        <v/>
      </c>
      <c r="BG42" s="1582"/>
      <c r="BH42" s="1583" t="str">
        <f>IF($BI$3="４週",BF42/4,IF($BI$3="暦月",(BF42/($BI$8/7)),""))</f>
        <v/>
      </c>
      <c r="BI42" s="1582"/>
      <c r="BJ42" s="1578"/>
      <c r="BK42" s="1579"/>
      <c r="BL42" s="1579"/>
      <c r="BM42" s="1579"/>
      <c r="BN42" s="1580"/>
    </row>
    <row r="43" spans="2:66" ht="20.25" customHeight="1" x14ac:dyDescent="0.2">
      <c r="B43" s="1520">
        <f>B41+1</f>
        <v>14</v>
      </c>
      <c r="C43" s="1673"/>
      <c r="D43" s="1675"/>
      <c r="E43" s="1541"/>
      <c r="F43" s="1676"/>
      <c r="G43" s="1584"/>
      <c r="H43" s="1511"/>
      <c r="I43" s="253"/>
      <c r="J43" s="254"/>
      <c r="K43" s="253"/>
      <c r="L43" s="254"/>
      <c r="M43" s="1585"/>
      <c r="N43" s="1586"/>
      <c r="O43" s="1509"/>
      <c r="P43" s="1510"/>
      <c r="Q43" s="1510"/>
      <c r="R43" s="1511"/>
      <c r="S43" s="1515"/>
      <c r="T43" s="1516"/>
      <c r="U43" s="1516"/>
      <c r="V43" s="1516"/>
      <c r="W43" s="1517"/>
      <c r="X43" s="273" t="s">
        <v>487</v>
      </c>
      <c r="Y43" s="274"/>
      <c r="Z43" s="275"/>
      <c r="AA43" s="266"/>
      <c r="AB43" s="267"/>
      <c r="AC43" s="267"/>
      <c r="AD43" s="267"/>
      <c r="AE43" s="267"/>
      <c r="AF43" s="267"/>
      <c r="AG43" s="268"/>
      <c r="AH43" s="266"/>
      <c r="AI43" s="267"/>
      <c r="AJ43" s="267"/>
      <c r="AK43" s="267"/>
      <c r="AL43" s="267"/>
      <c r="AM43" s="267"/>
      <c r="AN43" s="268"/>
      <c r="AO43" s="266"/>
      <c r="AP43" s="267"/>
      <c r="AQ43" s="267"/>
      <c r="AR43" s="267"/>
      <c r="AS43" s="267"/>
      <c r="AT43" s="267"/>
      <c r="AU43" s="268"/>
      <c r="AV43" s="266"/>
      <c r="AW43" s="267"/>
      <c r="AX43" s="267"/>
      <c r="AY43" s="267"/>
      <c r="AZ43" s="267"/>
      <c r="BA43" s="267"/>
      <c r="BB43" s="268"/>
      <c r="BC43" s="266"/>
      <c r="BD43" s="267"/>
      <c r="BE43" s="269"/>
      <c r="BF43" s="1518"/>
      <c r="BG43" s="1519"/>
      <c r="BH43" s="1573"/>
      <c r="BI43" s="1574"/>
      <c r="BJ43" s="1575"/>
      <c r="BK43" s="1576"/>
      <c r="BL43" s="1576"/>
      <c r="BM43" s="1576"/>
      <c r="BN43" s="1577"/>
    </row>
    <row r="44" spans="2:66" ht="20.25" customHeight="1" x14ac:dyDescent="0.2">
      <c r="B44" s="1521"/>
      <c r="C44" s="1674"/>
      <c r="D44" s="1677"/>
      <c r="E44" s="1541"/>
      <c r="F44" s="1676"/>
      <c r="G44" s="1524"/>
      <c r="H44" s="1514"/>
      <c r="I44" s="253"/>
      <c r="J44" s="254">
        <f>G43</f>
        <v>0</v>
      </c>
      <c r="K44" s="253"/>
      <c r="L44" s="254">
        <f>M43</f>
        <v>0</v>
      </c>
      <c r="M44" s="1527"/>
      <c r="N44" s="1528"/>
      <c r="O44" s="1512"/>
      <c r="P44" s="1513"/>
      <c r="Q44" s="1513"/>
      <c r="R44" s="1514"/>
      <c r="S44" s="1515"/>
      <c r="T44" s="1516"/>
      <c r="U44" s="1516"/>
      <c r="V44" s="1516"/>
      <c r="W44" s="1517"/>
      <c r="X44" s="270" t="s">
        <v>488</v>
      </c>
      <c r="Y44" s="271"/>
      <c r="Z44" s="272"/>
      <c r="AA44" s="258" t="str">
        <f>IF(AA43="","",VLOOKUP(AA43,'シフト記号表（従来型・ユニット型共通）'!$C$6:$L$47,10,FALSE))</f>
        <v/>
      </c>
      <c r="AB44" s="259" t="str">
        <f>IF(AB43="","",VLOOKUP(AB43,'シフト記号表（従来型・ユニット型共通）'!$C$6:$L$47,10,FALSE))</f>
        <v/>
      </c>
      <c r="AC44" s="259" t="str">
        <f>IF(AC43="","",VLOOKUP(AC43,'シフト記号表（従来型・ユニット型共通）'!$C$6:$L$47,10,FALSE))</f>
        <v/>
      </c>
      <c r="AD44" s="259" t="str">
        <f>IF(AD43="","",VLOOKUP(AD43,'シフト記号表（従来型・ユニット型共通）'!$C$6:$L$47,10,FALSE))</f>
        <v/>
      </c>
      <c r="AE44" s="259" t="str">
        <f>IF(AE43="","",VLOOKUP(AE43,'シフト記号表（従来型・ユニット型共通）'!$C$6:$L$47,10,FALSE))</f>
        <v/>
      </c>
      <c r="AF44" s="259" t="str">
        <f>IF(AF43="","",VLOOKUP(AF43,'シフト記号表（従来型・ユニット型共通）'!$C$6:$L$47,10,FALSE))</f>
        <v/>
      </c>
      <c r="AG44" s="260" t="str">
        <f>IF(AG43="","",VLOOKUP(AG43,'シフト記号表（従来型・ユニット型共通）'!$C$6:$L$47,10,FALSE))</f>
        <v/>
      </c>
      <c r="AH44" s="258" t="str">
        <f>IF(AH43="","",VLOOKUP(AH43,'シフト記号表（従来型・ユニット型共通）'!$C$6:$L$47,10,FALSE))</f>
        <v/>
      </c>
      <c r="AI44" s="259" t="str">
        <f>IF(AI43="","",VLOOKUP(AI43,'シフト記号表（従来型・ユニット型共通）'!$C$6:$L$47,10,FALSE))</f>
        <v/>
      </c>
      <c r="AJ44" s="259" t="str">
        <f>IF(AJ43="","",VLOOKUP(AJ43,'シフト記号表（従来型・ユニット型共通）'!$C$6:$L$47,10,FALSE))</f>
        <v/>
      </c>
      <c r="AK44" s="259" t="str">
        <f>IF(AK43="","",VLOOKUP(AK43,'シフト記号表（従来型・ユニット型共通）'!$C$6:$L$47,10,FALSE))</f>
        <v/>
      </c>
      <c r="AL44" s="259" t="str">
        <f>IF(AL43="","",VLOOKUP(AL43,'シフト記号表（従来型・ユニット型共通）'!$C$6:$L$47,10,FALSE))</f>
        <v/>
      </c>
      <c r="AM44" s="259" t="str">
        <f>IF(AM43="","",VLOOKUP(AM43,'シフト記号表（従来型・ユニット型共通）'!$C$6:$L$47,10,FALSE))</f>
        <v/>
      </c>
      <c r="AN44" s="260" t="str">
        <f>IF(AN43="","",VLOOKUP(AN43,'シフト記号表（従来型・ユニット型共通）'!$C$6:$L$47,10,FALSE))</f>
        <v/>
      </c>
      <c r="AO44" s="258" t="str">
        <f>IF(AO43="","",VLOOKUP(AO43,'シフト記号表（従来型・ユニット型共通）'!$C$6:$L$47,10,FALSE))</f>
        <v/>
      </c>
      <c r="AP44" s="259" t="str">
        <f>IF(AP43="","",VLOOKUP(AP43,'シフト記号表（従来型・ユニット型共通）'!$C$6:$L$47,10,FALSE))</f>
        <v/>
      </c>
      <c r="AQ44" s="259" t="str">
        <f>IF(AQ43="","",VLOOKUP(AQ43,'シフト記号表（従来型・ユニット型共通）'!$C$6:$L$47,10,FALSE))</f>
        <v/>
      </c>
      <c r="AR44" s="259" t="str">
        <f>IF(AR43="","",VLOOKUP(AR43,'シフト記号表（従来型・ユニット型共通）'!$C$6:$L$47,10,FALSE))</f>
        <v/>
      </c>
      <c r="AS44" s="259" t="str">
        <f>IF(AS43="","",VLOOKUP(AS43,'シフト記号表（従来型・ユニット型共通）'!$C$6:$L$47,10,FALSE))</f>
        <v/>
      </c>
      <c r="AT44" s="259" t="str">
        <f>IF(AT43="","",VLOOKUP(AT43,'シフト記号表（従来型・ユニット型共通）'!$C$6:$L$47,10,FALSE))</f>
        <v/>
      </c>
      <c r="AU44" s="260" t="str">
        <f>IF(AU43="","",VLOOKUP(AU43,'シフト記号表（従来型・ユニット型共通）'!$C$6:$L$47,10,FALSE))</f>
        <v/>
      </c>
      <c r="AV44" s="258" t="str">
        <f>IF(AV43="","",VLOOKUP(AV43,'シフト記号表（従来型・ユニット型共通）'!$C$6:$L$47,10,FALSE))</f>
        <v/>
      </c>
      <c r="AW44" s="259" t="str">
        <f>IF(AW43="","",VLOOKUP(AW43,'シフト記号表（従来型・ユニット型共通）'!$C$6:$L$47,10,FALSE))</f>
        <v/>
      </c>
      <c r="AX44" s="259" t="str">
        <f>IF(AX43="","",VLOOKUP(AX43,'シフト記号表（従来型・ユニット型共通）'!$C$6:$L$47,10,FALSE))</f>
        <v/>
      </c>
      <c r="AY44" s="259" t="str">
        <f>IF(AY43="","",VLOOKUP(AY43,'シフト記号表（従来型・ユニット型共通）'!$C$6:$L$47,10,FALSE))</f>
        <v/>
      </c>
      <c r="AZ44" s="259" t="str">
        <f>IF(AZ43="","",VLOOKUP(AZ43,'シフト記号表（従来型・ユニット型共通）'!$C$6:$L$47,10,FALSE))</f>
        <v/>
      </c>
      <c r="BA44" s="259" t="str">
        <f>IF(BA43="","",VLOOKUP(BA43,'シフト記号表（従来型・ユニット型共通）'!$C$6:$L$47,10,FALSE))</f>
        <v/>
      </c>
      <c r="BB44" s="260" t="str">
        <f>IF(BB43="","",VLOOKUP(BB43,'シフト記号表（従来型・ユニット型共通）'!$C$6:$L$47,10,FALSE))</f>
        <v/>
      </c>
      <c r="BC44" s="258" t="str">
        <f>IF(BC43="","",VLOOKUP(BC43,'シフト記号表（従来型・ユニット型共通）'!$C$6:$L$47,10,FALSE))</f>
        <v/>
      </c>
      <c r="BD44" s="259" t="str">
        <f>IF(BD43="","",VLOOKUP(BD43,'シフト記号表（従来型・ユニット型共通）'!$C$6:$L$47,10,FALSE))</f>
        <v/>
      </c>
      <c r="BE44" s="259" t="str">
        <f>IF(BE43="","",VLOOKUP(BE43,'シフト記号表（従来型・ユニット型共通）'!$C$6:$L$47,10,FALSE))</f>
        <v/>
      </c>
      <c r="BF44" s="1581" t="str">
        <f>IF($BI$3="４週",SUM(AA44:BB44),IF($BI$3="暦月",SUM(AA44:BE44),""))</f>
        <v/>
      </c>
      <c r="BG44" s="1582"/>
      <c r="BH44" s="1583" t="str">
        <f>IF($BI$3="４週",BF44/4,IF($BI$3="暦月",(BF44/($BI$8/7)),""))</f>
        <v/>
      </c>
      <c r="BI44" s="1582"/>
      <c r="BJ44" s="1578"/>
      <c r="BK44" s="1579"/>
      <c r="BL44" s="1579"/>
      <c r="BM44" s="1579"/>
      <c r="BN44" s="1580"/>
    </row>
    <row r="45" spans="2:66" ht="20.25" customHeight="1" x14ac:dyDescent="0.2">
      <c r="B45" s="1520">
        <f>B43+1</f>
        <v>15</v>
      </c>
      <c r="C45" s="1673"/>
      <c r="D45" s="1675"/>
      <c r="E45" s="1541"/>
      <c r="F45" s="1676"/>
      <c r="G45" s="1584"/>
      <c r="H45" s="1511"/>
      <c r="I45" s="253"/>
      <c r="J45" s="254"/>
      <c r="K45" s="253"/>
      <c r="L45" s="254"/>
      <c r="M45" s="1585"/>
      <c r="N45" s="1586"/>
      <c r="O45" s="1509"/>
      <c r="P45" s="1510"/>
      <c r="Q45" s="1510"/>
      <c r="R45" s="1511"/>
      <c r="S45" s="1515"/>
      <c r="T45" s="1516"/>
      <c r="U45" s="1516"/>
      <c r="V45" s="1516"/>
      <c r="W45" s="1517"/>
      <c r="X45" s="273" t="s">
        <v>487</v>
      </c>
      <c r="Y45" s="274"/>
      <c r="Z45" s="275"/>
      <c r="AA45" s="266"/>
      <c r="AB45" s="267"/>
      <c r="AC45" s="267"/>
      <c r="AD45" s="267"/>
      <c r="AE45" s="267"/>
      <c r="AF45" s="267"/>
      <c r="AG45" s="268"/>
      <c r="AH45" s="266"/>
      <c r="AI45" s="267"/>
      <c r="AJ45" s="267"/>
      <c r="AK45" s="267"/>
      <c r="AL45" s="267"/>
      <c r="AM45" s="267"/>
      <c r="AN45" s="268"/>
      <c r="AO45" s="266"/>
      <c r="AP45" s="267"/>
      <c r="AQ45" s="267"/>
      <c r="AR45" s="267"/>
      <c r="AS45" s="267"/>
      <c r="AT45" s="267"/>
      <c r="AU45" s="268"/>
      <c r="AV45" s="266"/>
      <c r="AW45" s="267"/>
      <c r="AX45" s="267"/>
      <c r="AY45" s="267"/>
      <c r="AZ45" s="267"/>
      <c r="BA45" s="267"/>
      <c r="BB45" s="268"/>
      <c r="BC45" s="266"/>
      <c r="BD45" s="267"/>
      <c r="BE45" s="269"/>
      <c r="BF45" s="1518"/>
      <c r="BG45" s="1519"/>
      <c r="BH45" s="1573"/>
      <c r="BI45" s="1574"/>
      <c r="BJ45" s="1575"/>
      <c r="BK45" s="1576"/>
      <c r="BL45" s="1576"/>
      <c r="BM45" s="1576"/>
      <c r="BN45" s="1577"/>
    </row>
    <row r="46" spans="2:66" ht="20.25" customHeight="1" x14ac:dyDescent="0.2">
      <c r="B46" s="1521"/>
      <c r="C46" s="1674"/>
      <c r="D46" s="1677"/>
      <c r="E46" s="1541"/>
      <c r="F46" s="1676"/>
      <c r="G46" s="1524"/>
      <c r="H46" s="1514"/>
      <c r="I46" s="253"/>
      <c r="J46" s="254">
        <f>G45</f>
        <v>0</v>
      </c>
      <c r="K46" s="253"/>
      <c r="L46" s="254">
        <f>M45</f>
        <v>0</v>
      </c>
      <c r="M46" s="1527"/>
      <c r="N46" s="1528"/>
      <c r="O46" s="1512"/>
      <c r="P46" s="1513"/>
      <c r="Q46" s="1513"/>
      <c r="R46" s="1514"/>
      <c r="S46" s="1515"/>
      <c r="T46" s="1516"/>
      <c r="U46" s="1516"/>
      <c r="V46" s="1516"/>
      <c r="W46" s="1517"/>
      <c r="X46" s="270" t="s">
        <v>488</v>
      </c>
      <c r="Y46" s="271"/>
      <c r="Z46" s="272"/>
      <c r="AA46" s="258" t="str">
        <f>IF(AA45="","",VLOOKUP(AA45,'シフト記号表（従来型・ユニット型共通）'!$C$6:$L$47,10,FALSE))</f>
        <v/>
      </c>
      <c r="AB46" s="259" t="str">
        <f>IF(AB45="","",VLOOKUP(AB45,'シフト記号表（従来型・ユニット型共通）'!$C$6:$L$47,10,FALSE))</f>
        <v/>
      </c>
      <c r="AC46" s="259" t="str">
        <f>IF(AC45="","",VLOOKUP(AC45,'シフト記号表（従来型・ユニット型共通）'!$C$6:$L$47,10,FALSE))</f>
        <v/>
      </c>
      <c r="AD46" s="259" t="str">
        <f>IF(AD45="","",VLOOKUP(AD45,'シフト記号表（従来型・ユニット型共通）'!$C$6:$L$47,10,FALSE))</f>
        <v/>
      </c>
      <c r="AE46" s="259" t="str">
        <f>IF(AE45="","",VLOOKUP(AE45,'シフト記号表（従来型・ユニット型共通）'!$C$6:$L$47,10,FALSE))</f>
        <v/>
      </c>
      <c r="AF46" s="259" t="str">
        <f>IF(AF45="","",VLOOKUP(AF45,'シフト記号表（従来型・ユニット型共通）'!$C$6:$L$47,10,FALSE))</f>
        <v/>
      </c>
      <c r="AG46" s="260" t="str">
        <f>IF(AG45="","",VLOOKUP(AG45,'シフト記号表（従来型・ユニット型共通）'!$C$6:$L$47,10,FALSE))</f>
        <v/>
      </c>
      <c r="AH46" s="258" t="str">
        <f>IF(AH45="","",VLOOKUP(AH45,'シフト記号表（従来型・ユニット型共通）'!$C$6:$L$47,10,FALSE))</f>
        <v/>
      </c>
      <c r="AI46" s="259" t="str">
        <f>IF(AI45="","",VLOOKUP(AI45,'シフト記号表（従来型・ユニット型共通）'!$C$6:$L$47,10,FALSE))</f>
        <v/>
      </c>
      <c r="AJ46" s="259" t="str">
        <f>IF(AJ45="","",VLOOKUP(AJ45,'シフト記号表（従来型・ユニット型共通）'!$C$6:$L$47,10,FALSE))</f>
        <v/>
      </c>
      <c r="AK46" s="259" t="str">
        <f>IF(AK45="","",VLOOKUP(AK45,'シフト記号表（従来型・ユニット型共通）'!$C$6:$L$47,10,FALSE))</f>
        <v/>
      </c>
      <c r="AL46" s="259" t="str">
        <f>IF(AL45="","",VLOOKUP(AL45,'シフト記号表（従来型・ユニット型共通）'!$C$6:$L$47,10,FALSE))</f>
        <v/>
      </c>
      <c r="AM46" s="259" t="str">
        <f>IF(AM45="","",VLOOKUP(AM45,'シフト記号表（従来型・ユニット型共通）'!$C$6:$L$47,10,FALSE))</f>
        <v/>
      </c>
      <c r="AN46" s="260" t="str">
        <f>IF(AN45="","",VLOOKUP(AN45,'シフト記号表（従来型・ユニット型共通）'!$C$6:$L$47,10,FALSE))</f>
        <v/>
      </c>
      <c r="AO46" s="258" t="str">
        <f>IF(AO45="","",VLOOKUP(AO45,'シフト記号表（従来型・ユニット型共通）'!$C$6:$L$47,10,FALSE))</f>
        <v/>
      </c>
      <c r="AP46" s="259" t="str">
        <f>IF(AP45="","",VLOOKUP(AP45,'シフト記号表（従来型・ユニット型共通）'!$C$6:$L$47,10,FALSE))</f>
        <v/>
      </c>
      <c r="AQ46" s="259" t="str">
        <f>IF(AQ45="","",VLOOKUP(AQ45,'シフト記号表（従来型・ユニット型共通）'!$C$6:$L$47,10,FALSE))</f>
        <v/>
      </c>
      <c r="AR46" s="259" t="str">
        <f>IF(AR45="","",VLOOKUP(AR45,'シフト記号表（従来型・ユニット型共通）'!$C$6:$L$47,10,FALSE))</f>
        <v/>
      </c>
      <c r="AS46" s="259" t="str">
        <f>IF(AS45="","",VLOOKUP(AS45,'シフト記号表（従来型・ユニット型共通）'!$C$6:$L$47,10,FALSE))</f>
        <v/>
      </c>
      <c r="AT46" s="259" t="str">
        <f>IF(AT45="","",VLOOKUP(AT45,'シフト記号表（従来型・ユニット型共通）'!$C$6:$L$47,10,FALSE))</f>
        <v/>
      </c>
      <c r="AU46" s="260" t="str">
        <f>IF(AU45="","",VLOOKUP(AU45,'シフト記号表（従来型・ユニット型共通）'!$C$6:$L$47,10,FALSE))</f>
        <v/>
      </c>
      <c r="AV46" s="258" t="str">
        <f>IF(AV45="","",VLOOKUP(AV45,'シフト記号表（従来型・ユニット型共通）'!$C$6:$L$47,10,FALSE))</f>
        <v/>
      </c>
      <c r="AW46" s="259" t="str">
        <f>IF(AW45="","",VLOOKUP(AW45,'シフト記号表（従来型・ユニット型共通）'!$C$6:$L$47,10,FALSE))</f>
        <v/>
      </c>
      <c r="AX46" s="259" t="str">
        <f>IF(AX45="","",VLOOKUP(AX45,'シフト記号表（従来型・ユニット型共通）'!$C$6:$L$47,10,FALSE))</f>
        <v/>
      </c>
      <c r="AY46" s="259" t="str">
        <f>IF(AY45="","",VLOOKUP(AY45,'シフト記号表（従来型・ユニット型共通）'!$C$6:$L$47,10,FALSE))</f>
        <v/>
      </c>
      <c r="AZ46" s="259" t="str">
        <f>IF(AZ45="","",VLOOKUP(AZ45,'シフト記号表（従来型・ユニット型共通）'!$C$6:$L$47,10,FALSE))</f>
        <v/>
      </c>
      <c r="BA46" s="259" t="str">
        <f>IF(BA45="","",VLOOKUP(BA45,'シフト記号表（従来型・ユニット型共通）'!$C$6:$L$47,10,FALSE))</f>
        <v/>
      </c>
      <c r="BB46" s="260" t="str">
        <f>IF(BB45="","",VLOOKUP(BB45,'シフト記号表（従来型・ユニット型共通）'!$C$6:$L$47,10,FALSE))</f>
        <v/>
      </c>
      <c r="BC46" s="258" t="str">
        <f>IF(BC45="","",VLOOKUP(BC45,'シフト記号表（従来型・ユニット型共通）'!$C$6:$L$47,10,FALSE))</f>
        <v/>
      </c>
      <c r="BD46" s="259" t="str">
        <f>IF(BD45="","",VLOOKUP(BD45,'シフト記号表（従来型・ユニット型共通）'!$C$6:$L$47,10,FALSE))</f>
        <v/>
      </c>
      <c r="BE46" s="259" t="str">
        <f>IF(BE45="","",VLOOKUP(BE45,'シフト記号表（従来型・ユニット型共通）'!$C$6:$L$47,10,FALSE))</f>
        <v/>
      </c>
      <c r="BF46" s="1581" t="str">
        <f>IF($BI$3="４週",SUM(AA46:BB46),IF($BI$3="暦月",SUM(AA46:BE46),""))</f>
        <v/>
      </c>
      <c r="BG46" s="1582"/>
      <c r="BH46" s="1583" t="str">
        <f>IF($BI$3="４週",BF46/4,IF($BI$3="暦月",(BF46/($BI$8/7)),""))</f>
        <v/>
      </c>
      <c r="BI46" s="1582"/>
      <c r="BJ46" s="1578"/>
      <c r="BK46" s="1579"/>
      <c r="BL46" s="1579"/>
      <c r="BM46" s="1579"/>
      <c r="BN46" s="1580"/>
    </row>
    <row r="47" spans="2:66" ht="20.25" customHeight="1" x14ac:dyDescent="0.2">
      <c r="B47" s="1520">
        <f>B45+1</f>
        <v>16</v>
      </c>
      <c r="C47" s="1673"/>
      <c r="D47" s="1675"/>
      <c r="E47" s="1541"/>
      <c r="F47" s="1676"/>
      <c r="G47" s="1584"/>
      <c r="H47" s="1511"/>
      <c r="I47" s="253"/>
      <c r="J47" s="254"/>
      <c r="K47" s="253"/>
      <c r="L47" s="254"/>
      <c r="M47" s="1585"/>
      <c r="N47" s="1586"/>
      <c r="O47" s="1509"/>
      <c r="P47" s="1510"/>
      <c r="Q47" s="1510"/>
      <c r="R47" s="1511"/>
      <c r="S47" s="1515"/>
      <c r="T47" s="1516"/>
      <c r="U47" s="1516"/>
      <c r="V47" s="1516"/>
      <c r="W47" s="1517"/>
      <c r="X47" s="273" t="s">
        <v>487</v>
      </c>
      <c r="Y47" s="274"/>
      <c r="Z47" s="275"/>
      <c r="AA47" s="266"/>
      <c r="AB47" s="267"/>
      <c r="AC47" s="267"/>
      <c r="AD47" s="267"/>
      <c r="AE47" s="267"/>
      <c r="AF47" s="267"/>
      <c r="AG47" s="268"/>
      <c r="AH47" s="266"/>
      <c r="AI47" s="267"/>
      <c r="AJ47" s="267"/>
      <c r="AK47" s="267"/>
      <c r="AL47" s="267"/>
      <c r="AM47" s="267"/>
      <c r="AN47" s="268"/>
      <c r="AO47" s="266"/>
      <c r="AP47" s="267"/>
      <c r="AQ47" s="267"/>
      <c r="AR47" s="267"/>
      <c r="AS47" s="267"/>
      <c r="AT47" s="267"/>
      <c r="AU47" s="268"/>
      <c r="AV47" s="266"/>
      <c r="AW47" s="267"/>
      <c r="AX47" s="267"/>
      <c r="AY47" s="267"/>
      <c r="AZ47" s="267"/>
      <c r="BA47" s="267"/>
      <c r="BB47" s="268"/>
      <c r="BC47" s="266"/>
      <c r="BD47" s="267"/>
      <c r="BE47" s="269"/>
      <c r="BF47" s="1518"/>
      <c r="BG47" s="1519"/>
      <c r="BH47" s="1573"/>
      <c r="BI47" s="1574"/>
      <c r="BJ47" s="1575"/>
      <c r="BK47" s="1576"/>
      <c r="BL47" s="1576"/>
      <c r="BM47" s="1576"/>
      <c r="BN47" s="1577"/>
    </row>
    <row r="48" spans="2:66" ht="20.25" customHeight="1" x14ac:dyDescent="0.2">
      <c r="B48" s="1521"/>
      <c r="C48" s="1674"/>
      <c r="D48" s="1677"/>
      <c r="E48" s="1541"/>
      <c r="F48" s="1676"/>
      <c r="G48" s="1524"/>
      <c r="H48" s="1514"/>
      <c r="I48" s="253"/>
      <c r="J48" s="254">
        <f>G47</f>
        <v>0</v>
      </c>
      <c r="K48" s="253"/>
      <c r="L48" s="254">
        <f>M47</f>
        <v>0</v>
      </c>
      <c r="M48" s="1527"/>
      <c r="N48" s="1528"/>
      <c r="O48" s="1512"/>
      <c r="P48" s="1513"/>
      <c r="Q48" s="1513"/>
      <c r="R48" s="1514"/>
      <c r="S48" s="1515"/>
      <c r="T48" s="1516"/>
      <c r="U48" s="1516"/>
      <c r="V48" s="1516"/>
      <c r="W48" s="1517"/>
      <c r="X48" s="270" t="s">
        <v>488</v>
      </c>
      <c r="Y48" s="271"/>
      <c r="Z48" s="272"/>
      <c r="AA48" s="258" t="str">
        <f>IF(AA47="","",VLOOKUP(AA47,'シフト記号表（従来型・ユニット型共通）'!$C$6:$L$47,10,FALSE))</f>
        <v/>
      </c>
      <c r="AB48" s="259" t="str">
        <f>IF(AB47="","",VLOOKUP(AB47,'シフト記号表（従来型・ユニット型共通）'!$C$6:$L$47,10,FALSE))</f>
        <v/>
      </c>
      <c r="AC48" s="259" t="str">
        <f>IF(AC47="","",VLOOKUP(AC47,'シフト記号表（従来型・ユニット型共通）'!$C$6:$L$47,10,FALSE))</f>
        <v/>
      </c>
      <c r="AD48" s="259" t="str">
        <f>IF(AD47="","",VLOOKUP(AD47,'シフト記号表（従来型・ユニット型共通）'!$C$6:$L$47,10,FALSE))</f>
        <v/>
      </c>
      <c r="AE48" s="259" t="str">
        <f>IF(AE47="","",VLOOKUP(AE47,'シフト記号表（従来型・ユニット型共通）'!$C$6:$L$47,10,FALSE))</f>
        <v/>
      </c>
      <c r="AF48" s="259" t="str">
        <f>IF(AF47="","",VLOOKUP(AF47,'シフト記号表（従来型・ユニット型共通）'!$C$6:$L$47,10,FALSE))</f>
        <v/>
      </c>
      <c r="AG48" s="260" t="str">
        <f>IF(AG47="","",VLOOKUP(AG47,'シフト記号表（従来型・ユニット型共通）'!$C$6:$L$47,10,FALSE))</f>
        <v/>
      </c>
      <c r="AH48" s="258" t="str">
        <f>IF(AH47="","",VLOOKUP(AH47,'シフト記号表（従来型・ユニット型共通）'!$C$6:$L$47,10,FALSE))</f>
        <v/>
      </c>
      <c r="AI48" s="259" t="str">
        <f>IF(AI47="","",VLOOKUP(AI47,'シフト記号表（従来型・ユニット型共通）'!$C$6:$L$47,10,FALSE))</f>
        <v/>
      </c>
      <c r="AJ48" s="259" t="str">
        <f>IF(AJ47="","",VLOOKUP(AJ47,'シフト記号表（従来型・ユニット型共通）'!$C$6:$L$47,10,FALSE))</f>
        <v/>
      </c>
      <c r="AK48" s="259" t="str">
        <f>IF(AK47="","",VLOOKUP(AK47,'シフト記号表（従来型・ユニット型共通）'!$C$6:$L$47,10,FALSE))</f>
        <v/>
      </c>
      <c r="AL48" s="259" t="str">
        <f>IF(AL47="","",VLOOKUP(AL47,'シフト記号表（従来型・ユニット型共通）'!$C$6:$L$47,10,FALSE))</f>
        <v/>
      </c>
      <c r="AM48" s="259" t="str">
        <f>IF(AM47="","",VLOOKUP(AM47,'シフト記号表（従来型・ユニット型共通）'!$C$6:$L$47,10,FALSE))</f>
        <v/>
      </c>
      <c r="AN48" s="260" t="str">
        <f>IF(AN47="","",VLOOKUP(AN47,'シフト記号表（従来型・ユニット型共通）'!$C$6:$L$47,10,FALSE))</f>
        <v/>
      </c>
      <c r="AO48" s="258" t="str">
        <f>IF(AO47="","",VLOOKUP(AO47,'シフト記号表（従来型・ユニット型共通）'!$C$6:$L$47,10,FALSE))</f>
        <v/>
      </c>
      <c r="AP48" s="259" t="str">
        <f>IF(AP47="","",VLOOKUP(AP47,'シフト記号表（従来型・ユニット型共通）'!$C$6:$L$47,10,FALSE))</f>
        <v/>
      </c>
      <c r="AQ48" s="259" t="str">
        <f>IF(AQ47="","",VLOOKUP(AQ47,'シフト記号表（従来型・ユニット型共通）'!$C$6:$L$47,10,FALSE))</f>
        <v/>
      </c>
      <c r="AR48" s="259" t="str">
        <f>IF(AR47="","",VLOOKUP(AR47,'シフト記号表（従来型・ユニット型共通）'!$C$6:$L$47,10,FALSE))</f>
        <v/>
      </c>
      <c r="AS48" s="259" t="str">
        <f>IF(AS47="","",VLOOKUP(AS47,'シフト記号表（従来型・ユニット型共通）'!$C$6:$L$47,10,FALSE))</f>
        <v/>
      </c>
      <c r="AT48" s="259" t="str">
        <f>IF(AT47="","",VLOOKUP(AT47,'シフト記号表（従来型・ユニット型共通）'!$C$6:$L$47,10,FALSE))</f>
        <v/>
      </c>
      <c r="AU48" s="260" t="str">
        <f>IF(AU47="","",VLOOKUP(AU47,'シフト記号表（従来型・ユニット型共通）'!$C$6:$L$47,10,FALSE))</f>
        <v/>
      </c>
      <c r="AV48" s="258" t="str">
        <f>IF(AV47="","",VLOOKUP(AV47,'シフト記号表（従来型・ユニット型共通）'!$C$6:$L$47,10,FALSE))</f>
        <v/>
      </c>
      <c r="AW48" s="259" t="str">
        <f>IF(AW47="","",VLOOKUP(AW47,'シフト記号表（従来型・ユニット型共通）'!$C$6:$L$47,10,FALSE))</f>
        <v/>
      </c>
      <c r="AX48" s="259" t="str">
        <f>IF(AX47="","",VLOOKUP(AX47,'シフト記号表（従来型・ユニット型共通）'!$C$6:$L$47,10,FALSE))</f>
        <v/>
      </c>
      <c r="AY48" s="259" t="str">
        <f>IF(AY47="","",VLOOKUP(AY47,'シフト記号表（従来型・ユニット型共通）'!$C$6:$L$47,10,FALSE))</f>
        <v/>
      </c>
      <c r="AZ48" s="259" t="str">
        <f>IF(AZ47="","",VLOOKUP(AZ47,'シフト記号表（従来型・ユニット型共通）'!$C$6:$L$47,10,FALSE))</f>
        <v/>
      </c>
      <c r="BA48" s="259" t="str">
        <f>IF(BA47="","",VLOOKUP(BA47,'シフト記号表（従来型・ユニット型共通）'!$C$6:$L$47,10,FALSE))</f>
        <v/>
      </c>
      <c r="BB48" s="260" t="str">
        <f>IF(BB47="","",VLOOKUP(BB47,'シフト記号表（従来型・ユニット型共通）'!$C$6:$L$47,10,FALSE))</f>
        <v/>
      </c>
      <c r="BC48" s="258" t="str">
        <f>IF(BC47="","",VLOOKUP(BC47,'シフト記号表（従来型・ユニット型共通）'!$C$6:$L$47,10,FALSE))</f>
        <v/>
      </c>
      <c r="BD48" s="259" t="str">
        <f>IF(BD47="","",VLOOKUP(BD47,'シフト記号表（従来型・ユニット型共通）'!$C$6:$L$47,10,FALSE))</f>
        <v/>
      </c>
      <c r="BE48" s="259" t="str">
        <f>IF(BE47="","",VLOOKUP(BE47,'シフト記号表（従来型・ユニット型共通）'!$C$6:$L$47,10,FALSE))</f>
        <v/>
      </c>
      <c r="BF48" s="1581" t="str">
        <f>IF($BI$3="４週",SUM(AA48:BB48),IF($BI$3="暦月",SUM(AA48:BE48),""))</f>
        <v/>
      </c>
      <c r="BG48" s="1582"/>
      <c r="BH48" s="1583" t="str">
        <f>IF($BI$3="４週",BF48/4,IF($BI$3="暦月",(BF48/($BI$8/7)),""))</f>
        <v/>
      </c>
      <c r="BI48" s="1582"/>
      <c r="BJ48" s="1578"/>
      <c r="BK48" s="1579"/>
      <c r="BL48" s="1579"/>
      <c r="BM48" s="1579"/>
      <c r="BN48" s="1580"/>
    </row>
    <row r="49" spans="2:66" ht="20.25" customHeight="1" x14ac:dyDescent="0.2">
      <c r="B49" s="1520">
        <f>B47+1</f>
        <v>17</v>
      </c>
      <c r="C49" s="1673"/>
      <c r="D49" s="1675"/>
      <c r="E49" s="1541"/>
      <c r="F49" s="1676"/>
      <c r="G49" s="1584"/>
      <c r="H49" s="1511"/>
      <c r="I49" s="253"/>
      <c r="J49" s="254"/>
      <c r="K49" s="253"/>
      <c r="L49" s="254"/>
      <c r="M49" s="1585"/>
      <c r="N49" s="1586"/>
      <c r="O49" s="1509"/>
      <c r="P49" s="1510"/>
      <c r="Q49" s="1510"/>
      <c r="R49" s="1511"/>
      <c r="S49" s="1515"/>
      <c r="T49" s="1516"/>
      <c r="U49" s="1516"/>
      <c r="V49" s="1516"/>
      <c r="W49" s="1517"/>
      <c r="X49" s="273" t="s">
        <v>487</v>
      </c>
      <c r="Y49" s="274"/>
      <c r="Z49" s="275"/>
      <c r="AA49" s="266"/>
      <c r="AB49" s="267"/>
      <c r="AC49" s="267"/>
      <c r="AD49" s="267"/>
      <c r="AE49" s="267"/>
      <c r="AF49" s="267"/>
      <c r="AG49" s="268"/>
      <c r="AH49" s="266"/>
      <c r="AI49" s="267"/>
      <c r="AJ49" s="267"/>
      <c r="AK49" s="267"/>
      <c r="AL49" s="267"/>
      <c r="AM49" s="267"/>
      <c r="AN49" s="268"/>
      <c r="AO49" s="266"/>
      <c r="AP49" s="267"/>
      <c r="AQ49" s="267"/>
      <c r="AR49" s="267"/>
      <c r="AS49" s="267"/>
      <c r="AT49" s="267"/>
      <c r="AU49" s="268"/>
      <c r="AV49" s="266"/>
      <c r="AW49" s="267"/>
      <c r="AX49" s="267"/>
      <c r="AY49" s="267"/>
      <c r="AZ49" s="267"/>
      <c r="BA49" s="267"/>
      <c r="BB49" s="268"/>
      <c r="BC49" s="266"/>
      <c r="BD49" s="267"/>
      <c r="BE49" s="269"/>
      <c r="BF49" s="1518"/>
      <c r="BG49" s="1519"/>
      <c r="BH49" s="1573"/>
      <c r="BI49" s="1574"/>
      <c r="BJ49" s="1575"/>
      <c r="BK49" s="1576"/>
      <c r="BL49" s="1576"/>
      <c r="BM49" s="1576"/>
      <c r="BN49" s="1577"/>
    </row>
    <row r="50" spans="2:66" ht="20.25" customHeight="1" x14ac:dyDescent="0.2">
      <c r="B50" s="1521"/>
      <c r="C50" s="1674"/>
      <c r="D50" s="1677"/>
      <c r="E50" s="1541"/>
      <c r="F50" s="1676"/>
      <c r="G50" s="1524"/>
      <c r="H50" s="1514"/>
      <c r="I50" s="253"/>
      <c r="J50" s="254">
        <f>G49</f>
        <v>0</v>
      </c>
      <c r="K50" s="253"/>
      <c r="L50" s="254">
        <f>M49</f>
        <v>0</v>
      </c>
      <c r="M50" s="1527"/>
      <c r="N50" s="1528"/>
      <c r="O50" s="1512"/>
      <c r="P50" s="1513"/>
      <c r="Q50" s="1513"/>
      <c r="R50" s="1514"/>
      <c r="S50" s="1515"/>
      <c r="T50" s="1516"/>
      <c r="U50" s="1516"/>
      <c r="V50" s="1516"/>
      <c r="W50" s="1517"/>
      <c r="X50" s="270" t="s">
        <v>488</v>
      </c>
      <c r="Y50" s="271"/>
      <c r="Z50" s="272"/>
      <c r="AA50" s="258" t="str">
        <f>IF(AA49="","",VLOOKUP(AA49,'シフト記号表（従来型・ユニット型共通）'!$C$6:$L$47,10,FALSE))</f>
        <v/>
      </c>
      <c r="AB50" s="259" t="str">
        <f>IF(AB49="","",VLOOKUP(AB49,'シフト記号表（従来型・ユニット型共通）'!$C$6:$L$47,10,FALSE))</f>
        <v/>
      </c>
      <c r="AC50" s="259" t="str">
        <f>IF(AC49="","",VLOOKUP(AC49,'シフト記号表（従来型・ユニット型共通）'!$C$6:$L$47,10,FALSE))</f>
        <v/>
      </c>
      <c r="AD50" s="259" t="str">
        <f>IF(AD49="","",VLOOKUP(AD49,'シフト記号表（従来型・ユニット型共通）'!$C$6:$L$47,10,FALSE))</f>
        <v/>
      </c>
      <c r="AE50" s="259" t="str">
        <f>IF(AE49="","",VLOOKUP(AE49,'シフト記号表（従来型・ユニット型共通）'!$C$6:$L$47,10,FALSE))</f>
        <v/>
      </c>
      <c r="AF50" s="259" t="str">
        <f>IF(AF49="","",VLOOKUP(AF49,'シフト記号表（従来型・ユニット型共通）'!$C$6:$L$47,10,FALSE))</f>
        <v/>
      </c>
      <c r="AG50" s="260" t="str">
        <f>IF(AG49="","",VLOOKUP(AG49,'シフト記号表（従来型・ユニット型共通）'!$C$6:$L$47,10,FALSE))</f>
        <v/>
      </c>
      <c r="AH50" s="258" t="str">
        <f>IF(AH49="","",VLOOKUP(AH49,'シフト記号表（従来型・ユニット型共通）'!$C$6:$L$47,10,FALSE))</f>
        <v/>
      </c>
      <c r="AI50" s="259" t="str">
        <f>IF(AI49="","",VLOOKUP(AI49,'シフト記号表（従来型・ユニット型共通）'!$C$6:$L$47,10,FALSE))</f>
        <v/>
      </c>
      <c r="AJ50" s="259" t="str">
        <f>IF(AJ49="","",VLOOKUP(AJ49,'シフト記号表（従来型・ユニット型共通）'!$C$6:$L$47,10,FALSE))</f>
        <v/>
      </c>
      <c r="AK50" s="259" t="str">
        <f>IF(AK49="","",VLOOKUP(AK49,'シフト記号表（従来型・ユニット型共通）'!$C$6:$L$47,10,FALSE))</f>
        <v/>
      </c>
      <c r="AL50" s="259" t="str">
        <f>IF(AL49="","",VLOOKUP(AL49,'シフト記号表（従来型・ユニット型共通）'!$C$6:$L$47,10,FALSE))</f>
        <v/>
      </c>
      <c r="AM50" s="259" t="str">
        <f>IF(AM49="","",VLOOKUP(AM49,'シフト記号表（従来型・ユニット型共通）'!$C$6:$L$47,10,FALSE))</f>
        <v/>
      </c>
      <c r="AN50" s="260" t="str">
        <f>IF(AN49="","",VLOOKUP(AN49,'シフト記号表（従来型・ユニット型共通）'!$C$6:$L$47,10,FALSE))</f>
        <v/>
      </c>
      <c r="AO50" s="258" t="str">
        <f>IF(AO49="","",VLOOKUP(AO49,'シフト記号表（従来型・ユニット型共通）'!$C$6:$L$47,10,FALSE))</f>
        <v/>
      </c>
      <c r="AP50" s="259" t="str">
        <f>IF(AP49="","",VLOOKUP(AP49,'シフト記号表（従来型・ユニット型共通）'!$C$6:$L$47,10,FALSE))</f>
        <v/>
      </c>
      <c r="AQ50" s="259" t="str">
        <f>IF(AQ49="","",VLOOKUP(AQ49,'シフト記号表（従来型・ユニット型共通）'!$C$6:$L$47,10,FALSE))</f>
        <v/>
      </c>
      <c r="AR50" s="259" t="str">
        <f>IF(AR49="","",VLOOKUP(AR49,'シフト記号表（従来型・ユニット型共通）'!$C$6:$L$47,10,FALSE))</f>
        <v/>
      </c>
      <c r="AS50" s="259" t="str">
        <f>IF(AS49="","",VLOOKUP(AS49,'シフト記号表（従来型・ユニット型共通）'!$C$6:$L$47,10,FALSE))</f>
        <v/>
      </c>
      <c r="AT50" s="259" t="str">
        <f>IF(AT49="","",VLOOKUP(AT49,'シフト記号表（従来型・ユニット型共通）'!$C$6:$L$47,10,FALSE))</f>
        <v/>
      </c>
      <c r="AU50" s="260" t="str">
        <f>IF(AU49="","",VLOOKUP(AU49,'シフト記号表（従来型・ユニット型共通）'!$C$6:$L$47,10,FALSE))</f>
        <v/>
      </c>
      <c r="AV50" s="258" t="str">
        <f>IF(AV49="","",VLOOKUP(AV49,'シフト記号表（従来型・ユニット型共通）'!$C$6:$L$47,10,FALSE))</f>
        <v/>
      </c>
      <c r="AW50" s="259" t="str">
        <f>IF(AW49="","",VLOOKUP(AW49,'シフト記号表（従来型・ユニット型共通）'!$C$6:$L$47,10,FALSE))</f>
        <v/>
      </c>
      <c r="AX50" s="259" t="str">
        <f>IF(AX49="","",VLOOKUP(AX49,'シフト記号表（従来型・ユニット型共通）'!$C$6:$L$47,10,FALSE))</f>
        <v/>
      </c>
      <c r="AY50" s="259" t="str">
        <f>IF(AY49="","",VLOOKUP(AY49,'シフト記号表（従来型・ユニット型共通）'!$C$6:$L$47,10,FALSE))</f>
        <v/>
      </c>
      <c r="AZ50" s="259" t="str">
        <f>IF(AZ49="","",VLOOKUP(AZ49,'シフト記号表（従来型・ユニット型共通）'!$C$6:$L$47,10,FALSE))</f>
        <v/>
      </c>
      <c r="BA50" s="259" t="str">
        <f>IF(BA49="","",VLOOKUP(BA49,'シフト記号表（従来型・ユニット型共通）'!$C$6:$L$47,10,FALSE))</f>
        <v/>
      </c>
      <c r="BB50" s="260" t="str">
        <f>IF(BB49="","",VLOOKUP(BB49,'シフト記号表（従来型・ユニット型共通）'!$C$6:$L$47,10,FALSE))</f>
        <v/>
      </c>
      <c r="BC50" s="258" t="str">
        <f>IF(BC49="","",VLOOKUP(BC49,'シフト記号表（従来型・ユニット型共通）'!$C$6:$L$47,10,FALSE))</f>
        <v/>
      </c>
      <c r="BD50" s="259" t="str">
        <f>IF(BD49="","",VLOOKUP(BD49,'シフト記号表（従来型・ユニット型共通）'!$C$6:$L$47,10,FALSE))</f>
        <v/>
      </c>
      <c r="BE50" s="259" t="str">
        <f>IF(BE49="","",VLOOKUP(BE49,'シフト記号表（従来型・ユニット型共通）'!$C$6:$L$47,10,FALSE))</f>
        <v/>
      </c>
      <c r="BF50" s="1581" t="str">
        <f>IF($BI$3="４週",SUM(AA50:BB50),IF($BI$3="暦月",SUM(AA50:BE50),""))</f>
        <v/>
      </c>
      <c r="BG50" s="1582"/>
      <c r="BH50" s="1583" t="str">
        <f>IF($BI$3="４週",BF50/4,IF($BI$3="暦月",(BF50/($BI$8/7)),""))</f>
        <v/>
      </c>
      <c r="BI50" s="1582"/>
      <c r="BJ50" s="1578"/>
      <c r="BK50" s="1579"/>
      <c r="BL50" s="1579"/>
      <c r="BM50" s="1579"/>
      <c r="BN50" s="1580"/>
    </row>
    <row r="51" spans="2:66" ht="20.25" customHeight="1" x14ac:dyDescent="0.2">
      <c r="B51" s="1520">
        <f>B49+1</f>
        <v>18</v>
      </c>
      <c r="C51" s="1673"/>
      <c r="D51" s="1675"/>
      <c r="E51" s="1541"/>
      <c r="F51" s="1676"/>
      <c r="G51" s="1584"/>
      <c r="H51" s="1511"/>
      <c r="I51" s="253"/>
      <c r="J51" s="254"/>
      <c r="K51" s="253"/>
      <c r="L51" s="254"/>
      <c r="M51" s="1585"/>
      <c r="N51" s="1586"/>
      <c r="O51" s="1509"/>
      <c r="P51" s="1510"/>
      <c r="Q51" s="1510"/>
      <c r="R51" s="1511"/>
      <c r="S51" s="1515"/>
      <c r="T51" s="1516"/>
      <c r="U51" s="1516"/>
      <c r="V51" s="1516"/>
      <c r="W51" s="1517"/>
      <c r="X51" s="273" t="s">
        <v>487</v>
      </c>
      <c r="Y51" s="274"/>
      <c r="Z51" s="275"/>
      <c r="AA51" s="266"/>
      <c r="AB51" s="267"/>
      <c r="AC51" s="267"/>
      <c r="AD51" s="267"/>
      <c r="AE51" s="267"/>
      <c r="AF51" s="267"/>
      <c r="AG51" s="268"/>
      <c r="AH51" s="266"/>
      <c r="AI51" s="267"/>
      <c r="AJ51" s="267"/>
      <c r="AK51" s="267"/>
      <c r="AL51" s="267"/>
      <c r="AM51" s="267"/>
      <c r="AN51" s="268"/>
      <c r="AO51" s="266"/>
      <c r="AP51" s="267"/>
      <c r="AQ51" s="267"/>
      <c r="AR51" s="267"/>
      <c r="AS51" s="267"/>
      <c r="AT51" s="267"/>
      <c r="AU51" s="268"/>
      <c r="AV51" s="266"/>
      <c r="AW51" s="267"/>
      <c r="AX51" s="267"/>
      <c r="AY51" s="267"/>
      <c r="AZ51" s="267"/>
      <c r="BA51" s="267"/>
      <c r="BB51" s="268"/>
      <c r="BC51" s="266"/>
      <c r="BD51" s="267"/>
      <c r="BE51" s="269"/>
      <c r="BF51" s="1518"/>
      <c r="BG51" s="1519"/>
      <c r="BH51" s="1573"/>
      <c r="BI51" s="1574"/>
      <c r="BJ51" s="1575"/>
      <c r="BK51" s="1576"/>
      <c r="BL51" s="1576"/>
      <c r="BM51" s="1576"/>
      <c r="BN51" s="1577"/>
    </row>
    <row r="52" spans="2:66" ht="20.25" customHeight="1" x14ac:dyDescent="0.2">
      <c r="B52" s="1521"/>
      <c r="C52" s="1674"/>
      <c r="D52" s="1677"/>
      <c r="E52" s="1541"/>
      <c r="F52" s="1676"/>
      <c r="G52" s="1524"/>
      <c r="H52" s="1514"/>
      <c r="I52" s="253"/>
      <c r="J52" s="254">
        <f>G51</f>
        <v>0</v>
      </c>
      <c r="K52" s="253"/>
      <c r="L52" s="254">
        <f>M51</f>
        <v>0</v>
      </c>
      <c r="M52" s="1527"/>
      <c r="N52" s="1528"/>
      <c r="O52" s="1512"/>
      <c r="P52" s="1513"/>
      <c r="Q52" s="1513"/>
      <c r="R52" s="1514"/>
      <c r="S52" s="1515"/>
      <c r="T52" s="1516"/>
      <c r="U52" s="1516"/>
      <c r="V52" s="1516"/>
      <c r="W52" s="1517"/>
      <c r="X52" s="270" t="s">
        <v>488</v>
      </c>
      <c r="Y52" s="271"/>
      <c r="Z52" s="272"/>
      <c r="AA52" s="258" t="str">
        <f>IF(AA51="","",VLOOKUP(AA51,'シフト記号表（従来型・ユニット型共通）'!$C$6:$L$47,10,FALSE))</f>
        <v/>
      </c>
      <c r="AB52" s="259" t="str">
        <f>IF(AB51="","",VLOOKUP(AB51,'シフト記号表（従来型・ユニット型共通）'!$C$6:$L$47,10,FALSE))</f>
        <v/>
      </c>
      <c r="AC52" s="259" t="str">
        <f>IF(AC51="","",VLOOKUP(AC51,'シフト記号表（従来型・ユニット型共通）'!$C$6:$L$47,10,FALSE))</f>
        <v/>
      </c>
      <c r="AD52" s="259" t="str">
        <f>IF(AD51="","",VLOOKUP(AD51,'シフト記号表（従来型・ユニット型共通）'!$C$6:$L$47,10,FALSE))</f>
        <v/>
      </c>
      <c r="AE52" s="259" t="str">
        <f>IF(AE51="","",VLOOKUP(AE51,'シフト記号表（従来型・ユニット型共通）'!$C$6:$L$47,10,FALSE))</f>
        <v/>
      </c>
      <c r="AF52" s="259" t="str">
        <f>IF(AF51="","",VLOOKUP(AF51,'シフト記号表（従来型・ユニット型共通）'!$C$6:$L$47,10,FALSE))</f>
        <v/>
      </c>
      <c r="AG52" s="260" t="str">
        <f>IF(AG51="","",VLOOKUP(AG51,'シフト記号表（従来型・ユニット型共通）'!$C$6:$L$47,10,FALSE))</f>
        <v/>
      </c>
      <c r="AH52" s="258" t="str">
        <f>IF(AH51="","",VLOOKUP(AH51,'シフト記号表（従来型・ユニット型共通）'!$C$6:$L$47,10,FALSE))</f>
        <v/>
      </c>
      <c r="AI52" s="259" t="str">
        <f>IF(AI51="","",VLOOKUP(AI51,'シフト記号表（従来型・ユニット型共通）'!$C$6:$L$47,10,FALSE))</f>
        <v/>
      </c>
      <c r="AJ52" s="259" t="str">
        <f>IF(AJ51="","",VLOOKUP(AJ51,'シフト記号表（従来型・ユニット型共通）'!$C$6:$L$47,10,FALSE))</f>
        <v/>
      </c>
      <c r="AK52" s="259" t="str">
        <f>IF(AK51="","",VLOOKUP(AK51,'シフト記号表（従来型・ユニット型共通）'!$C$6:$L$47,10,FALSE))</f>
        <v/>
      </c>
      <c r="AL52" s="259" t="str">
        <f>IF(AL51="","",VLOOKUP(AL51,'シフト記号表（従来型・ユニット型共通）'!$C$6:$L$47,10,FALSE))</f>
        <v/>
      </c>
      <c r="AM52" s="259" t="str">
        <f>IF(AM51="","",VLOOKUP(AM51,'シフト記号表（従来型・ユニット型共通）'!$C$6:$L$47,10,FALSE))</f>
        <v/>
      </c>
      <c r="AN52" s="260" t="str">
        <f>IF(AN51="","",VLOOKUP(AN51,'シフト記号表（従来型・ユニット型共通）'!$C$6:$L$47,10,FALSE))</f>
        <v/>
      </c>
      <c r="AO52" s="258" t="str">
        <f>IF(AO51="","",VLOOKUP(AO51,'シフト記号表（従来型・ユニット型共通）'!$C$6:$L$47,10,FALSE))</f>
        <v/>
      </c>
      <c r="AP52" s="259" t="str">
        <f>IF(AP51="","",VLOOKUP(AP51,'シフト記号表（従来型・ユニット型共通）'!$C$6:$L$47,10,FALSE))</f>
        <v/>
      </c>
      <c r="AQ52" s="259" t="str">
        <f>IF(AQ51="","",VLOOKUP(AQ51,'シフト記号表（従来型・ユニット型共通）'!$C$6:$L$47,10,FALSE))</f>
        <v/>
      </c>
      <c r="AR52" s="259" t="str">
        <f>IF(AR51="","",VLOOKUP(AR51,'シフト記号表（従来型・ユニット型共通）'!$C$6:$L$47,10,FALSE))</f>
        <v/>
      </c>
      <c r="AS52" s="259" t="str">
        <f>IF(AS51="","",VLOOKUP(AS51,'シフト記号表（従来型・ユニット型共通）'!$C$6:$L$47,10,FALSE))</f>
        <v/>
      </c>
      <c r="AT52" s="259" t="str">
        <f>IF(AT51="","",VLOOKUP(AT51,'シフト記号表（従来型・ユニット型共通）'!$C$6:$L$47,10,FALSE))</f>
        <v/>
      </c>
      <c r="AU52" s="260" t="str">
        <f>IF(AU51="","",VLOOKUP(AU51,'シフト記号表（従来型・ユニット型共通）'!$C$6:$L$47,10,FALSE))</f>
        <v/>
      </c>
      <c r="AV52" s="258" t="str">
        <f>IF(AV51="","",VLOOKUP(AV51,'シフト記号表（従来型・ユニット型共通）'!$C$6:$L$47,10,FALSE))</f>
        <v/>
      </c>
      <c r="AW52" s="259" t="str">
        <f>IF(AW51="","",VLOOKUP(AW51,'シフト記号表（従来型・ユニット型共通）'!$C$6:$L$47,10,FALSE))</f>
        <v/>
      </c>
      <c r="AX52" s="259" t="str">
        <f>IF(AX51="","",VLOOKUP(AX51,'シフト記号表（従来型・ユニット型共通）'!$C$6:$L$47,10,FALSE))</f>
        <v/>
      </c>
      <c r="AY52" s="259" t="str">
        <f>IF(AY51="","",VLOOKUP(AY51,'シフト記号表（従来型・ユニット型共通）'!$C$6:$L$47,10,FALSE))</f>
        <v/>
      </c>
      <c r="AZ52" s="259" t="str">
        <f>IF(AZ51="","",VLOOKUP(AZ51,'シフト記号表（従来型・ユニット型共通）'!$C$6:$L$47,10,FALSE))</f>
        <v/>
      </c>
      <c r="BA52" s="259" t="str">
        <f>IF(BA51="","",VLOOKUP(BA51,'シフト記号表（従来型・ユニット型共通）'!$C$6:$L$47,10,FALSE))</f>
        <v/>
      </c>
      <c r="BB52" s="260" t="str">
        <f>IF(BB51="","",VLOOKUP(BB51,'シフト記号表（従来型・ユニット型共通）'!$C$6:$L$47,10,FALSE))</f>
        <v/>
      </c>
      <c r="BC52" s="258" t="str">
        <f>IF(BC51="","",VLOOKUP(BC51,'シフト記号表（従来型・ユニット型共通）'!$C$6:$L$47,10,FALSE))</f>
        <v/>
      </c>
      <c r="BD52" s="259" t="str">
        <f>IF(BD51="","",VLOOKUP(BD51,'シフト記号表（従来型・ユニット型共通）'!$C$6:$L$47,10,FALSE))</f>
        <v/>
      </c>
      <c r="BE52" s="259" t="str">
        <f>IF(BE51="","",VLOOKUP(BE51,'シフト記号表（従来型・ユニット型共通）'!$C$6:$L$47,10,FALSE))</f>
        <v/>
      </c>
      <c r="BF52" s="1581" t="str">
        <f>IF($BI$3="４週",SUM(AA52:BB52),IF($BI$3="暦月",SUM(AA52:BE52),""))</f>
        <v/>
      </c>
      <c r="BG52" s="1582"/>
      <c r="BH52" s="1583" t="str">
        <f>IF($BI$3="４週",BF52/4,IF($BI$3="暦月",(BF52/($BI$8/7)),""))</f>
        <v/>
      </c>
      <c r="BI52" s="1582"/>
      <c r="BJ52" s="1578"/>
      <c r="BK52" s="1579"/>
      <c r="BL52" s="1579"/>
      <c r="BM52" s="1579"/>
      <c r="BN52" s="1580"/>
    </row>
    <row r="53" spans="2:66" ht="20.25" customHeight="1" x14ac:dyDescent="0.2">
      <c r="B53" s="1520">
        <f>B51+1</f>
        <v>19</v>
      </c>
      <c r="C53" s="1673"/>
      <c r="D53" s="1675"/>
      <c r="E53" s="1541"/>
      <c r="F53" s="1676"/>
      <c r="G53" s="1584"/>
      <c r="H53" s="1511"/>
      <c r="I53" s="261"/>
      <c r="J53" s="262"/>
      <c r="K53" s="261"/>
      <c r="L53" s="262"/>
      <c r="M53" s="1585"/>
      <c r="N53" s="1586"/>
      <c r="O53" s="1509"/>
      <c r="P53" s="1510"/>
      <c r="Q53" s="1510"/>
      <c r="R53" s="1511"/>
      <c r="S53" s="1515"/>
      <c r="T53" s="1516"/>
      <c r="U53" s="1516"/>
      <c r="V53" s="1516"/>
      <c r="W53" s="1517"/>
      <c r="X53" s="263" t="s">
        <v>487</v>
      </c>
      <c r="Y53" s="264"/>
      <c r="Z53" s="265"/>
      <c r="AA53" s="266"/>
      <c r="AB53" s="267"/>
      <c r="AC53" s="267"/>
      <c r="AD53" s="267"/>
      <c r="AE53" s="267"/>
      <c r="AF53" s="267"/>
      <c r="AG53" s="268"/>
      <c r="AH53" s="266"/>
      <c r="AI53" s="267"/>
      <c r="AJ53" s="267"/>
      <c r="AK53" s="267"/>
      <c r="AL53" s="267"/>
      <c r="AM53" s="267"/>
      <c r="AN53" s="268"/>
      <c r="AO53" s="266"/>
      <c r="AP53" s="267"/>
      <c r="AQ53" s="267"/>
      <c r="AR53" s="267"/>
      <c r="AS53" s="267"/>
      <c r="AT53" s="267"/>
      <c r="AU53" s="268"/>
      <c r="AV53" s="266"/>
      <c r="AW53" s="267"/>
      <c r="AX53" s="267"/>
      <c r="AY53" s="267"/>
      <c r="AZ53" s="267"/>
      <c r="BA53" s="267"/>
      <c r="BB53" s="268"/>
      <c r="BC53" s="266"/>
      <c r="BD53" s="267"/>
      <c r="BE53" s="269"/>
      <c r="BF53" s="1518"/>
      <c r="BG53" s="1519"/>
      <c r="BH53" s="1573"/>
      <c r="BI53" s="1574"/>
      <c r="BJ53" s="1575"/>
      <c r="BK53" s="1576"/>
      <c r="BL53" s="1576"/>
      <c r="BM53" s="1576"/>
      <c r="BN53" s="1577"/>
    </row>
    <row r="54" spans="2:66" ht="20.25" customHeight="1" x14ac:dyDescent="0.2">
      <c r="B54" s="1521"/>
      <c r="C54" s="1674"/>
      <c r="D54" s="1677"/>
      <c r="E54" s="1541"/>
      <c r="F54" s="1676"/>
      <c r="G54" s="1524"/>
      <c r="H54" s="1514"/>
      <c r="I54" s="253"/>
      <c r="J54" s="254">
        <f>G53</f>
        <v>0</v>
      </c>
      <c r="K54" s="253"/>
      <c r="L54" s="254">
        <f>M53</f>
        <v>0</v>
      </c>
      <c r="M54" s="1527"/>
      <c r="N54" s="1528"/>
      <c r="O54" s="1512"/>
      <c r="P54" s="1513"/>
      <c r="Q54" s="1513"/>
      <c r="R54" s="1514"/>
      <c r="S54" s="1515"/>
      <c r="T54" s="1516"/>
      <c r="U54" s="1516"/>
      <c r="V54" s="1516"/>
      <c r="W54" s="1517"/>
      <c r="X54" s="270" t="s">
        <v>488</v>
      </c>
      <c r="Y54" s="256"/>
      <c r="Z54" s="257"/>
      <c r="AA54" s="258" t="str">
        <f>IF(AA53="","",VLOOKUP(AA53,'シフト記号表（従来型・ユニット型共通）'!$C$6:$L$47,10,FALSE))</f>
        <v/>
      </c>
      <c r="AB54" s="259" t="str">
        <f>IF(AB53="","",VLOOKUP(AB53,'シフト記号表（従来型・ユニット型共通）'!$C$6:$L$47,10,FALSE))</f>
        <v/>
      </c>
      <c r="AC54" s="259" t="str">
        <f>IF(AC53="","",VLOOKUP(AC53,'シフト記号表（従来型・ユニット型共通）'!$C$6:$L$47,10,FALSE))</f>
        <v/>
      </c>
      <c r="AD54" s="259" t="str">
        <f>IF(AD53="","",VLOOKUP(AD53,'シフト記号表（従来型・ユニット型共通）'!$C$6:$L$47,10,FALSE))</f>
        <v/>
      </c>
      <c r="AE54" s="259" t="str">
        <f>IF(AE53="","",VLOOKUP(AE53,'シフト記号表（従来型・ユニット型共通）'!$C$6:$L$47,10,FALSE))</f>
        <v/>
      </c>
      <c r="AF54" s="259" t="str">
        <f>IF(AF53="","",VLOOKUP(AF53,'シフト記号表（従来型・ユニット型共通）'!$C$6:$L$47,10,FALSE))</f>
        <v/>
      </c>
      <c r="AG54" s="260" t="str">
        <f>IF(AG53="","",VLOOKUP(AG53,'シフト記号表（従来型・ユニット型共通）'!$C$6:$L$47,10,FALSE))</f>
        <v/>
      </c>
      <c r="AH54" s="258" t="str">
        <f>IF(AH53="","",VLOOKUP(AH53,'シフト記号表（従来型・ユニット型共通）'!$C$6:$L$47,10,FALSE))</f>
        <v/>
      </c>
      <c r="AI54" s="259" t="str">
        <f>IF(AI53="","",VLOOKUP(AI53,'シフト記号表（従来型・ユニット型共通）'!$C$6:$L$47,10,FALSE))</f>
        <v/>
      </c>
      <c r="AJ54" s="259" t="str">
        <f>IF(AJ53="","",VLOOKUP(AJ53,'シフト記号表（従来型・ユニット型共通）'!$C$6:$L$47,10,FALSE))</f>
        <v/>
      </c>
      <c r="AK54" s="259" t="str">
        <f>IF(AK53="","",VLOOKUP(AK53,'シフト記号表（従来型・ユニット型共通）'!$C$6:$L$47,10,FALSE))</f>
        <v/>
      </c>
      <c r="AL54" s="259" t="str">
        <f>IF(AL53="","",VLOOKUP(AL53,'シフト記号表（従来型・ユニット型共通）'!$C$6:$L$47,10,FALSE))</f>
        <v/>
      </c>
      <c r="AM54" s="259" t="str">
        <f>IF(AM53="","",VLOOKUP(AM53,'シフト記号表（従来型・ユニット型共通）'!$C$6:$L$47,10,FALSE))</f>
        <v/>
      </c>
      <c r="AN54" s="260" t="str">
        <f>IF(AN53="","",VLOOKUP(AN53,'シフト記号表（従来型・ユニット型共通）'!$C$6:$L$47,10,FALSE))</f>
        <v/>
      </c>
      <c r="AO54" s="258" t="str">
        <f>IF(AO53="","",VLOOKUP(AO53,'シフト記号表（従来型・ユニット型共通）'!$C$6:$L$47,10,FALSE))</f>
        <v/>
      </c>
      <c r="AP54" s="259" t="str">
        <f>IF(AP53="","",VLOOKUP(AP53,'シフト記号表（従来型・ユニット型共通）'!$C$6:$L$47,10,FALSE))</f>
        <v/>
      </c>
      <c r="AQ54" s="259" t="str">
        <f>IF(AQ53="","",VLOOKUP(AQ53,'シフト記号表（従来型・ユニット型共通）'!$C$6:$L$47,10,FALSE))</f>
        <v/>
      </c>
      <c r="AR54" s="259" t="str">
        <f>IF(AR53="","",VLOOKUP(AR53,'シフト記号表（従来型・ユニット型共通）'!$C$6:$L$47,10,FALSE))</f>
        <v/>
      </c>
      <c r="AS54" s="259" t="str">
        <f>IF(AS53="","",VLOOKUP(AS53,'シフト記号表（従来型・ユニット型共通）'!$C$6:$L$47,10,FALSE))</f>
        <v/>
      </c>
      <c r="AT54" s="259" t="str">
        <f>IF(AT53="","",VLOOKUP(AT53,'シフト記号表（従来型・ユニット型共通）'!$C$6:$L$47,10,FALSE))</f>
        <v/>
      </c>
      <c r="AU54" s="260" t="str">
        <f>IF(AU53="","",VLOOKUP(AU53,'シフト記号表（従来型・ユニット型共通）'!$C$6:$L$47,10,FALSE))</f>
        <v/>
      </c>
      <c r="AV54" s="258" t="str">
        <f>IF(AV53="","",VLOOKUP(AV53,'シフト記号表（従来型・ユニット型共通）'!$C$6:$L$47,10,FALSE))</f>
        <v/>
      </c>
      <c r="AW54" s="259" t="str">
        <f>IF(AW53="","",VLOOKUP(AW53,'シフト記号表（従来型・ユニット型共通）'!$C$6:$L$47,10,FALSE))</f>
        <v/>
      </c>
      <c r="AX54" s="259" t="str">
        <f>IF(AX53="","",VLOOKUP(AX53,'シフト記号表（従来型・ユニット型共通）'!$C$6:$L$47,10,FALSE))</f>
        <v/>
      </c>
      <c r="AY54" s="259" t="str">
        <f>IF(AY53="","",VLOOKUP(AY53,'シフト記号表（従来型・ユニット型共通）'!$C$6:$L$47,10,FALSE))</f>
        <v/>
      </c>
      <c r="AZ54" s="259" t="str">
        <f>IF(AZ53="","",VLOOKUP(AZ53,'シフト記号表（従来型・ユニット型共通）'!$C$6:$L$47,10,FALSE))</f>
        <v/>
      </c>
      <c r="BA54" s="259" t="str">
        <f>IF(BA53="","",VLOOKUP(BA53,'シフト記号表（従来型・ユニット型共通）'!$C$6:$L$47,10,FALSE))</f>
        <v/>
      </c>
      <c r="BB54" s="260" t="str">
        <f>IF(BB53="","",VLOOKUP(BB53,'シフト記号表（従来型・ユニット型共通）'!$C$6:$L$47,10,FALSE))</f>
        <v/>
      </c>
      <c r="BC54" s="258" t="str">
        <f>IF(BC53="","",VLOOKUP(BC53,'シフト記号表（従来型・ユニット型共通）'!$C$6:$L$47,10,FALSE))</f>
        <v/>
      </c>
      <c r="BD54" s="259" t="str">
        <f>IF(BD53="","",VLOOKUP(BD53,'シフト記号表（従来型・ユニット型共通）'!$C$6:$L$47,10,FALSE))</f>
        <v/>
      </c>
      <c r="BE54" s="259" t="str">
        <f>IF(BE53="","",VLOOKUP(BE53,'シフト記号表（従来型・ユニット型共通）'!$C$6:$L$47,10,FALSE))</f>
        <v/>
      </c>
      <c r="BF54" s="1581" t="str">
        <f>IF($BI$3="４週",SUM(AA54:BB54),IF($BI$3="暦月",SUM(AA54:BE54),""))</f>
        <v/>
      </c>
      <c r="BG54" s="1582"/>
      <c r="BH54" s="1583" t="str">
        <f>IF($BI$3="４週",BF54/4,IF($BI$3="暦月",(BF54/($BI$8/7)),""))</f>
        <v/>
      </c>
      <c r="BI54" s="1582"/>
      <c r="BJ54" s="1578"/>
      <c r="BK54" s="1579"/>
      <c r="BL54" s="1579"/>
      <c r="BM54" s="1579"/>
      <c r="BN54" s="1580"/>
    </row>
    <row r="55" spans="2:66" ht="20.25" customHeight="1" x14ac:dyDescent="0.2">
      <c r="B55" s="1520">
        <f>B53+1</f>
        <v>20</v>
      </c>
      <c r="C55" s="1673"/>
      <c r="D55" s="1675"/>
      <c r="E55" s="1541"/>
      <c r="F55" s="1676"/>
      <c r="G55" s="1584"/>
      <c r="H55" s="1511"/>
      <c r="I55" s="261"/>
      <c r="J55" s="262"/>
      <c r="K55" s="261"/>
      <c r="L55" s="262"/>
      <c r="M55" s="1585"/>
      <c r="N55" s="1586"/>
      <c r="O55" s="1509"/>
      <c r="P55" s="1510"/>
      <c r="Q55" s="1510"/>
      <c r="R55" s="1511"/>
      <c r="S55" s="1515"/>
      <c r="T55" s="1516"/>
      <c r="U55" s="1516"/>
      <c r="V55" s="1516"/>
      <c r="W55" s="1517"/>
      <c r="X55" s="263" t="s">
        <v>487</v>
      </c>
      <c r="Y55" s="264"/>
      <c r="Z55" s="265"/>
      <c r="AA55" s="266"/>
      <c r="AB55" s="267"/>
      <c r="AC55" s="267"/>
      <c r="AD55" s="267"/>
      <c r="AE55" s="267"/>
      <c r="AF55" s="267"/>
      <c r="AG55" s="268"/>
      <c r="AH55" s="266"/>
      <c r="AI55" s="267"/>
      <c r="AJ55" s="267"/>
      <c r="AK55" s="267"/>
      <c r="AL55" s="267"/>
      <c r="AM55" s="267"/>
      <c r="AN55" s="268"/>
      <c r="AO55" s="266"/>
      <c r="AP55" s="267"/>
      <c r="AQ55" s="267"/>
      <c r="AR55" s="267"/>
      <c r="AS55" s="267"/>
      <c r="AT55" s="267"/>
      <c r="AU55" s="268"/>
      <c r="AV55" s="266"/>
      <c r="AW55" s="267"/>
      <c r="AX55" s="267"/>
      <c r="AY55" s="267"/>
      <c r="AZ55" s="267"/>
      <c r="BA55" s="267"/>
      <c r="BB55" s="268"/>
      <c r="BC55" s="266"/>
      <c r="BD55" s="267"/>
      <c r="BE55" s="269"/>
      <c r="BF55" s="1518"/>
      <c r="BG55" s="1519"/>
      <c r="BH55" s="1573"/>
      <c r="BI55" s="1574"/>
      <c r="BJ55" s="1575"/>
      <c r="BK55" s="1576"/>
      <c r="BL55" s="1576"/>
      <c r="BM55" s="1576"/>
      <c r="BN55" s="1577"/>
    </row>
    <row r="56" spans="2:66" ht="20.25" customHeight="1" x14ac:dyDescent="0.2">
      <c r="B56" s="1521"/>
      <c r="C56" s="1674"/>
      <c r="D56" s="1677"/>
      <c r="E56" s="1541"/>
      <c r="F56" s="1676"/>
      <c r="G56" s="1524"/>
      <c r="H56" s="1514"/>
      <c r="I56" s="253"/>
      <c r="J56" s="254">
        <f>G55</f>
        <v>0</v>
      </c>
      <c r="K56" s="253"/>
      <c r="L56" s="254">
        <f>M55</f>
        <v>0</v>
      </c>
      <c r="M56" s="1527"/>
      <c r="N56" s="1528"/>
      <c r="O56" s="1512"/>
      <c r="P56" s="1513"/>
      <c r="Q56" s="1513"/>
      <c r="R56" s="1514"/>
      <c r="S56" s="1515"/>
      <c r="T56" s="1516"/>
      <c r="U56" s="1516"/>
      <c r="V56" s="1516"/>
      <c r="W56" s="1517"/>
      <c r="X56" s="270" t="s">
        <v>488</v>
      </c>
      <c r="Y56" s="271"/>
      <c r="Z56" s="272"/>
      <c r="AA56" s="258" t="str">
        <f>IF(AA55="","",VLOOKUP(AA55,'シフト記号表（従来型・ユニット型共通）'!$C$6:$L$47,10,FALSE))</f>
        <v/>
      </c>
      <c r="AB56" s="259" t="str">
        <f>IF(AB55="","",VLOOKUP(AB55,'シフト記号表（従来型・ユニット型共通）'!$C$6:$L$47,10,FALSE))</f>
        <v/>
      </c>
      <c r="AC56" s="259" t="str">
        <f>IF(AC55="","",VLOOKUP(AC55,'シフト記号表（従来型・ユニット型共通）'!$C$6:$L$47,10,FALSE))</f>
        <v/>
      </c>
      <c r="AD56" s="259" t="str">
        <f>IF(AD55="","",VLOOKUP(AD55,'シフト記号表（従来型・ユニット型共通）'!$C$6:$L$47,10,FALSE))</f>
        <v/>
      </c>
      <c r="AE56" s="259" t="str">
        <f>IF(AE55="","",VLOOKUP(AE55,'シフト記号表（従来型・ユニット型共通）'!$C$6:$L$47,10,FALSE))</f>
        <v/>
      </c>
      <c r="AF56" s="259" t="str">
        <f>IF(AF55="","",VLOOKUP(AF55,'シフト記号表（従来型・ユニット型共通）'!$C$6:$L$47,10,FALSE))</f>
        <v/>
      </c>
      <c r="AG56" s="260" t="str">
        <f>IF(AG55="","",VLOOKUP(AG55,'シフト記号表（従来型・ユニット型共通）'!$C$6:$L$47,10,FALSE))</f>
        <v/>
      </c>
      <c r="AH56" s="258" t="str">
        <f>IF(AH55="","",VLOOKUP(AH55,'シフト記号表（従来型・ユニット型共通）'!$C$6:$L$47,10,FALSE))</f>
        <v/>
      </c>
      <c r="AI56" s="259" t="str">
        <f>IF(AI55="","",VLOOKUP(AI55,'シフト記号表（従来型・ユニット型共通）'!$C$6:$L$47,10,FALSE))</f>
        <v/>
      </c>
      <c r="AJ56" s="259" t="str">
        <f>IF(AJ55="","",VLOOKUP(AJ55,'シフト記号表（従来型・ユニット型共通）'!$C$6:$L$47,10,FALSE))</f>
        <v/>
      </c>
      <c r="AK56" s="259" t="str">
        <f>IF(AK55="","",VLOOKUP(AK55,'シフト記号表（従来型・ユニット型共通）'!$C$6:$L$47,10,FALSE))</f>
        <v/>
      </c>
      <c r="AL56" s="259" t="str">
        <f>IF(AL55="","",VLOOKUP(AL55,'シフト記号表（従来型・ユニット型共通）'!$C$6:$L$47,10,FALSE))</f>
        <v/>
      </c>
      <c r="AM56" s="259" t="str">
        <f>IF(AM55="","",VLOOKUP(AM55,'シフト記号表（従来型・ユニット型共通）'!$C$6:$L$47,10,FALSE))</f>
        <v/>
      </c>
      <c r="AN56" s="260" t="str">
        <f>IF(AN55="","",VLOOKUP(AN55,'シフト記号表（従来型・ユニット型共通）'!$C$6:$L$47,10,FALSE))</f>
        <v/>
      </c>
      <c r="AO56" s="258" t="str">
        <f>IF(AO55="","",VLOOKUP(AO55,'シフト記号表（従来型・ユニット型共通）'!$C$6:$L$47,10,FALSE))</f>
        <v/>
      </c>
      <c r="AP56" s="259" t="str">
        <f>IF(AP55="","",VLOOKUP(AP55,'シフト記号表（従来型・ユニット型共通）'!$C$6:$L$47,10,FALSE))</f>
        <v/>
      </c>
      <c r="AQ56" s="259" t="str">
        <f>IF(AQ55="","",VLOOKUP(AQ55,'シフト記号表（従来型・ユニット型共通）'!$C$6:$L$47,10,FALSE))</f>
        <v/>
      </c>
      <c r="AR56" s="259" t="str">
        <f>IF(AR55="","",VLOOKUP(AR55,'シフト記号表（従来型・ユニット型共通）'!$C$6:$L$47,10,FALSE))</f>
        <v/>
      </c>
      <c r="AS56" s="259" t="str">
        <f>IF(AS55="","",VLOOKUP(AS55,'シフト記号表（従来型・ユニット型共通）'!$C$6:$L$47,10,FALSE))</f>
        <v/>
      </c>
      <c r="AT56" s="259" t="str">
        <f>IF(AT55="","",VLOOKUP(AT55,'シフト記号表（従来型・ユニット型共通）'!$C$6:$L$47,10,FALSE))</f>
        <v/>
      </c>
      <c r="AU56" s="260" t="str">
        <f>IF(AU55="","",VLOOKUP(AU55,'シフト記号表（従来型・ユニット型共通）'!$C$6:$L$47,10,FALSE))</f>
        <v/>
      </c>
      <c r="AV56" s="258" t="str">
        <f>IF(AV55="","",VLOOKUP(AV55,'シフト記号表（従来型・ユニット型共通）'!$C$6:$L$47,10,FALSE))</f>
        <v/>
      </c>
      <c r="AW56" s="259" t="str">
        <f>IF(AW55="","",VLOOKUP(AW55,'シフト記号表（従来型・ユニット型共通）'!$C$6:$L$47,10,FALSE))</f>
        <v/>
      </c>
      <c r="AX56" s="259" t="str">
        <f>IF(AX55="","",VLOOKUP(AX55,'シフト記号表（従来型・ユニット型共通）'!$C$6:$L$47,10,FALSE))</f>
        <v/>
      </c>
      <c r="AY56" s="259" t="str">
        <f>IF(AY55="","",VLOOKUP(AY55,'シフト記号表（従来型・ユニット型共通）'!$C$6:$L$47,10,FALSE))</f>
        <v/>
      </c>
      <c r="AZ56" s="259" t="str">
        <f>IF(AZ55="","",VLOOKUP(AZ55,'シフト記号表（従来型・ユニット型共通）'!$C$6:$L$47,10,FALSE))</f>
        <v/>
      </c>
      <c r="BA56" s="259" t="str">
        <f>IF(BA55="","",VLOOKUP(BA55,'シフト記号表（従来型・ユニット型共通）'!$C$6:$L$47,10,FALSE))</f>
        <v/>
      </c>
      <c r="BB56" s="260" t="str">
        <f>IF(BB55="","",VLOOKUP(BB55,'シフト記号表（従来型・ユニット型共通）'!$C$6:$L$47,10,FALSE))</f>
        <v/>
      </c>
      <c r="BC56" s="258" t="str">
        <f>IF(BC55="","",VLOOKUP(BC55,'シフト記号表（従来型・ユニット型共通）'!$C$6:$L$47,10,FALSE))</f>
        <v/>
      </c>
      <c r="BD56" s="259" t="str">
        <f>IF(BD55="","",VLOOKUP(BD55,'シフト記号表（従来型・ユニット型共通）'!$C$6:$L$47,10,FALSE))</f>
        <v/>
      </c>
      <c r="BE56" s="259" t="str">
        <f>IF(BE55="","",VLOOKUP(BE55,'シフト記号表（従来型・ユニット型共通）'!$C$6:$L$47,10,FALSE))</f>
        <v/>
      </c>
      <c r="BF56" s="1581" t="str">
        <f>IF($BI$3="４週",SUM(AA56:BB56),IF($BI$3="暦月",SUM(AA56:BE56),""))</f>
        <v/>
      </c>
      <c r="BG56" s="1582"/>
      <c r="BH56" s="1583" t="str">
        <f>IF($BI$3="４週",BF56/4,IF($BI$3="暦月",(BF56/($BI$8/7)),""))</f>
        <v/>
      </c>
      <c r="BI56" s="1582"/>
      <c r="BJ56" s="1578"/>
      <c r="BK56" s="1579"/>
      <c r="BL56" s="1579"/>
      <c r="BM56" s="1579"/>
      <c r="BN56" s="1580"/>
    </row>
    <row r="57" spans="2:66" ht="20.25" customHeight="1" x14ac:dyDescent="0.2">
      <c r="B57" s="1520">
        <f>B55+1</f>
        <v>21</v>
      </c>
      <c r="C57" s="1673"/>
      <c r="D57" s="1675"/>
      <c r="E57" s="1541"/>
      <c r="F57" s="1676"/>
      <c r="G57" s="1584"/>
      <c r="H57" s="1511"/>
      <c r="I57" s="253"/>
      <c r="J57" s="254"/>
      <c r="K57" s="253"/>
      <c r="L57" s="254"/>
      <c r="M57" s="1585"/>
      <c r="N57" s="1586"/>
      <c r="O57" s="1509"/>
      <c r="P57" s="1510"/>
      <c r="Q57" s="1510"/>
      <c r="R57" s="1511"/>
      <c r="S57" s="1515"/>
      <c r="T57" s="1516"/>
      <c r="U57" s="1516"/>
      <c r="V57" s="1516"/>
      <c r="W57" s="1517"/>
      <c r="X57" s="273" t="s">
        <v>487</v>
      </c>
      <c r="Y57" s="274"/>
      <c r="Z57" s="275"/>
      <c r="AA57" s="266"/>
      <c r="AB57" s="267"/>
      <c r="AC57" s="267"/>
      <c r="AD57" s="267"/>
      <c r="AE57" s="267"/>
      <c r="AF57" s="267"/>
      <c r="AG57" s="268"/>
      <c r="AH57" s="266"/>
      <c r="AI57" s="267"/>
      <c r="AJ57" s="267"/>
      <c r="AK57" s="267"/>
      <c r="AL57" s="267"/>
      <c r="AM57" s="267"/>
      <c r="AN57" s="268"/>
      <c r="AO57" s="266"/>
      <c r="AP57" s="267"/>
      <c r="AQ57" s="267"/>
      <c r="AR57" s="267"/>
      <c r="AS57" s="267"/>
      <c r="AT57" s="267"/>
      <c r="AU57" s="268"/>
      <c r="AV57" s="266"/>
      <c r="AW57" s="267"/>
      <c r="AX57" s="267"/>
      <c r="AY57" s="267"/>
      <c r="AZ57" s="267"/>
      <c r="BA57" s="267"/>
      <c r="BB57" s="268"/>
      <c r="BC57" s="266"/>
      <c r="BD57" s="267"/>
      <c r="BE57" s="269"/>
      <c r="BF57" s="1518"/>
      <c r="BG57" s="1519"/>
      <c r="BH57" s="1573"/>
      <c r="BI57" s="1574"/>
      <c r="BJ57" s="1575"/>
      <c r="BK57" s="1576"/>
      <c r="BL57" s="1576"/>
      <c r="BM57" s="1576"/>
      <c r="BN57" s="1577"/>
    </row>
    <row r="58" spans="2:66" ht="20.25" customHeight="1" x14ac:dyDescent="0.2">
      <c r="B58" s="1521"/>
      <c r="C58" s="1674"/>
      <c r="D58" s="1677"/>
      <c r="E58" s="1541"/>
      <c r="F58" s="1676"/>
      <c r="G58" s="1524"/>
      <c r="H58" s="1514"/>
      <c r="I58" s="253"/>
      <c r="J58" s="254">
        <f>G57</f>
        <v>0</v>
      </c>
      <c r="K58" s="253"/>
      <c r="L58" s="254">
        <f>M57</f>
        <v>0</v>
      </c>
      <c r="M58" s="1527"/>
      <c r="N58" s="1528"/>
      <c r="O58" s="1512"/>
      <c r="P58" s="1513"/>
      <c r="Q58" s="1513"/>
      <c r="R58" s="1514"/>
      <c r="S58" s="1515"/>
      <c r="T58" s="1516"/>
      <c r="U58" s="1516"/>
      <c r="V58" s="1516"/>
      <c r="W58" s="1517"/>
      <c r="X58" s="270" t="s">
        <v>488</v>
      </c>
      <c r="Y58" s="271"/>
      <c r="Z58" s="272"/>
      <c r="AA58" s="258" t="str">
        <f>IF(AA57="","",VLOOKUP(AA57,'シフト記号表（従来型・ユニット型共通）'!$C$6:$L$47,10,FALSE))</f>
        <v/>
      </c>
      <c r="AB58" s="259" t="str">
        <f>IF(AB57="","",VLOOKUP(AB57,'シフト記号表（従来型・ユニット型共通）'!$C$6:$L$47,10,FALSE))</f>
        <v/>
      </c>
      <c r="AC58" s="259" t="str">
        <f>IF(AC57="","",VLOOKUP(AC57,'シフト記号表（従来型・ユニット型共通）'!$C$6:$L$47,10,FALSE))</f>
        <v/>
      </c>
      <c r="AD58" s="259" t="str">
        <f>IF(AD57="","",VLOOKUP(AD57,'シフト記号表（従来型・ユニット型共通）'!$C$6:$L$47,10,FALSE))</f>
        <v/>
      </c>
      <c r="AE58" s="259" t="str">
        <f>IF(AE57="","",VLOOKUP(AE57,'シフト記号表（従来型・ユニット型共通）'!$C$6:$L$47,10,FALSE))</f>
        <v/>
      </c>
      <c r="AF58" s="259" t="str">
        <f>IF(AF57="","",VLOOKUP(AF57,'シフト記号表（従来型・ユニット型共通）'!$C$6:$L$47,10,FALSE))</f>
        <v/>
      </c>
      <c r="AG58" s="260" t="str">
        <f>IF(AG57="","",VLOOKUP(AG57,'シフト記号表（従来型・ユニット型共通）'!$C$6:$L$47,10,FALSE))</f>
        <v/>
      </c>
      <c r="AH58" s="258" t="str">
        <f>IF(AH57="","",VLOOKUP(AH57,'シフト記号表（従来型・ユニット型共通）'!$C$6:$L$47,10,FALSE))</f>
        <v/>
      </c>
      <c r="AI58" s="259" t="str">
        <f>IF(AI57="","",VLOOKUP(AI57,'シフト記号表（従来型・ユニット型共通）'!$C$6:$L$47,10,FALSE))</f>
        <v/>
      </c>
      <c r="AJ58" s="259" t="str">
        <f>IF(AJ57="","",VLOOKUP(AJ57,'シフト記号表（従来型・ユニット型共通）'!$C$6:$L$47,10,FALSE))</f>
        <v/>
      </c>
      <c r="AK58" s="259" t="str">
        <f>IF(AK57="","",VLOOKUP(AK57,'シフト記号表（従来型・ユニット型共通）'!$C$6:$L$47,10,FALSE))</f>
        <v/>
      </c>
      <c r="AL58" s="259" t="str">
        <f>IF(AL57="","",VLOOKUP(AL57,'シフト記号表（従来型・ユニット型共通）'!$C$6:$L$47,10,FALSE))</f>
        <v/>
      </c>
      <c r="AM58" s="259" t="str">
        <f>IF(AM57="","",VLOOKUP(AM57,'シフト記号表（従来型・ユニット型共通）'!$C$6:$L$47,10,FALSE))</f>
        <v/>
      </c>
      <c r="AN58" s="260" t="str">
        <f>IF(AN57="","",VLOOKUP(AN57,'シフト記号表（従来型・ユニット型共通）'!$C$6:$L$47,10,FALSE))</f>
        <v/>
      </c>
      <c r="AO58" s="258" t="str">
        <f>IF(AO57="","",VLOOKUP(AO57,'シフト記号表（従来型・ユニット型共通）'!$C$6:$L$47,10,FALSE))</f>
        <v/>
      </c>
      <c r="AP58" s="259" t="str">
        <f>IF(AP57="","",VLOOKUP(AP57,'シフト記号表（従来型・ユニット型共通）'!$C$6:$L$47,10,FALSE))</f>
        <v/>
      </c>
      <c r="AQ58" s="259" t="str">
        <f>IF(AQ57="","",VLOOKUP(AQ57,'シフト記号表（従来型・ユニット型共通）'!$C$6:$L$47,10,FALSE))</f>
        <v/>
      </c>
      <c r="AR58" s="259" t="str">
        <f>IF(AR57="","",VLOOKUP(AR57,'シフト記号表（従来型・ユニット型共通）'!$C$6:$L$47,10,FALSE))</f>
        <v/>
      </c>
      <c r="AS58" s="259" t="str">
        <f>IF(AS57="","",VLOOKUP(AS57,'シフト記号表（従来型・ユニット型共通）'!$C$6:$L$47,10,FALSE))</f>
        <v/>
      </c>
      <c r="AT58" s="259" t="str">
        <f>IF(AT57="","",VLOOKUP(AT57,'シフト記号表（従来型・ユニット型共通）'!$C$6:$L$47,10,FALSE))</f>
        <v/>
      </c>
      <c r="AU58" s="260" t="str">
        <f>IF(AU57="","",VLOOKUP(AU57,'シフト記号表（従来型・ユニット型共通）'!$C$6:$L$47,10,FALSE))</f>
        <v/>
      </c>
      <c r="AV58" s="258" t="str">
        <f>IF(AV57="","",VLOOKUP(AV57,'シフト記号表（従来型・ユニット型共通）'!$C$6:$L$47,10,FALSE))</f>
        <v/>
      </c>
      <c r="AW58" s="259" t="str">
        <f>IF(AW57="","",VLOOKUP(AW57,'シフト記号表（従来型・ユニット型共通）'!$C$6:$L$47,10,FALSE))</f>
        <v/>
      </c>
      <c r="AX58" s="259" t="str">
        <f>IF(AX57="","",VLOOKUP(AX57,'シフト記号表（従来型・ユニット型共通）'!$C$6:$L$47,10,FALSE))</f>
        <v/>
      </c>
      <c r="AY58" s="259" t="str">
        <f>IF(AY57="","",VLOOKUP(AY57,'シフト記号表（従来型・ユニット型共通）'!$C$6:$L$47,10,FALSE))</f>
        <v/>
      </c>
      <c r="AZ58" s="259" t="str">
        <f>IF(AZ57="","",VLOOKUP(AZ57,'シフト記号表（従来型・ユニット型共通）'!$C$6:$L$47,10,FALSE))</f>
        <v/>
      </c>
      <c r="BA58" s="259" t="str">
        <f>IF(BA57="","",VLOOKUP(BA57,'シフト記号表（従来型・ユニット型共通）'!$C$6:$L$47,10,FALSE))</f>
        <v/>
      </c>
      <c r="BB58" s="260" t="str">
        <f>IF(BB57="","",VLOOKUP(BB57,'シフト記号表（従来型・ユニット型共通）'!$C$6:$L$47,10,FALSE))</f>
        <v/>
      </c>
      <c r="BC58" s="258" t="str">
        <f>IF(BC57="","",VLOOKUP(BC57,'シフト記号表（従来型・ユニット型共通）'!$C$6:$L$47,10,FALSE))</f>
        <v/>
      </c>
      <c r="BD58" s="259" t="str">
        <f>IF(BD57="","",VLOOKUP(BD57,'シフト記号表（従来型・ユニット型共通）'!$C$6:$L$47,10,FALSE))</f>
        <v/>
      </c>
      <c r="BE58" s="259" t="str">
        <f>IF(BE57="","",VLOOKUP(BE57,'シフト記号表（従来型・ユニット型共通）'!$C$6:$L$47,10,FALSE))</f>
        <v/>
      </c>
      <c r="BF58" s="1581" t="str">
        <f>IF($BI$3="４週",SUM(AA58:BB58),IF($BI$3="暦月",SUM(AA58:BE58),""))</f>
        <v/>
      </c>
      <c r="BG58" s="1582"/>
      <c r="BH58" s="1583" t="str">
        <f>IF($BI$3="４週",BF58/4,IF($BI$3="暦月",(BF58/($BI$8/7)),""))</f>
        <v/>
      </c>
      <c r="BI58" s="1582"/>
      <c r="BJ58" s="1578"/>
      <c r="BK58" s="1579"/>
      <c r="BL58" s="1579"/>
      <c r="BM58" s="1579"/>
      <c r="BN58" s="1580"/>
    </row>
    <row r="59" spans="2:66" ht="20.25" customHeight="1" x14ac:dyDescent="0.2">
      <c r="B59" s="1520">
        <f>B57+1</f>
        <v>22</v>
      </c>
      <c r="C59" s="1673"/>
      <c r="D59" s="1675"/>
      <c r="E59" s="1541"/>
      <c r="F59" s="1676"/>
      <c r="G59" s="1584"/>
      <c r="H59" s="1511"/>
      <c r="I59" s="253"/>
      <c r="J59" s="254"/>
      <c r="K59" s="253"/>
      <c r="L59" s="254"/>
      <c r="M59" s="1585"/>
      <c r="N59" s="1586"/>
      <c r="O59" s="1509"/>
      <c r="P59" s="1510"/>
      <c r="Q59" s="1510"/>
      <c r="R59" s="1511"/>
      <c r="S59" s="1515"/>
      <c r="T59" s="1516"/>
      <c r="U59" s="1516"/>
      <c r="V59" s="1516"/>
      <c r="W59" s="1517"/>
      <c r="X59" s="273" t="s">
        <v>487</v>
      </c>
      <c r="Y59" s="274"/>
      <c r="Z59" s="275"/>
      <c r="AA59" s="266"/>
      <c r="AB59" s="267"/>
      <c r="AC59" s="267"/>
      <c r="AD59" s="267"/>
      <c r="AE59" s="267"/>
      <c r="AF59" s="267"/>
      <c r="AG59" s="268"/>
      <c r="AH59" s="266"/>
      <c r="AI59" s="267"/>
      <c r="AJ59" s="267"/>
      <c r="AK59" s="267"/>
      <c r="AL59" s="267"/>
      <c r="AM59" s="267"/>
      <c r="AN59" s="268"/>
      <c r="AO59" s="266"/>
      <c r="AP59" s="267"/>
      <c r="AQ59" s="267"/>
      <c r="AR59" s="267"/>
      <c r="AS59" s="267"/>
      <c r="AT59" s="267"/>
      <c r="AU59" s="268"/>
      <c r="AV59" s="266"/>
      <c r="AW59" s="267"/>
      <c r="AX59" s="267"/>
      <c r="AY59" s="267"/>
      <c r="AZ59" s="267"/>
      <c r="BA59" s="267"/>
      <c r="BB59" s="268"/>
      <c r="BC59" s="266"/>
      <c r="BD59" s="267"/>
      <c r="BE59" s="269"/>
      <c r="BF59" s="1518"/>
      <c r="BG59" s="1519"/>
      <c r="BH59" s="1573"/>
      <c r="BI59" s="1574"/>
      <c r="BJ59" s="1575"/>
      <c r="BK59" s="1576"/>
      <c r="BL59" s="1576"/>
      <c r="BM59" s="1576"/>
      <c r="BN59" s="1577"/>
    </row>
    <row r="60" spans="2:66" ht="20.25" customHeight="1" x14ac:dyDescent="0.2">
      <c r="B60" s="1521"/>
      <c r="C60" s="1674"/>
      <c r="D60" s="1677"/>
      <c r="E60" s="1541"/>
      <c r="F60" s="1676"/>
      <c r="G60" s="1524"/>
      <c r="H60" s="1514"/>
      <c r="I60" s="253"/>
      <c r="J60" s="254">
        <f>G59</f>
        <v>0</v>
      </c>
      <c r="K60" s="253"/>
      <c r="L60" s="254">
        <f>M59</f>
        <v>0</v>
      </c>
      <c r="M60" s="1527"/>
      <c r="N60" s="1528"/>
      <c r="O60" s="1512"/>
      <c r="P60" s="1513"/>
      <c r="Q60" s="1513"/>
      <c r="R60" s="1514"/>
      <c r="S60" s="1515"/>
      <c r="T60" s="1516"/>
      <c r="U60" s="1516"/>
      <c r="V60" s="1516"/>
      <c r="W60" s="1517"/>
      <c r="X60" s="270" t="s">
        <v>488</v>
      </c>
      <c r="Y60" s="271"/>
      <c r="Z60" s="272"/>
      <c r="AA60" s="258" t="str">
        <f>IF(AA59="","",VLOOKUP(AA59,'シフト記号表（従来型・ユニット型共通）'!$C$6:$L$47,10,FALSE))</f>
        <v/>
      </c>
      <c r="AB60" s="259" t="str">
        <f>IF(AB59="","",VLOOKUP(AB59,'シフト記号表（従来型・ユニット型共通）'!$C$6:$L$47,10,FALSE))</f>
        <v/>
      </c>
      <c r="AC60" s="259" t="str">
        <f>IF(AC59="","",VLOOKUP(AC59,'シフト記号表（従来型・ユニット型共通）'!$C$6:$L$47,10,FALSE))</f>
        <v/>
      </c>
      <c r="AD60" s="259" t="str">
        <f>IF(AD59="","",VLOOKUP(AD59,'シフト記号表（従来型・ユニット型共通）'!$C$6:$L$47,10,FALSE))</f>
        <v/>
      </c>
      <c r="AE60" s="259" t="str">
        <f>IF(AE59="","",VLOOKUP(AE59,'シフト記号表（従来型・ユニット型共通）'!$C$6:$L$47,10,FALSE))</f>
        <v/>
      </c>
      <c r="AF60" s="259" t="str">
        <f>IF(AF59="","",VLOOKUP(AF59,'シフト記号表（従来型・ユニット型共通）'!$C$6:$L$47,10,FALSE))</f>
        <v/>
      </c>
      <c r="AG60" s="260" t="str">
        <f>IF(AG59="","",VLOOKUP(AG59,'シフト記号表（従来型・ユニット型共通）'!$C$6:$L$47,10,FALSE))</f>
        <v/>
      </c>
      <c r="AH60" s="258" t="str">
        <f>IF(AH59="","",VLOOKUP(AH59,'シフト記号表（従来型・ユニット型共通）'!$C$6:$L$47,10,FALSE))</f>
        <v/>
      </c>
      <c r="AI60" s="259" t="str">
        <f>IF(AI59="","",VLOOKUP(AI59,'シフト記号表（従来型・ユニット型共通）'!$C$6:$L$47,10,FALSE))</f>
        <v/>
      </c>
      <c r="AJ60" s="259" t="str">
        <f>IF(AJ59="","",VLOOKUP(AJ59,'シフト記号表（従来型・ユニット型共通）'!$C$6:$L$47,10,FALSE))</f>
        <v/>
      </c>
      <c r="AK60" s="259" t="str">
        <f>IF(AK59="","",VLOOKUP(AK59,'シフト記号表（従来型・ユニット型共通）'!$C$6:$L$47,10,FALSE))</f>
        <v/>
      </c>
      <c r="AL60" s="259" t="str">
        <f>IF(AL59="","",VLOOKUP(AL59,'シフト記号表（従来型・ユニット型共通）'!$C$6:$L$47,10,FALSE))</f>
        <v/>
      </c>
      <c r="AM60" s="259" t="str">
        <f>IF(AM59="","",VLOOKUP(AM59,'シフト記号表（従来型・ユニット型共通）'!$C$6:$L$47,10,FALSE))</f>
        <v/>
      </c>
      <c r="AN60" s="260" t="str">
        <f>IF(AN59="","",VLOOKUP(AN59,'シフト記号表（従来型・ユニット型共通）'!$C$6:$L$47,10,FALSE))</f>
        <v/>
      </c>
      <c r="AO60" s="258" t="str">
        <f>IF(AO59="","",VLOOKUP(AO59,'シフト記号表（従来型・ユニット型共通）'!$C$6:$L$47,10,FALSE))</f>
        <v/>
      </c>
      <c r="AP60" s="259" t="str">
        <f>IF(AP59="","",VLOOKUP(AP59,'シフト記号表（従来型・ユニット型共通）'!$C$6:$L$47,10,FALSE))</f>
        <v/>
      </c>
      <c r="AQ60" s="259" t="str">
        <f>IF(AQ59="","",VLOOKUP(AQ59,'シフト記号表（従来型・ユニット型共通）'!$C$6:$L$47,10,FALSE))</f>
        <v/>
      </c>
      <c r="AR60" s="259" t="str">
        <f>IF(AR59="","",VLOOKUP(AR59,'シフト記号表（従来型・ユニット型共通）'!$C$6:$L$47,10,FALSE))</f>
        <v/>
      </c>
      <c r="AS60" s="259" t="str">
        <f>IF(AS59="","",VLOOKUP(AS59,'シフト記号表（従来型・ユニット型共通）'!$C$6:$L$47,10,FALSE))</f>
        <v/>
      </c>
      <c r="AT60" s="259" t="str">
        <f>IF(AT59="","",VLOOKUP(AT59,'シフト記号表（従来型・ユニット型共通）'!$C$6:$L$47,10,FALSE))</f>
        <v/>
      </c>
      <c r="AU60" s="260" t="str">
        <f>IF(AU59="","",VLOOKUP(AU59,'シフト記号表（従来型・ユニット型共通）'!$C$6:$L$47,10,FALSE))</f>
        <v/>
      </c>
      <c r="AV60" s="258" t="str">
        <f>IF(AV59="","",VLOOKUP(AV59,'シフト記号表（従来型・ユニット型共通）'!$C$6:$L$47,10,FALSE))</f>
        <v/>
      </c>
      <c r="AW60" s="259" t="str">
        <f>IF(AW59="","",VLOOKUP(AW59,'シフト記号表（従来型・ユニット型共通）'!$C$6:$L$47,10,FALSE))</f>
        <v/>
      </c>
      <c r="AX60" s="259" t="str">
        <f>IF(AX59="","",VLOOKUP(AX59,'シフト記号表（従来型・ユニット型共通）'!$C$6:$L$47,10,FALSE))</f>
        <v/>
      </c>
      <c r="AY60" s="259" t="str">
        <f>IF(AY59="","",VLOOKUP(AY59,'シフト記号表（従来型・ユニット型共通）'!$C$6:$L$47,10,FALSE))</f>
        <v/>
      </c>
      <c r="AZ60" s="259" t="str">
        <f>IF(AZ59="","",VLOOKUP(AZ59,'シフト記号表（従来型・ユニット型共通）'!$C$6:$L$47,10,FALSE))</f>
        <v/>
      </c>
      <c r="BA60" s="259" t="str">
        <f>IF(BA59="","",VLOOKUP(BA59,'シフト記号表（従来型・ユニット型共通）'!$C$6:$L$47,10,FALSE))</f>
        <v/>
      </c>
      <c r="BB60" s="260" t="str">
        <f>IF(BB59="","",VLOOKUP(BB59,'シフト記号表（従来型・ユニット型共通）'!$C$6:$L$47,10,FALSE))</f>
        <v/>
      </c>
      <c r="BC60" s="258" t="str">
        <f>IF(BC59="","",VLOOKUP(BC59,'シフト記号表（従来型・ユニット型共通）'!$C$6:$L$47,10,FALSE))</f>
        <v/>
      </c>
      <c r="BD60" s="259" t="str">
        <f>IF(BD59="","",VLOOKUP(BD59,'シフト記号表（従来型・ユニット型共通）'!$C$6:$L$47,10,FALSE))</f>
        <v/>
      </c>
      <c r="BE60" s="259" t="str">
        <f>IF(BE59="","",VLOOKUP(BE59,'シフト記号表（従来型・ユニット型共通）'!$C$6:$L$47,10,FALSE))</f>
        <v/>
      </c>
      <c r="BF60" s="1581" t="str">
        <f>IF($BI$3="４週",SUM(AA60:BB60),IF($BI$3="暦月",SUM(AA60:BE60),""))</f>
        <v/>
      </c>
      <c r="BG60" s="1582"/>
      <c r="BH60" s="1583" t="str">
        <f>IF($BI$3="４週",BF60/4,IF($BI$3="暦月",(BF60/($BI$8/7)),""))</f>
        <v/>
      </c>
      <c r="BI60" s="1582"/>
      <c r="BJ60" s="1578"/>
      <c r="BK60" s="1579"/>
      <c r="BL60" s="1579"/>
      <c r="BM60" s="1579"/>
      <c r="BN60" s="1580"/>
    </row>
    <row r="61" spans="2:66" ht="20.25" customHeight="1" x14ac:dyDescent="0.2">
      <c r="B61" s="1520">
        <f>B59+1</f>
        <v>23</v>
      </c>
      <c r="C61" s="1673"/>
      <c r="D61" s="1675"/>
      <c r="E61" s="1541"/>
      <c r="F61" s="1676"/>
      <c r="G61" s="1584"/>
      <c r="H61" s="1511"/>
      <c r="I61" s="253"/>
      <c r="J61" s="254"/>
      <c r="K61" s="253"/>
      <c r="L61" s="254"/>
      <c r="M61" s="1585"/>
      <c r="N61" s="1586"/>
      <c r="O61" s="1509"/>
      <c r="P61" s="1510"/>
      <c r="Q61" s="1510"/>
      <c r="R61" s="1511"/>
      <c r="S61" s="1515"/>
      <c r="T61" s="1516"/>
      <c r="U61" s="1516"/>
      <c r="V61" s="1516"/>
      <c r="W61" s="1517"/>
      <c r="X61" s="273" t="s">
        <v>487</v>
      </c>
      <c r="Y61" s="274"/>
      <c r="Z61" s="275"/>
      <c r="AA61" s="266"/>
      <c r="AB61" s="267"/>
      <c r="AC61" s="267"/>
      <c r="AD61" s="267"/>
      <c r="AE61" s="267"/>
      <c r="AF61" s="267"/>
      <c r="AG61" s="268"/>
      <c r="AH61" s="266"/>
      <c r="AI61" s="267"/>
      <c r="AJ61" s="267"/>
      <c r="AK61" s="267"/>
      <c r="AL61" s="267"/>
      <c r="AM61" s="267"/>
      <c r="AN61" s="268"/>
      <c r="AO61" s="266"/>
      <c r="AP61" s="267"/>
      <c r="AQ61" s="267"/>
      <c r="AR61" s="267"/>
      <c r="AS61" s="267"/>
      <c r="AT61" s="267"/>
      <c r="AU61" s="268"/>
      <c r="AV61" s="266"/>
      <c r="AW61" s="267"/>
      <c r="AX61" s="267"/>
      <c r="AY61" s="267"/>
      <c r="AZ61" s="267"/>
      <c r="BA61" s="267"/>
      <c r="BB61" s="268"/>
      <c r="BC61" s="266"/>
      <c r="BD61" s="267"/>
      <c r="BE61" s="269"/>
      <c r="BF61" s="1518"/>
      <c r="BG61" s="1519"/>
      <c r="BH61" s="1573"/>
      <c r="BI61" s="1574"/>
      <c r="BJ61" s="1575"/>
      <c r="BK61" s="1576"/>
      <c r="BL61" s="1576"/>
      <c r="BM61" s="1576"/>
      <c r="BN61" s="1577"/>
    </row>
    <row r="62" spans="2:66" ht="20.25" customHeight="1" x14ac:dyDescent="0.2">
      <c r="B62" s="1521"/>
      <c r="C62" s="1674"/>
      <c r="D62" s="1677"/>
      <c r="E62" s="1541"/>
      <c r="F62" s="1676"/>
      <c r="G62" s="1524"/>
      <c r="H62" s="1514"/>
      <c r="I62" s="253"/>
      <c r="J62" s="254">
        <f>G61</f>
        <v>0</v>
      </c>
      <c r="K62" s="253"/>
      <c r="L62" s="254">
        <f>M61</f>
        <v>0</v>
      </c>
      <c r="M62" s="1527"/>
      <c r="N62" s="1528"/>
      <c r="O62" s="1512"/>
      <c r="P62" s="1513"/>
      <c r="Q62" s="1513"/>
      <c r="R62" s="1514"/>
      <c r="S62" s="1515"/>
      <c r="T62" s="1516"/>
      <c r="U62" s="1516"/>
      <c r="V62" s="1516"/>
      <c r="W62" s="1517"/>
      <c r="X62" s="270" t="s">
        <v>488</v>
      </c>
      <c r="Y62" s="271"/>
      <c r="Z62" s="272"/>
      <c r="AA62" s="258" t="str">
        <f>IF(AA61="","",VLOOKUP(AA61,'シフト記号表（従来型・ユニット型共通）'!$C$6:$L$47,10,FALSE))</f>
        <v/>
      </c>
      <c r="AB62" s="259" t="str">
        <f>IF(AB61="","",VLOOKUP(AB61,'シフト記号表（従来型・ユニット型共通）'!$C$6:$L$47,10,FALSE))</f>
        <v/>
      </c>
      <c r="AC62" s="259" t="str">
        <f>IF(AC61="","",VLOOKUP(AC61,'シフト記号表（従来型・ユニット型共通）'!$C$6:$L$47,10,FALSE))</f>
        <v/>
      </c>
      <c r="AD62" s="259" t="str">
        <f>IF(AD61="","",VLOOKUP(AD61,'シフト記号表（従来型・ユニット型共通）'!$C$6:$L$47,10,FALSE))</f>
        <v/>
      </c>
      <c r="AE62" s="259" t="str">
        <f>IF(AE61="","",VLOOKUP(AE61,'シフト記号表（従来型・ユニット型共通）'!$C$6:$L$47,10,FALSE))</f>
        <v/>
      </c>
      <c r="AF62" s="259" t="str">
        <f>IF(AF61="","",VLOOKUP(AF61,'シフト記号表（従来型・ユニット型共通）'!$C$6:$L$47,10,FALSE))</f>
        <v/>
      </c>
      <c r="AG62" s="260" t="str">
        <f>IF(AG61="","",VLOOKUP(AG61,'シフト記号表（従来型・ユニット型共通）'!$C$6:$L$47,10,FALSE))</f>
        <v/>
      </c>
      <c r="AH62" s="258" t="str">
        <f>IF(AH61="","",VLOOKUP(AH61,'シフト記号表（従来型・ユニット型共通）'!$C$6:$L$47,10,FALSE))</f>
        <v/>
      </c>
      <c r="AI62" s="259" t="str">
        <f>IF(AI61="","",VLOOKUP(AI61,'シフト記号表（従来型・ユニット型共通）'!$C$6:$L$47,10,FALSE))</f>
        <v/>
      </c>
      <c r="AJ62" s="259" t="str">
        <f>IF(AJ61="","",VLOOKUP(AJ61,'シフト記号表（従来型・ユニット型共通）'!$C$6:$L$47,10,FALSE))</f>
        <v/>
      </c>
      <c r="AK62" s="259" t="str">
        <f>IF(AK61="","",VLOOKUP(AK61,'シフト記号表（従来型・ユニット型共通）'!$C$6:$L$47,10,FALSE))</f>
        <v/>
      </c>
      <c r="AL62" s="259" t="str">
        <f>IF(AL61="","",VLOOKUP(AL61,'シフト記号表（従来型・ユニット型共通）'!$C$6:$L$47,10,FALSE))</f>
        <v/>
      </c>
      <c r="AM62" s="259" t="str">
        <f>IF(AM61="","",VLOOKUP(AM61,'シフト記号表（従来型・ユニット型共通）'!$C$6:$L$47,10,FALSE))</f>
        <v/>
      </c>
      <c r="AN62" s="260" t="str">
        <f>IF(AN61="","",VLOOKUP(AN61,'シフト記号表（従来型・ユニット型共通）'!$C$6:$L$47,10,FALSE))</f>
        <v/>
      </c>
      <c r="AO62" s="258" t="str">
        <f>IF(AO61="","",VLOOKUP(AO61,'シフト記号表（従来型・ユニット型共通）'!$C$6:$L$47,10,FALSE))</f>
        <v/>
      </c>
      <c r="AP62" s="259" t="str">
        <f>IF(AP61="","",VLOOKUP(AP61,'シフト記号表（従来型・ユニット型共通）'!$C$6:$L$47,10,FALSE))</f>
        <v/>
      </c>
      <c r="AQ62" s="259" t="str">
        <f>IF(AQ61="","",VLOOKUP(AQ61,'シフト記号表（従来型・ユニット型共通）'!$C$6:$L$47,10,FALSE))</f>
        <v/>
      </c>
      <c r="AR62" s="259" t="str">
        <f>IF(AR61="","",VLOOKUP(AR61,'シフト記号表（従来型・ユニット型共通）'!$C$6:$L$47,10,FALSE))</f>
        <v/>
      </c>
      <c r="AS62" s="259" t="str">
        <f>IF(AS61="","",VLOOKUP(AS61,'シフト記号表（従来型・ユニット型共通）'!$C$6:$L$47,10,FALSE))</f>
        <v/>
      </c>
      <c r="AT62" s="259" t="str">
        <f>IF(AT61="","",VLOOKUP(AT61,'シフト記号表（従来型・ユニット型共通）'!$C$6:$L$47,10,FALSE))</f>
        <v/>
      </c>
      <c r="AU62" s="260" t="str">
        <f>IF(AU61="","",VLOOKUP(AU61,'シフト記号表（従来型・ユニット型共通）'!$C$6:$L$47,10,FALSE))</f>
        <v/>
      </c>
      <c r="AV62" s="258" t="str">
        <f>IF(AV61="","",VLOOKUP(AV61,'シフト記号表（従来型・ユニット型共通）'!$C$6:$L$47,10,FALSE))</f>
        <v/>
      </c>
      <c r="AW62" s="259" t="str">
        <f>IF(AW61="","",VLOOKUP(AW61,'シフト記号表（従来型・ユニット型共通）'!$C$6:$L$47,10,FALSE))</f>
        <v/>
      </c>
      <c r="AX62" s="259" t="str">
        <f>IF(AX61="","",VLOOKUP(AX61,'シフト記号表（従来型・ユニット型共通）'!$C$6:$L$47,10,FALSE))</f>
        <v/>
      </c>
      <c r="AY62" s="259" t="str">
        <f>IF(AY61="","",VLOOKUP(AY61,'シフト記号表（従来型・ユニット型共通）'!$C$6:$L$47,10,FALSE))</f>
        <v/>
      </c>
      <c r="AZ62" s="259" t="str">
        <f>IF(AZ61="","",VLOOKUP(AZ61,'シフト記号表（従来型・ユニット型共通）'!$C$6:$L$47,10,FALSE))</f>
        <v/>
      </c>
      <c r="BA62" s="259" t="str">
        <f>IF(BA61="","",VLOOKUP(BA61,'シフト記号表（従来型・ユニット型共通）'!$C$6:$L$47,10,FALSE))</f>
        <v/>
      </c>
      <c r="BB62" s="260" t="str">
        <f>IF(BB61="","",VLOOKUP(BB61,'シフト記号表（従来型・ユニット型共通）'!$C$6:$L$47,10,FALSE))</f>
        <v/>
      </c>
      <c r="BC62" s="258" t="str">
        <f>IF(BC61="","",VLOOKUP(BC61,'シフト記号表（従来型・ユニット型共通）'!$C$6:$L$47,10,FALSE))</f>
        <v/>
      </c>
      <c r="BD62" s="259" t="str">
        <f>IF(BD61="","",VLOOKUP(BD61,'シフト記号表（従来型・ユニット型共通）'!$C$6:$L$47,10,FALSE))</f>
        <v/>
      </c>
      <c r="BE62" s="259" t="str">
        <f>IF(BE61="","",VLOOKUP(BE61,'シフト記号表（従来型・ユニット型共通）'!$C$6:$L$47,10,FALSE))</f>
        <v/>
      </c>
      <c r="BF62" s="1581" t="str">
        <f>IF($BI$3="４週",SUM(AA62:BB62),IF($BI$3="暦月",SUM(AA62:BE62),""))</f>
        <v/>
      </c>
      <c r="BG62" s="1582"/>
      <c r="BH62" s="1583" t="str">
        <f>IF($BI$3="４週",BF62/4,IF($BI$3="暦月",(BF62/($BI$8/7)),""))</f>
        <v/>
      </c>
      <c r="BI62" s="1582"/>
      <c r="BJ62" s="1578"/>
      <c r="BK62" s="1579"/>
      <c r="BL62" s="1579"/>
      <c r="BM62" s="1579"/>
      <c r="BN62" s="1580"/>
    </row>
    <row r="63" spans="2:66" ht="20.25" customHeight="1" x14ac:dyDescent="0.2">
      <c r="B63" s="1520">
        <f>B61+1</f>
        <v>24</v>
      </c>
      <c r="C63" s="1673"/>
      <c r="D63" s="1675"/>
      <c r="E63" s="1541"/>
      <c r="F63" s="1676"/>
      <c r="G63" s="1584"/>
      <c r="H63" s="1511"/>
      <c r="I63" s="253"/>
      <c r="J63" s="254"/>
      <c r="K63" s="253"/>
      <c r="L63" s="254"/>
      <c r="M63" s="1585"/>
      <c r="N63" s="1586"/>
      <c r="O63" s="1509"/>
      <c r="P63" s="1510"/>
      <c r="Q63" s="1510"/>
      <c r="R63" s="1511"/>
      <c r="S63" s="1515"/>
      <c r="T63" s="1516"/>
      <c r="U63" s="1516"/>
      <c r="V63" s="1516"/>
      <c r="W63" s="1517"/>
      <c r="X63" s="273" t="s">
        <v>487</v>
      </c>
      <c r="Y63" s="274"/>
      <c r="Z63" s="275"/>
      <c r="AA63" s="266"/>
      <c r="AB63" s="267"/>
      <c r="AC63" s="267"/>
      <c r="AD63" s="267"/>
      <c r="AE63" s="267"/>
      <c r="AF63" s="267"/>
      <c r="AG63" s="268"/>
      <c r="AH63" s="266"/>
      <c r="AI63" s="267"/>
      <c r="AJ63" s="267"/>
      <c r="AK63" s="267"/>
      <c r="AL63" s="267"/>
      <c r="AM63" s="267"/>
      <c r="AN63" s="268"/>
      <c r="AO63" s="266"/>
      <c r="AP63" s="267"/>
      <c r="AQ63" s="267"/>
      <c r="AR63" s="267"/>
      <c r="AS63" s="267"/>
      <c r="AT63" s="267"/>
      <c r="AU63" s="268"/>
      <c r="AV63" s="266"/>
      <c r="AW63" s="267"/>
      <c r="AX63" s="267"/>
      <c r="AY63" s="267"/>
      <c r="AZ63" s="267"/>
      <c r="BA63" s="267"/>
      <c r="BB63" s="268"/>
      <c r="BC63" s="266"/>
      <c r="BD63" s="267"/>
      <c r="BE63" s="269"/>
      <c r="BF63" s="1518"/>
      <c r="BG63" s="1519"/>
      <c r="BH63" s="1573"/>
      <c r="BI63" s="1574"/>
      <c r="BJ63" s="1575"/>
      <c r="BK63" s="1576"/>
      <c r="BL63" s="1576"/>
      <c r="BM63" s="1576"/>
      <c r="BN63" s="1577"/>
    </row>
    <row r="64" spans="2:66" ht="20.25" customHeight="1" x14ac:dyDescent="0.2">
      <c r="B64" s="1521"/>
      <c r="C64" s="1674"/>
      <c r="D64" s="1677"/>
      <c r="E64" s="1541"/>
      <c r="F64" s="1676"/>
      <c r="G64" s="1524"/>
      <c r="H64" s="1514"/>
      <c r="I64" s="253"/>
      <c r="J64" s="254">
        <f>G63</f>
        <v>0</v>
      </c>
      <c r="K64" s="253"/>
      <c r="L64" s="254">
        <f>M63</f>
        <v>0</v>
      </c>
      <c r="M64" s="1527"/>
      <c r="N64" s="1528"/>
      <c r="O64" s="1512"/>
      <c r="P64" s="1513"/>
      <c r="Q64" s="1513"/>
      <c r="R64" s="1514"/>
      <c r="S64" s="1515"/>
      <c r="T64" s="1516"/>
      <c r="U64" s="1516"/>
      <c r="V64" s="1516"/>
      <c r="W64" s="1517"/>
      <c r="X64" s="270" t="s">
        <v>488</v>
      </c>
      <c r="Y64" s="271"/>
      <c r="Z64" s="272"/>
      <c r="AA64" s="258" t="str">
        <f>IF(AA63="","",VLOOKUP(AA63,'シフト記号表（従来型・ユニット型共通）'!$C$6:$L$47,10,FALSE))</f>
        <v/>
      </c>
      <c r="AB64" s="259" t="str">
        <f>IF(AB63="","",VLOOKUP(AB63,'シフト記号表（従来型・ユニット型共通）'!$C$6:$L$47,10,FALSE))</f>
        <v/>
      </c>
      <c r="AC64" s="259" t="str">
        <f>IF(AC63="","",VLOOKUP(AC63,'シフト記号表（従来型・ユニット型共通）'!$C$6:$L$47,10,FALSE))</f>
        <v/>
      </c>
      <c r="AD64" s="259" t="str">
        <f>IF(AD63="","",VLOOKUP(AD63,'シフト記号表（従来型・ユニット型共通）'!$C$6:$L$47,10,FALSE))</f>
        <v/>
      </c>
      <c r="AE64" s="259" t="str">
        <f>IF(AE63="","",VLOOKUP(AE63,'シフト記号表（従来型・ユニット型共通）'!$C$6:$L$47,10,FALSE))</f>
        <v/>
      </c>
      <c r="AF64" s="259" t="str">
        <f>IF(AF63="","",VLOOKUP(AF63,'シフト記号表（従来型・ユニット型共通）'!$C$6:$L$47,10,FALSE))</f>
        <v/>
      </c>
      <c r="AG64" s="260" t="str">
        <f>IF(AG63="","",VLOOKUP(AG63,'シフト記号表（従来型・ユニット型共通）'!$C$6:$L$47,10,FALSE))</f>
        <v/>
      </c>
      <c r="AH64" s="258" t="str">
        <f>IF(AH63="","",VLOOKUP(AH63,'シフト記号表（従来型・ユニット型共通）'!$C$6:$L$47,10,FALSE))</f>
        <v/>
      </c>
      <c r="AI64" s="259" t="str">
        <f>IF(AI63="","",VLOOKUP(AI63,'シフト記号表（従来型・ユニット型共通）'!$C$6:$L$47,10,FALSE))</f>
        <v/>
      </c>
      <c r="AJ64" s="259" t="str">
        <f>IF(AJ63="","",VLOOKUP(AJ63,'シフト記号表（従来型・ユニット型共通）'!$C$6:$L$47,10,FALSE))</f>
        <v/>
      </c>
      <c r="AK64" s="259" t="str">
        <f>IF(AK63="","",VLOOKUP(AK63,'シフト記号表（従来型・ユニット型共通）'!$C$6:$L$47,10,FALSE))</f>
        <v/>
      </c>
      <c r="AL64" s="259" t="str">
        <f>IF(AL63="","",VLOOKUP(AL63,'シフト記号表（従来型・ユニット型共通）'!$C$6:$L$47,10,FALSE))</f>
        <v/>
      </c>
      <c r="AM64" s="259" t="str">
        <f>IF(AM63="","",VLOOKUP(AM63,'シフト記号表（従来型・ユニット型共通）'!$C$6:$L$47,10,FALSE))</f>
        <v/>
      </c>
      <c r="AN64" s="260" t="str">
        <f>IF(AN63="","",VLOOKUP(AN63,'シフト記号表（従来型・ユニット型共通）'!$C$6:$L$47,10,FALSE))</f>
        <v/>
      </c>
      <c r="AO64" s="258" t="str">
        <f>IF(AO63="","",VLOOKUP(AO63,'シフト記号表（従来型・ユニット型共通）'!$C$6:$L$47,10,FALSE))</f>
        <v/>
      </c>
      <c r="AP64" s="259" t="str">
        <f>IF(AP63="","",VLOOKUP(AP63,'シフト記号表（従来型・ユニット型共通）'!$C$6:$L$47,10,FALSE))</f>
        <v/>
      </c>
      <c r="AQ64" s="259" t="str">
        <f>IF(AQ63="","",VLOOKUP(AQ63,'シフト記号表（従来型・ユニット型共通）'!$C$6:$L$47,10,FALSE))</f>
        <v/>
      </c>
      <c r="AR64" s="259" t="str">
        <f>IF(AR63="","",VLOOKUP(AR63,'シフト記号表（従来型・ユニット型共通）'!$C$6:$L$47,10,FALSE))</f>
        <v/>
      </c>
      <c r="AS64" s="259" t="str">
        <f>IF(AS63="","",VLOOKUP(AS63,'シフト記号表（従来型・ユニット型共通）'!$C$6:$L$47,10,FALSE))</f>
        <v/>
      </c>
      <c r="AT64" s="259" t="str">
        <f>IF(AT63="","",VLOOKUP(AT63,'シフト記号表（従来型・ユニット型共通）'!$C$6:$L$47,10,FALSE))</f>
        <v/>
      </c>
      <c r="AU64" s="260" t="str">
        <f>IF(AU63="","",VLOOKUP(AU63,'シフト記号表（従来型・ユニット型共通）'!$C$6:$L$47,10,FALSE))</f>
        <v/>
      </c>
      <c r="AV64" s="258" t="str">
        <f>IF(AV63="","",VLOOKUP(AV63,'シフト記号表（従来型・ユニット型共通）'!$C$6:$L$47,10,FALSE))</f>
        <v/>
      </c>
      <c r="AW64" s="259" t="str">
        <f>IF(AW63="","",VLOOKUP(AW63,'シフト記号表（従来型・ユニット型共通）'!$C$6:$L$47,10,FALSE))</f>
        <v/>
      </c>
      <c r="AX64" s="259" t="str">
        <f>IF(AX63="","",VLOOKUP(AX63,'シフト記号表（従来型・ユニット型共通）'!$C$6:$L$47,10,FALSE))</f>
        <v/>
      </c>
      <c r="AY64" s="259" t="str">
        <f>IF(AY63="","",VLOOKUP(AY63,'シフト記号表（従来型・ユニット型共通）'!$C$6:$L$47,10,FALSE))</f>
        <v/>
      </c>
      <c r="AZ64" s="259" t="str">
        <f>IF(AZ63="","",VLOOKUP(AZ63,'シフト記号表（従来型・ユニット型共通）'!$C$6:$L$47,10,FALSE))</f>
        <v/>
      </c>
      <c r="BA64" s="259" t="str">
        <f>IF(BA63="","",VLOOKUP(BA63,'シフト記号表（従来型・ユニット型共通）'!$C$6:$L$47,10,FALSE))</f>
        <v/>
      </c>
      <c r="BB64" s="260" t="str">
        <f>IF(BB63="","",VLOOKUP(BB63,'シフト記号表（従来型・ユニット型共通）'!$C$6:$L$47,10,FALSE))</f>
        <v/>
      </c>
      <c r="BC64" s="258" t="str">
        <f>IF(BC63="","",VLOOKUP(BC63,'シフト記号表（従来型・ユニット型共通）'!$C$6:$L$47,10,FALSE))</f>
        <v/>
      </c>
      <c r="BD64" s="259" t="str">
        <f>IF(BD63="","",VLOOKUP(BD63,'シフト記号表（従来型・ユニット型共通）'!$C$6:$L$47,10,FALSE))</f>
        <v/>
      </c>
      <c r="BE64" s="259" t="str">
        <f>IF(BE63="","",VLOOKUP(BE63,'シフト記号表（従来型・ユニット型共通）'!$C$6:$L$47,10,FALSE))</f>
        <v/>
      </c>
      <c r="BF64" s="1581" t="str">
        <f>IF($BI$3="４週",SUM(AA64:BB64),IF($BI$3="暦月",SUM(AA64:BE64),""))</f>
        <v/>
      </c>
      <c r="BG64" s="1582"/>
      <c r="BH64" s="1583" t="str">
        <f>IF($BI$3="４週",BF64/4,IF($BI$3="暦月",(BF64/($BI$8/7)),""))</f>
        <v/>
      </c>
      <c r="BI64" s="1582"/>
      <c r="BJ64" s="1578"/>
      <c r="BK64" s="1579"/>
      <c r="BL64" s="1579"/>
      <c r="BM64" s="1579"/>
      <c r="BN64" s="1580"/>
    </row>
    <row r="65" spans="2:66" ht="20.25" customHeight="1" x14ac:dyDescent="0.2">
      <c r="B65" s="1520">
        <f>B63+1</f>
        <v>25</v>
      </c>
      <c r="C65" s="1673"/>
      <c r="D65" s="1675"/>
      <c r="E65" s="1541"/>
      <c r="F65" s="1676"/>
      <c r="G65" s="1584"/>
      <c r="H65" s="1511"/>
      <c r="I65" s="253"/>
      <c r="J65" s="254"/>
      <c r="K65" s="253"/>
      <c r="L65" s="254"/>
      <c r="M65" s="1585"/>
      <c r="N65" s="1586"/>
      <c r="O65" s="1509"/>
      <c r="P65" s="1510"/>
      <c r="Q65" s="1510"/>
      <c r="R65" s="1511"/>
      <c r="S65" s="1515"/>
      <c r="T65" s="1516"/>
      <c r="U65" s="1516"/>
      <c r="V65" s="1516"/>
      <c r="W65" s="1517"/>
      <c r="X65" s="273" t="s">
        <v>487</v>
      </c>
      <c r="Y65" s="274"/>
      <c r="Z65" s="275"/>
      <c r="AA65" s="266"/>
      <c r="AB65" s="267"/>
      <c r="AC65" s="267"/>
      <c r="AD65" s="267"/>
      <c r="AE65" s="267"/>
      <c r="AF65" s="267"/>
      <c r="AG65" s="268"/>
      <c r="AH65" s="266"/>
      <c r="AI65" s="267"/>
      <c r="AJ65" s="267"/>
      <c r="AK65" s="267"/>
      <c r="AL65" s="267"/>
      <c r="AM65" s="267"/>
      <c r="AN65" s="268"/>
      <c r="AO65" s="266"/>
      <c r="AP65" s="267"/>
      <c r="AQ65" s="267"/>
      <c r="AR65" s="267"/>
      <c r="AS65" s="267"/>
      <c r="AT65" s="267"/>
      <c r="AU65" s="268"/>
      <c r="AV65" s="266"/>
      <c r="AW65" s="267"/>
      <c r="AX65" s="267"/>
      <c r="AY65" s="267"/>
      <c r="AZ65" s="267"/>
      <c r="BA65" s="267"/>
      <c r="BB65" s="268"/>
      <c r="BC65" s="266"/>
      <c r="BD65" s="267"/>
      <c r="BE65" s="269"/>
      <c r="BF65" s="1518"/>
      <c r="BG65" s="1519"/>
      <c r="BH65" s="1573"/>
      <c r="BI65" s="1574"/>
      <c r="BJ65" s="1575"/>
      <c r="BK65" s="1576"/>
      <c r="BL65" s="1576"/>
      <c r="BM65" s="1576"/>
      <c r="BN65" s="1577"/>
    </row>
    <row r="66" spans="2:66" ht="20.25" customHeight="1" x14ac:dyDescent="0.2">
      <c r="B66" s="1521"/>
      <c r="C66" s="1674"/>
      <c r="D66" s="1677"/>
      <c r="E66" s="1541"/>
      <c r="F66" s="1676"/>
      <c r="G66" s="1524"/>
      <c r="H66" s="1514"/>
      <c r="I66" s="253"/>
      <c r="J66" s="254">
        <f>G65</f>
        <v>0</v>
      </c>
      <c r="K66" s="253"/>
      <c r="L66" s="254">
        <f>M65</f>
        <v>0</v>
      </c>
      <c r="M66" s="1527"/>
      <c r="N66" s="1528"/>
      <c r="O66" s="1512"/>
      <c r="P66" s="1513"/>
      <c r="Q66" s="1513"/>
      <c r="R66" s="1514"/>
      <c r="S66" s="1515"/>
      <c r="T66" s="1516"/>
      <c r="U66" s="1516"/>
      <c r="V66" s="1516"/>
      <c r="W66" s="1517"/>
      <c r="X66" s="270" t="s">
        <v>488</v>
      </c>
      <c r="Y66" s="271"/>
      <c r="Z66" s="272"/>
      <c r="AA66" s="258" t="str">
        <f>IF(AA65="","",VLOOKUP(AA65,'シフト記号表（従来型・ユニット型共通）'!$C$6:$L$47,10,FALSE))</f>
        <v/>
      </c>
      <c r="AB66" s="259" t="str">
        <f>IF(AB65="","",VLOOKUP(AB65,'シフト記号表（従来型・ユニット型共通）'!$C$6:$L$47,10,FALSE))</f>
        <v/>
      </c>
      <c r="AC66" s="259" t="str">
        <f>IF(AC65="","",VLOOKUP(AC65,'シフト記号表（従来型・ユニット型共通）'!$C$6:$L$47,10,FALSE))</f>
        <v/>
      </c>
      <c r="AD66" s="259" t="str">
        <f>IF(AD65="","",VLOOKUP(AD65,'シフト記号表（従来型・ユニット型共通）'!$C$6:$L$47,10,FALSE))</f>
        <v/>
      </c>
      <c r="AE66" s="259" t="str">
        <f>IF(AE65="","",VLOOKUP(AE65,'シフト記号表（従来型・ユニット型共通）'!$C$6:$L$47,10,FALSE))</f>
        <v/>
      </c>
      <c r="AF66" s="259" t="str">
        <f>IF(AF65="","",VLOOKUP(AF65,'シフト記号表（従来型・ユニット型共通）'!$C$6:$L$47,10,FALSE))</f>
        <v/>
      </c>
      <c r="AG66" s="260" t="str">
        <f>IF(AG65="","",VLOOKUP(AG65,'シフト記号表（従来型・ユニット型共通）'!$C$6:$L$47,10,FALSE))</f>
        <v/>
      </c>
      <c r="AH66" s="258" t="str">
        <f>IF(AH65="","",VLOOKUP(AH65,'シフト記号表（従来型・ユニット型共通）'!$C$6:$L$47,10,FALSE))</f>
        <v/>
      </c>
      <c r="AI66" s="259" t="str">
        <f>IF(AI65="","",VLOOKUP(AI65,'シフト記号表（従来型・ユニット型共通）'!$C$6:$L$47,10,FALSE))</f>
        <v/>
      </c>
      <c r="AJ66" s="259" t="str">
        <f>IF(AJ65="","",VLOOKUP(AJ65,'シフト記号表（従来型・ユニット型共通）'!$C$6:$L$47,10,FALSE))</f>
        <v/>
      </c>
      <c r="AK66" s="259" t="str">
        <f>IF(AK65="","",VLOOKUP(AK65,'シフト記号表（従来型・ユニット型共通）'!$C$6:$L$47,10,FALSE))</f>
        <v/>
      </c>
      <c r="AL66" s="259" t="str">
        <f>IF(AL65="","",VLOOKUP(AL65,'シフト記号表（従来型・ユニット型共通）'!$C$6:$L$47,10,FALSE))</f>
        <v/>
      </c>
      <c r="AM66" s="259" t="str">
        <f>IF(AM65="","",VLOOKUP(AM65,'シフト記号表（従来型・ユニット型共通）'!$C$6:$L$47,10,FALSE))</f>
        <v/>
      </c>
      <c r="AN66" s="260" t="str">
        <f>IF(AN65="","",VLOOKUP(AN65,'シフト記号表（従来型・ユニット型共通）'!$C$6:$L$47,10,FALSE))</f>
        <v/>
      </c>
      <c r="AO66" s="258" t="str">
        <f>IF(AO65="","",VLOOKUP(AO65,'シフト記号表（従来型・ユニット型共通）'!$C$6:$L$47,10,FALSE))</f>
        <v/>
      </c>
      <c r="AP66" s="259" t="str">
        <f>IF(AP65="","",VLOOKUP(AP65,'シフト記号表（従来型・ユニット型共通）'!$C$6:$L$47,10,FALSE))</f>
        <v/>
      </c>
      <c r="AQ66" s="259" t="str">
        <f>IF(AQ65="","",VLOOKUP(AQ65,'シフト記号表（従来型・ユニット型共通）'!$C$6:$L$47,10,FALSE))</f>
        <v/>
      </c>
      <c r="AR66" s="259" t="str">
        <f>IF(AR65="","",VLOOKUP(AR65,'シフト記号表（従来型・ユニット型共通）'!$C$6:$L$47,10,FALSE))</f>
        <v/>
      </c>
      <c r="AS66" s="259" t="str">
        <f>IF(AS65="","",VLOOKUP(AS65,'シフト記号表（従来型・ユニット型共通）'!$C$6:$L$47,10,FALSE))</f>
        <v/>
      </c>
      <c r="AT66" s="259" t="str">
        <f>IF(AT65="","",VLOOKUP(AT65,'シフト記号表（従来型・ユニット型共通）'!$C$6:$L$47,10,FALSE))</f>
        <v/>
      </c>
      <c r="AU66" s="260" t="str">
        <f>IF(AU65="","",VLOOKUP(AU65,'シフト記号表（従来型・ユニット型共通）'!$C$6:$L$47,10,FALSE))</f>
        <v/>
      </c>
      <c r="AV66" s="258" t="str">
        <f>IF(AV65="","",VLOOKUP(AV65,'シフト記号表（従来型・ユニット型共通）'!$C$6:$L$47,10,FALSE))</f>
        <v/>
      </c>
      <c r="AW66" s="259" t="str">
        <f>IF(AW65="","",VLOOKUP(AW65,'シフト記号表（従来型・ユニット型共通）'!$C$6:$L$47,10,FALSE))</f>
        <v/>
      </c>
      <c r="AX66" s="259" t="str">
        <f>IF(AX65="","",VLOOKUP(AX65,'シフト記号表（従来型・ユニット型共通）'!$C$6:$L$47,10,FALSE))</f>
        <v/>
      </c>
      <c r="AY66" s="259" t="str">
        <f>IF(AY65="","",VLOOKUP(AY65,'シフト記号表（従来型・ユニット型共通）'!$C$6:$L$47,10,FALSE))</f>
        <v/>
      </c>
      <c r="AZ66" s="259" t="str">
        <f>IF(AZ65="","",VLOOKUP(AZ65,'シフト記号表（従来型・ユニット型共通）'!$C$6:$L$47,10,FALSE))</f>
        <v/>
      </c>
      <c r="BA66" s="259" t="str">
        <f>IF(BA65="","",VLOOKUP(BA65,'シフト記号表（従来型・ユニット型共通）'!$C$6:$L$47,10,FALSE))</f>
        <v/>
      </c>
      <c r="BB66" s="260" t="str">
        <f>IF(BB65="","",VLOOKUP(BB65,'シフト記号表（従来型・ユニット型共通）'!$C$6:$L$47,10,FALSE))</f>
        <v/>
      </c>
      <c r="BC66" s="258" t="str">
        <f>IF(BC65="","",VLOOKUP(BC65,'シフト記号表（従来型・ユニット型共通）'!$C$6:$L$47,10,FALSE))</f>
        <v/>
      </c>
      <c r="BD66" s="259" t="str">
        <f>IF(BD65="","",VLOOKUP(BD65,'シフト記号表（従来型・ユニット型共通）'!$C$6:$L$47,10,FALSE))</f>
        <v/>
      </c>
      <c r="BE66" s="259" t="str">
        <f>IF(BE65="","",VLOOKUP(BE65,'シフト記号表（従来型・ユニット型共通）'!$C$6:$L$47,10,FALSE))</f>
        <v/>
      </c>
      <c r="BF66" s="1581" t="str">
        <f>IF($BI$3="４週",SUM(AA66:BB66),IF($BI$3="暦月",SUM(AA66:BE66),""))</f>
        <v/>
      </c>
      <c r="BG66" s="1582"/>
      <c r="BH66" s="1583" t="str">
        <f>IF($BI$3="４週",BF66/4,IF($BI$3="暦月",(BF66/($BI$8/7)),""))</f>
        <v/>
      </c>
      <c r="BI66" s="1582"/>
      <c r="BJ66" s="1578"/>
      <c r="BK66" s="1579"/>
      <c r="BL66" s="1579"/>
      <c r="BM66" s="1579"/>
      <c r="BN66" s="1580"/>
    </row>
    <row r="67" spans="2:66" ht="20.25" customHeight="1" x14ac:dyDescent="0.2">
      <c r="B67" s="1520">
        <f>B65+1</f>
        <v>26</v>
      </c>
      <c r="C67" s="1673"/>
      <c r="D67" s="1675"/>
      <c r="E67" s="1541"/>
      <c r="F67" s="1676"/>
      <c r="G67" s="1584"/>
      <c r="H67" s="1511"/>
      <c r="I67" s="253"/>
      <c r="J67" s="254"/>
      <c r="K67" s="253"/>
      <c r="L67" s="254"/>
      <c r="M67" s="1585"/>
      <c r="N67" s="1586"/>
      <c r="O67" s="1509"/>
      <c r="P67" s="1510"/>
      <c r="Q67" s="1510"/>
      <c r="R67" s="1511"/>
      <c r="S67" s="1515"/>
      <c r="T67" s="1516"/>
      <c r="U67" s="1516"/>
      <c r="V67" s="1516"/>
      <c r="W67" s="1517"/>
      <c r="X67" s="273" t="s">
        <v>487</v>
      </c>
      <c r="Y67" s="274"/>
      <c r="Z67" s="275"/>
      <c r="AA67" s="266"/>
      <c r="AB67" s="267"/>
      <c r="AC67" s="267"/>
      <c r="AD67" s="267"/>
      <c r="AE67" s="267"/>
      <c r="AF67" s="267"/>
      <c r="AG67" s="268"/>
      <c r="AH67" s="266"/>
      <c r="AI67" s="267"/>
      <c r="AJ67" s="267"/>
      <c r="AK67" s="267"/>
      <c r="AL67" s="267"/>
      <c r="AM67" s="267"/>
      <c r="AN67" s="268"/>
      <c r="AO67" s="266"/>
      <c r="AP67" s="267"/>
      <c r="AQ67" s="267"/>
      <c r="AR67" s="267"/>
      <c r="AS67" s="267"/>
      <c r="AT67" s="267"/>
      <c r="AU67" s="268"/>
      <c r="AV67" s="266"/>
      <c r="AW67" s="267"/>
      <c r="AX67" s="267"/>
      <c r="AY67" s="267"/>
      <c r="AZ67" s="267"/>
      <c r="BA67" s="267"/>
      <c r="BB67" s="268"/>
      <c r="BC67" s="266"/>
      <c r="BD67" s="267"/>
      <c r="BE67" s="269"/>
      <c r="BF67" s="1518"/>
      <c r="BG67" s="1519"/>
      <c r="BH67" s="1573"/>
      <c r="BI67" s="1574"/>
      <c r="BJ67" s="1575"/>
      <c r="BK67" s="1576"/>
      <c r="BL67" s="1576"/>
      <c r="BM67" s="1576"/>
      <c r="BN67" s="1577"/>
    </row>
    <row r="68" spans="2:66" ht="20.25" customHeight="1" x14ac:dyDescent="0.2">
      <c r="B68" s="1521"/>
      <c r="C68" s="1674"/>
      <c r="D68" s="1677"/>
      <c r="E68" s="1541"/>
      <c r="F68" s="1676"/>
      <c r="G68" s="1524"/>
      <c r="H68" s="1514"/>
      <c r="I68" s="253"/>
      <c r="J68" s="254">
        <f>G67</f>
        <v>0</v>
      </c>
      <c r="K68" s="253"/>
      <c r="L68" s="254">
        <f>M67</f>
        <v>0</v>
      </c>
      <c r="M68" s="1527"/>
      <c r="N68" s="1528"/>
      <c r="O68" s="1512"/>
      <c r="P68" s="1513"/>
      <c r="Q68" s="1513"/>
      <c r="R68" s="1514"/>
      <c r="S68" s="1515"/>
      <c r="T68" s="1516"/>
      <c r="U68" s="1516"/>
      <c r="V68" s="1516"/>
      <c r="W68" s="1517"/>
      <c r="X68" s="270" t="s">
        <v>488</v>
      </c>
      <c r="Y68" s="271"/>
      <c r="Z68" s="272"/>
      <c r="AA68" s="258" t="str">
        <f>IF(AA67="","",VLOOKUP(AA67,'シフト記号表（従来型・ユニット型共通）'!$C$6:$L$47,10,FALSE))</f>
        <v/>
      </c>
      <c r="AB68" s="259" t="str">
        <f>IF(AB67="","",VLOOKUP(AB67,'シフト記号表（従来型・ユニット型共通）'!$C$6:$L$47,10,FALSE))</f>
        <v/>
      </c>
      <c r="AC68" s="259" t="str">
        <f>IF(AC67="","",VLOOKUP(AC67,'シフト記号表（従来型・ユニット型共通）'!$C$6:$L$47,10,FALSE))</f>
        <v/>
      </c>
      <c r="AD68" s="259" t="str">
        <f>IF(AD67="","",VLOOKUP(AD67,'シフト記号表（従来型・ユニット型共通）'!$C$6:$L$47,10,FALSE))</f>
        <v/>
      </c>
      <c r="AE68" s="259" t="str">
        <f>IF(AE67="","",VLOOKUP(AE67,'シフト記号表（従来型・ユニット型共通）'!$C$6:$L$47,10,FALSE))</f>
        <v/>
      </c>
      <c r="AF68" s="259" t="str">
        <f>IF(AF67="","",VLOOKUP(AF67,'シフト記号表（従来型・ユニット型共通）'!$C$6:$L$47,10,FALSE))</f>
        <v/>
      </c>
      <c r="AG68" s="260" t="str">
        <f>IF(AG67="","",VLOOKUP(AG67,'シフト記号表（従来型・ユニット型共通）'!$C$6:$L$47,10,FALSE))</f>
        <v/>
      </c>
      <c r="AH68" s="258" t="str">
        <f>IF(AH67="","",VLOOKUP(AH67,'シフト記号表（従来型・ユニット型共通）'!$C$6:$L$47,10,FALSE))</f>
        <v/>
      </c>
      <c r="AI68" s="259" t="str">
        <f>IF(AI67="","",VLOOKUP(AI67,'シフト記号表（従来型・ユニット型共通）'!$C$6:$L$47,10,FALSE))</f>
        <v/>
      </c>
      <c r="AJ68" s="259" t="str">
        <f>IF(AJ67="","",VLOOKUP(AJ67,'シフト記号表（従来型・ユニット型共通）'!$C$6:$L$47,10,FALSE))</f>
        <v/>
      </c>
      <c r="AK68" s="259" t="str">
        <f>IF(AK67="","",VLOOKUP(AK67,'シフト記号表（従来型・ユニット型共通）'!$C$6:$L$47,10,FALSE))</f>
        <v/>
      </c>
      <c r="AL68" s="259" t="str">
        <f>IF(AL67="","",VLOOKUP(AL67,'シフト記号表（従来型・ユニット型共通）'!$C$6:$L$47,10,FALSE))</f>
        <v/>
      </c>
      <c r="AM68" s="259" t="str">
        <f>IF(AM67="","",VLOOKUP(AM67,'シフト記号表（従来型・ユニット型共通）'!$C$6:$L$47,10,FALSE))</f>
        <v/>
      </c>
      <c r="AN68" s="260" t="str">
        <f>IF(AN67="","",VLOOKUP(AN67,'シフト記号表（従来型・ユニット型共通）'!$C$6:$L$47,10,FALSE))</f>
        <v/>
      </c>
      <c r="AO68" s="258" t="str">
        <f>IF(AO67="","",VLOOKUP(AO67,'シフト記号表（従来型・ユニット型共通）'!$C$6:$L$47,10,FALSE))</f>
        <v/>
      </c>
      <c r="AP68" s="259" t="str">
        <f>IF(AP67="","",VLOOKUP(AP67,'シフト記号表（従来型・ユニット型共通）'!$C$6:$L$47,10,FALSE))</f>
        <v/>
      </c>
      <c r="AQ68" s="259" t="str">
        <f>IF(AQ67="","",VLOOKUP(AQ67,'シフト記号表（従来型・ユニット型共通）'!$C$6:$L$47,10,FALSE))</f>
        <v/>
      </c>
      <c r="AR68" s="259" t="str">
        <f>IF(AR67="","",VLOOKUP(AR67,'シフト記号表（従来型・ユニット型共通）'!$C$6:$L$47,10,FALSE))</f>
        <v/>
      </c>
      <c r="AS68" s="259" t="str">
        <f>IF(AS67="","",VLOOKUP(AS67,'シフト記号表（従来型・ユニット型共通）'!$C$6:$L$47,10,FALSE))</f>
        <v/>
      </c>
      <c r="AT68" s="259" t="str">
        <f>IF(AT67="","",VLOOKUP(AT67,'シフト記号表（従来型・ユニット型共通）'!$C$6:$L$47,10,FALSE))</f>
        <v/>
      </c>
      <c r="AU68" s="260" t="str">
        <f>IF(AU67="","",VLOOKUP(AU67,'シフト記号表（従来型・ユニット型共通）'!$C$6:$L$47,10,FALSE))</f>
        <v/>
      </c>
      <c r="AV68" s="258" t="str">
        <f>IF(AV67="","",VLOOKUP(AV67,'シフト記号表（従来型・ユニット型共通）'!$C$6:$L$47,10,FALSE))</f>
        <v/>
      </c>
      <c r="AW68" s="259" t="str">
        <f>IF(AW67="","",VLOOKUP(AW67,'シフト記号表（従来型・ユニット型共通）'!$C$6:$L$47,10,FALSE))</f>
        <v/>
      </c>
      <c r="AX68" s="259" t="str">
        <f>IF(AX67="","",VLOOKUP(AX67,'シフト記号表（従来型・ユニット型共通）'!$C$6:$L$47,10,FALSE))</f>
        <v/>
      </c>
      <c r="AY68" s="259" t="str">
        <f>IF(AY67="","",VLOOKUP(AY67,'シフト記号表（従来型・ユニット型共通）'!$C$6:$L$47,10,FALSE))</f>
        <v/>
      </c>
      <c r="AZ68" s="259" t="str">
        <f>IF(AZ67="","",VLOOKUP(AZ67,'シフト記号表（従来型・ユニット型共通）'!$C$6:$L$47,10,FALSE))</f>
        <v/>
      </c>
      <c r="BA68" s="259" t="str">
        <f>IF(BA67="","",VLOOKUP(BA67,'シフト記号表（従来型・ユニット型共通）'!$C$6:$L$47,10,FALSE))</f>
        <v/>
      </c>
      <c r="BB68" s="260" t="str">
        <f>IF(BB67="","",VLOOKUP(BB67,'シフト記号表（従来型・ユニット型共通）'!$C$6:$L$47,10,FALSE))</f>
        <v/>
      </c>
      <c r="BC68" s="258" t="str">
        <f>IF(BC67="","",VLOOKUP(BC67,'シフト記号表（従来型・ユニット型共通）'!$C$6:$L$47,10,FALSE))</f>
        <v/>
      </c>
      <c r="BD68" s="259" t="str">
        <f>IF(BD67="","",VLOOKUP(BD67,'シフト記号表（従来型・ユニット型共通）'!$C$6:$L$47,10,FALSE))</f>
        <v/>
      </c>
      <c r="BE68" s="259" t="str">
        <f>IF(BE67="","",VLOOKUP(BE67,'シフト記号表（従来型・ユニット型共通）'!$C$6:$L$47,10,FALSE))</f>
        <v/>
      </c>
      <c r="BF68" s="1581" t="str">
        <f>IF($BI$3="４週",SUM(AA68:BB68),IF($BI$3="暦月",SUM(AA68:BE68),""))</f>
        <v/>
      </c>
      <c r="BG68" s="1582"/>
      <c r="BH68" s="1583" t="str">
        <f>IF($BI$3="４週",BF68/4,IF($BI$3="暦月",(BF68/($BI$8/7)),""))</f>
        <v/>
      </c>
      <c r="BI68" s="1582"/>
      <c r="BJ68" s="1578"/>
      <c r="BK68" s="1579"/>
      <c r="BL68" s="1579"/>
      <c r="BM68" s="1579"/>
      <c r="BN68" s="1580"/>
    </row>
    <row r="69" spans="2:66" ht="20.25" customHeight="1" x14ac:dyDescent="0.2">
      <c r="B69" s="1520">
        <f>B67+1</f>
        <v>27</v>
      </c>
      <c r="C69" s="1673"/>
      <c r="D69" s="1675"/>
      <c r="E69" s="1541"/>
      <c r="F69" s="1676"/>
      <c r="G69" s="1584"/>
      <c r="H69" s="1511"/>
      <c r="I69" s="253"/>
      <c r="J69" s="254"/>
      <c r="K69" s="253"/>
      <c r="L69" s="254"/>
      <c r="M69" s="1585"/>
      <c r="N69" s="1586"/>
      <c r="O69" s="1509"/>
      <c r="P69" s="1510"/>
      <c r="Q69" s="1510"/>
      <c r="R69" s="1511"/>
      <c r="S69" s="1515"/>
      <c r="T69" s="1516"/>
      <c r="U69" s="1516"/>
      <c r="V69" s="1516"/>
      <c r="W69" s="1517"/>
      <c r="X69" s="273" t="s">
        <v>487</v>
      </c>
      <c r="Y69" s="274"/>
      <c r="Z69" s="275"/>
      <c r="AA69" s="266"/>
      <c r="AB69" s="267"/>
      <c r="AC69" s="267"/>
      <c r="AD69" s="267"/>
      <c r="AE69" s="267"/>
      <c r="AF69" s="267"/>
      <c r="AG69" s="268"/>
      <c r="AH69" s="266"/>
      <c r="AI69" s="267"/>
      <c r="AJ69" s="267"/>
      <c r="AK69" s="267"/>
      <c r="AL69" s="267"/>
      <c r="AM69" s="267"/>
      <c r="AN69" s="268"/>
      <c r="AO69" s="266"/>
      <c r="AP69" s="267"/>
      <c r="AQ69" s="267"/>
      <c r="AR69" s="267"/>
      <c r="AS69" s="267"/>
      <c r="AT69" s="267"/>
      <c r="AU69" s="268"/>
      <c r="AV69" s="266"/>
      <c r="AW69" s="267"/>
      <c r="AX69" s="267"/>
      <c r="AY69" s="267"/>
      <c r="AZ69" s="267"/>
      <c r="BA69" s="267"/>
      <c r="BB69" s="268"/>
      <c r="BC69" s="266"/>
      <c r="BD69" s="267"/>
      <c r="BE69" s="269"/>
      <c r="BF69" s="1518"/>
      <c r="BG69" s="1519"/>
      <c r="BH69" s="1573"/>
      <c r="BI69" s="1574"/>
      <c r="BJ69" s="1575"/>
      <c r="BK69" s="1576"/>
      <c r="BL69" s="1576"/>
      <c r="BM69" s="1576"/>
      <c r="BN69" s="1577"/>
    </row>
    <row r="70" spans="2:66" ht="20.25" customHeight="1" x14ac:dyDescent="0.2">
      <c r="B70" s="1521"/>
      <c r="C70" s="1674"/>
      <c r="D70" s="1677"/>
      <c r="E70" s="1541"/>
      <c r="F70" s="1676"/>
      <c r="G70" s="1524"/>
      <c r="H70" s="1514"/>
      <c r="I70" s="253"/>
      <c r="J70" s="254">
        <f>G69</f>
        <v>0</v>
      </c>
      <c r="K70" s="253"/>
      <c r="L70" s="254">
        <f>M69</f>
        <v>0</v>
      </c>
      <c r="M70" s="1527"/>
      <c r="N70" s="1528"/>
      <c r="O70" s="1512"/>
      <c r="P70" s="1513"/>
      <c r="Q70" s="1513"/>
      <c r="R70" s="1514"/>
      <c r="S70" s="1515"/>
      <c r="T70" s="1516"/>
      <c r="U70" s="1516"/>
      <c r="V70" s="1516"/>
      <c r="W70" s="1517"/>
      <c r="X70" s="270" t="s">
        <v>488</v>
      </c>
      <c r="Y70" s="271"/>
      <c r="Z70" s="272"/>
      <c r="AA70" s="258" t="str">
        <f>IF(AA69="","",VLOOKUP(AA69,'シフト記号表（従来型・ユニット型共通）'!$C$6:$L$47,10,FALSE))</f>
        <v/>
      </c>
      <c r="AB70" s="259" t="str">
        <f>IF(AB69="","",VLOOKUP(AB69,'シフト記号表（従来型・ユニット型共通）'!$C$6:$L$47,10,FALSE))</f>
        <v/>
      </c>
      <c r="AC70" s="259" t="str">
        <f>IF(AC69="","",VLOOKUP(AC69,'シフト記号表（従来型・ユニット型共通）'!$C$6:$L$47,10,FALSE))</f>
        <v/>
      </c>
      <c r="AD70" s="259" t="str">
        <f>IF(AD69="","",VLOOKUP(AD69,'シフト記号表（従来型・ユニット型共通）'!$C$6:$L$47,10,FALSE))</f>
        <v/>
      </c>
      <c r="AE70" s="259" t="str">
        <f>IF(AE69="","",VLOOKUP(AE69,'シフト記号表（従来型・ユニット型共通）'!$C$6:$L$47,10,FALSE))</f>
        <v/>
      </c>
      <c r="AF70" s="259" t="str">
        <f>IF(AF69="","",VLOOKUP(AF69,'シフト記号表（従来型・ユニット型共通）'!$C$6:$L$47,10,FALSE))</f>
        <v/>
      </c>
      <c r="AG70" s="260" t="str">
        <f>IF(AG69="","",VLOOKUP(AG69,'シフト記号表（従来型・ユニット型共通）'!$C$6:$L$47,10,FALSE))</f>
        <v/>
      </c>
      <c r="AH70" s="258" t="str">
        <f>IF(AH69="","",VLOOKUP(AH69,'シフト記号表（従来型・ユニット型共通）'!$C$6:$L$47,10,FALSE))</f>
        <v/>
      </c>
      <c r="AI70" s="259" t="str">
        <f>IF(AI69="","",VLOOKUP(AI69,'シフト記号表（従来型・ユニット型共通）'!$C$6:$L$47,10,FALSE))</f>
        <v/>
      </c>
      <c r="AJ70" s="259" t="str">
        <f>IF(AJ69="","",VLOOKUP(AJ69,'シフト記号表（従来型・ユニット型共通）'!$C$6:$L$47,10,FALSE))</f>
        <v/>
      </c>
      <c r="AK70" s="259" t="str">
        <f>IF(AK69="","",VLOOKUP(AK69,'シフト記号表（従来型・ユニット型共通）'!$C$6:$L$47,10,FALSE))</f>
        <v/>
      </c>
      <c r="AL70" s="259" t="str">
        <f>IF(AL69="","",VLOOKUP(AL69,'シフト記号表（従来型・ユニット型共通）'!$C$6:$L$47,10,FALSE))</f>
        <v/>
      </c>
      <c r="AM70" s="259" t="str">
        <f>IF(AM69="","",VLOOKUP(AM69,'シフト記号表（従来型・ユニット型共通）'!$C$6:$L$47,10,FALSE))</f>
        <v/>
      </c>
      <c r="AN70" s="260" t="str">
        <f>IF(AN69="","",VLOOKUP(AN69,'シフト記号表（従来型・ユニット型共通）'!$C$6:$L$47,10,FALSE))</f>
        <v/>
      </c>
      <c r="AO70" s="258" t="str">
        <f>IF(AO69="","",VLOOKUP(AO69,'シフト記号表（従来型・ユニット型共通）'!$C$6:$L$47,10,FALSE))</f>
        <v/>
      </c>
      <c r="AP70" s="259" t="str">
        <f>IF(AP69="","",VLOOKUP(AP69,'シフト記号表（従来型・ユニット型共通）'!$C$6:$L$47,10,FALSE))</f>
        <v/>
      </c>
      <c r="AQ70" s="259" t="str">
        <f>IF(AQ69="","",VLOOKUP(AQ69,'シフト記号表（従来型・ユニット型共通）'!$C$6:$L$47,10,FALSE))</f>
        <v/>
      </c>
      <c r="AR70" s="259" t="str">
        <f>IF(AR69="","",VLOOKUP(AR69,'シフト記号表（従来型・ユニット型共通）'!$C$6:$L$47,10,FALSE))</f>
        <v/>
      </c>
      <c r="AS70" s="259" t="str">
        <f>IF(AS69="","",VLOOKUP(AS69,'シフト記号表（従来型・ユニット型共通）'!$C$6:$L$47,10,FALSE))</f>
        <v/>
      </c>
      <c r="AT70" s="259" t="str">
        <f>IF(AT69="","",VLOOKUP(AT69,'シフト記号表（従来型・ユニット型共通）'!$C$6:$L$47,10,FALSE))</f>
        <v/>
      </c>
      <c r="AU70" s="260" t="str">
        <f>IF(AU69="","",VLOOKUP(AU69,'シフト記号表（従来型・ユニット型共通）'!$C$6:$L$47,10,FALSE))</f>
        <v/>
      </c>
      <c r="AV70" s="258" t="str">
        <f>IF(AV69="","",VLOOKUP(AV69,'シフト記号表（従来型・ユニット型共通）'!$C$6:$L$47,10,FALSE))</f>
        <v/>
      </c>
      <c r="AW70" s="259" t="str">
        <f>IF(AW69="","",VLOOKUP(AW69,'シフト記号表（従来型・ユニット型共通）'!$C$6:$L$47,10,FALSE))</f>
        <v/>
      </c>
      <c r="AX70" s="259" t="str">
        <f>IF(AX69="","",VLOOKUP(AX69,'シフト記号表（従来型・ユニット型共通）'!$C$6:$L$47,10,FALSE))</f>
        <v/>
      </c>
      <c r="AY70" s="259" t="str">
        <f>IF(AY69="","",VLOOKUP(AY69,'シフト記号表（従来型・ユニット型共通）'!$C$6:$L$47,10,FALSE))</f>
        <v/>
      </c>
      <c r="AZ70" s="259" t="str">
        <f>IF(AZ69="","",VLOOKUP(AZ69,'シフト記号表（従来型・ユニット型共通）'!$C$6:$L$47,10,FALSE))</f>
        <v/>
      </c>
      <c r="BA70" s="259" t="str">
        <f>IF(BA69="","",VLOOKUP(BA69,'シフト記号表（従来型・ユニット型共通）'!$C$6:$L$47,10,FALSE))</f>
        <v/>
      </c>
      <c r="BB70" s="260" t="str">
        <f>IF(BB69="","",VLOOKUP(BB69,'シフト記号表（従来型・ユニット型共通）'!$C$6:$L$47,10,FALSE))</f>
        <v/>
      </c>
      <c r="BC70" s="258" t="str">
        <f>IF(BC69="","",VLOOKUP(BC69,'シフト記号表（従来型・ユニット型共通）'!$C$6:$L$47,10,FALSE))</f>
        <v/>
      </c>
      <c r="BD70" s="259" t="str">
        <f>IF(BD69="","",VLOOKUP(BD69,'シフト記号表（従来型・ユニット型共通）'!$C$6:$L$47,10,FALSE))</f>
        <v/>
      </c>
      <c r="BE70" s="259" t="str">
        <f>IF(BE69="","",VLOOKUP(BE69,'シフト記号表（従来型・ユニット型共通）'!$C$6:$L$47,10,FALSE))</f>
        <v/>
      </c>
      <c r="BF70" s="1581" t="str">
        <f>IF($BI$3="４週",SUM(AA70:BB70),IF($BI$3="暦月",SUM(AA70:BE70),""))</f>
        <v/>
      </c>
      <c r="BG70" s="1582"/>
      <c r="BH70" s="1583" t="str">
        <f>IF($BI$3="４週",BF70/4,IF($BI$3="暦月",(BF70/($BI$8/7)),""))</f>
        <v/>
      </c>
      <c r="BI70" s="1582"/>
      <c r="BJ70" s="1578"/>
      <c r="BK70" s="1579"/>
      <c r="BL70" s="1579"/>
      <c r="BM70" s="1579"/>
      <c r="BN70" s="1580"/>
    </row>
    <row r="71" spans="2:66" ht="20.25" customHeight="1" x14ac:dyDescent="0.2">
      <c r="B71" s="1520">
        <f>B69+1</f>
        <v>28</v>
      </c>
      <c r="C71" s="1673"/>
      <c r="D71" s="1675"/>
      <c r="E71" s="1541"/>
      <c r="F71" s="1676"/>
      <c r="G71" s="1584"/>
      <c r="H71" s="1511"/>
      <c r="I71" s="253"/>
      <c r="J71" s="254"/>
      <c r="K71" s="253"/>
      <c r="L71" s="254"/>
      <c r="M71" s="1585"/>
      <c r="N71" s="1586"/>
      <c r="O71" s="1509"/>
      <c r="P71" s="1510"/>
      <c r="Q71" s="1510"/>
      <c r="R71" s="1511"/>
      <c r="S71" s="1515"/>
      <c r="T71" s="1516"/>
      <c r="U71" s="1516"/>
      <c r="V71" s="1516"/>
      <c r="W71" s="1517"/>
      <c r="X71" s="273" t="s">
        <v>487</v>
      </c>
      <c r="Y71" s="274"/>
      <c r="Z71" s="275"/>
      <c r="AA71" s="266"/>
      <c r="AB71" s="267"/>
      <c r="AC71" s="267"/>
      <c r="AD71" s="267"/>
      <c r="AE71" s="267"/>
      <c r="AF71" s="267"/>
      <c r="AG71" s="268"/>
      <c r="AH71" s="266"/>
      <c r="AI71" s="267"/>
      <c r="AJ71" s="267"/>
      <c r="AK71" s="267"/>
      <c r="AL71" s="267"/>
      <c r="AM71" s="267"/>
      <c r="AN71" s="268"/>
      <c r="AO71" s="266"/>
      <c r="AP71" s="267"/>
      <c r="AQ71" s="267"/>
      <c r="AR71" s="267"/>
      <c r="AS71" s="267"/>
      <c r="AT71" s="267"/>
      <c r="AU71" s="268"/>
      <c r="AV71" s="266"/>
      <c r="AW71" s="267"/>
      <c r="AX71" s="267"/>
      <c r="AY71" s="267"/>
      <c r="AZ71" s="267"/>
      <c r="BA71" s="267"/>
      <c r="BB71" s="268"/>
      <c r="BC71" s="266"/>
      <c r="BD71" s="267"/>
      <c r="BE71" s="269"/>
      <c r="BF71" s="1518"/>
      <c r="BG71" s="1519"/>
      <c r="BH71" s="1573"/>
      <c r="BI71" s="1574"/>
      <c r="BJ71" s="1575"/>
      <c r="BK71" s="1576"/>
      <c r="BL71" s="1576"/>
      <c r="BM71" s="1576"/>
      <c r="BN71" s="1577"/>
    </row>
    <row r="72" spans="2:66" ht="20.25" customHeight="1" x14ac:dyDescent="0.2">
      <c r="B72" s="1521"/>
      <c r="C72" s="1674"/>
      <c r="D72" s="1677"/>
      <c r="E72" s="1541"/>
      <c r="F72" s="1676"/>
      <c r="G72" s="1524"/>
      <c r="H72" s="1514"/>
      <c r="I72" s="253"/>
      <c r="J72" s="254">
        <f>G71</f>
        <v>0</v>
      </c>
      <c r="K72" s="253"/>
      <c r="L72" s="254">
        <f>M71</f>
        <v>0</v>
      </c>
      <c r="M72" s="1527"/>
      <c r="N72" s="1528"/>
      <c r="O72" s="1512"/>
      <c r="P72" s="1513"/>
      <c r="Q72" s="1513"/>
      <c r="R72" s="1514"/>
      <c r="S72" s="1515"/>
      <c r="T72" s="1516"/>
      <c r="U72" s="1516"/>
      <c r="V72" s="1516"/>
      <c r="W72" s="1517"/>
      <c r="X72" s="270" t="s">
        <v>488</v>
      </c>
      <c r="Y72" s="271"/>
      <c r="Z72" s="272"/>
      <c r="AA72" s="258" t="str">
        <f>IF(AA71="","",VLOOKUP(AA71,'シフト記号表（従来型・ユニット型共通）'!$C$6:$L$47,10,FALSE))</f>
        <v/>
      </c>
      <c r="AB72" s="259" t="str">
        <f>IF(AB71="","",VLOOKUP(AB71,'シフト記号表（従来型・ユニット型共通）'!$C$6:$L$47,10,FALSE))</f>
        <v/>
      </c>
      <c r="AC72" s="259" t="str">
        <f>IF(AC71="","",VLOOKUP(AC71,'シフト記号表（従来型・ユニット型共通）'!$C$6:$L$47,10,FALSE))</f>
        <v/>
      </c>
      <c r="AD72" s="259" t="str">
        <f>IF(AD71="","",VLOOKUP(AD71,'シフト記号表（従来型・ユニット型共通）'!$C$6:$L$47,10,FALSE))</f>
        <v/>
      </c>
      <c r="AE72" s="259" t="str">
        <f>IF(AE71="","",VLOOKUP(AE71,'シフト記号表（従来型・ユニット型共通）'!$C$6:$L$47,10,FALSE))</f>
        <v/>
      </c>
      <c r="AF72" s="259" t="str">
        <f>IF(AF71="","",VLOOKUP(AF71,'シフト記号表（従来型・ユニット型共通）'!$C$6:$L$47,10,FALSE))</f>
        <v/>
      </c>
      <c r="AG72" s="260" t="str">
        <f>IF(AG71="","",VLOOKUP(AG71,'シフト記号表（従来型・ユニット型共通）'!$C$6:$L$47,10,FALSE))</f>
        <v/>
      </c>
      <c r="AH72" s="258" t="str">
        <f>IF(AH71="","",VLOOKUP(AH71,'シフト記号表（従来型・ユニット型共通）'!$C$6:$L$47,10,FALSE))</f>
        <v/>
      </c>
      <c r="AI72" s="259" t="str">
        <f>IF(AI71="","",VLOOKUP(AI71,'シフト記号表（従来型・ユニット型共通）'!$C$6:$L$47,10,FALSE))</f>
        <v/>
      </c>
      <c r="AJ72" s="259" t="str">
        <f>IF(AJ71="","",VLOOKUP(AJ71,'シフト記号表（従来型・ユニット型共通）'!$C$6:$L$47,10,FALSE))</f>
        <v/>
      </c>
      <c r="AK72" s="259" t="str">
        <f>IF(AK71="","",VLOOKUP(AK71,'シフト記号表（従来型・ユニット型共通）'!$C$6:$L$47,10,FALSE))</f>
        <v/>
      </c>
      <c r="AL72" s="259" t="str">
        <f>IF(AL71="","",VLOOKUP(AL71,'シフト記号表（従来型・ユニット型共通）'!$C$6:$L$47,10,FALSE))</f>
        <v/>
      </c>
      <c r="AM72" s="259" t="str">
        <f>IF(AM71="","",VLOOKUP(AM71,'シフト記号表（従来型・ユニット型共通）'!$C$6:$L$47,10,FALSE))</f>
        <v/>
      </c>
      <c r="AN72" s="260" t="str">
        <f>IF(AN71="","",VLOOKUP(AN71,'シフト記号表（従来型・ユニット型共通）'!$C$6:$L$47,10,FALSE))</f>
        <v/>
      </c>
      <c r="AO72" s="258" t="str">
        <f>IF(AO71="","",VLOOKUP(AO71,'シフト記号表（従来型・ユニット型共通）'!$C$6:$L$47,10,FALSE))</f>
        <v/>
      </c>
      <c r="AP72" s="259" t="str">
        <f>IF(AP71="","",VLOOKUP(AP71,'シフト記号表（従来型・ユニット型共通）'!$C$6:$L$47,10,FALSE))</f>
        <v/>
      </c>
      <c r="AQ72" s="259" t="str">
        <f>IF(AQ71="","",VLOOKUP(AQ71,'シフト記号表（従来型・ユニット型共通）'!$C$6:$L$47,10,FALSE))</f>
        <v/>
      </c>
      <c r="AR72" s="259" t="str">
        <f>IF(AR71="","",VLOOKUP(AR71,'シフト記号表（従来型・ユニット型共通）'!$C$6:$L$47,10,FALSE))</f>
        <v/>
      </c>
      <c r="AS72" s="259" t="str">
        <f>IF(AS71="","",VLOOKUP(AS71,'シフト記号表（従来型・ユニット型共通）'!$C$6:$L$47,10,FALSE))</f>
        <v/>
      </c>
      <c r="AT72" s="259" t="str">
        <f>IF(AT71="","",VLOOKUP(AT71,'シフト記号表（従来型・ユニット型共通）'!$C$6:$L$47,10,FALSE))</f>
        <v/>
      </c>
      <c r="AU72" s="260" t="str">
        <f>IF(AU71="","",VLOOKUP(AU71,'シフト記号表（従来型・ユニット型共通）'!$C$6:$L$47,10,FALSE))</f>
        <v/>
      </c>
      <c r="AV72" s="258" t="str">
        <f>IF(AV71="","",VLOOKUP(AV71,'シフト記号表（従来型・ユニット型共通）'!$C$6:$L$47,10,FALSE))</f>
        <v/>
      </c>
      <c r="AW72" s="259" t="str">
        <f>IF(AW71="","",VLOOKUP(AW71,'シフト記号表（従来型・ユニット型共通）'!$C$6:$L$47,10,FALSE))</f>
        <v/>
      </c>
      <c r="AX72" s="259" t="str">
        <f>IF(AX71="","",VLOOKUP(AX71,'シフト記号表（従来型・ユニット型共通）'!$C$6:$L$47,10,FALSE))</f>
        <v/>
      </c>
      <c r="AY72" s="259" t="str">
        <f>IF(AY71="","",VLOOKUP(AY71,'シフト記号表（従来型・ユニット型共通）'!$C$6:$L$47,10,FALSE))</f>
        <v/>
      </c>
      <c r="AZ72" s="259" t="str">
        <f>IF(AZ71="","",VLOOKUP(AZ71,'シフト記号表（従来型・ユニット型共通）'!$C$6:$L$47,10,FALSE))</f>
        <v/>
      </c>
      <c r="BA72" s="259" t="str">
        <f>IF(BA71="","",VLOOKUP(BA71,'シフト記号表（従来型・ユニット型共通）'!$C$6:$L$47,10,FALSE))</f>
        <v/>
      </c>
      <c r="BB72" s="260" t="str">
        <f>IF(BB71="","",VLOOKUP(BB71,'シフト記号表（従来型・ユニット型共通）'!$C$6:$L$47,10,FALSE))</f>
        <v/>
      </c>
      <c r="BC72" s="258" t="str">
        <f>IF(BC71="","",VLOOKUP(BC71,'シフト記号表（従来型・ユニット型共通）'!$C$6:$L$47,10,FALSE))</f>
        <v/>
      </c>
      <c r="BD72" s="259" t="str">
        <f>IF(BD71="","",VLOOKUP(BD71,'シフト記号表（従来型・ユニット型共通）'!$C$6:$L$47,10,FALSE))</f>
        <v/>
      </c>
      <c r="BE72" s="259" t="str">
        <f>IF(BE71="","",VLOOKUP(BE71,'シフト記号表（従来型・ユニット型共通）'!$C$6:$L$47,10,FALSE))</f>
        <v/>
      </c>
      <c r="BF72" s="1581" t="str">
        <f>IF($BI$3="４週",SUM(AA72:BB72),IF($BI$3="暦月",SUM(AA72:BE72),""))</f>
        <v/>
      </c>
      <c r="BG72" s="1582"/>
      <c r="BH72" s="1583" t="str">
        <f>IF($BI$3="４週",BF72/4,IF($BI$3="暦月",(BF72/($BI$8/7)),""))</f>
        <v/>
      </c>
      <c r="BI72" s="1582"/>
      <c r="BJ72" s="1578"/>
      <c r="BK72" s="1579"/>
      <c r="BL72" s="1579"/>
      <c r="BM72" s="1579"/>
      <c r="BN72" s="1580"/>
    </row>
    <row r="73" spans="2:66" ht="20.25" customHeight="1" x14ac:dyDescent="0.2">
      <c r="B73" s="1520">
        <f>B71+1</f>
        <v>29</v>
      </c>
      <c r="C73" s="1673"/>
      <c r="D73" s="1675"/>
      <c r="E73" s="1541"/>
      <c r="F73" s="1676"/>
      <c r="G73" s="1584"/>
      <c r="H73" s="1511"/>
      <c r="I73" s="253"/>
      <c r="J73" s="254"/>
      <c r="K73" s="253"/>
      <c r="L73" s="254"/>
      <c r="M73" s="1585"/>
      <c r="N73" s="1586"/>
      <c r="O73" s="1509"/>
      <c r="P73" s="1510"/>
      <c r="Q73" s="1510"/>
      <c r="R73" s="1511"/>
      <c r="S73" s="1515"/>
      <c r="T73" s="1516"/>
      <c r="U73" s="1516"/>
      <c r="V73" s="1516"/>
      <c r="W73" s="1517"/>
      <c r="X73" s="273" t="s">
        <v>487</v>
      </c>
      <c r="Y73" s="274"/>
      <c r="Z73" s="275"/>
      <c r="AA73" s="266"/>
      <c r="AB73" s="267"/>
      <c r="AC73" s="267"/>
      <c r="AD73" s="267"/>
      <c r="AE73" s="267"/>
      <c r="AF73" s="267"/>
      <c r="AG73" s="268"/>
      <c r="AH73" s="266"/>
      <c r="AI73" s="267"/>
      <c r="AJ73" s="267"/>
      <c r="AK73" s="267"/>
      <c r="AL73" s="267"/>
      <c r="AM73" s="267"/>
      <c r="AN73" s="268"/>
      <c r="AO73" s="266"/>
      <c r="AP73" s="267"/>
      <c r="AQ73" s="267"/>
      <c r="AR73" s="267"/>
      <c r="AS73" s="267"/>
      <c r="AT73" s="267"/>
      <c r="AU73" s="268"/>
      <c r="AV73" s="266"/>
      <c r="AW73" s="267"/>
      <c r="AX73" s="267"/>
      <c r="AY73" s="267"/>
      <c r="AZ73" s="267"/>
      <c r="BA73" s="267"/>
      <c r="BB73" s="268"/>
      <c r="BC73" s="266"/>
      <c r="BD73" s="267"/>
      <c r="BE73" s="269"/>
      <c r="BF73" s="1518"/>
      <c r="BG73" s="1519"/>
      <c r="BH73" s="1573"/>
      <c r="BI73" s="1574"/>
      <c r="BJ73" s="1575"/>
      <c r="BK73" s="1576"/>
      <c r="BL73" s="1576"/>
      <c r="BM73" s="1576"/>
      <c r="BN73" s="1577"/>
    </row>
    <row r="74" spans="2:66" ht="20.25" customHeight="1" x14ac:dyDescent="0.2">
      <c r="B74" s="1521"/>
      <c r="C74" s="1674"/>
      <c r="D74" s="1677"/>
      <c r="E74" s="1541"/>
      <c r="F74" s="1676"/>
      <c r="G74" s="1613"/>
      <c r="H74" s="1614"/>
      <c r="I74" s="276"/>
      <c r="J74" s="277">
        <f>G73</f>
        <v>0</v>
      </c>
      <c r="K74" s="276"/>
      <c r="L74" s="277">
        <f>M73</f>
        <v>0</v>
      </c>
      <c r="M74" s="1615"/>
      <c r="N74" s="1616"/>
      <c r="O74" s="1617"/>
      <c r="P74" s="1618"/>
      <c r="Q74" s="1618"/>
      <c r="R74" s="1614"/>
      <c r="S74" s="1515"/>
      <c r="T74" s="1516"/>
      <c r="U74" s="1516"/>
      <c r="V74" s="1516"/>
      <c r="W74" s="1517"/>
      <c r="X74" s="270" t="s">
        <v>488</v>
      </c>
      <c r="Y74" s="271"/>
      <c r="Z74" s="272"/>
      <c r="AA74" s="258" t="str">
        <f>IF(AA73="","",VLOOKUP(AA73,'シフト記号表（従来型・ユニット型共通）'!$C$6:$L$47,10,FALSE))</f>
        <v/>
      </c>
      <c r="AB74" s="259" t="str">
        <f>IF(AB73="","",VLOOKUP(AB73,'シフト記号表（従来型・ユニット型共通）'!$C$6:$L$47,10,FALSE))</f>
        <v/>
      </c>
      <c r="AC74" s="259" t="str">
        <f>IF(AC73="","",VLOOKUP(AC73,'シフト記号表（従来型・ユニット型共通）'!$C$6:$L$47,10,FALSE))</f>
        <v/>
      </c>
      <c r="AD74" s="259" t="str">
        <f>IF(AD73="","",VLOOKUP(AD73,'シフト記号表（従来型・ユニット型共通）'!$C$6:$L$47,10,FALSE))</f>
        <v/>
      </c>
      <c r="AE74" s="259" t="str">
        <f>IF(AE73="","",VLOOKUP(AE73,'シフト記号表（従来型・ユニット型共通）'!$C$6:$L$47,10,FALSE))</f>
        <v/>
      </c>
      <c r="AF74" s="259" t="str">
        <f>IF(AF73="","",VLOOKUP(AF73,'シフト記号表（従来型・ユニット型共通）'!$C$6:$L$47,10,FALSE))</f>
        <v/>
      </c>
      <c r="AG74" s="260" t="str">
        <f>IF(AG73="","",VLOOKUP(AG73,'シフト記号表（従来型・ユニット型共通）'!$C$6:$L$47,10,FALSE))</f>
        <v/>
      </c>
      <c r="AH74" s="258" t="str">
        <f>IF(AH73="","",VLOOKUP(AH73,'シフト記号表（従来型・ユニット型共通）'!$C$6:$L$47,10,FALSE))</f>
        <v/>
      </c>
      <c r="AI74" s="259" t="str">
        <f>IF(AI73="","",VLOOKUP(AI73,'シフト記号表（従来型・ユニット型共通）'!$C$6:$L$47,10,FALSE))</f>
        <v/>
      </c>
      <c r="AJ74" s="259" t="str">
        <f>IF(AJ73="","",VLOOKUP(AJ73,'シフト記号表（従来型・ユニット型共通）'!$C$6:$L$47,10,FALSE))</f>
        <v/>
      </c>
      <c r="AK74" s="259" t="str">
        <f>IF(AK73="","",VLOOKUP(AK73,'シフト記号表（従来型・ユニット型共通）'!$C$6:$L$47,10,FALSE))</f>
        <v/>
      </c>
      <c r="AL74" s="259" t="str">
        <f>IF(AL73="","",VLOOKUP(AL73,'シフト記号表（従来型・ユニット型共通）'!$C$6:$L$47,10,FALSE))</f>
        <v/>
      </c>
      <c r="AM74" s="259" t="str">
        <f>IF(AM73="","",VLOOKUP(AM73,'シフト記号表（従来型・ユニット型共通）'!$C$6:$L$47,10,FALSE))</f>
        <v/>
      </c>
      <c r="AN74" s="260" t="str">
        <f>IF(AN73="","",VLOOKUP(AN73,'シフト記号表（従来型・ユニット型共通）'!$C$6:$L$47,10,FALSE))</f>
        <v/>
      </c>
      <c r="AO74" s="258" t="str">
        <f>IF(AO73="","",VLOOKUP(AO73,'シフト記号表（従来型・ユニット型共通）'!$C$6:$L$47,10,FALSE))</f>
        <v/>
      </c>
      <c r="AP74" s="259" t="str">
        <f>IF(AP73="","",VLOOKUP(AP73,'シフト記号表（従来型・ユニット型共通）'!$C$6:$L$47,10,FALSE))</f>
        <v/>
      </c>
      <c r="AQ74" s="259" t="str">
        <f>IF(AQ73="","",VLOOKUP(AQ73,'シフト記号表（従来型・ユニット型共通）'!$C$6:$L$47,10,FALSE))</f>
        <v/>
      </c>
      <c r="AR74" s="259" t="str">
        <f>IF(AR73="","",VLOOKUP(AR73,'シフト記号表（従来型・ユニット型共通）'!$C$6:$L$47,10,FALSE))</f>
        <v/>
      </c>
      <c r="AS74" s="259" t="str">
        <f>IF(AS73="","",VLOOKUP(AS73,'シフト記号表（従来型・ユニット型共通）'!$C$6:$L$47,10,FALSE))</f>
        <v/>
      </c>
      <c r="AT74" s="259" t="str">
        <f>IF(AT73="","",VLOOKUP(AT73,'シフト記号表（従来型・ユニット型共通）'!$C$6:$L$47,10,FALSE))</f>
        <v/>
      </c>
      <c r="AU74" s="260" t="str">
        <f>IF(AU73="","",VLOOKUP(AU73,'シフト記号表（従来型・ユニット型共通）'!$C$6:$L$47,10,FALSE))</f>
        <v/>
      </c>
      <c r="AV74" s="258" t="str">
        <f>IF(AV73="","",VLOOKUP(AV73,'シフト記号表（従来型・ユニット型共通）'!$C$6:$L$47,10,FALSE))</f>
        <v/>
      </c>
      <c r="AW74" s="259" t="str">
        <f>IF(AW73="","",VLOOKUP(AW73,'シフト記号表（従来型・ユニット型共通）'!$C$6:$L$47,10,FALSE))</f>
        <v/>
      </c>
      <c r="AX74" s="259" t="str">
        <f>IF(AX73="","",VLOOKUP(AX73,'シフト記号表（従来型・ユニット型共通）'!$C$6:$L$47,10,FALSE))</f>
        <v/>
      </c>
      <c r="AY74" s="259" t="str">
        <f>IF(AY73="","",VLOOKUP(AY73,'シフト記号表（従来型・ユニット型共通）'!$C$6:$L$47,10,FALSE))</f>
        <v/>
      </c>
      <c r="AZ74" s="259" t="str">
        <f>IF(AZ73="","",VLOOKUP(AZ73,'シフト記号表（従来型・ユニット型共通）'!$C$6:$L$47,10,FALSE))</f>
        <v/>
      </c>
      <c r="BA74" s="259" t="str">
        <f>IF(BA73="","",VLOOKUP(BA73,'シフト記号表（従来型・ユニット型共通）'!$C$6:$L$47,10,FALSE))</f>
        <v/>
      </c>
      <c r="BB74" s="260" t="str">
        <f>IF(BB73="","",VLOOKUP(BB73,'シフト記号表（従来型・ユニット型共通）'!$C$6:$L$47,10,FALSE))</f>
        <v/>
      </c>
      <c r="BC74" s="258" t="str">
        <f>IF(BC73="","",VLOOKUP(BC73,'シフト記号表（従来型・ユニット型共通）'!$C$6:$L$47,10,FALSE))</f>
        <v/>
      </c>
      <c r="BD74" s="259" t="str">
        <f>IF(BD73="","",VLOOKUP(BD73,'シフト記号表（従来型・ユニット型共通）'!$C$6:$L$47,10,FALSE))</f>
        <v/>
      </c>
      <c r="BE74" s="259" t="str">
        <f>IF(BE73="","",VLOOKUP(BE73,'シフト記号表（従来型・ユニット型共通）'!$C$6:$L$47,10,FALSE))</f>
        <v/>
      </c>
      <c r="BF74" s="1610" t="str">
        <f>IF($BI$3="４週",SUM(AA74:BB74),IF($BI$3="暦月",SUM(AA74:BE74),""))</f>
        <v/>
      </c>
      <c r="BG74" s="1611"/>
      <c r="BH74" s="1612" t="str">
        <f>IF($BI$3="４週",BF74/4,IF($BI$3="暦月",(BF74/($BI$8/7)),""))</f>
        <v/>
      </c>
      <c r="BI74" s="1611"/>
      <c r="BJ74" s="1607"/>
      <c r="BK74" s="1608"/>
      <c r="BL74" s="1608"/>
      <c r="BM74" s="1608"/>
      <c r="BN74" s="1609"/>
    </row>
    <row r="75" spans="2:66" ht="20.25" customHeight="1" x14ac:dyDescent="0.2">
      <c r="B75" s="1520">
        <f>B73+1</f>
        <v>30</v>
      </c>
      <c r="C75" s="1673"/>
      <c r="D75" s="1675"/>
      <c r="E75" s="1541"/>
      <c r="F75" s="1676"/>
      <c r="G75" s="1584"/>
      <c r="H75" s="1511"/>
      <c r="I75" s="253"/>
      <c r="J75" s="254"/>
      <c r="K75" s="253"/>
      <c r="L75" s="254"/>
      <c r="M75" s="1585"/>
      <c r="N75" s="1586"/>
      <c r="O75" s="1509"/>
      <c r="P75" s="1510"/>
      <c r="Q75" s="1510"/>
      <c r="R75" s="1511"/>
      <c r="S75" s="1515"/>
      <c r="T75" s="1516"/>
      <c r="U75" s="1516"/>
      <c r="V75" s="1516"/>
      <c r="W75" s="1517"/>
      <c r="X75" s="273" t="s">
        <v>487</v>
      </c>
      <c r="Y75" s="274"/>
      <c r="Z75" s="275"/>
      <c r="AA75" s="266"/>
      <c r="AB75" s="267"/>
      <c r="AC75" s="267"/>
      <c r="AD75" s="267"/>
      <c r="AE75" s="267"/>
      <c r="AF75" s="267"/>
      <c r="AG75" s="268"/>
      <c r="AH75" s="266"/>
      <c r="AI75" s="267"/>
      <c r="AJ75" s="267"/>
      <c r="AK75" s="267"/>
      <c r="AL75" s="267"/>
      <c r="AM75" s="267"/>
      <c r="AN75" s="268"/>
      <c r="AO75" s="266"/>
      <c r="AP75" s="267"/>
      <c r="AQ75" s="267"/>
      <c r="AR75" s="267"/>
      <c r="AS75" s="267"/>
      <c r="AT75" s="267"/>
      <c r="AU75" s="268"/>
      <c r="AV75" s="266"/>
      <c r="AW75" s="267"/>
      <c r="AX75" s="267"/>
      <c r="AY75" s="267"/>
      <c r="AZ75" s="267"/>
      <c r="BA75" s="267"/>
      <c r="BB75" s="268"/>
      <c r="BC75" s="266"/>
      <c r="BD75" s="267"/>
      <c r="BE75" s="269"/>
      <c r="BF75" s="1518"/>
      <c r="BG75" s="1519"/>
      <c r="BH75" s="1573"/>
      <c r="BI75" s="1574"/>
      <c r="BJ75" s="1575"/>
      <c r="BK75" s="1576"/>
      <c r="BL75" s="1576"/>
      <c r="BM75" s="1576"/>
      <c r="BN75" s="1577"/>
    </row>
    <row r="76" spans="2:66" ht="20.25" customHeight="1" x14ac:dyDescent="0.2">
      <c r="B76" s="1521"/>
      <c r="C76" s="1674"/>
      <c r="D76" s="1677"/>
      <c r="E76" s="1541"/>
      <c r="F76" s="1676"/>
      <c r="G76" s="1613"/>
      <c r="H76" s="1614"/>
      <c r="I76" s="276"/>
      <c r="J76" s="277">
        <f>G75</f>
        <v>0</v>
      </c>
      <c r="K76" s="276"/>
      <c r="L76" s="277">
        <f>M75</f>
        <v>0</v>
      </c>
      <c r="M76" s="1615"/>
      <c r="N76" s="1616"/>
      <c r="O76" s="1617"/>
      <c r="P76" s="1618"/>
      <c r="Q76" s="1618"/>
      <c r="R76" s="1614"/>
      <c r="S76" s="1515"/>
      <c r="T76" s="1516"/>
      <c r="U76" s="1516"/>
      <c r="V76" s="1516"/>
      <c r="W76" s="1517"/>
      <c r="X76" s="270" t="s">
        <v>488</v>
      </c>
      <c r="Y76" s="271"/>
      <c r="Z76" s="272"/>
      <c r="AA76" s="258" t="str">
        <f>IF(AA75="","",VLOOKUP(AA75,'シフト記号表（従来型・ユニット型共通）'!$C$6:$L$47,10,FALSE))</f>
        <v/>
      </c>
      <c r="AB76" s="259" t="str">
        <f>IF(AB75="","",VLOOKUP(AB75,'シフト記号表（従来型・ユニット型共通）'!$C$6:$L$47,10,FALSE))</f>
        <v/>
      </c>
      <c r="AC76" s="259" t="str">
        <f>IF(AC75="","",VLOOKUP(AC75,'シフト記号表（従来型・ユニット型共通）'!$C$6:$L$47,10,FALSE))</f>
        <v/>
      </c>
      <c r="AD76" s="259" t="str">
        <f>IF(AD75="","",VLOOKUP(AD75,'シフト記号表（従来型・ユニット型共通）'!$C$6:$L$47,10,FALSE))</f>
        <v/>
      </c>
      <c r="AE76" s="259" t="str">
        <f>IF(AE75="","",VLOOKUP(AE75,'シフト記号表（従来型・ユニット型共通）'!$C$6:$L$47,10,FALSE))</f>
        <v/>
      </c>
      <c r="AF76" s="259" t="str">
        <f>IF(AF75="","",VLOOKUP(AF75,'シフト記号表（従来型・ユニット型共通）'!$C$6:$L$47,10,FALSE))</f>
        <v/>
      </c>
      <c r="AG76" s="260" t="str">
        <f>IF(AG75="","",VLOOKUP(AG75,'シフト記号表（従来型・ユニット型共通）'!$C$6:$L$47,10,FALSE))</f>
        <v/>
      </c>
      <c r="AH76" s="258" t="str">
        <f>IF(AH75="","",VLOOKUP(AH75,'シフト記号表（従来型・ユニット型共通）'!$C$6:$L$47,10,FALSE))</f>
        <v/>
      </c>
      <c r="AI76" s="259" t="str">
        <f>IF(AI75="","",VLOOKUP(AI75,'シフト記号表（従来型・ユニット型共通）'!$C$6:$L$47,10,FALSE))</f>
        <v/>
      </c>
      <c r="AJ76" s="259" t="str">
        <f>IF(AJ75="","",VLOOKUP(AJ75,'シフト記号表（従来型・ユニット型共通）'!$C$6:$L$47,10,FALSE))</f>
        <v/>
      </c>
      <c r="AK76" s="259" t="str">
        <f>IF(AK75="","",VLOOKUP(AK75,'シフト記号表（従来型・ユニット型共通）'!$C$6:$L$47,10,FALSE))</f>
        <v/>
      </c>
      <c r="AL76" s="259" t="str">
        <f>IF(AL75="","",VLOOKUP(AL75,'シフト記号表（従来型・ユニット型共通）'!$C$6:$L$47,10,FALSE))</f>
        <v/>
      </c>
      <c r="AM76" s="259" t="str">
        <f>IF(AM75="","",VLOOKUP(AM75,'シフト記号表（従来型・ユニット型共通）'!$C$6:$L$47,10,FALSE))</f>
        <v/>
      </c>
      <c r="AN76" s="260" t="str">
        <f>IF(AN75="","",VLOOKUP(AN75,'シフト記号表（従来型・ユニット型共通）'!$C$6:$L$47,10,FALSE))</f>
        <v/>
      </c>
      <c r="AO76" s="258" t="str">
        <f>IF(AO75="","",VLOOKUP(AO75,'シフト記号表（従来型・ユニット型共通）'!$C$6:$L$47,10,FALSE))</f>
        <v/>
      </c>
      <c r="AP76" s="259" t="str">
        <f>IF(AP75="","",VLOOKUP(AP75,'シフト記号表（従来型・ユニット型共通）'!$C$6:$L$47,10,FALSE))</f>
        <v/>
      </c>
      <c r="AQ76" s="259" t="str">
        <f>IF(AQ75="","",VLOOKUP(AQ75,'シフト記号表（従来型・ユニット型共通）'!$C$6:$L$47,10,FALSE))</f>
        <v/>
      </c>
      <c r="AR76" s="259" t="str">
        <f>IF(AR75="","",VLOOKUP(AR75,'シフト記号表（従来型・ユニット型共通）'!$C$6:$L$47,10,FALSE))</f>
        <v/>
      </c>
      <c r="AS76" s="259" t="str">
        <f>IF(AS75="","",VLOOKUP(AS75,'シフト記号表（従来型・ユニット型共通）'!$C$6:$L$47,10,FALSE))</f>
        <v/>
      </c>
      <c r="AT76" s="259" t="str">
        <f>IF(AT75="","",VLOOKUP(AT75,'シフト記号表（従来型・ユニット型共通）'!$C$6:$L$47,10,FALSE))</f>
        <v/>
      </c>
      <c r="AU76" s="260" t="str">
        <f>IF(AU75="","",VLOOKUP(AU75,'シフト記号表（従来型・ユニット型共通）'!$C$6:$L$47,10,FALSE))</f>
        <v/>
      </c>
      <c r="AV76" s="258" t="str">
        <f>IF(AV75="","",VLOOKUP(AV75,'シフト記号表（従来型・ユニット型共通）'!$C$6:$L$47,10,FALSE))</f>
        <v/>
      </c>
      <c r="AW76" s="259" t="str">
        <f>IF(AW75="","",VLOOKUP(AW75,'シフト記号表（従来型・ユニット型共通）'!$C$6:$L$47,10,FALSE))</f>
        <v/>
      </c>
      <c r="AX76" s="259" t="str">
        <f>IF(AX75="","",VLOOKUP(AX75,'シフト記号表（従来型・ユニット型共通）'!$C$6:$L$47,10,FALSE))</f>
        <v/>
      </c>
      <c r="AY76" s="259" t="str">
        <f>IF(AY75="","",VLOOKUP(AY75,'シフト記号表（従来型・ユニット型共通）'!$C$6:$L$47,10,FALSE))</f>
        <v/>
      </c>
      <c r="AZ76" s="259" t="str">
        <f>IF(AZ75="","",VLOOKUP(AZ75,'シフト記号表（従来型・ユニット型共通）'!$C$6:$L$47,10,FALSE))</f>
        <v/>
      </c>
      <c r="BA76" s="259" t="str">
        <f>IF(BA75="","",VLOOKUP(BA75,'シフト記号表（従来型・ユニット型共通）'!$C$6:$L$47,10,FALSE))</f>
        <v/>
      </c>
      <c r="BB76" s="260" t="str">
        <f>IF(BB75="","",VLOOKUP(BB75,'シフト記号表（従来型・ユニット型共通）'!$C$6:$L$47,10,FALSE))</f>
        <v/>
      </c>
      <c r="BC76" s="258" t="str">
        <f>IF(BC75="","",VLOOKUP(BC75,'シフト記号表（従来型・ユニット型共通）'!$C$6:$L$47,10,FALSE))</f>
        <v/>
      </c>
      <c r="BD76" s="259" t="str">
        <f>IF(BD75="","",VLOOKUP(BD75,'シフト記号表（従来型・ユニット型共通）'!$C$6:$L$47,10,FALSE))</f>
        <v/>
      </c>
      <c r="BE76" s="259" t="str">
        <f>IF(BE75="","",VLOOKUP(BE75,'シフト記号表（従来型・ユニット型共通）'!$C$6:$L$47,10,FALSE))</f>
        <v/>
      </c>
      <c r="BF76" s="1610" t="str">
        <f>IF($BI$3="４週",SUM(AA76:BB76),IF($BI$3="暦月",SUM(AA76:BE76),""))</f>
        <v/>
      </c>
      <c r="BG76" s="1611"/>
      <c r="BH76" s="1612" t="str">
        <f>IF($BI$3="４週",BF76/4,IF($BI$3="暦月",(BF76/($BI$8/7)),""))</f>
        <v/>
      </c>
      <c r="BI76" s="1611"/>
      <c r="BJ76" s="1607"/>
      <c r="BK76" s="1608"/>
      <c r="BL76" s="1608"/>
      <c r="BM76" s="1608"/>
      <c r="BN76" s="1609"/>
    </row>
    <row r="77" spans="2:66" ht="20.25" customHeight="1" x14ac:dyDescent="0.2">
      <c r="B77" s="1520">
        <f>B75+1</f>
        <v>31</v>
      </c>
      <c r="C77" s="1673"/>
      <c r="D77" s="1675"/>
      <c r="E77" s="1541"/>
      <c r="F77" s="1676"/>
      <c r="G77" s="1584"/>
      <c r="H77" s="1511"/>
      <c r="I77" s="253"/>
      <c r="J77" s="254"/>
      <c r="K77" s="253"/>
      <c r="L77" s="254"/>
      <c r="M77" s="1585"/>
      <c r="N77" s="1586"/>
      <c r="O77" s="1509"/>
      <c r="P77" s="1510"/>
      <c r="Q77" s="1510"/>
      <c r="R77" s="1511"/>
      <c r="S77" s="1515"/>
      <c r="T77" s="1516"/>
      <c r="U77" s="1516"/>
      <c r="V77" s="1516"/>
      <c r="W77" s="1517"/>
      <c r="X77" s="273" t="s">
        <v>487</v>
      </c>
      <c r="Y77" s="274"/>
      <c r="Z77" s="275"/>
      <c r="AA77" s="266"/>
      <c r="AB77" s="267"/>
      <c r="AC77" s="267"/>
      <c r="AD77" s="267"/>
      <c r="AE77" s="267"/>
      <c r="AF77" s="267"/>
      <c r="AG77" s="268"/>
      <c r="AH77" s="266"/>
      <c r="AI77" s="267"/>
      <c r="AJ77" s="267"/>
      <c r="AK77" s="267"/>
      <c r="AL77" s="267"/>
      <c r="AM77" s="267"/>
      <c r="AN77" s="268"/>
      <c r="AO77" s="266"/>
      <c r="AP77" s="267"/>
      <c r="AQ77" s="267"/>
      <c r="AR77" s="267"/>
      <c r="AS77" s="267"/>
      <c r="AT77" s="267"/>
      <c r="AU77" s="268"/>
      <c r="AV77" s="266"/>
      <c r="AW77" s="267"/>
      <c r="AX77" s="267"/>
      <c r="AY77" s="267"/>
      <c r="AZ77" s="267"/>
      <c r="BA77" s="267"/>
      <c r="BB77" s="268"/>
      <c r="BC77" s="266"/>
      <c r="BD77" s="267"/>
      <c r="BE77" s="269"/>
      <c r="BF77" s="1518"/>
      <c r="BG77" s="1519"/>
      <c r="BH77" s="1573"/>
      <c r="BI77" s="1574"/>
      <c r="BJ77" s="1575"/>
      <c r="BK77" s="1576"/>
      <c r="BL77" s="1576"/>
      <c r="BM77" s="1576"/>
      <c r="BN77" s="1577"/>
    </row>
    <row r="78" spans="2:66" ht="20.25" customHeight="1" x14ac:dyDescent="0.2">
      <c r="B78" s="1521"/>
      <c r="C78" s="1674"/>
      <c r="D78" s="1677"/>
      <c r="E78" s="1541"/>
      <c r="F78" s="1676"/>
      <c r="G78" s="1613"/>
      <c r="H78" s="1614"/>
      <c r="I78" s="276"/>
      <c r="J78" s="277">
        <f>G77</f>
        <v>0</v>
      </c>
      <c r="K78" s="276"/>
      <c r="L78" s="277">
        <f>M77</f>
        <v>0</v>
      </c>
      <c r="M78" s="1615"/>
      <c r="N78" s="1616"/>
      <c r="O78" s="1617"/>
      <c r="P78" s="1618"/>
      <c r="Q78" s="1618"/>
      <c r="R78" s="1614"/>
      <c r="S78" s="1515"/>
      <c r="T78" s="1516"/>
      <c r="U78" s="1516"/>
      <c r="V78" s="1516"/>
      <c r="W78" s="1517"/>
      <c r="X78" s="270" t="s">
        <v>488</v>
      </c>
      <c r="Y78" s="271"/>
      <c r="Z78" s="272"/>
      <c r="AA78" s="258" t="str">
        <f>IF(AA77="","",VLOOKUP(AA77,'シフト記号表（従来型・ユニット型共通）'!$C$6:$L$47,10,FALSE))</f>
        <v/>
      </c>
      <c r="AB78" s="259" t="str">
        <f>IF(AB77="","",VLOOKUP(AB77,'シフト記号表（従来型・ユニット型共通）'!$C$6:$L$47,10,FALSE))</f>
        <v/>
      </c>
      <c r="AC78" s="259" t="str">
        <f>IF(AC77="","",VLOOKUP(AC77,'シフト記号表（従来型・ユニット型共通）'!$C$6:$L$47,10,FALSE))</f>
        <v/>
      </c>
      <c r="AD78" s="259" t="str">
        <f>IF(AD77="","",VLOOKUP(AD77,'シフト記号表（従来型・ユニット型共通）'!$C$6:$L$47,10,FALSE))</f>
        <v/>
      </c>
      <c r="AE78" s="259" t="str">
        <f>IF(AE77="","",VLOOKUP(AE77,'シフト記号表（従来型・ユニット型共通）'!$C$6:$L$47,10,FALSE))</f>
        <v/>
      </c>
      <c r="AF78" s="259" t="str">
        <f>IF(AF77="","",VLOOKUP(AF77,'シフト記号表（従来型・ユニット型共通）'!$C$6:$L$47,10,FALSE))</f>
        <v/>
      </c>
      <c r="AG78" s="260" t="str">
        <f>IF(AG77="","",VLOOKUP(AG77,'シフト記号表（従来型・ユニット型共通）'!$C$6:$L$47,10,FALSE))</f>
        <v/>
      </c>
      <c r="AH78" s="258" t="str">
        <f>IF(AH77="","",VLOOKUP(AH77,'シフト記号表（従来型・ユニット型共通）'!$C$6:$L$47,10,FALSE))</f>
        <v/>
      </c>
      <c r="AI78" s="259" t="str">
        <f>IF(AI77="","",VLOOKUP(AI77,'シフト記号表（従来型・ユニット型共通）'!$C$6:$L$47,10,FALSE))</f>
        <v/>
      </c>
      <c r="AJ78" s="259" t="str">
        <f>IF(AJ77="","",VLOOKUP(AJ77,'シフト記号表（従来型・ユニット型共通）'!$C$6:$L$47,10,FALSE))</f>
        <v/>
      </c>
      <c r="AK78" s="259" t="str">
        <f>IF(AK77="","",VLOOKUP(AK77,'シフト記号表（従来型・ユニット型共通）'!$C$6:$L$47,10,FALSE))</f>
        <v/>
      </c>
      <c r="AL78" s="259" t="str">
        <f>IF(AL77="","",VLOOKUP(AL77,'シフト記号表（従来型・ユニット型共通）'!$C$6:$L$47,10,FALSE))</f>
        <v/>
      </c>
      <c r="AM78" s="259" t="str">
        <f>IF(AM77="","",VLOOKUP(AM77,'シフト記号表（従来型・ユニット型共通）'!$C$6:$L$47,10,FALSE))</f>
        <v/>
      </c>
      <c r="AN78" s="260" t="str">
        <f>IF(AN77="","",VLOOKUP(AN77,'シフト記号表（従来型・ユニット型共通）'!$C$6:$L$47,10,FALSE))</f>
        <v/>
      </c>
      <c r="AO78" s="258" t="str">
        <f>IF(AO77="","",VLOOKUP(AO77,'シフト記号表（従来型・ユニット型共通）'!$C$6:$L$47,10,FALSE))</f>
        <v/>
      </c>
      <c r="AP78" s="259" t="str">
        <f>IF(AP77="","",VLOOKUP(AP77,'シフト記号表（従来型・ユニット型共通）'!$C$6:$L$47,10,FALSE))</f>
        <v/>
      </c>
      <c r="AQ78" s="259" t="str">
        <f>IF(AQ77="","",VLOOKUP(AQ77,'シフト記号表（従来型・ユニット型共通）'!$C$6:$L$47,10,FALSE))</f>
        <v/>
      </c>
      <c r="AR78" s="259" t="str">
        <f>IF(AR77="","",VLOOKUP(AR77,'シフト記号表（従来型・ユニット型共通）'!$C$6:$L$47,10,FALSE))</f>
        <v/>
      </c>
      <c r="AS78" s="259" t="str">
        <f>IF(AS77="","",VLOOKUP(AS77,'シフト記号表（従来型・ユニット型共通）'!$C$6:$L$47,10,FALSE))</f>
        <v/>
      </c>
      <c r="AT78" s="259" t="str">
        <f>IF(AT77="","",VLOOKUP(AT77,'シフト記号表（従来型・ユニット型共通）'!$C$6:$L$47,10,FALSE))</f>
        <v/>
      </c>
      <c r="AU78" s="260" t="str">
        <f>IF(AU77="","",VLOOKUP(AU77,'シフト記号表（従来型・ユニット型共通）'!$C$6:$L$47,10,FALSE))</f>
        <v/>
      </c>
      <c r="AV78" s="258" t="str">
        <f>IF(AV77="","",VLOOKUP(AV77,'シフト記号表（従来型・ユニット型共通）'!$C$6:$L$47,10,FALSE))</f>
        <v/>
      </c>
      <c r="AW78" s="259" t="str">
        <f>IF(AW77="","",VLOOKUP(AW77,'シフト記号表（従来型・ユニット型共通）'!$C$6:$L$47,10,FALSE))</f>
        <v/>
      </c>
      <c r="AX78" s="259" t="str">
        <f>IF(AX77="","",VLOOKUP(AX77,'シフト記号表（従来型・ユニット型共通）'!$C$6:$L$47,10,FALSE))</f>
        <v/>
      </c>
      <c r="AY78" s="259" t="str">
        <f>IF(AY77="","",VLOOKUP(AY77,'シフト記号表（従来型・ユニット型共通）'!$C$6:$L$47,10,FALSE))</f>
        <v/>
      </c>
      <c r="AZ78" s="259" t="str">
        <f>IF(AZ77="","",VLOOKUP(AZ77,'シフト記号表（従来型・ユニット型共通）'!$C$6:$L$47,10,FALSE))</f>
        <v/>
      </c>
      <c r="BA78" s="259" t="str">
        <f>IF(BA77="","",VLOOKUP(BA77,'シフト記号表（従来型・ユニット型共通）'!$C$6:$L$47,10,FALSE))</f>
        <v/>
      </c>
      <c r="BB78" s="260" t="str">
        <f>IF(BB77="","",VLOOKUP(BB77,'シフト記号表（従来型・ユニット型共通）'!$C$6:$L$47,10,FALSE))</f>
        <v/>
      </c>
      <c r="BC78" s="258" t="str">
        <f>IF(BC77="","",VLOOKUP(BC77,'シフト記号表（従来型・ユニット型共通）'!$C$6:$L$47,10,FALSE))</f>
        <v/>
      </c>
      <c r="BD78" s="259" t="str">
        <f>IF(BD77="","",VLOOKUP(BD77,'シフト記号表（従来型・ユニット型共通）'!$C$6:$L$47,10,FALSE))</f>
        <v/>
      </c>
      <c r="BE78" s="259" t="str">
        <f>IF(BE77="","",VLOOKUP(BE77,'シフト記号表（従来型・ユニット型共通）'!$C$6:$L$47,10,FALSE))</f>
        <v/>
      </c>
      <c r="BF78" s="1610" t="str">
        <f>IF($BI$3="４週",SUM(AA78:BB78),IF($BI$3="暦月",SUM(AA78:BE78),""))</f>
        <v/>
      </c>
      <c r="BG78" s="1611"/>
      <c r="BH78" s="1612" t="str">
        <f>IF($BI$3="４週",BF78/4,IF($BI$3="暦月",(BF78/($BI$8/7)),""))</f>
        <v/>
      </c>
      <c r="BI78" s="1611"/>
      <c r="BJ78" s="1607"/>
      <c r="BK78" s="1608"/>
      <c r="BL78" s="1608"/>
      <c r="BM78" s="1608"/>
      <c r="BN78" s="1609"/>
    </row>
    <row r="79" spans="2:66" ht="20.25" customHeight="1" x14ac:dyDescent="0.2">
      <c r="B79" s="1520">
        <f>B77+1</f>
        <v>32</v>
      </c>
      <c r="C79" s="1673"/>
      <c r="D79" s="1675"/>
      <c r="E79" s="1541"/>
      <c r="F79" s="1676"/>
      <c r="G79" s="1584"/>
      <c r="H79" s="1511"/>
      <c r="I79" s="253"/>
      <c r="J79" s="254"/>
      <c r="K79" s="253"/>
      <c r="L79" s="254"/>
      <c r="M79" s="1585"/>
      <c r="N79" s="1586"/>
      <c r="O79" s="1509"/>
      <c r="P79" s="1510"/>
      <c r="Q79" s="1510"/>
      <c r="R79" s="1511"/>
      <c r="S79" s="1515"/>
      <c r="T79" s="1516"/>
      <c r="U79" s="1516"/>
      <c r="V79" s="1516"/>
      <c r="W79" s="1517"/>
      <c r="X79" s="273" t="s">
        <v>487</v>
      </c>
      <c r="Y79" s="274"/>
      <c r="Z79" s="275"/>
      <c r="AA79" s="266"/>
      <c r="AB79" s="267"/>
      <c r="AC79" s="267"/>
      <c r="AD79" s="267"/>
      <c r="AE79" s="267"/>
      <c r="AF79" s="267"/>
      <c r="AG79" s="268"/>
      <c r="AH79" s="266"/>
      <c r="AI79" s="267"/>
      <c r="AJ79" s="267"/>
      <c r="AK79" s="267"/>
      <c r="AL79" s="267"/>
      <c r="AM79" s="267"/>
      <c r="AN79" s="268"/>
      <c r="AO79" s="266"/>
      <c r="AP79" s="267"/>
      <c r="AQ79" s="267"/>
      <c r="AR79" s="267"/>
      <c r="AS79" s="267"/>
      <c r="AT79" s="267"/>
      <c r="AU79" s="268"/>
      <c r="AV79" s="266"/>
      <c r="AW79" s="267"/>
      <c r="AX79" s="267"/>
      <c r="AY79" s="267"/>
      <c r="AZ79" s="267"/>
      <c r="BA79" s="267"/>
      <c r="BB79" s="268"/>
      <c r="BC79" s="266"/>
      <c r="BD79" s="267"/>
      <c r="BE79" s="269"/>
      <c r="BF79" s="1518"/>
      <c r="BG79" s="1519"/>
      <c r="BH79" s="1573"/>
      <c r="BI79" s="1574"/>
      <c r="BJ79" s="1575"/>
      <c r="BK79" s="1576"/>
      <c r="BL79" s="1576"/>
      <c r="BM79" s="1576"/>
      <c r="BN79" s="1577"/>
    </row>
    <row r="80" spans="2:66" ht="20.25" customHeight="1" x14ac:dyDescent="0.2">
      <c r="B80" s="1521"/>
      <c r="C80" s="1674"/>
      <c r="D80" s="1677"/>
      <c r="E80" s="1541"/>
      <c r="F80" s="1676"/>
      <c r="G80" s="1613"/>
      <c r="H80" s="1614"/>
      <c r="I80" s="276"/>
      <c r="J80" s="277">
        <f>G79</f>
        <v>0</v>
      </c>
      <c r="K80" s="276"/>
      <c r="L80" s="277">
        <f>M79</f>
        <v>0</v>
      </c>
      <c r="M80" s="1615"/>
      <c r="N80" s="1616"/>
      <c r="O80" s="1617"/>
      <c r="P80" s="1618"/>
      <c r="Q80" s="1618"/>
      <c r="R80" s="1614"/>
      <c r="S80" s="1515"/>
      <c r="T80" s="1516"/>
      <c r="U80" s="1516"/>
      <c r="V80" s="1516"/>
      <c r="W80" s="1517"/>
      <c r="X80" s="270" t="s">
        <v>488</v>
      </c>
      <c r="Y80" s="271"/>
      <c r="Z80" s="272"/>
      <c r="AA80" s="258" t="str">
        <f>IF(AA79="","",VLOOKUP(AA79,'シフト記号表（従来型・ユニット型共通）'!$C$6:$L$47,10,FALSE))</f>
        <v/>
      </c>
      <c r="AB80" s="259" t="str">
        <f>IF(AB79="","",VLOOKUP(AB79,'シフト記号表（従来型・ユニット型共通）'!$C$6:$L$47,10,FALSE))</f>
        <v/>
      </c>
      <c r="AC80" s="259" t="str">
        <f>IF(AC79="","",VLOOKUP(AC79,'シフト記号表（従来型・ユニット型共通）'!$C$6:$L$47,10,FALSE))</f>
        <v/>
      </c>
      <c r="AD80" s="259" t="str">
        <f>IF(AD79="","",VLOOKUP(AD79,'シフト記号表（従来型・ユニット型共通）'!$C$6:$L$47,10,FALSE))</f>
        <v/>
      </c>
      <c r="AE80" s="259" t="str">
        <f>IF(AE79="","",VLOOKUP(AE79,'シフト記号表（従来型・ユニット型共通）'!$C$6:$L$47,10,FALSE))</f>
        <v/>
      </c>
      <c r="AF80" s="259" t="str">
        <f>IF(AF79="","",VLOOKUP(AF79,'シフト記号表（従来型・ユニット型共通）'!$C$6:$L$47,10,FALSE))</f>
        <v/>
      </c>
      <c r="AG80" s="260" t="str">
        <f>IF(AG79="","",VLOOKUP(AG79,'シフト記号表（従来型・ユニット型共通）'!$C$6:$L$47,10,FALSE))</f>
        <v/>
      </c>
      <c r="AH80" s="258" t="str">
        <f>IF(AH79="","",VLOOKUP(AH79,'シフト記号表（従来型・ユニット型共通）'!$C$6:$L$47,10,FALSE))</f>
        <v/>
      </c>
      <c r="AI80" s="259" t="str">
        <f>IF(AI79="","",VLOOKUP(AI79,'シフト記号表（従来型・ユニット型共通）'!$C$6:$L$47,10,FALSE))</f>
        <v/>
      </c>
      <c r="AJ80" s="259" t="str">
        <f>IF(AJ79="","",VLOOKUP(AJ79,'シフト記号表（従来型・ユニット型共通）'!$C$6:$L$47,10,FALSE))</f>
        <v/>
      </c>
      <c r="AK80" s="259" t="str">
        <f>IF(AK79="","",VLOOKUP(AK79,'シフト記号表（従来型・ユニット型共通）'!$C$6:$L$47,10,FALSE))</f>
        <v/>
      </c>
      <c r="AL80" s="259" t="str">
        <f>IF(AL79="","",VLOOKUP(AL79,'シフト記号表（従来型・ユニット型共通）'!$C$6:$L$47,10,FALSE))</f>
        <v/>
      </c>
      <c r="AM80" s="259" t="str">
        <f>IF(AM79="","",VLOOKUP(AM79,'シフト記号表（従来型・ユニット型共通）'!$C$6:$L$47,10,FALSE))</f>
        <v/>
      </c>
      <c r="AN80" s="260" t="str">
        <f>IF(AN79="","",VLOOKUP(AN79,'シフト記号表（従来型・ユニット型共通）'!$C$6:$L$47,10,FALSE))</f>
        <v/>
      </c>
      <c r="AO80" s="258" t="str">
        <f>IF(AO79="","",VLOOKUP(AO79,'シフト記号表（従来型・ユニット型共通）'!$C$6:$L$47,10,FALSE))</f>
        <v/>
      </c>
      <c r="AP80" s="259" t="str">
        <f>IF(AP79="","",VLOOKUP(AP79,'シフト記号表（従来型・ユニット型共通）'!$C$6:$L$47,10,FALSE))</f>
        <v/>
      </c>
      <c r="AQ80" s="259" t="str">
        <f>IF(AQ79="","",VLOOKUP(AQ79,'シフト記号表（従来型・ユニット型共通）'!$C$6:$L$47,10,FALSE))</f>
        <v/>
      </c>
      <c r="AR80" s="259" t="str">
        <f>IF(AR79="","",VLOOKUP(AR79,'シフト記号表（従来型・ユニット型共通）'!$C$6:$L$47,10,FALSE))</f>
        <v/>
      </c>
      <c r="AS80" s="259" t="str">
        <f>IF(AS79="","",VLOOKUP(AS79,'シフト記号表（従来型・ユニット型共通）'!$C$6:$L$47,10,FALSE))</f>
        <v/>
      </c>
      <c r="AT80" s="259" t="str">
        <f>IF(AT79="","",VLOOKUP(AT79,'シフト記号表（従来型・ユニット型共通）'!$C$6:$L$47,10,FALSE))</f>
        <v/>
      </c>
      <c r="AU80" s="260" t="str">
        <f>IF(AU79="","",VLOOKUP(AU79,'シフト記号表（従来型・ユニット型共通）'!$C$6:$L$47,10,FALSE))</f>
        <v/>
      </c>
      <c r="AV80" s="258" t="str">
        <f>IF(AV79="","",VLOOKUP(AV79,'シフト記号表（従来型・ユニット型共通）'!$C$6:$L$47,10,FALSE))</f>
        <v/>
      </c>
      <c r="AW80" s="259" t="str">
        <f>IF(AW79="","",VLOOKUP(AW79,'シフト記号表（従来型・ユニット型共通）'!$C$6:$L$47,10,FALSE))</f>
        <v/>
      </c>
      <c r="AX80" s="259" t="str">
        <f>IF(AX79="","",VLOOKUP(AX79,'シフト記号表（従来型・ユニット型共通）'!$C$6:$L$47,10,FALSE))</f>
        <v/>
      </c>
      <c r="AY80" s="259" t="str">
        <f>IF(AY79="","",VLOOKUP(AY79,'シフト記号表（従来型・ユニット型共通）'!$C$6:$L$47,10,FALSE))</f>
        <v/>
      </c>
      <c r="AZ80" s="259" t="str">
        <f>IF(AZ79="","",VLOOKUP(AZ79,'シフト記号表（従来型・ユニット型共通）'!$C$6:$L$47,10,FALSE))</f>
        <v/>
      </c>
      <c r="BA80" s="259" t="str">
        <f>IF(BA79="","",VLOOKUP(BA79,'シフト記号表（従来型・ユニット型共通）'!$C$6:$L$47,10,FALSE))</f>
        <v/>
      </c>
      <c r="BB80" s="260" t="str">
        <f>IF(BB79="","",VLOOKUP(BB79,'シフト記号表（従来型・ユニット型共通）'!$C$6:$L$47,10,FALSE))</f>
        <v/>
      </c>
      <c r="BC80" s="258" t="str">
        <f>IF(BC79="","",VLOOKUP(BC79,'シフト記号表（従来型・ユニット型共通）'!$C$6:$L$47,10,FALSE))</f>
        <v/>
      </c>
      <c r="BD80" s="259" t="str">
        <f>IF(BD79="","",VLOOKUP(BD79,'シフト記号表（従来型・ユニット型共通）'!$C$6:$L$47,10,FALSE))</f>
        <v/>
      </c>
      <c r="BE80" s="259" t="str">
        <f>IF(BE79="","",VLOOKUP(BE79,'シフト記号表（従来型・ユニット型共通）'!$C$6:$L$47,10,FALSE))</f>
        <v/>
      </c>
      <c r="BF80" s="1610" t="str">
        <f>IF($BI$3="４週",SUM(AA80:BB80),IF($BI$3="暦月",SUM(AA80:BE80),""))</f>
        <v/>
      </c>
      <c r="BG80" s="1611"/>
      <c r="BH80" s="1612" t="str">
        <f>IF($BI$3="４週",BF80/4,IF($BI$3="暦月",(BF80/($BI$8/7)),""))</f>
        <v/>
      </c>
      <c r="BI80" s="1611"/>
      <c r="BJ80" s="1607"/>
      <c r="BK80" s="1608"/>
      <c r="BL80" s="1608"/>
      <c r="BM80" s="1608"/>
      <c r="BN80" s="1609"/>
    </row>
    <row r="81" spans="2:66" ht="20.25" customHeight="1" x14ac:dyDescent="0.2">
      <c r="B81" s="1520">
        <f>B79+1</f>
        <v>33</v>
      </c>
      <c r="C81" s="1673"/>
      <c r="D81" s="1675"/>
      <c r="E81" s="1541"/>
      <c r="F81" s="1676"/>
      <c r="G81" s="1584"/>
      <c r="H81" s="1511"/>
      <c r="I81" s="253"/>
      <c r="J81" s="254"/>
      <c r="K81" s="253"/>
      <c r="L81" s="254"/>
      <c r="M81" s="1585"/>
      <c r="N81" s="1586"/>
      <c r="O81" s="1509"/>
      <c r="P81" s="1510"/>
      <c r="Q81" s="1510"/>
      <c r="R81" s="1511"/>
      <c r="S81" s="1515"/>
      <c r="T81" s="1516"/>
      <c r="U81" s="1516"/>
      <c r="V81" s="1516"/>
      <c r="W81" s="1517"/>
      <c r="X81" s="273" t="s">
        <v>487</v>
      </c>
      <c r="Y81" s="274"/>
      <c r="Z81" s="275"/>
      <c r="AA81" s="266"/>
      <c r="AB81" s="267"/>
      <c r="AC81" s="267"/>
      <c r="AD81" s="267"/>
      <c r="AE81" s="267"/>
      <c r="AF81" s="267"/>
      <c r="AG81" s="268"/>
      <c r="AH81" s="266"/>
      <c r="AI81" s="267"/>
      <c r="AJ81" s="267"/>
      <c r="AK81" s="267"/>
      <c r="AL81" s="267"/>
      <c r="AM81" s="267"/>
      <c r="AN81" s="268"/>
      <c r="AO81" s="266"/>
      <c r="AP81" s="267"/>
      <c r="AQ81" s="267"/>
      <c r="AR81" s="267"/>
      <c r="AS81" s="267"/>
      <c r="AT81" s="267"/>
      <c r="AU81" s="268"/>
      <c r="AV81" s="266"/>
      <c r="AW81" s="267"/>
      <c r="AX81" s="267"/>
      <c r="AY81" s="267"/>
      <c r="AZ81" s="267"/>
      <c r="BA81" s="267"/>
      <c r="BB81" s="268"/>
      <c r="BC81" s="266"/>
      <c r="BD81" s="267"/>
      <c r="BE81" s="269"/>
      <c r="BF81" s="1518"/>
      <c r="BG81" s="1519"/>
      <c r="BH81" s="1573"/>
      <c r="BI81" s="1574"/>
      <c r="BJ81" s="1575"/>
      <c r="BK81" s="1576"/>
      <c r="BL81" s="1576"/>
      <c r="BM81" s="1576"/>
      <c r="BN81" s="1577"/>
    </row>
    <row r="82" spans="2:66" ht="20.25" customHeight="1" x14ac:dyDescent="0.2">
      <c r="B82" s="1521"/>
      <c r="C82" s="1674"/>
      <c r="D82" s="1677"/>
      <c r="E82" s="1541"/>
      <c r="F82" s="1676"/>
      <c r="G82" s="1613"/>
      <c r="H82" s="1614"/>
      <c r="I82" s="276"/>
      <c r="J82" s="277">
        <f>G81</f>
        <v>0</v>
      </c>
      <c r="K82" s="276"/>
      <c r="L82" s="277">
        <f>M81</f>
        <v>0</v>
      </c>
      <c r="M82" s="1615"/>
      <c r="N82" s="1616"/>
      <c r="O82" s="1617"/>
      <c r="P82" s="1618"/>
      <c r="Q82" s="1618"/>
      <c r="R82" s="1614"/>
      <c r="S82" s="1515"/>
      <c r="T82" s="1516"/>
      <c r="U82" s="1516"/>
      <c r="V82" s="1516"/>
      <c r="W82" s="1517"/>
      <c r="X82" s="270" t="s">
        <v>488</v>
      </c>
      <c r="Y82" s="271"/>
      <c r="Z82" s="272"/>
      <c r="AA82" s="258" t="str">
        <f>IF(AA81="","",VLOOKUP(AA81,'シフト記号表（従来型・ユニット型共通）'!$C$6:$L$47,10,FALSE))</f>
        <v/>
      </c>
      <c r="AB82" s="259" t="str">
        <f>IF(AB81="","",VLOOKUP(AB81,'シフト記号表（従来型・ユニット型共通）'!$C$6:$L$47,10,FALSE))</f>
        <v/>
      </c>
      <c r="AC82" s="259" t="str">
        <f>IF(AC81="","",VLOOKUP(AC81,'シフト記号表（従来型・ユニット型共通）'!$C$6:$L$47,10,FALSE))</f>
        <v/>
      </c>
      <c r="AD82" s="259" t="str">
        <f>IF(AD81="","",VLOOKUP(AD81,'シフト記号表（従来型・ユニット型共通）'!$C$6:$L$47,10,FALSE))</f>
        <v/>
      </c>
      <c r="AE82" s="259" t="str">
        <f>IF(AE81="","",VLOOKUP(AE81,'シフト記号表（従来型・ユニット型共通）'!$C$6:$L$47,10,FALSE))</f>
        <v/>
      </c>
      <c r="AF82" s="259" t="str">
        <f>IF(AF81="","",VLOOKUP(AF81,'シフト記号表（従来型・ユニット型共通）'!$C$6:$L$47,10,FALSE))</f>
        <v/>
      </c>
      <c r="AG82" s="260" t="str">
        <f>IF(AG81="","",VLOOKUP(AG81,'シフト記号表（従来型・ユニット型共通）'!$C$6:$L$47,10,FALSE))</f>
        <v/>
      </c>
      <c r="AH82" s="258" t="str">
        <f>IF(AH81="","",VLOOKUP(AH81,'シフト記号表（従来型・ユニット型共通）'!$C$6:$L$47,10,FALSE))</f>
        <v/>
      </c>
      <c r="AI82" s="259" t="str">
        <f>IF(AI81="","",VLOOKUP(AI81,'シフト記号表（従来型・ユニット型共通）'!$C$6:$L$47,10,FALSE))</f>
        <v/>
      </c>
      <c r="AJ82" s="259" t="str">
        <f>IF(AJ81="","",VLOOKUP(AJ81,'シフト記号表（従来型・ユニット型共通）'!$C$6:$L$47,10,FALSE))</f>
        <v/>
      </c>
      <c r="AK82" s="259" t="str">
        <f>IF(AK81="","",VLOOKUP(AK81,'シフト記号表（従来型・ユニット型共通）'!$C$6:$L$47,10,FALSE))</f>
        <v/>
      </c>
      <c r="AL82" s="259" t="str">
        <f>IF(AL81="","",VLOOKUP(AL81,'シフト記号表（従来型・ユニット型共通）'!$C$6:$L$47,10,FALSE))</f>
        <v/>
      </c>
      <c r="AM82" s="259" t="str">
        <f>IF(AM81="","",VLOOKUP(AM81,'シフト記号表（従来型・ユニット型共通）'!$C$6:$L$47,10,FALSE))</f>
        <v/>
      </c>
      <c r="AN82" s="260" t="str">
        <f>IF(AN81="","",VLOOKUP(AN81,'シフト記号表（従来型・ユニット型共通）'!$C$6:$L$47,10,FALSE))</f>
        <v/>
      </c>
      <c r="AO82" s="258" t="str">
        <f>IF(AO81="","",VLOOKUP(AO81,'シフト記号表（従来型・ユニット型共通）'!$C$6:$L$47,10,FALSE))</f>
        <v/>
      </c>
      <c r="AP82" s="259" t="str">
        <f>IF(AP81="","",VLOOKUP(AP81,'シフト記号表（従来型・ユニット型共通）'!$C$6:$L$47,10,FALSE))</f>
        <v/>
      </c>
      <c r="AQ82" s="259" t="str">
        <f>IF(AQ81="","",VLOOKUP(AQ81,'シフト記号表（従来型・ユニット型共通）'!$C$6:$L$47,10,FALSE))</f>
        <v/>
      </c>
      <c r="AR82" s="259" t="str">
        <f>IF(AR81="","",VLOOKUP(AR81,'シフト記号表（従来型・ユニット型共通）'!$C$6:$L$47,10,FALSE))</f>
        <v/>
      </c>
      <c r="AS82" s="259" t="str">
        <f>IF(AS81="","",VLOOKUP(AS81,'シフト記号表（従来型・ユニット型共通）'!$C$6:$L$47,10,FALSE))</f>
        <v/>
      </c>
      <c r="AT82" s="259" t="str">
        <f>IF(AT81="","",VLOOKUP(AT81,'シフト記号表（従来型・ユニット型共通）'!$C$6:$L$47,10,FALSE))</f>
        <v/>
      </c>
      <c r="AU82" s="260" t="str">
        <f>IF(AU81="","",VLOOKUP(AU81,'シフト記号表（従来型・ユニット型共通）'!$C$6:$L$47,10,FALSE))</f>
        <v/>
      </c>
      <c r="AV82" s="258" t="str">
        <f>IF(AV81="","",VLOOKUP(AV81,'シフト記号表（従来型・ユニット型共通）'!$C$6:$L$47,10,FALSE))</f>
        <v/>
      </c>
      <c r="AW82" s="259" t="str">
        <f>IF(AW81="","",VLOOKUP(AW81,'シフト記号表（従来型・ユニット型共通）'!$C$6:$L$47,10,FALSE))</f>
        <v/>
      </c>
      <c r="AX82" s="259" t="str">
        <f>IF(AX81="","",VLOOKUP(AX81,'シフト記号表（従来型・ユニット型共通）'!$C$6:$L$47,10,FALSE))</f>
        <v/>
      </c>
      <c r="AY82" s="259" t="str">
        <f>IF(AY81="","",VLOOKUP(AY81,'シフト記号表（従来型・ユニット型共通）'!$C$6:$L$47,10,FALSE))</f>
        <v/>
      </c>
      <c r="AZ82" s="259" t="str">
        <f>IF(AZ81="","",VLOOKUP(AZ81,'シフト記号表（従来型・ユニット型共通）'!$C$6:$L$47,10,FALSE))</f>
        <v/>
      </c>
      <c r="BA82" s="259" t="str">
        <f>IF(BA81="","",VLOOKUP(BA81,'シフト記号表（従来型・ユニット型共通）'!$C$6:$L$47,10,FALSE))</f>
        <v/>
      </c>
      <c r="BB82" s="260" t="str">
        <f>IF(BB81="","",VLOOKUP(BB81,'シフト記号表（従来型・ユニット型共通）'!$C$6:$L$47,10,FALSE))</f>
        <v/>
      </c>
      <c r="BC82" s="258" t="str">
        <f>IF(BC81="","",VLOOKUP(BC81,'シフト記号表（従来型・ユニット型共通）'!$C$6:$L$47,10,FALSE))</f>
        <v/>
      </c>
      <c r="BD82" s="259" t="str">
        <f>IF(BD81="","",VLOOKUP(BD81,'シフト記号表（従来型・ユニット型共通）'!$C$6:$L$47,10,FALSE))</f>
        <v/>
      </c>
      <c r="BE82" s="259" t="str">
        <f>IF(BE81="","",VLOOKUP(BE81,'シフト記号表（従来型・ユニット型共通）'!$C$6:$L$47,10,FALSE))</f>
        <v/>
      </c>
      <c r="BF82" s="1610" t="str">
        <f>IF($BI$3="４週",SUM(AA82:BB82),IF($BI$3="暦月",SUM(AA82:BE82),""))</f>
        <v/>
      </c>
      <c r="BG82" s="1611"/>
      <c r="BH82" s="1612" t="str">
        <f>IF($BI$3="４週",BF82/4,IF($BI$3="暦月",(BF82/($BI$8/7)),""))</f>
        <v/>
      </c>
      <c r="BI82" s="1611"/>
      <c r="BJ82" s="1607"/>
      <c r="BK82" s="1608"/>
      <c r="BL82" s="1608"/>
      <c r="BM82" s="1608"/>
      <c r="BN82" s="1609"/>
    </row>
    <row r="83" spans="2:66" ht="20.25" customHeight="1" x14ac:dyDescent="0.2">
      <c r="B83" s="1520">
        <f>B81+1</f>
        <v>34</v>
      </c>
      <c r="C83" s="1673"/>
      <c r="D83" s="1675"/>
      <c r="E83" s="1541"/>
      <c r="F83" s="1676"/>
      <c r="G83" s="1584"/>
      <c r="H83" s="1511"/>
      <c r="I83" s="253"/>
      <c r="J83" s="254"/>
      <c r="K83" s="253"/>
      <c r="L83" s="254"/>
      <c r="M83" s="1585"/>
      <c r="N83" s="1586"/>
      <c r="O83" s="1509"/>
      <c r="P83" s="1510"/>
      <c r="Q83" s="1510"/>
      <c r="R83" s="1511"/>
      <c r="S83" s="1515"/>
      <c r="T83" s="1516"/>
      <c r="U83" s="1516"/>
      <c r="V83" s="1516"/>
      <c r="W83" s="1517"/>
      <c r="X83" s="273" t="s">
        <v>487</v>
      </c>
      <c r="Y83" s="274"/>
      <c r="Z83" s="275"/>
      <c r="AA83" s="266"/>
      <c r="AB83" s="267"/>
      <c r="AC83" s="267"/>
      <c r="AD83" s="267"/>
      <c r="AE83" s="267"/>
      <c r="AF83" s="267"/>
      <c r="AG83" s="268"/>
      <c r="AH83" s="266"/>
      <c r="AI83" s="267"/>
      <c r="AJ83" s="267"/>
      <c r="AK83" s="267"/>
      <c r="AL83" s="267"/>
      <c r="AM83" s="267"/>
      <c r="AN83" s="268"/>
      <c r="AO83" s="266"/>
      <c r="AP83" s="267"/>
      <c r="AQ83" s="267"/>
      <c r="AR83" s="267"/>
      <c r="AS83" s="267"/>
      <c r="AT83" s="267"/>
      <c r="AU83" s="268"/>
      <c r="AV83" s="266"/>
      <c r="AW83" s="267"/>
      <c r="AX83" s="267"/>
      <c r="AY83" s="267"/>
      <c r="AZ83" s="267"/>
      <c r="BA83" s="267"/>
      <c r="BB83" s="268"/>
      <c r="BC83" s="266"/>
      <c r="BD83" s="267"/>
      <c r="BE83" s="269"/>
      <c r="BF83" s="1518"/>
      <c r="BG83" s="1519"/>
      <c r="BH83" s="1573"/>
      <c r="BI83" s="1574"/>
      <c r="BJ83" s="1575"/>
      <c r="BK83" s="1576"/>
      <c r="BL83" s="1576"/>
      <c r="BM83" s="1576"/>
      <c r="BN83" s="1577"/>
    </row>
    <row r="84" spans="2:66" ht="20.25" customHeight="1" x14ac:dyDescent="0.2">
      <c r="B84" s="1521"/>
      <c r="C84" s="1674"/>
      <c r="D84" s="1677"/>
      <c r="E84" s="1541"/>
      <c r="F84" s="1676"/>
      <c r="G84" s="1613"/>
      <c r="H84" s="1614"/>
      <c r="I84" s="276"/>
      <c r="J84" s="277">
        <f>G83</f>
        <v>0</v>
      </c>
      <c r="K84" s="276"/>
      <c r="L84" s="277">
        <f>M83</f>
        <v>0</v>
      </c>
      <c r="M84" s="1615"/>
      <c r="N84" s="1616"/>
      <c r="O84" s="1617"/>
      <c r="P84" s="1618"/>
      <c r="Q84" s="1618"/>
      <c r="R84" s="1614"/>
      <c r="S84" s="1515"/>
      <c r="T84" s="1516"/>
      <c r="U84" s="1516"/>
      <c r="V84" s="1516"/>
      <c r="W84" s="1517"/>
      <c r="X84" s="270" t="s">
        <v>488</v>
      </c>
      <c r="Y84" s="271"/>
      <c r="Z84" s="272"/>
      <c r="AA84" s="258" t="str">
        <f>IF(AA83="","",VLOOKUP(AA83,'シフト記号表（従来型・ユニット型共通）'!$C$6:$L$47,10,FALSE))</f>
        <v/>
      </c>
      <c r="AB84" s="259" t="str">
        <f>IF(AB83="","",VLOOKUP(AB83,'シフト記号表（従来型・ユニット型共通）'!$C$6:$L$47,10,FALSE))</f>
        <v/>
      </c>
      <c r="AC84" s="259" t="str">
        <f>IF(AC83="","",VLOOKUP(AC83,'シフト記号表（従来型・ユニット型共通）'!$C$6:$L$47,10,FALSE))</f>
        <v/>
      </c>
      <c r="AD84" s="259" t="str">
        <f>IF(AD83="","",VLOOKUP(AD83,'シフト記号表（従来型・ユニット型共通）'!$C$6:$L$47,10,FALSE))</f>
        <v/>
      </c>
      <c r="AE84" s="259" t="str">
        <f>IF(AE83="","",VLOOKUP(AE83,'シフト記号表（従来型・ユニット型共通）'!$C$6:$L$47,10,FALSE))</f>
        <v/>
      </c>
      <c r="AF84" s="259" t="str">
        <f>IF(AF83="","",VLOOKUP(AF83,'シフト記号表（従来型・ユニット型共通）'!$C$6:$L$47,10,FALSE))</f>
        <v/>
      </c>
      <c r="AG84" s="260" t="str">
        <f>IF(AG83="","",VLOOKUP(AG83,'シフト記号表（従来型・ユニット型共通）'!$C$6:$L$47,10,FALSE))</f>
        <v/>
      </c>
      <c r="AH84" s="258" t="str">
        <f>IF(AH83="","",VLOOKUP(AH83,'シフト記号表（従来型・ユニット型共通）'!$C$6:$L$47,10,FALSE))</f>
        <v/>
      </c>
      <c r="AI84" s="259" t="str">
        <f>IF(AI83="","",VLOOKUP(AI83,'シフト記号表（従来型・ユニット型共通）'!$C$6:$L$47,10,FALSE))</f>
        <v/>
      </c>
      <c r="AJ84" s="259" t="str">
        <f>IF(AJ83="","",VLOOKUP(AJ83,'シフト記号表（従来型・ユニット型共通）'!$C$6:$L$47,10,FALSE))</f>
        <v/>
      </c>
      <c r="AK84" s="259" t="str">
        <f>IF(AK83="","",VLOOKUP(AK83,'シフト記号表（従来型・ユニット型共通）'!$C$6:$L$47,10,FALSE))</f>
        <v/>
      </c>
      <c r="AL84" s="259" t="str">
        <f>IF(AL83="","",VLOOKUP(AL83,'シフト記号表（従来型・ユニット型共通）'!$C$6:$L$47,10,FALSE))</f>
        <v/>
      </c>
      <c r="AM84" s="259" t="str">
        <f>IF(AM83="","",VLOOKUP(AM83,'シフト記号表（従来型・ユニット型共通）'!$C$6:$L$47,10,FALSE))</f>
        <v/>
      </c>
      <c r="AN84" s="260" t="str">
        <f>IF(AN83="","",VLOOKUP(AN83,'シフト記号表（従来型・ユニット型共通）'!$C$6:$L$47,10,FALSE))</f>
        <v/>
      </c>
      <c r="AO84" s="258" t="str">
        <f>IF(AO83="","",VLOOKUP(AO83,'シフト記号表（従来型・ユニット型共通）'!$C$6:$L$47,10,FALSE))</f>
        <v/>
      </c>
      <c r="AP84" s="259" t="str">
        <f>IF(AP83="","",VLOOKUP(AP83,'シフト記号表（従来型・ユニット型共通）'!$C$6:$L$47,10,FALSE))</f>
        <v/>
      </c>
      <c r="AQ84" s="259" t="str">
        <f>IF(AQ83="","",VLOOKUP(AQ83,'シフト記号表（従来型・ユニット型共通）'!$C$6:$L$47,10,FALSE))</f>
        <v/>
      </c>
      <c r="AR84" s="259" t="str">
        <f>IF(AR83="","",VLOOKUP(AR83,'シフト記号表（従来型・ユニット型共通）'!$C$6:$L$47,10,FALSE))</f>
        <v/>
      </c>
      <c r="AS84" s="259" t="str">
        <f>IF(AS83="","",VLOOKUP(AS83,'シフト記号表（従来型・ユニット型共通）'!$C$6:$L$47,10,FALSE))</f>
        <v/>
      </c>
      <c r="AT84" s="259" t="str">
        <f>IF(AT83="","",VLOOKUP(AT83,'シフト記号表（従来型・ユニット型共通）'!$C$6:$L$47,10,FALSE))</f>
        <v/>
      </c>
      <c r="AU84" s="260" t="str">
        <f>IF(AU83="","",VLOOKUP(AU83,'シフト記号表（従来型・ユニット型共通）'!$C$6:$L$47,10,FALSE))</f>
        <v/>
      </c>
      <c r="AV84" s="258" t="str">
        <f>IF(AV83="","",VLOOKUP(AV83,'シフト記号表（従来型・ユニット型共通）'!$C$6:$L$47,10,FALSE))</f>
        <v/>
      </c>
      <c r="AW84" s="259" t="str">
        <f>IF(AW83="","",VLOOKUP(AW83,'シフト記号表（従来型・ユニット型共通）'!$C$6:$L$47,10,FALSE))</f>
        <v/>
      </c>
      <c r="AX84" s="259" t="str">
        <f>IF(AX83="","",VLOOKUP(AX83,'シフト記号表（従来型・ユニット型共通）'!$C$6:$L$47,10,FALSE))</f>
        <v/>
      </c>
      <c r="AY84" s="259" t="str">
        <f>IF(AY83="","",VLOOKUP(AY83,'シフト記号表（従来型・ユニット型共通）'!$C$6:$L$47,10,FALSE))</f>
        <v/>
      </c>
      <c r="AZ84" s="259" t="str">
        <f>IF(AZ83="","",VLOOKUP(AZ83,'シフト記号表（従来型・ユニット型共通）'!$C$6:$L$47,10,FALSE))</f>
        <v/>
      </c>
      <c r="BA84" s="259" t="str">
        <f>IF(BA83="","",VLOOKUP(BA83,'シフト記号表（従来型・ユニット型共通）'!$C$6:$L$47,10,FALSE))</f>
        <v/>
      </c>
      <c r="BB84" s="260" t="str">
        <f>IF(BB83="","",VLOOKUP(BB83,'シフト記号表（従来型・ユニット型共通）'!$C$6:$L$47,10,FALSE))</f>
        <v/>
      </c>
      <c r="BC84" s="258" t="str">
        <f>IF(BC83="","",VLOOKUP(BC83,'シフト記号表（従来型・ユニット型共通）'!$C$6:$L$47,10,FALSE))</f>
        <v/>
      </c>
      <c r="BD84" s="259" t="str">
        <f>IF(BD83="","",VLOOKUP(BD83,'シフト記号表（従来型・ユニット型共通）'!$C$6:$L$47,10,FALSE))</f>
        <v/>
      </c>
      <c r="BE84" s="259" t="str">
        <f>IF(BE83="","",VLOOKUP(BE83,'シフト記号表（従来型・ユニット型共通）'!$C$6:$L$47,10,FALSE))</f>
        <v/>
      </c>
      <c r="BF84" s="1610" t="str">
        <f>IF($BI$3="４週",SUM(AA84:BB84),IF($BI$3="暦月",SUM(AA84:BE84),""))</f>
        <v/>
      </c>
      <c r="BG84" s="1611"/>
      <c r="BH84" s="1612" t="str">
        <f>IF($BI$3="４週",BF84/4,IF($BI$3="暦月",(BF84/($BI$8/7)),""))</f>
        <v/>
      </c>
      <c r="BI84" s="1611"/>
      <c r="BJ84" s="1607"/>
      <c r="BK84" s="1608"/>
      <c r="BL84" s="1608"/>
      <c r="BM84" s="1608"/>
      <c r="BN84" s="1609"/>
    </row>
    <row r="85" spans="2:66" ht="20.25" customHeight="1" x14ac:dyDescent="0.2">
      <c r="B85" s="1520">
        <f>B83+1</f>
        <v>35</v>
      </c>
      <c r="C85" s="1673"/>
      <c r="D85" s="1675"/>
      <c r="E85" s="1541"/>
      <c r="F85" s="1676"/>
      <c r="G85" s="1584"/>
      <c r="H85" s="1511"/>
      <c r="I85" s="253"/>
      <c r="J85" s="254"/>
      <c r="K85" s="253"/>
      <c r="L85" s="254"/>
      <c r="M85" s="1585"/>
      <c r="N85" s="1586"/>
      <c r="O85" s="1509"/>
      <c r="P85" s="1510"/>
      <c r="Q85" s="1510"/>
      <c r="R85" s="1511"/>
      <c r="S85" s="1515"/>
      <c r="T85" s="1516"/>
      <c r="U85" s="1516"/>
      <c r="V85" s="1516"/>
      <c r="W85" s="1517"/>
      <c r="X85" s="273" t="s">
        <v>487</v>
      </c>
      <c r="Y85" s="274"/>
      <c r="Z85" s="275"/>
      <c r="AA85" s="266"/>
      <c r="AB85" s="267"/>
      <c r="AC85" s="267"/>
      <c r="AD85" s="267"/>
      <c r="AE85" s="267"/>
      <c r="AF85" s="267"/>
      <c r="AG85" s="268"/>
      <c r="AH85" s="266"/>
      <c r="AI85" s="267"/>
      <c r="AJ85" s="267"/>
      <c r="AK85" s="267"/>
      <c r="AL85" s="267"/>
      <c r="AM85" s="267"/>
      <c r="AN85" s="268"/>
      <c r="AO85" s="266"/>
      <c r="AP85" s="267"/>
      <c r="AQ85" s="267"/>
      <c r="AR85" s="267"/>
      <c r="AS85" s="267"/>
      <c r="AT85" s="267"/>
      <c r="AU85" s="268"/>
      <c r="AV85" s="266"/>
      <c r="AW85" s="267"/>
      <c r="AX85" s="267"/>
      <c r="AY85" s="267"/>
      <c r="AZ85" s="267"/>
      <c r="BA85" s="267"/>
      <c r="BB85" s="268"/>
      <c r="BC85" s="266"/>
      <c r="BD85" s="267"/>
      <c r="BE85" s="269"/>
      <c r="BF85" s="1518"/>
      <c r="BG85" s="1519"/>
      <c r="BH85" s="1573"/>
      <c r="BI85" s="1574"/>
      <c r="BJ85" s="1575"/>
      <c r="BK85" s="1576"/>
      <c r="BL85" s="1576"/>
      <c r="BM85" s="1576"/>
      <c r="BN85" s="1577"/>
    </row>
    <row r="86" spans="2:66" ht="20.25" customHeight="1" x14ac:dyDescent="0.2">
      <c r="B86" s="1521"/>
      <c r="C86" s="1674"/>
      <c r="D86" s="1677"/>
      <c r="E86" s="1541"/>
      <c r="F86" s="1676"/>
      <c r="G86" s="1613"/>
      <c r="H86" s="1614"/>
      <c r="I86" s="276"/>
      <c r="J86" s="277">
        <f>G85</f>
        <v>0</v>
      </c>
      <c r="K86" s="276"/>
      <c r="L86" s="277">
        <f>M85</f>
        <v>0</v>
      </c>
      <c r="M86" s="1615"/>
      <c r="N86" s="1616"/>
      <c r="O86" s="1617"/>
      <c r="P86" s="1618"/>
      <c r="Q86" s="1618"/>
      <c r="R86" s="1614"/>
      <c r="S86" s="1515"/>
      <c r="T86" s="1516"/>
      <c r="U86" s="1516"/>
      <c r="V86" s="1516"/>
      <c r="W86" s="1517"/>
      <c r="X86" s="270" t="s">
        <v>488</v>
      </c>
      <c r="Y86" s="271"/>
      <c r="Z86" s="272"/>
      <c r="AA86" s="258" t="str">
        <f>IF(AA85="","",VLOOKUP(AA85,'シフト記号表（従来型・ユニット型共通）'!$C$6:$L$47,10,FALSE))</f>
        <v/>
      </c>
      <c r="AB86" s="259" t="str">
        <f>IF(AB85="","",VLOOKUP(AB85,'シフト記号表（従来型・ユニット型共通）'!$C$6:$L$47,10,FALSE))</f>
        <v/>
      </c>
      <c r="AC86" s="259" t="str">
        <f>IF(AC85="","",VLOOKUP(AC85,'シフト記号表（従来型・ユニット型共通）'!$C$6:$L$47,10,FALSE))</f>
        <v/>
      </c>
      <c r="AD86" s="259" t="str">
        <f>IF(AD85="","",VLOOKUP(AD85,'シフト記号表（従来型・ユニット型共通）'!$C$6:$L$47,10,FALSE))</f>
        <v/>
      </c>
      <c r="AE86" s="259" t="str">
        <f>IF(AE85="","",VLOOKUP(AE85,'シフト記号表（従来型・ユニット型共通）'!$C$6:$L$47,10,FALSE))</f>
        <v/>
      </c>
      <c r="AF86" s="259" t="str">
        <f>IF(AF85="","",VLOOKUP(AF85,'シフト記号表（従来型・ユニット型共通）'!$C$6:$L$47,10,FALSE))</f>
        <v/>
      </c>
      <c r="AG86" s="260" t="str">
        <f>IF(AG85="","",VLOOKUP(AG85,'シフト記号表（従来型・ユニット型共通）'!$C$6:$L$47,10,FALSE))</f>
        <v/>
      </c>
      <c r="AH86" s="258" t="str">
        <f>IF(AH85="","",VLOOKUP(AH85,'シフト記号表（従来型・ユニット型共通）'!$C$6:$L$47,10,FALSE))</f>
        <v/>
      </c>
      <c r="AI86" s="259" t="str">
        <f>IF(AI85="","",VLOOKUP(AI85,'シフト記号表（従来型・ユニット型共通）'!$C$6:$L$47,10,FALSE))</f>
        <v/>
      </c>
      <c r="AJ86" s="259" t="str">
        <f>IF(AJ85="","",VLOOKUP(AJ85,'シフト記号表（従来型・ユニット型共通）'!$C$6:$L$47,10,FALSE))</f>
        <v/>
      </c>
      <c r="AK86" s="259" t="str">
        <f>IF(AK85="","",VLOOKUP(AK85,'シフト記号表（従来型・ユニット型共通）'!$C$6:$L$47,10,FALSE))</f>
        <v/>
      </c>
      <c r="AL86" s="259" t="str">
        <f>IF(AL85="","",VLOOKUP(AL85,'シフト記号表（従来型・ユニット型共通）'!$C$6:$L$47,10,FALSE))</f>
        <v/>
      </c>
      <c r="AM86" s="259" t="str">
        <f>IF(AM85="","",VLOOKUP(AM85,'シフト記号表（従来型・ユニット型共通）'!$C$6:$L$47,10,FALSE))</f>
        <v/>
      </c>
      <c r="AN86" s="260" t="str">
        <f>IF(AN85="","",VLOOKUP(AN85,'シフト記号表（従来型・ユニット型共通）'!$C$6:$L$47,10,FALSE))</f>
        <v/>
      </c>
      <c r="AO86" s="258" t="str">
        <f>IF(AO85="","",VLOOKUP(AO85,'シフト記号表（従来型・ユニット型共通）'!$C$6:$L$47,10,FALSE))</f>
        <v/>
      </c>
      <c r="AP86" s="259" t="str">
        <f>IF(AP85="","",VLOOKUP(AP85,'シフト記号表（従来型・ユニット型共通）'!$C$6:$L$47,10,FALSE))</f>
        <v/>
      </c>
      <c r="AQ86" s="259" t="str">
        <f>IF(AQ85="","",VLOOKUP(AQ85,'シフト記号表（従来型・ユニット型共通）'!$C$6:$L$47,10,FALSE))</f>
        <v/>
      </c>
      <c r="AR86" s="259" t="str">
        <f>IF(AR85="","",VLOOKUP(AR85,'シフト記号表（従来型・ユニット型共通）'!$C$6:$L$47,10,FALSE))</f>
        <v/>
      </c>
      <c r="AS86" s="259" t="str">
        <f>IF(AS85="","",VLOOKUP(AS85,'シフト記号表（従来型・ユニット型共通）'!$C$6:$L$47,10,FALSE))</f>
        <v/>
      </c>
      <c r="AT86" s="259" t="str">
        <f>IF(AT85="","",VLOOKUP(AT85,'シフト記号表（従来型・ユニット型共通）'!$C$6:$L$47,10,FALSE))</f>
        <v/>
      </c>
      <c r="AU86" s="260" t="str">
        <f>IF(AU85="","",VLOOKUP(AU85,'シフト記号表（従来型・ユニット型共通）'!$C$6:$L$47,10,FALSE))</f>
        <v/>
      </c>
      <c r="AV86" s="258" t="str">
        <f>IF(AV85="","",VLOOKUP(AV85,'シフト記号表（従来型・ユニット型共通）'!$C$6:$L$47,10,FALSE))</f>
        <v/>
      </c>
      <c r="AW86" s="259" t="str">
        <f>IF(AW85="","",VLOOKUP(AW85,'シフト記号表（従来型・ユニット型共通）'!$C$6:$L$47,10,FALSE))</f>
        <v/>
      </c>
      <c r="AX86" s="259" t="str">
        <f>IF(AX85="","",VLOOKUP(AX85,'シフト記号表（従来型・ユニット型共通）'!$C$6:$L$47,10,FALSE))</f>
        <v/>
      </c>
      <c r="AY86" s="259" t="str">
        <f>IF(AY85="","",VLOOKUP(AY85,'シフト記号表（従来型・ユニット型共通）'!$C$6:$L$47,10,FALSE))</f>
        <v/>
      </c>
      <c r="AZ86" s="259" t="str">
        <f>IF(AZ85="","",VLOOKUP(AZ85,'シフト記号表（従来型・ユニット型共通）'!$C$6:$L$47,10,FALSE))</f>
        <v/>
      </c>
      <c r="BA86" s="259" t="str">
        <f>IF(BA85="","",VLOOKUP(BA85,'シフト記号表（従来型・ユニット型共通）'!$C$6:$L$47,10,FALSE))</f>
        <v/>
      </c>
      <c r="BB86" s="260" t="str">
        <f>IF(BB85="","",VLOOKUP(BB85,'シフト記号表（従来型・ユニット型共通）'!$C$6:$L$47,10,FALSE))</f>
        <v/>
      </c>
      <c r="BC86" s="258" t="str">
        <f>IF(BC85="","",VLOOKUP(BC85,'シフト記号表（従来型・ユニット型共通）'!$C$6:$L$47,10,FALSE))</f>
        <v/>
      </c>
      <c r="BD86" s="259" t="str">
        <f>IF(BD85="","",VLOOKUP(BD85,'シフト記号表（従来型・ユニット型共通）'!$C$6:$L$47,10,FALSE))</f>
        <v/>
      </c>
      <c r="BE86" s="259" t="str">
        <f>IF(BE85="","",VLOOKUP(BE85,'シフト記号表（従来型・ユニット型共通）'!$C$6:$L$47,10,FALSE))</f>
        <v/>
      </c>
      <c r="BF86" s="1610" t="str">
        <f>IF($BI$3="４週",SUM(AA86:BB86),IF($BI$3="暦月",SUM(AA86:BE86),""))</f>
        <v/>
      </c>
      <c r="BG86" s="1611"/>
      <c r="BH86" s="1612" t="str">
        <f>IF($BI$3="４週",BF86/4,IF($BI$3="暦月",(BF86/($BI$8/7)),""))</f>
        <v/>
      </c>
      <c r="BI86" s="1611"/>
      <c r="BJ86" s="1607"/>
      <c r="BK86" s="1608"/>
      <c r="BL86" s="1608"/>
      <c r="BM86" s="1608"/>
      <c r="BN86" s="1609"/>
    </row>
    <row r="87" spans="2:66" ht="20.25" customHeight="1" x14ac:dyDescent="0.2">
      <c r="B87" s="1520">
        <f>B85+1</f>
        <v>36</v>
      </c>
      <c r="C87" s="1673"/>
      <c r="D87" s="1675"/>
      <c r="E87" s="1541"/>
      <c r="F87" s="1676"/>
      <c r="G87" s="1584"/>
      <c r="H87" s="1511"/>
      <c r="I87" s="253"/>
      <c r="J87" s="254"/>
      <c r="K87" s="253"/>
      <c r="L87" s="254"/>
      <c r="M87" s="1585"/>
      <c r="N87" s="1586"/>
      <c r="O87" s="1509"/>
      <c r="P87" s="1510"/>
      <c r="Q87" s="1510"/>
      <c r="R87" s="1511"/>
      <c r="S87" s="1515"/>
      <c r="T87" s="1516"/>
      <c r="U87" s="1516"/>
      <c r="V87" s="1516"/>
      <c r="W87" s="1517"/>
      <c r="X87" s="273" t="s">
        <v>487</v>
      </c>
      <c r="Y87" s="274"/>
      <c r="Z87" s="275"/>
      <c r="AA87" s="266"/>
      <c r="AB87" s="267"/>
      <c r="AC87" s="267"/>
      <c r="AD87" s="267"/>
      <c r="AE87" s="267"/>
      <c r="AF87" s="267"/>
      <c r="AG87" s="268"/>
      <c r="AH87" s="266"/>
      <c r="AI87" s="267"/>
      <c r="AJ87" s="267"/>
      <c r="AK87" s="267"/>
      <c r="AL87" s="267"/>
      <c r="AM87" s="267"/>
      <c r="AN87" s="268"/>
      <c r="AO87" s="266"/>
      <c r="AP87" s="267"/>
      <c r="AQ87" s="267"/>
      <c r="AR87" s="267"/>
      <c r="AS87" s="267"/>
      <c r="AT87" s="267"/>
      <c r="AU87" s="268"/>
      <c r="AV87" s="266"/>
      <c r="AW87" s="267"/>
      <c r="AX87" s="267"/>
      <c r="AY87" s="267"/>
      <c r="AZ87" s="267"/>
      <c r="BA87" s="267"/>
      <c r="BB87" s="268"/>
      <c r="BC87" s="266"/>
      <c r="BD87" s="267"/>
      <c r="BE87" s="269"/>
      <c r="BF87" s="1518"/>
      <c r="BG87" s="1519"/>
      <c r="BH87" s="1573"/>
      <c r="BI87" s="1574"/>
      <c r="BJ87" s="1575"/>
      <c r="BK87" s="1576"/>
      <c r="BL87" s="1576"/>
      <c r="BM87" s="1576"/>
      <c r="BN87" s="1577"/>
    </row>
    <row r="88" spans="2:66" ht="20.25" customHeight="1" x14ac:dyDescent="0.2">
      <c r="B88" s="1521"/>
      <c r="C88" s="1674"/>
      <c r="D88" s="1677"/>
      <c r="E88" s="1541"/>
      <c r="F88" s="1676"/>
      <c r="G88" s="1613"/>
      <c r="H88" s="1614"/>
      <c r="I88" s="276"/>
      <c r="J88" s="277">
        <f>G87</f>
        <v>0</v>
      </c>
      <c r="K88" s="276"/>
      <c r="L88" s="277">
        <f>M87</f>
        <v>0</v>
      </c>
      <c r="M88" s="1615"/>
      <c r="N88" s="1616"/>
      <c r="O88" s="1617"/>
      <c r="P88" s="1618"/>
      <c r="Q88" s="1618"/>
      <c r="R88" s="1614"/>
      <c r="S88" s="1515"/>
      <c r="T88" s="1516"/>
      <c r="U88" s="1516"/>
      <c r="V88" s="1516"/>
      <c r="W88" s="1517"/>
      <c r="X88" s="270" t="s">
        <v>488</v>
      </c>
      <c r="Y88" s="271"/>
      <c r="Z88" s="272"/>
      <c r="AA88" s="258" t="str">
        <f>IF(AA87="","",VLOOKUP(AA87,'シフト記号表（従来型・ユニット型共通）'!$C$6:$L$47,10,FALSE))</f>
        <v/>
      </c>
      <c r="AB88" s="259" t="str">
        <f>IF(AB87="","",VLOOKUP(AB87,'シフト記号表（従来型・ユニット型共通）'!$C$6:$L$47,10,FALSE))</f>
        <v/>
      </c>
      <c r="AC88" s="259" t="str">
        <f>IF(AC87="","",VLOOKUP(AC87,'シフト記号表（従来型・ユニット型共通）'!$C$6:$L$47,10,FALSE))</f>
        <v/>
      </c>
      <c r="AD88" s="259" t="str">
        <f>IF(AD87="","",VLOOKUP(AD87,'シフト記号表（従来型・ユニット型共通）'!$C$6:$L$47,10,FALSE))</f>
        <v/>
      </c>
      <c r="AE88" s="259" t="str">
        <f>IF(AE87="","",VLOOKUP(AE87,'シフト記号表（従来型・ユニット型共通）'!$C$6:$L$47,10,FALSE))</f>
        <v/>
      </c>
      <c r="AF88" s="259" t="str">
        <f>IF(AF87="","",VLOOKUP(AF87,'シフト記号表（従来型・ユニット型共通）'!$C$6:$L$47,10,FALSE))</f>
        <v/>
      </c>
      <c r="AG88" s="260" t="str">
        <f>IF(AG87="","",VLOOKUP(AG87,'シフト記号表（従来型・ユニット型共通）'!$C$6:$L$47,10,FALSE))</f>
        <v/>
      </c>
      <c r="AH88" s="258" t="str">
        <f>IF(AH87="","",VLOOKUP(AH87,'シフト記号表（従来型・ユニット型共通）'!$C$6:$L$47,10,FALSE))</f>
        <v/>
      </c>
      <c r="AI88" s="259" t="str">
        <f>IF(AI87="","",VLOOKUP(AI87,'シフト記号表（従来型・ユニット型共通）'!$C$6:$L$47,10,FALSE))</f>
        <v/>
      </c>
      <c r="AJ88" s="259" t="str">
        <f>IF(AJ87="","",VLOOKUP(AJ87,'シフト記号表（従来型・ユニット型共通）'!$C$6:$L$47,10,FALSE))</f>
        <v/>
      </c>
      <c r="AK88" s="259" t="str">
        <f>IF(AK87="","",VLOOKUP(AK87,'シフト記号表（従来型・ユニット型共通）'!$C$6:$L$47,10,FALSE))</f>
        <v/>
      </c>
      <c r="AL88" s="259" t="str">
        <f>IF(AL87="","",VLOOKUP(AL87,'シフト記号表（従来型・ユニット型共通）'!$C$6:$L$47,10,FALSE))</f>
        <v/>
      </c>
      <c r="AM88" s="259" t="str">
        <f>IF(AM87="","",VLOOKUP(AM87,'シフト記号表（従来型・ユニット型共通）'!$C$6:$L$47,10,FALSE))</f>
        <v/>
      </c>
      <c r="AN88" s="260" t="str">
        <f>IF(AN87="","",VLOOKUP(AN87,'シフト記号表（従来型・ユニット型共通）'!$C$6:$L$47,10,FALSE))</f>
        <v/>
      </c>
      <c r="AO88" s="258" t="str">
        <f>IF(AO87="","",VLOOKUP(AO87,'シフト記号表（従来型・ユニット型共通）'!$C$6:$L$47,10,FALSE))</f>
        <v/>
      </c>
      <c r="AP88" s="259" t="str">
        <f>IF(AP87="","",VLOOKUP(AP87,'シフト記号表（従来型・ユニット型共通）'!$C$6:$L$47,10,FALSE))</f>
        <v/>
      </c>
      <c r="AQ88" s="259" t="str">
        <f>IF(AQ87="","",VLOOKUP(AQ87,'シフト記号表（従来型・ユニット型共通）'!$C$6:$L$47,10,FALSE))</f>
        <v/>
      </c>
      <c r="AR88" s="259" t="str">
        <f>IF(AR87="","",VLOOKUP(AR87,'シフト記号表（従来型・ユニット型共通）'!$C$6:$L$47,10,FALSE))</f>
        <v/>
      </c>
      <c r="AS88" s="259" t="str">
        <f>IF(AS87="","",VLOOKUP(AS87,'シフト記号表（従来型・ユニット型共通）'!$C$6:$L$47,10,FALSE))</f>
        <v/>
      </c>
      <c r="AT88" s="259" t="str">
        <f>IF(AT87="","",VLOOKUP(AT87,'シフト記号表（従来型・ユニット型共通）'!$C$6:$L$47,10,FALSE))</f>
        <v/>
      </c>
      <c r="AU88" s="260" t="str">
        <f>IF(AU87="","",VLOOKUP(AU87,'シフト記号表（従来型・ユニット型共通）'!$C$6:$L$47,10,FALSE))</f>
        <v/>
      </c>
      <c r="AV88" s="258" t="str">
        <f>IF(AV87="","",VLOOKUP(AV87,'シフト記号表（従来型・ユニット型共通）'!$C$6:$L$47,10,FALSE))</f>
        <v/>
      </c>
      <c r="AW88" s="259" t="str">
        <f>IF(AW87="","",VLOOKUP(AW87,'シフト記号表（従来型・ユニット型共通）'!$C$6:$L$47,10,FALSE))</f>
        <v/>
      </c>
      <c r="AX88" s="259" t="str">
        <f>IF(AX87="","",VLOOKUP(AX87,'シフト記号表（従来型・ユニット型共通）'!$C$6:$L$47,10,FALSE))</f>
        <v/>
      </c>
      <c r="AY88" s="259" t="str">
        <f>IF(AY87="","",VLOOKUP(AY87,'シフト記号表（従来型・ユニット型共通）'!$C$6:$L$47,10,FALSE))</f>
        <v/>
      </c>
      <c r="AZ88" s="259" t="str">
        <f>IF(AZ87="","",VLOOKUP(AZ87,'シフト記号表（従来型・ユニット型共通）'!$C$6:$L$47,10,FALSE))</f>
        <v/>
      </c>
      <c r="BA88" s="259" t="str">
        <f>IF(BA87="","",VLOOKUP(BA87,'シフト記号表（従来型・ユニット型共通）'!$C$6:$L$47,10,FALSE))</f>
        <v/>
      </c>
      <c r="BB88" s="260" t="str">
        <f>IF(BB87="","",VLOOKUP(BB87,'シフト記号表（従来型・ユニット型共通）'!$C$6:$L$47,10,FALSE))</f>
        <v/>
      </c>
      <c r="BC88" s="258" t="str">
        <f>IF(BC87="","",VLOOKUP(BC87,'シフト記号表（従来型・ユニット型共通）'!$C$6:$L$47,10,FALSE))</f>
        <v/>
      </c>
      <c r="BD88" s="259" t="str">
        <f>IF(BD87="","",VLOOKUP(BD87,'シフト記号表（従来型・ユニット型共通）'!$C$6:$L$47,10,FALSE))</f>
        <v/>
      </c>
      <c r="BE88" s="259" t="str">
        <f>IF(BE87="","",VLOOKUP(BE87,'シフト記号表（従来型・ユニット型共通）'!$C$6:$L$47,10,FALSE))</f>
        <v/>
      </c>
      <c r="BF88" s="1610" t="str">
        <f>IF($BI$3="４週",SUM(AA88:BB88),IF($BI$3="暦月",SUM(AA88:BE88),""))</f>
        <v/>
      </c>
      <c r="BG88" s="1611"/>
      <c r="BH88" s="1612" t="str">
        <f>IF($BI$3="４週",BF88/4,IF($BI$3="暦月",(BF88/($BI$8/7)),""))</f>
        <v/>
      </c>
      <c r="BI88" s="1611"/>
      <c r="BJ88" s="1607"/>
      <c r="BK88" s="1608"/>
      <c r="BL88" s="1608"/>
      <c r="BM88" s="1608"/>
      <c r="BN88" s="1609"/>
    </row>
    <row r="89" spans="2:66" ht="20.25" customHeight="1" x14ac:dyDescent="0.2">
      <c r="B89" s="1520">
        <f>B87+1</f>
        <v>37</v>
      </c>
      <c r="C89" s="1673"/>
      <c r="D89" s="1675"/>
      <c r="E89" s="1541"/>
      <c r="F89" s="1676"/>
      <c r="G89" s="1584"/>
      <c r="H89" s="1511"/>
      <c r="I89" s="253"/>
      <c r="J89" s="254"/>
      <c r="K89" s="253"/>
      <c r="L89" s="254"/>
      <c r="M89" s="1585"/>
      <c r="N89" s="1586"/>
      <c r="O89" s="1509"/>
      <c r="P89" s="1510"/>
      <c r="Q89" s="1510"/>
      <c r="R89" s="1511"/>
      <c r="S89" s="1515"/>
      <c r="T89" s="1516"/>
      <c r="U89" s="1516"/>
      <c r="V89" s="1516"/>
      <c r="W89" s="1517"/>
      <c r="X89" s="273" t="s">
        <v>487</v>
      </c>
      <c r="Y89" s="274"/>
      <c r="Z89" s="275"/>
      <c r="AA89" s="266"/>
      <c r="AB89" s="267"/>
      <c r="AC89" s="267"/>
      <c r="AD89" s="267"/>
      <c r="AE89" s="267"/>
      <c r="AF89" s="267"/>
      <c r="AG89" s="268"/>
      <c r="AH89" s="266"/>
      <c r="AI89" s="267"/>
      <c r="AJ89" s="267"/>
      <c r="AK89" s="267"/>
      <c r="AL89" s="267"/>
      <c r="AM89" s="267"/>
      <c r="AN89" s="268"/>
      <c r="AO89" s="266"/>
      <c r="AP89" s="267"/>
      <c r="AQ89" s="267"/>
      <c r="AR89" s="267"/>
      <c r="AS89" s="267"/>
      <c r="AT89" s="267"/>
      <c r="AU89" s="268"/>
      <c r="AV89" s="266"/>
      <c r="AW89" s="267"/>
      <c r="AX89" s="267"/>
      <c r="AY89" s="267"/>
      <c r="AZ89" s="267"/>
      <c r="BA89" s="267"/>
      <c r="BB89" s="268"/>
      <c r="BC89" s="266"/>
      <c r="BD89" s="267"/>
      <c r="BE89" s="269"/>
      <c r="BF89" s="1518"/>
      <c r="BG89" s="1519"/>
      <c r="BH89" s="1573"/>
      <c r="BI89" s="1574"/>
      <c r="BJ89" s="1575"/>
      <c r="BK89" s="1576"/>
      <c r="BL89" s="1576"/>
      <c r="BM89" s="1576"/>
      <c r="BN89" s="1577"/>
    </row>
    <row r="90" spans="2:66" ht="20.25" customHeight="1" x14ac:dyDescent="0.2">
      <c r="B90" s="1521"/>
      <c r="C90" s="1674"/>
      <c r="D90" s="1677"/>
      <c r="E90" s="1541"/>
      <c r="F90" s="1676"/>
      <c r="G90" s="1613"/>
      <c r="H90" s="1614"/>
      <c r="I90" s="276"/>
      <c r="J90" s="277">
        <f>G89</f>
        <v>0</v>
      </c>
      <c r="K90" s="276"/>
      <c r="L90" s="277">
        <f>M89</f>
        <v>0</v>
      </c>
      <c r="M90" s="1615"/>
      <c r="N90" s="1616"/>
      <c r="O90" s="1617"/>
      <c r="P90" s="1618"/>
      <c r="Q90" s="1618"/>
      <c r="R90" s="1614"/>
      <c r="S90" s="1515"/>
      <c r="T90" s="1516"/>
      <c r="U90" s="1516"/>
      <c r="V90" s="1516"/>
      <c r="W90" s="1517"/>
      <c r="X90" s="270" t="s">
        <v>488</v>
      </c>
      <c r="Y90" s="271"/>
      <c r="Z90" s="272"/>
      <c r="AA90" s="258" t="str">
        <f>IF(AA89="","",VLOOKUP(AA89,'シフト記号表（従来型・ユニット型共通）'!$C$6:$L$47,10,FALSE))</f>
        <v/>
      </c>
      <c r="AB90" s="259" t="str">
        <f>IF(AB89="","",VLOOKUP(AB89,'シフト記号表（従来型・ユニット型共通）'!$C$6:$L$47,10,FALSE))</f>
        <v/>
      </c>
      <c r="AC90" s="259" t="str">
        <f>IF(AC89="","",VLOOKUP(AC89,'シフト記号表（従来型・ユニット型共通）'!$C$6:$L$47,10,FALSE))</f>
        <v/>
      </c>
      <c r="AD90" s="259" t="str">
        <f>IF(AD89="","",VLOOKUP(AD89,'シフト記号表（従来型・ユニット型共通）'!$C$6:$L$47,10,FALSE))</f>
        <v/>
      </c>
      <c r="AE90" s="259" t="str">
        <f>IF(AE89="","",VLOOKUP(AE89,'シフト記号表（従来型・ユニット型共通）'!$C$6:$L$47,10,FALSE))</f>
        <v/>
      </c>
      <c r="AF90" s="259" t="str">
        <f>IF(AF89="","",VLOOKUP(AF89,'シフト記号表（従来型・ユニット型共通）'!$C$6:$L$47,10,FALSE))</f>
        <v/>
      </c>
      <c r="AG90" s="260" t="str">
        <f>IF(AG89="","",VLOOKUP(AG89,'シフト記号表（従来型・ユニット型共通）'!$C$6:$L$47,10,FALSE))</f>
        <v/>
      </c>
      <c r="AH90" s="258" t="str">
        <f>IF(AH89="","",VLOOKUP(AH89,'シフト記号表（従来型・ユニット型共通）'!$C$6:$L$47,10,FALSE))</f>
        <v/>
      </c>
      <c r="AI90" s="259" t="str">
        <f>IF(AI89="","",VLOOKUP(AI89,'シフト記号表（従来型・ユニット型共通）'!$C$6:$L$47,10,FALSE))</f>
        <v/>
      </c>
      <c r="AJ90" s="259" t="str">
        <f>IF(AJ89="","",VLOOKUP(AJ89,'シフト記号表（従来型・ユニット型共通）'!$C$6:$L$47,10,FALSE))</f>
        <v/>
      </c>
      <c r="AK90" s="259" t="str">
        <f>IF(AK89="","",VLOOKUP(AK89,'シフト記号表（従来型・ユニット型共通）'!$C$6:$L$47,10,FALSE))</f>
        <v/>
      </c>
      <c r="AL90" s="259" t="str">
        <f>IF(AL89="","",VLOOKUP(AL89,'シフト記号表（従来型・ユニット型共通）'!$C$6:$L$47,10,FALSE))</f>
        <v/>
      </c>
      <c r="AM90" s="259" t="str">
        <f>IF(AM89="","",VLOOKUP(AM89,'シフト記号表（従来型・ユニット型共通）'!$C$6:$L$47,10,FALSE))</f>
        <v/>
      </c>
      <c r="AN90" s="260" t="str">
        <f>IF(AN89="","",VLOOKUP(AN89,'シフト記号表（従来型・ユニット型共通）'!$C$6:$L$47,10,FALSE))</f>
        <v/>
      </c>
      <c r="AO90" s="258" t="str">
        <f>IF(AO89="","",VLOOKUP(AO89,'シフト記号表（従来型・ユニット型共通）'!$C$6:$L$47,10,FALSE))</f>
        <v/>
      </c>
      <c r="AP90" s="259" t="str">
        <f>IF(AP89="","",VLOOKUP(AP89,'シフト記号表（従来型・ユニット型共通）'!$C$6:$L$47,10,FALSE))</f>
        <v/>
      </c>
      <c r="AQ90" s="259" t="str">
        <f>IF(AQ89="","",VLOOKUP(AQ89,'シフト記号表（従来型・ユニット型共通）'!$C$6:$L$47,10,FALSE))</f>
        <v/>
      </c>
      <c r="AR90" s="259" t="str">
        <f>IF(AR89="","",VLOOKUP(AR89,'シフト記号表（従来型・ユニット型共通）'!$C$6:$L$47,10,FALSE))</f>
        <v/>
      </c>
      <c r="AS90" s="259" t="str">
        <f>IF(AS89="","",VLOOKUP(AS89,'シフト記号表（従来型・ユニット型共通）'!$C$6:$L$47,10,FALSE))</f>
        <v/>
      </c>
      <c r="AT90" s="259" t="str">
        <f>IF(AT89="","",VLOOKUP(AT89,'シフト記号表（従来型・ユニット型共通）'!$C$6:$L$47,10,FALSE))</f>
        <v/>
      </c>
      <c r="AU90" s="260" t="str">
        <f>IF(AU89="","",VLOOKUP(AU89,'シフト記号表（従来型・ユニット型共通）'!$C$6:$L$47,10,FALSE))</f>
        <v/>
      </c>
      <c r="AV90" s="258" t="str">
        <f>IF(AV89="","",VLOOKUP(AV89,'シフト記号表（従来型・ユニット型共通）'!$C$6:$L$47,10,FALSE))</f>
        <v/>
      </c>
      <c r="AW90" s="259" t="str">
        <f>IF(AW89="","",VLOOKUP(AW89,'シフト記号表（従来型・ユニット型共通）'!$C$6:$L$47,10,FALSE))</f>
        <v/>
      </c>
      <c r="AX90" s="259" t="str">
        <f>IF(AX89="","",VLOOKUP(AX89,'シフト記号表（従来型・ユニット型共通）'!$C$6:$L$47,10,FALSE))</f>
        <v/>
      </c>
      <c r="AY90" s="259" t="str">
        <f>IF(AY89="","",VLOOKUP(AY89,'シフト記号表（従来型・ユニット型共通）'!$C$6:$L$47,10,FALSE))</f>
        <v/>
      </c>
      <c r="AZ90" s="259" t="str">
        <f>IF(AZ89="","",VLOOKUP(AZ89,'シフト記号表（従来型・ユニット型共通）'!$C$6:$L$47,10,FALSE))</f>
        <v/>
      </c>
      <c r="BA90" s="259" t="str">
        <f>IF(BA89="","",VLOOKUP(BA89,'シフト記号表（従来型・ユニット型共通）'!$C$6:$L$47,10,FALSE))</f>
        <v/>
      </c>
      <c r="BB90" s="260" t="str">
        <f>IF(BB89="","",VLOOKUP(BB89,'シフト記号表（従来型・ユニット型共通）'!$C$6:$L$47,10,FALSE))</f>
        <v/>
      </c>
      <c r="BC90" s="258" t="str">
        <f>IF(BC89="","",VLOOKUP(BC89,'シフト記号表（従来型・ユニット型共通）'!$C$6:$L$47,10,FALSE))</f>
        <v/>
      </c>
      <c r="BD90" s="259" t="str">
        <f>IF(BD89="","",VLOOKUP(BD89,'シフト記号表（従来型・ユニット型共通）'!$C$6:$L$47,10,FALSE))</f>
        <v/>
      </c>
      <c r="BE90" s="259" t="str">
        <f>IF(BE89="","",VLOOKUP(BE89,'シフト記号表（従来型・ユニット型共通）'!$C$6:$L$47,10,FALSE))</f>
        <v/>
      </c>
      <c r="BF90" s="1610" t="str">
        <f>IF($BI$3="４週",SUM(AA90:BB90),IF($BI$3="暦月",SUM(AA90:BE90),""))</f>
        <v/>
      </c>
      <c r="BG90" s="1611"/>
      <c r="BH90" s="1612" t="str">
        <f>IF($BI$3="４週",BF90/4,IF($BI$3="暦月",(BF90/($BI$8/7)),""))</f>
        <v/>
      </c>
      <c r="BI90" s="1611"/>
      <c r="BJ90" s="1607"/>
      <c r="BK90" s="1608"/>
      <c r="BL90" s="1608"/>
      <c r="BM90" s="1608"/>
      <c r="BN90" s="1609"/>
    </row>
    <row r="91" spans="2:66" ht="20.25" customHeight="1" x14ac:dyDescent="0.2">
      <c r="B91" s="1520">
        <f>B89+1</f>
        <v>38</v>
      </c>
      <c r="C91" s="1673"/>
      <c r="D91" s="1675"/>
      <c r="E91" s="1541"/>
      <c r="F91" s="1676"/>
      <c r="G91" s="1584"/>
      <c r="H91" s="1511"/>
      <c r="I91" s="253"/>
      <c r="J91" s="254"/>
      <c r="K91" s="253"/>
      <c r="L91" s="254"/>
      <c r="M91" s="1585"/>
      <c r="N91" s="1586"/>
      <c r="O91" s="1509"/>
      <c r="P91" s="1510"/>
      <c r="Q91" s="1510"/>
      <c r="R91" s="1511"/>
      <c r="S91" s="1515"/>
      <c r="T91" s="1516"/>
      <c r="U91" s="1516"/>
      <c r="V91" s="1516"/>
      <c r="W91" s="1517"/>
      <c r="X91" s="273" t="s">
        <v>487</v>
      </c>
      <c r="Y91" s="274"/>
      <c r="Z91" s="275"/>
      <c r="AA91" s="266"/>
      <c r="AB91" s="267"/>
      <c r="AC91" s="267"/>
      <c r="AD91" s="267"/>
      <c r="AE91" s="267"/>
      <c r="AF91" s="267"/>
      <c r="AG91" s="268"/>
      <c r="AH91" s="266"/>
      <c r="AI91" s="267"/>
      <c r="AJ91" s="267"/>
      <c r="AK91" s="267"/>
      <c r="AL91" s="267"/>
      <c r="AM91" s="267"/>
      <c r="AN91" s="268"/>
      <c r="AO91" s="266"/>
      <c r="AP91" s="267"/>
      <c r="AQ91" s="267"/>
      <c r="AR91" s="267"/>
      <c r="AS91" s="267"/>
      <c r="AT91" s="267"/>
      <c r="AU91" s="268"/>
      <c r="AV91" s="266"/>
      <c r="AW91" s="267"/>
      <c r="AX91" s="267"/>
      <c r="AY91" s="267"/>
      <c r="AZ91" s="267"/>
      <c r="BA91" s="267"/>
      <c r="BB91" s="268"/>
      <c r="BC91" s="266"/>
      <c r="BD91" s="267"/>
      <c r="BE91" s="269"/>
      <c r="BF91" s="1518"/>
      <c r="BG91" s="1519"/>
      <c r="BH91" s="1573"/>
      <c r="BI91" s="1574"/>
      <c r="BJ91" s="1575"/>
      <c r="BK91" s="1576"/>
      <c r="BL91" s="1576"/>
      <c r="BM91" s="1576"/>
      <c r="BN91" s="1577"/>
    </row>
    <row r="92" spans="2:66" ht="20.25" customHeight="1" x14ac:dyDescent="0.2">
      <c r="B92" s="1521"/>
      <c r="C92" s="1674"/>
      <c r="D92" s="1677"/>
      <c r="E92" s="1541"/>
      <c r="F92" s="1676"/>
      <c r="G92" s="1613"/>
      <c r="H92" s="1614"/>
      <c r="I92" s="276"/>
      <c r="J92" s="277">
        <f>G91</f>
        <v>0</v>
      </c>
      <c r="K92" s="276"/>
      <c r="L92" s="277">
        <f>M91</f>
        <v>0</v>
      </c>
      <c r="M92" s="1615"/>
      <c r="N92" s="1616"/>
      <c r="O92" s="1617"/>
      <c r="P92" s="1618"/>
      <c r="Q92" s="1618"/>
      <c r="R92" s="1614"/>
      <c r="S92" s="1515"/>
      <c r="T92" s="1516"/>
      <c r="U92" s="1516"/>
      <c r="V92" s="1516"/>
      <c r="W92" s="1517"/>
      <c r="X92" s="270" t="s">
        <v>488</v>
      </c>
      <c r="Y92" s="271"/>
      <c r="Z92" s="272"/>
      <c r="AA92" s="258" t="str">
        <f>IF(AA91="","",VLOOKUP(AA91,'シフト記号表（従来型・ユニット型共通）'!$C$6:$L$47,10,FALSE))</f>
        <v/>
      </c>
      <c r="AB92" s="259" t="str">
        <f>IF(AB91="","",VLOOKUP(AB91,'シフト記号表（従来型・ユニット型共通）'!$C$6:$L$47,10,FALSE))</f>
        <v/>
      </c>
      <c r="AC92" s="259" t="str">
        <f>IF(AC91="","",VLOOKUP(AC91,'シフト記号表（従来型・ユニット型共通）'!$C$6:$L$47,10,FALSE))</f>
        <v/>
      </c>
      <c r="AD92" s="259" t="str">
        <f>IF(AD91="","",VLOOKUP(AD91,'シフト記号表（従来型・ユニット型共通）'!$C$6:$L$47,10,FALSE))</f>
        <v/>
      </c>
      <c r="AE92" s="259" t="str">
        <f>IF(AE91="","",VLOOKUP(AE91,'シフト記号表（従来型・ユニット型共通）'!$C$6:$L$47,10,FALSE))</f>
        <v/>
      </c>
      <c r="AF92" s="259" t="str">
        <f>IF(AF91="","",VLOOKUP(AF91,'シフト記号表（従来型・ユニット型共通）'!$C$6:$L$47,10,FALSE))</f>
        <v/>
      </c>
      <c r="AG92" s="260" t="str">
        <f>IF(AG91="","",VLOOKUP(AG91,'シフト記号表（従来型・ユニット型共通）'!$C$6:$L$47,10,FALSE))</f>
        <v/>
      </c>
      <c r="AH92" s="258" t="str">
        <f>IF(AH91="","",VLOOKUP(AH91,'シフト記号表（従来型・ユニット型共通）'!$C$6:$L$47,10,FALSE))</f>
        <v/>
      </c>
      <c r="AI92" s="259" t="str">
        <f>IF(AI91="","",VLOOKUP(AI91,'シフト記号表（従来型・ユニット型共通）'!$C$6:$L$47,10,FALSE))</f>
        <v/>
      </c>
      <c r="AJ92" s="259" t="str">
        <f>IF(AJ91="","",VLOOKUP(AJ91,'シフト記号表（従来型・ユニット型共通）'!$C$6:$L$47,10,FALSE))</f>
        <v/>
      </c>
      <c r="AK92" s="259" t="str">
        <f>IF(AK91="","",VLOOKUP(AK91,'シフト記号表（従来型・ユニット型共通）'!$C$6:$L$47,10,FALSE))</f>
        <v/>
      </c>
      <c r="AL92" s="259" t="str">
        <f>IF(AL91="","",VLOOKUP(AL91,'シフト記号表（従来型・ユニット型共通）'!$C$6:$L$47,10,FALSE))</f>
        <v/>
      </c>
      <c r="AM92" s="259" t="str">
        <f>IF(AM91="","",VLOOKUP(AM91,'シフト記号表（従来型・ユニット型共通）'!$C$6:$L$47,10,FALSE))</f>
        <v/>
      </c>
      <c r="AN92" s="260" t="str">
        <f>IF(AN91="","",VLOOKUP(AN91,'シフト記号表（従来型・ユニット型共通）'!$C$6:$L$47,10,FALSE))</f>
        <v/>
      </c>
      <c r="AO92" s="258" t="str">
        <f>IF(AO91="","",VLOOKUP(AO91,'シフト記号表（従来型・ユニット型共通）'!$C$6:$L$47,10,FALSE))</f>
        <v/>
      </c>
      <c r="AP92" s="259" t="str">
        <f>IF(AP91="","",VLOOKUP(AP91,'シフト記号表（従来型・ユニット型共通）'!$C$6:$L$47,10,FALSE))</f>
        <v/>
      </c>
      <c r="AQ92" s="259" t="str">
        <f>IF(AQ91="","",VLOOKUP(AQ91,'シフト記号表（従来型・ユニット型共通）'!$C$6:$L$47,10,FALSE))</f>
        <v/>
      </c>
      <c r="AR92" s="259" t="str">
        <f>IF(AR91="","",VLOOKUP(AR91,'シフト記号表（従来型・ユニット型共通）'!$C$6:$L$47,10,FALSE))</f>
        <v/>
      </c>
      <c r="AS92" s="259" t="str">
        <f>IF(AS91="","",VLOOKUP(AS91,'シフト記号表（従来型・ユニット型共通）'!$C$6:$L$47,10,FALSE))</f>
        <v/>
      </c>
      <c r="AT92" s="259" t="str">
        <f>IF(AT91="","",VLOOKUP(AT91,'シフト記号表（従来型・ユニット型共通）'!$C$6:$L$47,10,FALSE))</f>
        <v/>
      </c>
      <c r="AU92" s="260" t="str">
        <f>IF(AU91="","",VLOOKUP(AU91,'シフト記号表（従来型・ユニット型共通）'!$C$6:$L$47,10,FALSE))</f>
        <v/>
      </c>
      <c r="AV92" s="258" t="str">
        <f>IF(AV91="","",VLOOKUP(AV91,'シフト記号表（従来型・ユニット型共通）'!$C$6:$L$47,10,FALSE))</f>
        <v/>
      </c>
      <c r="AW92" s="259" t="str">
        <f>IF(AW91="","",VLOOKUP(AW91,'シフト記号表（従来型・ユニット型共通）'!$C$6:$L$47,10,FALSE))</f>
        <v/>
      </c>
      <c r="AX92" s="259" t="str">
        <f>IF(AX91="","",VLOOKUP(AX91,'シフト記号表（従来型・ユニット型共通）'!$C$6:$L$47,10,FALSE))</f>
        <v/>
      </c>
      <c r="AY92" s="259" t="str">
        <f>IF(AY91="","",VLOOKUP(AY91,'シフト記号表（従来型・ユニット型共通）'!$C$6:$L$47,10,FALSE))</f>
        <v/>
      </c>
      <c r="AZ92" s="259" t="str">
        <f>IF(AZ91="","",VLOOKUP(AZ91,'シフト記号表（従来型・ユニット型共通）'!$C$6:$L$47,10,FALSE))</f>
        <v/>
      </c>
      <c r="BA92" s="259" t="str">
        <f>IF(BA91="","",VLOOKUP(BA91,'シフト記号表（従来型・ユニット型共通）'!$C$6:$L$47,10,FALSE))</f>
        <v/>
      </c>
      <c r="BB92" s="260" t="str">
        <f>IF(BB91="","",VLOOKUP(BB91,'シフト記号表（従来型・ユニット型共通）'!$C$6:$L$47,10,FALSE))</f>
        <v/>
      </c>
      <c r="BC92" s="258" t="str">
        <f>IF(BC91="","",VLOOKUP(BC91,'シフト記号表（従来型・ユニット型共通）'!$C$6:$L$47,10,FALSE))</f>
        <v/>
      </c>
      <c r="BD92" s="259" t="str">
        <f>IF(BD91="","",VLOOKUP(BD91,'シフト記号表（従来型・ユニット型共通）'!$C$6:$L$47,10,FALSE))</f>
        <v/>
      </c>
      <c r="BE92" s="259" t="str">
        <f>IF(BE91="","",VLOOKUP(BE91,'シフト記号表（従来型・ユニット型共通）'!$C$6:$L$47,10,FALSE))</f>
        <v/>
      </c>
      <c r="BF92" s="1610" t="str">
        <f>IF($BI$3="４週",SUM(AA92:BB92),IF($BI$3="暦月",SUM(AA92:BE92),""))</f>
        <v/>
      </c>
      <c r="BG92" s="1611"/>
      <c r="BH92" s="1612" t="str">
        <f>IF($BI$3="４週",BF92/4,IF($BI$3="暦月",(BF92/($BI$8/7)),""))</f>
        <v/>
      </c>
      <c r="BI92" s="1611"/>
      <c r="BJ92" s="1607"/>
      <c r="BK92" s="1608"/>
      <c r="BL92" s="1608"/>
      <c r="BM92" s="1608"/>
      <c r="BN92" s="1609"/>
    </row>
    <row r="93" spans="2:66" ht="20.25" customHeight="1" x14ac:dyDescent="0.2">
      <c r="B93" s="1520">
        <f>B91+1</f>
        <v>39</v>
      </c>
      <c r="C93" s="1673"/>
      <c r="D93" s="1675"/>
      <c r="E93" s="1541"/>
      <c r="F93" s="1676"/>
      <c r="G93" s="1584"/>
      <c r="H93" s="1511"/>
      <c r="I93" s="253"/>
      <c r="J93" s="254"/>
      <c r="K93" s="253"/>
      <c r="L93" s="254"/>
      <c r="M93" s="1585"/>
      <c r="N93" s="1586"/>
      <c r="O93" s="1509"/>
      <c r="P93" s="1510"/>
      <c r="Q93" s="1510"/>
      <c r="R93" s="1511"/>
      <c r="S93" s="1515"/>
      <c r="T93" s="1516"/>
      <c r="U93" s="1516"/>
      <c r="V93" s="1516"/>
      <c r="W93" s="1517"/>
      <c r="X93" s="273" t="s">
        <v>487</v>
      </c>
      <c r="Y93" s="274"/>
      <c r="Z93" s="275"/>
      <c r="AA93" s="266"/>
      <c r="AB93" s="267"/>
      <c r="AC93" s="267"/>
      <c r="AD93" s="267"/>
      <c r="AE93" s="267"/>
      <c r="AF93" s="267"/>
      <c r="AG93" s="268"/>
      <c r="AH93" s="266"/>
      <c r="AI93" s="267"/>
      <c r="AJ93" s="267"/>
      <c r="AK93" s="267"/>
      <c r="AL93" s="267"/>
      <c r="AM93" s="267"/>
      <c r="AN93" s="268"/>
      <c r="AO93" s="266"/>
      <c r="AP93" s="267"/>
      <c r="AQ93" s="267"/>
      <c r="AR93" s="267"/>
      <c r="AS93" s="267"/>
      <c r="AT93" s="267"/>
      <c r="AU93" s="268"/>
      <c r="AV93" s="266"/>
      <c r="AW93" s="267"/>
      <c r="AX93" s="267"/>
      <c r="AY93" s="267"/>
      <c r="AZ93" s="267"/>
      <c r="BA93" s="267"/>
      <c r="BB93" s="268"/>
      <c r="BC93" s="266"/>
      <c r="BD93" s="267"/>
      <c r="BE93" s="269"/>
      <c r="BF93" s="1518"/>
      <c r="BG93" s="1519"/>
      <c r="BH93" s="1573"/>
      <c r="BI93" s="1574"/>
      <c r="BJ93" s="1575"/>
      <c r="BK93" s="1576"/>
      <c r="BL93" s="1576"/>
      <c r="BM93" s="1576"/>
      <c r="BN93" s="1577"/>
    </row>
    <row r="94" spans="2:66" ht="20.25" customHeight="1" x14ac:dyDescent="0.2">
      <c r="B94" s="1521"/>
      <c r="C94" s="1674"/>
      <c r="D94" s="1677"/>
      <c r="E94" s="1541"/>
      <c r="F94" s="1676"/>
      <c r="G94" s="1613"/>
      <c r="H94" s="1614"/>
      <c r="I94" s="276"/>
      <c r="J94" s="277">
        <f>G93</f>
        <v>0</v>
      </c>
      <c r="K94" s="276"/>
      <c r="L94" s="277">
        <f>M93</f>
        <v>0</v>
      </c>
      <c r="M94" s="1615"/>
      <c r="N94" s="1616"/>
      <c r="O94" s="1617"/>
      <c r="P94" s="1618"/>
      <c r="Q94" s="1618"/>
      <c r="R94" s="1614"/>
      <c r="S94" s="1515"/>
      <c r="T94" s="1516"/>
      <c r="U94" s="1516"/>
      <c r="V94" s="1516"/>
      <c r="W94" s="1517"/>
      <c r="X94" s="270" t="s">
        <v>488</v>
      </c>
      <c r="Y94" s="271"/>
      <c r="Z94" s="272"/>
      <c r="AA94" s="258" t="str">
        <f>IF(AA93="","",VLOOKUP(AA93,'シフト記号表（従来型・ユニット型共通）'!$C$6:$L$47,10,FALSE))</f>
        <v/>
      </c>
      <c r="AB94" s="259" t="str">
        <f>IF(AB93="","",VLOOKUP(AB93,'シフト記号表（従来型・ユニット型共通）'!$C$6:$L$47,10,FALSE))</f>
        <v/>
      </c>
      <c r="AC94" s="259" t="str">
        <f>IF(AC93="","",VLOOKUP(AC93,'シフト記号表（従来型・ユニット型共通）'!$C$6:$L$47,10,FALSE))</f>
        <v/>
      </c>
      <c r="AD94" s="259" t="str">
        <f>IF(AD93="","",VLOOKUP(AD93,'シフト記号表（従来型・ユニット型共通）'!$C$6:$L$47,10,FALSE))</f>
        <v/>
      </c>
      <c r="AE94" s="259" t="str">
        <f>IF(AE93="","",VLOOKUP(AE93,'シフト記号表（従来型・ユニット型共通）'!$C$6:$L$47,10,FALSE))</f>
        <v/>
      </c>
      <c r="AF94" s="259" t="str">
        <f>IF(AF93="","",VLOOKUP(AF93,'シフト記号表（従来型・ユニット型共通）'!$C$6:$L$47,10,FALSE))</f>
        <v/>
      </c>
      <c r="AG94" s="260" t="str">
        <f>IF(AG93="","",VLOOKUP(AG93,'シフト記号表（従来型・ユニット型共通）'!$C$6:$L$47,10,FALSE))</f>
        <v/>
      </c>
      <c r="AH94" s="258" t="str">
        <f>IF(AH93="","",VLOOKUP(AH93,'シフト記号表（従来型・ユニット型共通）'!$C$6:$L$47,10,FALSE))</f>
        <v/>
      </c>
      <c r="AI94" s="259" t="str">
        <f>IF(AI93="","",VLOOKUP(AI93,'シフト記号表（従来型・ユニット型共通）'!$C$6:$L$47,10,FALSE))</f>
        <v/>
      </c>
      <c r="AJ94" s="259" t="str">
        <f>IF(AJ93="","",VLOOKUP(AJ93,'シフト記号表（従来型・ユニット型共通）'!$C$6:$L$47,10,FALSE))</f>
        <v/>
      </c>
      <c r="AK94" s="259" t="str">
        <f>IF(AK93="","",VLOOKUP(AK93,'シフト記号表（従来型・ユニット型共通）'!$C$6:$L$47,10,FALSE))</f>
        <v/>
      </c>
      <c r="AL94" s="259" t="str">
        <f>IF(AL93="","",VLOOKUP(AL93,'シフト記号表（従来型・ユニット型共通）'!$C$6:$L$47,10,FALSE))</f>
        <v/>
      </c>
      <c r="AM94" s="259" t="str">
        <f>IF(AM93="","",VLOOKUP(AM93,'シフト記号表（従来型・ユニット型共通）'!$C$6:$L$47,10,FALSE))</f>
        <v/>
      </c>
      <c r="AN94" s="260" t="str">
        <f>IF(AN93="","",VLOOKUP(AN93,'シフト記号表（従来型・ユニット型共通）'!$C$6:$L$47,10,FALSE))</f>
        <v/>
      </c>
      <c r="AO94" s="258" t="str">
        <f>IF(AO93="","",VLOOKUP(AO93,'シフト記号表（従来型・ユニット型共通）'!$C$6:$L$47,10,FALSE))</f>
        <v/>
      </c>
      <c r="AP94" s="259" t="str">
        <f>IF(AP93="","",VLOOKUP(AP93,'シフト記号表（従来型・ユニット型共通）'!$C$6:$L$47,10,FALSE))</f>
        <v/>
      </c>
      <c r="AQ94" s="259" t="str">
        <f>IF(AQ93="","",VLOOKUP(AQ93,'シフト記号表（従来型・ユニット型共通）'!$C$6:$L$47,10,FALSE))</f>
        <v/>
      </c>
      <c r="AR94" s="259" t="str">
        <f>IF(AR93="","",VLOOKUP(AR93,'シフト記号表（従来型・ユニット型共通）'!$C$6:$L$47,10,FALSE))</f>
        <v/>
      </c>
      <c r="AS94" s="259" t="str">
        <f>IF(AS93="","",VLOOKUP(AS93,'シフト記号表（従来型・ユニット型共通）'!$C$6:$L$47,10,FALSE))</f>
        <v/>
      </c>
      <c r="AT94" s="259" t="str">
        <f>IF(AT93="","",VLOOKUP(AT93,'シフト記号表（従来型・ユニット型共通）'!$C$6:$L$47,10,FALSE))</f>
        <v/>
      </c>
      <c r="AU94" s="260" t="str">
        <f>IF(AU93="","",VLOOKUP(AU93,'シフト記号表（従来型・ユニット型共通）'!$C$6:$L$47,10,FALSE))</f>
        <v/>
      </c>
      <c r="AV94" s="258" t="str">
        <f>IF(AV93="","",VLOOKUP(AV93,'シフト記号表（従来型・ユニット型共通）'!$C$6:$L$47,10,FALSE))</f>
        <v/>
      </c>
      <c r="AW94" s="259" t="str">
        <f>IF(AW93="","",VLOOKUP(AW93,'シフト記号表（従来型・ユニット型共通）'!$C$6:$L$47,10,FALSE))</f>
        <v/>
      </c>
      <c r="AX94" s="259" t="str">
        <f>IF(AX93="","",VLOOKUP(AX93,'シフト記号表（従来型・ユニット型共通）'!$C$6:$L$47,10,FALSE))</f>
        <v/>
      </c>
      <c r="AY94" s="259" t="str">
        <f>IF(AY93="","",VLOOKUP(AY93,'シフト記号表（従来型・ユニット型共通）'!$C$6:$L$47,10,FALSE))</f>
        <v/>
      </c>
      <c r="AZ94" s="259" t="str">
        <f>IF(AZ93="","",VLOOKUP(AZ93,'シフト記号表（従来型・ユニット型共通）'!$C$6:$L$47,10,FALSE))</f>
        <v/>
      </c>
      <c r="BA94" s="259" t="str">
        <f>IF(BA93="","",VLOOKUP(BA93,'シフト記号表（従来型・ユニット型共通）'!$C$6:$L$47,10,FALSE))</f>
        <v/>
      </c>
      <c r="BB94" s="260" t="str">
        <f>IF(BB93="","",VLOOKUP(BB93,'シフト記号表（従来型・ユニット型共通）'!$C$6:$L$47,10,FALSE))</f>
        <v/>
      </c>
      <c r="BC94" s="258" t="str">
        <f>IF(BC93="","",VLOOKUP(BC93,'シフト記号表（従来型・ユニット型共通）'!$C$6:$L$47,10,FALSE))</f>
        <v/>
      </c>
      <c r="BD94" s="259" t="str">
        <f>IF(BD93="","",VLOOKUP(BD93,'シフト記号表（従来型・ユニット型共通）'!$C$6:$L$47,10,FALSE))</f>
        <v/>
      </c>
      <c r="BE94" s="259" t="str">
        <f>IF(BE93="","",VLOOKUP(BE93,'シフト記号表（従来型・ユニット型共通）'!$C$6:$L$47,10,FALSE))</f>
        <v/>
      </c>
      <c r="BF94" s="1610" t="str">
        <f>IF($BI$3="４週",SUM(AA94:BB94),IF($BI$3="暦月",SUM(AA94:BE94),""))</f>
        <v/>
      </c>
      <c r="BG94" s="1611"/>
      <c r="BH94" s="1612" t="str">
        <f>IF($BI$3="４週",BF94/4,IF($BI$3="暦月",(BF94/($BI$8/7)),""))</f>
        <v/>
      </c>
      <c r="BI94" s="1611"/>
      <c r="BJ94" s="1607"/>
      <c r="BK94" s="1608"/>
      <c r="BL94" s="1608"/>
      <c r="BM94" s="1608"/>
      <c r="BN94" s="1609"/>
    </row>
    <row r="95" spans="2:66" ht="20.25" customHeight="1" x14ac:dyDescent="0.2">
      <c r="B95" s="1520">
        <f>B93+1</f>
        <v>40</v>
      </c>
      <c r="C95" s="1673"/>
      <c r="D95" s="1675"/>
      <c r="E95" s="1541"/>
      <c r="F95" s="1676"/>
      <c r="G95" s="1584"/>
      <c r="H95" s="1511"/>
      <c r="I95" s="253"/>
      <c r="J95" s="254"/>
      <c r="K95" s="253"/>
      <c r="L95" s="254"/>
      <c r="M95" s="1585"/>
      <c r="N95" s="1586"/>
      <c r="O95" s="1509"/>
      <c r="P95" s="1510"/>
      <c r="Q95" s="1510"/>
      <c r="R95" s="1511"/>
      <c r="S95" s="1515"/>
      <c r="T95" s="1516"/>
      <c r="U95" s="1516"/>
      <c r="V95" s="1516"/>
      <c r="W95" s="1517"/>
      <c r="X95" s="273" t="s">
        <v>487</v>
      </c>
      <c r="Y95" s="274"/>
      <c r="Z95" s="275"/>
      <c r="AA95" s="266"/>
      <c r="AB95" s="267"/>
      <c r="AC95" s="267"/>
      <c r="AD95" s="267"/>
      <c r="AE95" s="267"/>
      <c r="AF95" s="267"/>
      <c r="AG95" s="268"/>
      <c r="AH95" s="266"/>
      <c r="AI95" s="267"/>
      <c r="AJ95" s="267"/>
      <c r="AK95" s="267"/>
      <c r="AL95" s="267"/>
      <c r="AM95" s="267"/>
      <c r="AN95" s="268"/>
      <c r="AO95" s="266"/>
      <c r="AP95" s="267"/>
      <c r="AQ95" s="267"/>
      <c r="AR95" s="267"/>
      <c r="AS95" s="267"/>
      <c r="AT95" s="267"/>
      <c r="AU95" s="268"/>
      <c r="AV95" s="266"/>
      <c r="AW95" s="267"/>
      <c r="AX95" s="267"/>
      <c r="AY95" s="267"/>
      <c r="AZ95" s="267"/>
      <c r="BA95" s="267"/>
      <c r="BB95" s="268"/>
      <c r="BC95" s="266"/>
      <c r="BD95" s="267"/>
      <c r="BE95" s="269"/>
      <c r="BF95" s="1518"/>
      <c r="BG95" s="1519"/>
      <c r="BH95" s="1573"/>
      <c r="BI95" s="1574"/>
      <c r="BJ95" s="1575"/>
      <c r="BK95" s="1576"/>
      <c r="BL95" s="1576"/>
      <c r="BM95" s="1576"/>
      <c r="BN95" s="1577"/>
    </row>
    <row r="96" spans="2:66" ht="20.25" customHeight="1" x14ac:dyDescent="0.2">
      <c r="B96" s="1521"/>
      <c r="C96" s="1674"/>
      <c r="D96" s="1677"/>
      <c r="E96" s="1541"/>
      <c r="F96" s="1676"/>
      <c r="G96" s="1613"/>
      <c r="H96" s="1614"/>
      <c r="I96" s="276"/>
      <c r="J96" s="277">
        <f>G95</f>
        <v>0</v>
      </c>
      <c r="K96" s="276"/>
      <c r="L96" s="277">
        <f>M95</f>
        <v>0</v>
      </c>
      <c r="M96" s="1615"/>
      <c r="N96" s="1616"/>
      <c r="O96" s="1617"/>
      <c r="P96" s="1618"/>
      <c r="Q96" s="1618"/>
      <c r="R96" s="1614"/>
      <c r="S96" s="1515"/>
      <c r="T96" s="1516"/>
      <c r="U96" s="1516"/>
      <c r="V96" s="1516"/>
      <c r="W96" s="1517"/>
      <c r="X96" s="270" t="s">
        <v>488</v>
      </c>
      <c r="Y96" s="271"/>
      <c r="Z96" s="272"/>
      <c r="AA96" s="258" t="str">
        <f>IF(AA95="","",VLOOKUP(AA95,'シフト記号表（従来型・ユニット型共通）'!$C$6:$L$47,10,FALSE))</f>
        <v/>
      </c>
      <c r="AB96" s="259" t="str">
        <f>IF(AB95="","",VLOOKUP(AB95,'シフト記号表（従来型・ユニット型共通）'!$C$6:$L$47,10,FALSE))</f>
        <v/>
      </c>
      <c r="AC96" s="259" t="str">
        <f>IF(AC95="","",VLOOKUP(AC95,'シフト記号表（従来型・ユニット型共通）'!$C$6:$L$47,10,FALSE))</f>
        <v/>
      </c>
      <c r="AD96" s="259" t="str">
        <f>IF(AD95="","",VLOOKUP(AD95,'シフト記号表（従来型・ユニット型共通）'!$C$6:$L$47,10,FALSE))</f>
        <v/>
      </c>
      <c r="AE96" s="259" t="str">
        <f>IF(AE95="","",VLOOKUP(AE95,'シフト記号表（従来型・ユニット型共通）'!$C$6:$L$47,10,FALSE))</f>
        <v/>
      </c>
      <c r="AF96" s="259" t="str">
        <f>IF(AF95="","",VLOOKUP(AF95,'シフト記号表（従来型・ユニット型共通）'!$C$6:$L$47,10,FALSE))</f>
        <v/>
      </c>
      <c r="AG96" s="260" t="str">
        <f>IF(AG95="","",VLOOKUP(AG95,'シフト記号表（従来型・ユニット型共通）'!$C$6:$L$47,10,FALSE))</f>
        <v/>
      </c>
      <c r="AH96" s="258" t="str">
        <f>IF(AH95="","",VLOOKUP(AH95,'シフト記号表（従来型・ユニット型共通）'!$C$6:$L$47,10,FALSE))</f>
        <v/>
      </c>
      <c r="AI96" s="259" t="str">
        <f>IF(AI95="","",VLOOKUP(AI95,'シフト記号表（従来型・ユニット型共通）'!$C$6:$L$47,10,FALSE))</f>
        <v/>
      </c>
      <c r="AJ96" s="259" t="str">
        <f>IF(AJ95="","",VLOOKUP(AJ95,'シフト記号表（従来型・ユニット型共通）'!$C$6:$L$47,10,FALSE))</f>
        <v/>
      </c>
      <c r="AK96" s="259" t="str">
        <f>IF(AK95="","",VLOOKUP(AK95,'シフト記号表（従来型・ユニット型共通）'!$C$6:$L$47,10,FALSE))</f>
        <v/>
      </c>
      <c r="AL96" s="259" t="str">
        <f>IF(AL95="","",VLOOKUP(AL95,'シフト記号表（従来型・ユニット型共通）'!$C$6:$L$47,10,FALSE))</f>
        <v/>
      </c>
      <c r="AM96" s="259" t="str">
        <f>IF(AM95="","",VLOOKUP(AM95,'シフト記号表（従来型・ユニット型共通）'!$C$6:$L$47,10,FALSE))</f>
        <v/>
      </c>
      <c r="AN96" s="260" t="str">
        <f>IF(AN95="","",VLOOKUP(AN95,'シフト記号表（従来型・ユニット型共通）'!$C$6:$L$47,10,FALSE))</f>
        <v/>
      </c>
      <c r="AO96" s="258" t="str">
        <f>IF(AO95="","",VLOOKUP(AO95,'シフト記号表（従来型・ユニット型共通）'!$C$6:$L$47,10,FALSE))</f>
        <v/>
      </c>
      <c r="AP96" s="259" t="str">
        <f>IF(AP95="","",VLOOKUP(AP95,'シフト記号表（従来型・ユニット型共通）'!$C$6:$L$47,10,FALSE))</f>
        <v/>
      </c>
      <c r="AQ96" s="259" t="str">
        <f>IF(AQ95="","",VLOOKUP(AQ95,'シフト記号表（従来型・ユニット型共通）'!$C$6:$L$47,10,FALSE))</f>
        <v/>
      </c>
      <c r="AR96" s="259" t="str">
        <f>IF(AR95="","",VLOOKUP(AR95,'シフト記号表（従来型・ユニット型共通）'!$C$6:$L$47,10,FALSE))</f>
        <v/>
      </c>
      <c r="AS96" s="259" t="str">
        <f>IF(AS95="","",VLOOKUP(AS95,'シフト記号表（従来型・ユニット型共通）'!$C$6:$L$47,10,FALSE))</f>
        <v/>
      </c>
      <c r="AT96" s="259" t="str">
        <f>IF(AT95="","",VLOOKUP(AT95,'シフト記号表（従来型・ユニット型共通）'!$C$6:$L$47,10,FALSE))</f>
        <v/>
      </c>
      <c r="AU96" s="260" t="str">
        <f>IF(AU95="","",VLOOKUP(AU95,'シフト記号表（従来型・ユニット型共通）'!$C$6:$L$47,10,FALSE))</f>
        <v/>
      </c>
      <c r="AV96" s="258" t="str">
        <f>IF(AV95="","",VLOOKUP(AV95,'シフト記号表（従来型・ユニット型共通）'!$C$6:$L$47,10,FALSE))</f>
        <v/>
      </c>
      <c r="AW96" s="259" t="str">
        <f>IF(AW95="","",VLOOKUP(AW95,'シフト記号表（従来型・ユニット型共通）'!$C$6:$L$47,10,FALSE))</f>
        <v/>
      </c>
      <c r="AX96" s="259" t="str">
        <f>IF(AX95="","",VLOOKUP(AX95,'シフト記号表（従来型・ユニット型共通）'!$C$6:$L$47,10,FALSE))</f>
        <v/>
      </c>
      <c r="AY96" s="259" t="str">
        <f>IF(AY95="","",VLOOKUP(AY95,'シフト記号表（従来型・ユニット型共通）'!$C$6:$L$47,10,FALSE))</f>
        <v/>
      </c>
      <c r="AZ96" s="259" t="str">
        <f>IF(AZ95="","",VLOOKUP(AZ95,'シフト記号表（従来型・ユニット型共通）'!$C$6:$L$47,10,FALSE))</f>
        <v/>
      </c>
      <c r="BA96" s="259" t="str">
        <f>IF(BA95="","",VLOOKUP(BA95,'シフト記号表（従来型・ユニット型共通）'!$C$6:$L$47,10,FALSE))</f>
        <v/>
      </c>
      <c r="BB96" s="260" t="str">
        <f>IF(BB95="","",VLOOKUP(BB95,'シフト記号表（従来型・ユニット型共通）'!$C$6:$L$47,10,FALSE))</f>
        <v/>
      </c>
      <c r="BC96" s="258" t="str">
        <f>IF(BC95="","",VLOOKUP(BC95,'シフト記号表（従来型・ユニット型共通）'!$C$6:$L$47,10,FALSE))</f>
        <v/>
      </c>
      <c r="BD96" s="259" t="str">
        <f>IF(BD95="","",VLOOKUP(BD95,'シフト記号表（従来型・ユニット型共通）'!$C$6:$L$47,10,FALSE))</f>
        <v/>
      </c>
      <c r="BE96" s="259" t="str">
        <f>IF(BE95="","",VLOOKUP(BE95,'シフト記号表（従来型・ユニット型共通）'!$C$6:$L$47,10,FALSE))</f>
        <v/>
      </c>
      <c r="BF96" s="1610" t="str">
        <f>IF($BI$3="４週",SUM(AA96:BB96),IF($BI$3="暦月",SUM(AA96:BE96),""))</f>
        <v/>
      </c>
      <c r="BG96" s="1611"/>
      <c r="BH96" s="1612" t="str">
        <f>IF($BI$3="４週",BF96/4,IF($BI$3="暦月",(BF96/($BI$8/7)),""))</f>
        <v/>
      </c>
      <c r="BI96" s="1611"/>
      <c r="BJ96" s="1607"/>
      <c r="BK96" s="1608"/>
      <c r="BL96" s="1608"/>
      <c r="BM96" s="1608"/>
      <c r="BN96" s="1609"/>
    </row>
    <row r="97" spans="2:66" ht="20.25" customHeight="1" x14ac:dyDescent="0.2">
      <c r="B97" s="1520">
        <f>B95+1</f>
        <v>41</v>
      </c>
      <c r="C97" s="1673"/>
      <c r="D97" s="1675"/>
      <c r="E97" s="1541"/>
      <c r="F97" s="1676"/>
      <c r="G97" s="1584"/>
      <c r="H97" s="1511"/>
      <c r="I97" s="253"/>
      <c r="J97" s="254"/>
      <c r="K97" s="253"/>
      <c r="L97" s="254"/>
      <c r="M97" s="1585"/>
      <c r="N97" s="1586"/>
      <c r="O97" s="1509"/>
      <c r="P97" s="1510"/>
      <c r="Q97" s="1510"/>
      <c r="R97" s="1511"/>
      <c r="S97" s="1515"/>
      <c r="T97" s="1516"/>
      <c r="U97" s="1516"/>
      <c r="V97" s="1516"/>
      <c r="W97" s="1517"/>
      <c r="X97" s="273" t="s">
        <v>487</v>
      </c>
      <c r="Y97" s="274"/>
      <c r="Z97" s="275"/>
      <c r="AA97" s="266"/>
      <c r="AB97" s="267"/>
      <c r="AC97" s="267"/>
      <c r="AD97" s="267"/>
      <c r="AE97" s="267"/>
      <c r="AF97" s="267"/>
      <c r="AG97" s="268"/>
      <c r="AH97" s="266"/>
      <c r="AI97" s="267"/>
      <c r="AJ97" s="267"/>
      <c r="AK97" s="267"/>
      <c r="AL97" s="267"/>
      <c r="AM97" s="267"/>
      <c r="AN97" s="268"/>
      <c r="AO97" s="266"/>
      <c r="AP97" s="267"/>
      <c r="AQ97" s="267"/>
      <c r="AR97" s="267"/>
      <c r="AS97" s="267"/>
      <c r="AT97" s="267"/>
      <c r="AU97" s="268"/>
      <c r="AV97" s="266"/>
      <c r="AW97" s="267"/>
      <c r="AX97" s="267"/>
      <c r="AY97" s="267"/>
      <c r="AZ97" s="267"/>
      <c r="BA97" s="267"/>
      <c r="BB97" s="268"/>
      <c r="BC97" s="266"/>
      <c r="BD97" s="267"/>
      <c r="BE97" s="269"/>
      <c r="BF97" s="1518"/>
      <c r="BG97" s="1519"/>
      <c r="BH97" s="1573"/>
      <c r="BI97" s="1574"/>
      <c r="BJ97" s="1575"/>
      <c r="BK97" s="1576"/>
      <c r="BL97" s="1576"/>
      <c r="BM97" s="1576"/>
      <c r="BN97" s="1577"/>
    </row>
    <row r="98" spans="2:66" ht="20.25" customHeight="1" x14ac:dyDescent="0.2">
      <c r="B98" s="1521"/>
      <c r="C98" s="1674"/>
      <c r="D98" s="1677"/>
      <c r="E98" s="1541"/>
      <c r="F98" s="1676"/>
      <c r="G98" s="1613"/>
      <c r="H98" s="1614"/>
      <c r="I98" s="276"/>
      <c r="J98" s="277">
        <f>G97</f>
        <v>0</v>
      </c>
      <c r="K98" s="276"/>
      <c r="L98" s="277">
        <f>M97</f>
        <v>0</v>
      </c>
      <c r="M98" s="1615"/>
      <c r="N98" s="1616"/>
      <c r="O98" s="1617"/>
      <c r="P98" s="1618"/>
      <c r="Q98" s="1618"/>
      <c r="R98" s="1614"/>
      <c r="S98" s="1515"/>
      <c r="T98" s="1516"/>
      <c r="U98" s="1516"/>
      <c r="V98" s="1516"/>
      <c r="W98" s="1517"/>
      <c r="X98" s="270" t="s">
        <v>488</v>
      </c>
      <c r="Y98" s="271"/>
      <c r="Z98" s="272"/>
      <c r="AA98" s="258" t="str">
        <f>IF(AA97="","",VLOOKUP(AA97,'シフト記号表（従来型・ユニット型共通）'!$C$6:$L$47,10,FALSE))</f>
        <v/>
      </c>
      <c r="AB98" s="259" t="str">
        <f>IF(AB97="","",VLOOKUP(AB97,'シフト記号表（従来型・ユニット型共通）'!$C$6:$L$47,10,FALSE))</f>
        <v/>
      </c>
      <c r="AC98" s="259" t="str">
        <f>IF(AC97="","",VLOOKUP(AC97,'シフト記号表（従来型・ユニット型共通）'!$C$6:$L$47,10,FALSE))</f>
        <v/>
      </c>
      <c r="AD98" s="259" t="str">
        <f>IF(AD97="","",VLOOKUP(AD97,'シフト記号表（従来型・ユニット型共通）'!$C$6:$L$47,10,FALSE))</f>
        <v/>
      </c>
      <c r="AE98" s="259" t="str">
        <f>IF(AE97="","",VLOOKUP(AE97,'シフト記号表（従来型・ユニット型共通）'!$C$6:$L$47,10,FALSE))</f>
        <v/>
      </c>
      <c r="AF98" s="259" t="str">
        <f>IF(AF97="","",VLOOKUP(AF97,'シフト記号表（従来型・ユニット型共通）'!$C$6:$L$47,10,FALSE))</f>
        <v/>
      </c>
      <c r="AG98" s="260" t="str">
        <f>IF(AG97="","",VLOOKUP(AG97,'シフト記号表（従来型・ユニット型共通）'!$C$6:$L$47,10,FALSE))</f>
        <v/>
      </c>
      <c r="AH98" s="258" t="str">
        <f>IF(AH97="","",VLOOKUP(AH97,'シフト記号表（従来型・ユニット型共通）'!$C$6:$L$47,10,FALSE))</f>
        <v/>
      </c>
      <c r="AI98" s="259" t="str">
        <f>IF(AI97="","",VLOOKUP(AI97,'シフト記号表（従来型・ユニット型共通）'!$C$6:$L$47,10,FALSE))</f>
        <v/>
      </c>
      <c r="AJ98" s="259" t="str">
        <f>IF(AJ97="","",VLOOKUP(AJ97,'シフト記号表（従来型・ユニット型共通）'!$C$6:$L$47,10,FALSE))</f>
        <v/>
      </c>
      <c r="AK98" s="259" t="str">
        <f>IF(AK97="","",VLOOKUP(AK97,'シフト記号表（従来型・ユニット型共通）'!$C$6:$L$47,10,FALSE))</f>
        <v/>
      </c>
      <c r="AL98" s="259" t="str">
        <f>IF(AL97="","",VLOOKUP(AL97,'シフト記号表（従来型・ユニット型共通）'!$C$6:$L$47,10,FALSE))</f>
        <v/>
      </c>
      <c r="AM98" s="259" t="str">
        <f>IF(AM97="","",VLOOKUP(AM97,'シフト記号表（従来型・ユニット型共通）'!$C$6:$L$47,10,FALSE))</f>
        <v/>
      </c>
      <c r="AN98" s="260" t="str">
        <f>IF(AN97="","",VLOOKUP(AN97,'シフト記号表（従来型・ユニット型共通）'!$C$6:$L$47,10,FALSE))</f>
        <v/>
      </c>
      <c r="AO98" s="258" t="str">
        <f>IF(AO97="","",VLOOKUP(AO97,'シフト記号表（従来型・ユニット型共通）'!$C$6:$L$47,10,FALSE))</f>
        <v/>
      </c>
      <c r="AP98" s="259" t="str">
        <f>IF(AP97="","",VLOOKUP(AP97,'シフト記号表（従来型・ユニット型共通）'!$C$6:$L$47,10,FALSE))</f>
        <v/>
      </c>
      <c r="AQ98" s="259" t="str">
        <f>IF(AQ97="","",VLOOKUP(AQ97,'シフト記号表（従来型・ユニット型共通）'!$C$6:$L$47,10,FALSE))</f>
        <v/>
      </c>
      <c r="AR98" s="259" t="str">
        <f>IF(AR97="","",VLOOKUP(AR97,'シフト記号表（従来型・ユニット型共通）'!$C$6:$L$47,10,FALSE))</f>
        <v/>
      </c>
      <c r="AS98" s="259" t="str">
        <f>IF(AS97="","",VLOOKUP(AS97,'シフト記号表（従来型・ユニット型共通）'!$C$6:$L$47,10,FALSE))</f>
        <v/>
      </c>
      <c r="AT98" s="259" t="str">
        <f>IF(AT97="","",VLOOKUP(AT97,'シフト記号表（従来型・ユニット型共通）'!$C$6:$L$47,10,FALSE))</f>
        <v/>
      </c>
      <c r="AU98" s="260" t="str">
        <f>IF(AU97="","",VLOOKUP(AU97,'シフト記号表（従来型・ユニット型共通）'!$C$6:$L$47,10,FALSE))</f>
        <v/>
      </c>
      <c r="AV98" s="258" t="str">
        <f>IF(AV97="","",VLOOKUP(AV97,'シフト記号表（従来型・ユニット型共通）'!$C$6:$L$47,10,FALSE))</f>
        <v/>
      </c>
      <c r="AW98" s="259" t="str">
        <f>IF(AW97="","",VLOOKUP(AW97,'シフト記号表（従来型・ユニット型共通）'!$C$6:$L$47,10,FALSE))</f>
        <v/>
      </c>
      <c r="AX98" s="259" t="str">
        <f>IF(AX97="","",VLOOKUP(AX97,'シフト記号表（従来型・ユニット型共通）'!$C$6:$L$47,10,FALSE))</f>
        <v/>
      </c>
      <c r="AY98" s="259" t="str">
        <f>IF(AY97="","",VLOOKUP(AY97,'シフト記号表（従来型・ユニット型共通）'!$C$6:$L$47,10,FALSE))</f>
        <v/>
      </c>
      <c r="AZ98" s="259" t="str">
        <f>IF(AZ97="","",VLOOKUP(AZ97,'シフト記号表（従来型・ユニット型共通）'!$C$6:$L$47,10,FALSE))</f>
        <v/>
      </c>
      <c r="BA98" s="259" t="str">
        <f>IF(BA97="","",VLOOKUP(BA97,'シフト記号表（従来型・ユニット型共通）'!$C$6:$L$47,10,FALSE))</f>
        <v/>
      </c>
      <c r="BB98" s="260" t="str">
        <f>IF(BB97="","",VLOOKUP(BB97,'シフト記号表（従来型・ユニット型共通）'!$C$6:$L$47,10,FALSE))</f>
        <v/>
      </c>
      <c r="BC98" s="258" t="str">
        <f>IF(BC97="","",VLOOKUP(BC97,'シフト記号表（従来型・ユニット型共通）'!$C$6:$L$47,10,FALSE))</f>
        <v/>
      </c>
      <c r="BD98" s="259" t="str">
        <f>IF(BD97="","",VLOOKUP(BD97,'シフト記号表（従来型・ユニット型共通）'!$C$6:$L$47,10,FALSE))</f>
        <v/>
      </c>
      <c r="BE98" s="259" t="str">
        <f>IF(BE97="","",VLOOKUP(BE97,'シフト記号表（従来型・ユニット型共通）'!$C$6:$L$47,10,FALSE))</f>
        <v/>
      </c>
      <c r="BF98" s="1610" t="str">
        <f>IF($BI$3="４週",SUM(AA98:BB98),IF($BI$3="暦月",SUM(AA98:BE98),""))</f>
        <v/>
      </c>
      <c r="BG98" s="1611"/>
      <c r="BH98" s="1612" t="str">
        <f>IF($BI$3="４週",BF98/4,IF($BI$3="暦月",(BF98/($BI$8/7)),""))</f>
        <v/>
      </c>
      <c r="BI98" s="1611"/>
      <c r="BJ98" s="1607"/>
      <c r="BK98" s="1608"/>
      <c r="BL98" s="1608"/>
      <c r="BM98" s="1608"/>
      <c r="BN98" s="1609"/>
    </row>
    <row r="99" spans="2:66" ht="20.25" customHeight="1" x14ac:dyDescent="0.2">
      <c r="B99" s="1520">
        <f>B97+1</f>
        <v>42</v>
      </c>
      <c r="C99" s="1673"/>
      <c r="D99" s="1675"/>
      <c r="E99" s="1541"/>
      <c r="F99" s="1676"/>
      <c r="G99" s="1584"/>
      <c r="H99" s="1511"/>
      <c r="I99" s="253"/>
      <c r="J99" s="254"/>
      <c r="K99" s="253"/>
      <c r="L99" s="254"/>
      <c r="M99" s="1585"/>
      <c r="N99" s="1586"/>
      <c r="O99" s="1509"/>
      <c r="P99" s="1510"/>
      <c r="Q99" s="1510"/>
      <c r="R99" s="1511"/>
      <c r="S99" s="1515"/>
      <c r="T99" s="1516"/>
      <c r="U99" s="1516"/>
      <c r="V99" s="1516"/>
      <c r="W99" s="1517"/>
      <c r="X99" s="273" t="s">
        <v>487</v>
      </c>
      <c r="Y99" s="274"/>
      <c r="Z99" s="275"/>
      <c r="AA99" s="266"/>
      <c r="AB99" s="267"/>
      <c r="AC99" s="267"/>
      <c r="AD99" s="267"/>
      <c r="AE99" s="267"/>
      <c r="AF99" s="267"/>
      <c r="AG99" s="268"/>
      <c r="AH99" s="266"/>
      <c r="AI99" s="267"/>
      <c r="AJ99" s="267"/>
      <c r="AK99" s="267"/>
      <c r="AL99" s="267"/>
      <c r="AM99" s="267"/>
      <c r="AN99" s="268"/>
      <c r="AO99" s="266"/>
      <c r="AP99" s="267"/>
      <c r="AQ99" s="267"/>
      <c r="AR99" s="267"/>
      <c r="AS99" s="267"/>
      <c r="AT99" s="267"/>
      <c r="AU99" s="268"/>
      <c r="AV99" s="266"/>
      <c r="AW99" s="267"/>
      <c r="AX99" s="267"/>
      <c r="AY99" s="267"/>
      <c r="AZ99" s="267"/>
      <c r="BA99" s="267"/>
      <c r="BB99" s="268"/>
      <c r="BC99" s="266"/>
      <c r="BD99" s="267"/>
      <c r="BE99" s="269"/>
      <c r="BF99" s="1518"/>
      <c r="BG99" s="1519"/>
      <c r="BH99" s="1573"/>
      <c r="BI99" s="1574"/>
      <c r="BJ99" s="1575"/>
      <c r="BK99" s="1576"/>
      <c r="BL99" s="1576"/>
      <c r="BM99" s="1576"/>
      <c r="BN99" s="1577"/>
    </row>
    <row r="100" spans="2:66" ht="20.25" customHeight="1" x14ac:dyDescent="0.2">
      <c r="B100" s="1521"/>
      <c r="C100" s="1674"/>
      <c r="D100" s="1677"/>
      <c r="E100" s="1541"/>
      <c r="F100" s="1676"/>
      <c r="G100" s="1613"/>
      <c r="H100" s="1614"/>
      <c r="I100" s="276"/>
      <c r="J100" s="277">
        <f>G99</f>
        <v>0</v>
      </c>
      <c r="K100" s="276"/>
      <c r="L100" s="277">
        <f>M99</f>
        <v>0</v>
      </c>
      <c r="M100" s="1615"/>
      <c r="N100" s="1616"/>
      <c r="O100" s="1617"/>
      <c r="P100" s="1618"/>
      <c r="Q100" s="1618"/>
      <c r="R100" s="1614"/>
      <c r="S100" s="1515"/>
      <c r="T100" s="1516"/>
      <c r="U100" s="1516"/>
      <c r="V100" s="1516"/>
      <c r="W100" s="1517"/>
      <c r="X100" s="270" t="s">
        <v>488</v>
      </c>
      <c r="Y100" s="271"/>
      <c r="Z100" s="272"/>
      <c r="AA100" s="258" t="str">
        <f>IF(AA99="","",VLOOKUP(AA99,'シフト記号表（従来型・ユニット型共通）'!$C$6:$L$47,10,FALSE))</f>
        <v/>
      </c>
      <c r="AB100" s="259" t="str">
        <f>IF(AB99="","",VLOOKUP(AB99,'シフト記号表（従来型・ユニット型共通）'!$C$6:$L$47,10,FALSE))</f>
        <v/>
      </c>
      <c r="AC100" s="259" t="str">
        <f>IF(AC99="","",VLOOKUP(AC99,'シフト記号表（従来型・ユニット型共通）'!$C$6:$L$47,10,FALSE))</f>
        <v/>
      </c>
      <c r="AD100" s="259" t="str">
        <f>IF(AD99="","",VLOOKUP(AD99,'シフト記号表（従来型・ユニット型共通）'!$C$6:$L$47,10,FALSE))</f>
        <v/>
      </c>
      <c r="AE100" s="259" t="str">
        <f>IF(AE99="","",VLOOKUP(AE99,'シフト記号表（従来型・ユニット型共通）'!$C$6:$L$47,10,FALSE))</f>
        <v/>
      </c>
      <c r="AF100" s="259" t="str">
        <f>IF(AF99="","",VLOOKUP(AF99,'シフト記号表（従来型・ユニット型共通）'!$C$6:$L$47,10,FALSE))</f>
        <v/>
      </c>
      <c r="AG100" s="260" t="str">
        <f>IF(AG99="","",VLOOKUP(AG99,'シフト記号表（従来型・ユニット型共通）'!$C$6:$L$47,10,FALSE))</f>
        <v/>
      </c>
      <c r="AH100" s="258" t="str">
        <f>IF(AH99="","",VLOOKUP(AH99,'シフト記号表（従来型・ユニット型共通）'!$C$6:$L$47,10,FALSE))</f>
        <v/>
      </c>
      <c r="AI100" s="259" t="str">
        <f>IF(AI99="","",VLOOKUP(AI99,'シフト記号表（従来型・ユニット型共通）'!$C$6:$L$47,10,FALSE))</f>
        <v/>
      </c>
      <c r="AJ100" s="259" t="str">
        <f>IF(AJ99="","",VLOOKUP(AJ99,'シフト記号表（従来型・ユニット型共通）'!$C$6:$L$47,10,FALSE))</f>
        <v/>
      </c>
      <c r="AK100" s="259" t="str">
        <f>IF(AK99="","",VLOOKUP(AK99,'シフト記号表（従来型・ユニット型共通）'!$C$6:$L$47,10,FALSE))</f>
        <v/>
      </c>
      <c r="AL100" s="259" t="str">
        <f>IF(AL99="","",VLOOKUP(AL99,'シフト記号表（従来型・ユニット型共通）'!$C$6:$L$47,10,FALSE))</f>
        <v/>
      </c>
      <c r="AM100" s="259" t="str">
        <f>IF(AM99="","",VLOOKUP(AM99,'シフト記号表（従来型・ユニット型共通）'!$C$6:$L$47,10,FALSE))</f>
        <v/>
      </c>
      <c r="AN100" s="260" t="str">
        <f>IF(AN99="","",VLOOKUP(AN99,'シフト記号表（従来型・ユニット型共通）'!$C$6:$L$47,10,FALSE))</f>
        <v/>
      </c>
      <c r="AO100" s="258" t="str">
        <f>IF(AO99="","",VLOOKUP(AO99,'シフト記号表（従来型・ユニット型共通）'!$C$6:$L$47,10,FALSE))</f>
        <v/>
      </c>
      <c r="AP100" s="259" t="str">
        <f>IF(AP99="","",VLOOKUP(AP99,'シフト記号表（従来型・ユニット型共通）'!$C$6:$L$47,10,FALSE))</f>
        <v/>
      </c>
      <c r="AQ100" s="259" t="str">
        <f>IF(AQ99="","",VLOOKUP(AQ99,'シフト記号表（従来型・ユニット型共通）'!$C$6:$L$47,10,FALSE))</f>
        <v/>
      </c>
      <c r="AR100" s="259" t="str">
        <f>IF(AR99="","",VLOOKUP(AR99,'シフト記号表（従来型・ユニット型共通）'!$C$6:$L$47,10,FALSE))</f>
        <v/>
      </c>
      <c r="AS100" s="259" t="str">
        <f>IF(AS99="","",VLOOKUP(AS99,'シフト記号表（従来型・ユニット型共通）'!$C$6:$L$47,10,FALSE))</f>
        <v/>
      </c>
      <c r="AT100" s="259" t="str">
        <f>IF(AT99="","",VLOOKUP(AT99,'シフト記号表（従来型・ユニット型共通）'!$C$6:$L$47,10,FALSE))</f>
        <v/>
      </c>
      <c r="AU100" s="260" t="str">
        <f>IF(AU99="","",VLOOKUP(AU99,'シフト記号表（従来型・ユニット型共通）'!$C$6:$L$47,10,FALSE))</f>
        <v/>
      </c>
      <c r="AV100" s="258" t="str">
        <f>IF(AV99="","",VLOOKUP(AV99,'シフト記号表（従来型・ユニット型共通）'!$C$6:$L$47,10,FALSE))</f>
        <v/>
      </c>
      <c r="AW100" s="259" t="str">
        <f>IF(AW99="","",VLOOKUP(AW99,'シフト記号表（従来型・ユニット型共通）'!$C$6:$L$47,10,FALSE))</f>
        <v/>
      </c>
      <c r="AX100" s="259" t="str">
        <f>IF(AX99="","",VLOOKUP(AX99,'シフト記号表（従来型・ユニット型共通）'!$C$6:$L$47,10,FALSE))</f>
        <v/>
      </c>
      <c r="AY100" s="259" t="str">
        <f>IF(AY99="","",VLOOKUP(AY99,'シフト記号表（従来型・ユニット型共通）'!$C$6:$L$47,10,FALSE))</f>
        <v/>
      </c>
      <c r="AZ100" s="259" t="str">
        <f>IF(AZ99="","",VLOOKUP(AZ99,'シフト記号表（従来型・ユニット型共通）'!$C$6:$L$47,10,FALSE))</f>
        <v/>
      </c>
      <c r="BA100" s="259" t="str">
        <f>IF(BA99="","",VLOOKUP(BA99,'シフト記号表（従来型・ユニット型共通）'!$C$6:$L$47,10,FALSE))</f>
        <v/>
      </c>
      <c r="BB100" s="260" t="str">
        <f>IF(BB99="","",VLOOKUP(BB99,'シフト記号表（従来型・ユニット型共通）'!$C$6:$L$47,10,FALSE))</f>
        <v/>
      </c>
      <c r="BC100" s="258" t="str">
        <f>IF(BC99="","",VLOOKUP(BC99,'シフト記号表（従来型・ユニット型共通）'!$C$6:$L$47,10,FALSE))</f>
        <v/>
      </c>
      <c r="BD100" s="259" t="str">
        <f>IF(BD99="","",VLOOKUP(BD99,'シフト記号表（従来型・ユニット型共通）'!$C$6:$L$47,10,FALSE))</f>
        <v/>
      </c>
      <c r="BE100" s="259" t="str">
        <f>IF(BE99="","",VLOOKUP(BE99,'シフト記号表（従来型・ユニット型共通）'!$C$6:$L$47,10,FALSE))</f>
        <v/>
      </c>
      <c r="BF100" s="1610" t="str">
        <f>IF($BI$3="４週",SUM(AA100:BB100),IF($BI$3="暦月",SUM(AA100:BE100),""))</f>
        <v/>
      </c>
      <c r="BG100" s="1611"/>
      <c r="BH100" s="1612" t="str">
        <f>IF($BI$3="４週",BF100/4,IF($BI$3="暦月",(BF100/($BI$8/7)),""))</f>
        <v/>
      </c>
      <c r="BI100" s="1611"/>
      <c r="BJ100" s="1607"/>
      <c r="BK100" s="1608"/>
      <c r="BL100" s="1608"/>
      <c r="BM100" s="1608"/>
      <c r="BN100" s="1609"/>
    </row>
    <row r="101" spans="2:66" ht="20.25" customHeight="1" x14ac:dyDescent="0.2">
      <c r="B101" s="1520">
        <f>B99+1</f>
        <v>43</v>
      </c>
      <c r="C101" s="1673"/>
      <c r="D101" s="1675"/>
      <c r="E101" s="1541"/>
      <c r="F101" s="1676"/>
      <c r="G101" s="1584"/>
      <c r="H101" s="1511"/>
      <c r="I101" s="253"/>
      <c r="J101" s="254"/>
      <c r="K101" s="253"/>
      <c r="L101" s="254"/>
      <c r="M101" s="1585"/>
      <c r="N101" s="1586"/>
      <c r="O101" s="1509"/>
      <c r="P101" s="1510"/>
      <c r="Q101" s="1510"/>
      <c r="R101" s="1511"/>
      <c r="S101" s="1515"/>
      <c r="T101" s="1516"/>
      <c r="U101" s="1516"/>
      <c r="V101" s="1516"/>
      <c r="W101" s="1517"/>
      <c r="X101" s="273" t="s">
        <v>487</v>
      </c>
      <c r="Y101" s="274"/>
      <c r="Z101" s="275"/>
      <c r="AA101" s="266"/>
      <c r="AB101" s="267"/>
      <c r="AC101" s="267"/>
      <c r="AD101" s="267"/>
      <c r="AE101" s="267"/>
      <c r="AF101" s="267"/>
      <c r="AG101" s="268"/>
      <c r="AH101" s="266"/>
      <c r="AI101" s="267"/>
      <c r="AJ101" s="267"/>
      <c r="AK101" s="267"/>
      <c r="AL101" s="267"/>
      <c r="AM101" s="267"/>
      <c r="AN101" s="268"/>
      <c r="AO101" s="266"/>
      <c r="AP101" s="267"/>
      <c r="AQ101" s="267"/>
      <c r="AR101" s="267"/>
      <c r="AS101" s="267"/>
      <c r="AT101" s="267"/>
      <c r="AU101" s="268"/>
      <c r="AV101" s="266"/>
      <c r="AW101" s="267"/>
      <c r="AX101" s="267"/>
      <c r="AY101" s="267"/>
      <c r="AZ101" s="267"/>
      <c r="BA101" s="267"/>
      <c r="BB101" s="268"/>
      <c r="BC101" s="266"/>
      <c r="BD101" s="267"/>
      <c r="BE101" s="269"/>
      <c r="BF101" s="1518"/>
      <c r="BG101" s="1519"/>
      <c r="BH101" s="1573"/>
      <c r="BI101" s="1574"/>
      <c r="BJ101" s="1575"/>
      <c r="BK101" s="1576"/>
      <c r="BL101" s="1576"/>
      <c r="BM101" s="1576"/>
      <c r="BN101" s="1577"/>
    </row>
    <row r="102" spans="2:66" ht="20.25" customHeight="1" x14ac:dyDescent="0.2">
      <c r="B102" s="1521"/>
      <c r="C102" s="1674"/>
      <c r="D102" s="1677"/>
      <c r="E102" s="1541"/>
      <c r="F102" s="1676"/>
      <c r="G102" s="1613"/>
      <c r="H102" s="1614"/>
      <c r="I102" s="276"/>
      <c r="J102" s="277">
        <f>G101</f>
        <v>0</v>
      </c>
      <c r="K102" s="276"/>
      <c r="L102" s="277">
        <f>M101</f>
        <v>0</v>
      </c>
      <c r="M102" s="1615"/>
      <c r="N102" s="1616"/>
      <c r="O102" s="1617"/>
      <c r="P102" s="1618"/>
      <c r="Q102" s="1618"/>
      <c r="R102" s="1614"/>
      <c r="S102" s="1515"/>
      <c r="T102" s="1516"/>
      <c r="U102" s="1516"/>
      <c r="V102" s="1516"/>
      <c r="W102" s="1517"/>
      <c r="X102" s="270" t="s">
        <v>488</v>
      </c>
      <c r="Y102" s="271"/>
      <c r="Z102" s="272"/>
      <c r="AA102" s="258" t="str">
        <f>IF(AA101="","",VLOOKUP(AA101,'シフト記号表（従来型・ユニット型共通）'!$C$6:$L$47,10,FALSE))</f>
        <v/>
      </c>
      <c r="AB102" s="259" t="str">
        <f>IF(AB101="","",VLOOKUP(AB101,'シフト記号表（従来型・ユニット型共通）'!$C$6:$L$47,10,FALSE))</f>
        <v/>
      </c>
      <c r="AC102" s="259" t="str">
        <f>IF(AC101="","",VLOOKUP(AC101,'シフト記号表（従来型・ユニット型共通）'!$C$6:$L$47,10,FALSE))</f>
        <v/>
      </c>
      <c r="AD102" s="259" t="str">
        <f>IF(AD101="","",VLOOKUP(AD101,'シフト記号表（従来型・ユニット型共通）'!$C$6:$L$47,10,FALSE))</f>
        <v/>
      </c>
      <c r="AE102" s="259" t="str">
        <f>IF(AE101="","",VLOOKUP(AE101,'シフト記号表（従来型・ユニット型共通）'!$C$6:$L$47,10,FALSE))</f>
        <v/>
      </c>
      <c r="AF102" s="259" t="str">
        <f>IF(AF101="","",VLOOKUP(AF101,'シフト記号表（従来型・ユニット型共通）'!$C$6:$L$47,10,FALSE))</f>
        <v/>
      </c>
      <c r="AG102" s="260" t="str">
        <f>IF(AG101="","",VLOOKUP(AG101,'シフト記号表（従来型・ユニット型共通）'!$C$6:$L$47,10,FALSE))</f>
        <v/>
      </c>
      <c r="AH102" s="258" t="str">
        <f>IF(AH101="","",VLOOKUP(AH101,'シフト記号表（従来型・ユニット型共通）'!$C$6:$L$47,10,FALSE))</f>
        <v/>
      </c>
      <c r="AI102" s="259" t="str">
        <f>IF(AI101="","",VLOOKUP(AI101,'シフト記号表（従来型・ユニット型共通）'!$C$6:$L$47,10,FALSE))</f>
        <v/>
      </c>
      <c r="AJ102" s="259" t="str">
        <f>IF(AJ101="","",VLOOKUP(AJ101,'シフト記号表（従来型・ユニット型共通）'!$C$6:$L$47,10,FALSE))</f>
        <v/>
      </c>
      <c r="AK102" s="259" t="str">
        <f>IF(AK101="","",VLOOKUP(AK101,'シフト記号表（従来型・ユニット型共通）'!$C$6:$L$47,10,FALSE))</f>
        <v/>
      </c>
      <c r="AL102" s="259" t="str">
        <f>IF(AL101="","",VLOOKUP(AL101,'シフト記号表（従来型・ユニット型共通）'!$C$6:$L$47,10,FALSE))</f>
        <v/>
      </c>
      <c r="AM102" s="259" t="str">
        <f>IF(AM101="","",VLOOKUP(AM101,'シフト記号表（従来型・ユニット型共通）'!$C$6:$L$47,10,FALSE))</f>
        <v/>
      </c>
      <c r="AN102" s="260" t="str">
        <f>IF(AN101="","",VLOOKUP(AN101,'シフト記号表（従来型・ユニット型共通）'!$C$6:$L$47,10,FALSE))</f>
        <v/>
      </c>
      <c r="AO102" s="258" t="str">
        <f>IF(AO101="","",VLOOKUP(AO101,'シフト記号表（従来型・ユニット型共通）'!$C$6:$L$47,10,FALSE))</f>
        <v/>
      </c>
      <c r="AP102" s="259" t="str">
        <f>IF(AP101="","",VLOOKUP(AP101,'シフト記号表（従来型・ユニット型共通）'!$C$6:$L$47,10,FALSE))</f>
        <v/>
      </c>
      <c r="AQ102" s="259" t="str">
        <f>IF(AQ101="","",VLOOKUP(AQ101,'シフト記号表（従来型・ユニット型共通）'!$C$6:$L$47,10,FALSE))</f>
        <v/>
      </c>
      <c r="AR102" s="259" t="str">
        <f>IF(AR101="","",VLOOKUP(AR101,'シフト記号表（従来型・ユニット型共通）'!$C$6:$L$47,10,FALSE))</f>
        <v/>
      </c>
      <c r="AS102" s="259" t="str">
        <f>IF(AS101="","",VLOOKUP(AS101,'シフト記号表（従来型・ユニット型共通）'!$C$6:$L$47,10,FALSE))</f>
        <v/>
      </c>
      <c r="AT102" s="259" t="str">
        <f>IF(AT101="","",VLOOKUP(AT101,'シフト記号表（従来型・ユニット型共通）'!$C$6:$L$47,10,FALSE))</f>
        <v/>
      </c>
      <c r="AU102" s="260" t="str">
        <f>IF(AU101="","",VLOOKUP(AU101,'シフト記号表（従来型・ユニット型共通）'!$C$6:$L$47,10,FALSE))</f>
        <v/>
      </c>
      <c r="AV102" s="258" t="str">
        <f>IF(AV101="","",VLOOKUP(AV101,'シフト記号表（従来型・ユニット型共通）'!$C$6:$L$47,10,FALSE))</f>
        <v/>
      </c>
      <c r="AW102" s="259" t="str">
        <f>IF(AW101="","",VLOOKUP(AW101,'シフト記号表（従来型・ユニット型共通）'!$C$6:$L$47,10,FALSE))</f>
        <v/>
      </c>
      <c r="AX102" s="259" t="str">
        <f>IF(AX101="","",VLOOKUP(AX101,'シフト記号表（従来型・ユニット型共通）'!$C$6:$L$47,10,FALSE))</f>
        <v/>
      </c>
      <c r="AY102" s="259" t="str">
        <f>IF(AY101="","",VLOOKUP(AY101,'シフト記号表（従来型・ユニット型共通）'!$C$6:$L$47,10,FALSE))</f>
        <v/>
      </c>
      <c r="AZ102" s="259" t="str">
        <f>IF(AZ101="","",VLOOKUP(AZ101,'シフト記号表（従来型・ユニット型共通）'!$C$6:$L$47,10,FALSE))</f>
        <v/>
      </c>
      <c r="BA102" s="259" t="str">
        <f>IF(BA101="","",VLOOKUP(BA101,'シフト記号表（従来型・ユニット型共通）'!$C$6:$L$47,10,FALSE))</f>
        <v/>
      </c>
      <c r="BB102" s="260" t="str">
        <f>IF(BB101="","",VLOOKUP(BB101,'シフト記号表（従来型・ユニット型共通）'!$C$6:$L$47,10,FALSE))</f>
        <v/>
      </c>
      <c r="BC102" s="258" t="str">
        <f>IF(BC101="","",VLOOKUP(BC101,'シフト記号表（従来型・ユニット型共通）'!$C$6:$L$47,10,FALSE))</f>
        <v/>
      </c>
      <c r="BD102" s="259" t="str">
        <f>IF(BD101="","",VLOOKUP(BD101,'シフト記号表（従来型・ユニット型共通）'!$C$6:$L$47,10,FALSE))</f>
        <v/>
      </c>
      <c r="BE102" s="259" t="str">
        <f>IF(BE101="","",VLOOKUP(BE101,'シフト記号表（従来型・ユニット型共通）'!$C$6:$L$47,10,FALSE))</f>
        <v/>
      </c>
      <c r="BF102" s="1610" t="str">
        <f>IF($BI$3="４週",SUM(AA102:BB102),IF($BI$3="暦月",SUM(AA102:BE102),""))</f>
        <v/>
      </c>
      <c r="BG102" s="1611"/>
      <c r="BH102" s="1612" t="str">
        <f>IF($BI$3="４週",BF102/4,IF($BI$3="暦月",(BF102/($BI$8/7)),""))</f>
        <v/>
      </c>
      <c r="BI102" s="1611"/>
      <c r="BJ102" s="1607"/>
      <c r="BK102" s="1608"/>
      <c r="BL102" s="1608"/>
      <c r="BM102" s="1608"/>
      <c r="BN102" s="1609"/>
    </row>
    <row r="103" spans="2:66" ht="20.25" customHeight="1" x14ac:dyDescent="0.2">
      <c r="B103" s="1520">
        <f>B101+1</f>
        <v>44</v>
      </c>
      <c r="C103" s="1673"/>
      <c r="D103" s="1675"/>
      <c r="E103" s="1541"/>
      <c r="F103" s="1676"/>
      <c r="G103" s="1584"/>
      <c r="H103" s="1511"/>
      <c r="I103" s="253"/>
      <c r="J103" s="254"/>
      <c r="K103" s="253"/>
      <c r="L103" s="254"/>
      <c r="M103" s="1585"/>
      <c r="N103" s="1586"/>
      <c r="O103" s="1509"/>
      <c r="P103" s="1510"/>
      <c r="Q103" s="1510"/>
      <c r="R103" s="1511"/>
      <c r="S103" s="1515"/>
      <c r="T103" s="1516"/>
      <c r="U103" s="1516"/>
      <c r="V103" s="1516"/>
      <c r="W103" s="1517"/>
      <c r="X103" s="273" t="s">
        <v>487</v>
      </c>
      <c r="Y103" s="274"/>
      <c r="Z103" s="275"/>
      <c r="AA103" s="266"/>
      <c r="AB103" s="267"/>
      <c r="AC103" s="267"/>
      <c r="AD103" s="267"/>
      <c r="AE103" s="267"/>
      <c r="AF103" s="267"/>
      <c r="AG103" s="268"/>
      <c r="AH103" s="266"/>
      <c r="AI103" s="267"/>
      <c r="AJ103" s="267"/>
      <c r="AK103" s="267"/>
      <c r="AL103" s="267"/>
      <c r="AM103" s="267"/>
      <c r="AN103" s="268"/>
      <c r="AO103" s="266"/>
      <c r="AP103" s="267"/>
      <c r="AQ103" s="267"/>
      <c r="AR103" s="267"/>
      <c r="AS103" s="267"/>
      <c r="AT103" s="267"/>
      <c r="AU103" s="268"/>
      <c r="AV103" s="266"/>
      <c r="AW103" s="267"/>
      <c r="AX103" s="267"/>
      <c r="AY103" s="267"/>
      <c r="AZ103" s="267"/>
      <c r="BA103" s="267"/>
      <c r="BB103" s="268"/>
      <c r="BC103" s="266"/>
      <c r="BD103" s="267"/>
      <c r="BE103" s="269"/>
      <c r="BF103" s="1518"/>
      <c r="BG103" s="1519"/>
      <c r="BH103" s="1573"/>
      <c r="BI103" s="1574"/>
      <c r="BJ103" s="1575"/>
      <c r="BK103" s="1576"/>
      <c r="BL103" s="1576"/>
      <c r="BM103" s="1576"/>
      <c r="BN103" s="1577"/>
    </row>
    <row r="104" spans="2:66" ht="20.25" customHeight="1" x14ac:dyDescent="0.2">
      <c r="B104" s="1521"/>
      <c r="C104" s="1674"/>
      <c r="D104" s="1677"/>
      <c r="E104" s="1541"/>
      <c r="F104" s="1676"/>
      <c r="G104" s="1613"/>
      <c r="H104" s="1614"/>
      <c r="I104" s="276"/>
      <c r="J104" s="277">
        <f>G103</f>
        <v>0</v>
      </c>
      <c r="K104" s="276"/>
      <c r="L104" s="277">
        <f>M103</f>
        <v>0</v>
      </c>
      <c r="M104" s="1615"/>
      <c r="N104" s="1616"/>
      <c r="O104" s="1617"/>
      <c r="P104" s="1618"/>
      <c r="Q104" s="1618"/>
      <c r="R104" s="1614"/>
      <c r="S104" s="1515"/>
      <c r="T104" s="1516"/>
      <c r="U104" s="1516"/>
      <c r="V104" s="1516"/>
      <c r="W104" s="1517"/>
      <c r="X104" s="270" t="s">
        <v>488</v>
      </c>
      <c r="Y104" s="271"/>
      <c r="Z104" s="272"/>
      <c r="AA104" s="258" t="str">
        <f>IF(AA103="","",VLOOKUP(AA103,'シフト記号表（従来型・ユニット型共通）'!$C$6:$L$47,10,FALSE))</f>
        <v/>
      </c>
      <c r="AB104" s="259" t="str">
        <f>IF(AB103="","",VLOOKUP(AB103,'シフト記号表（従来型・ユニット型共通）'!$C$6:$L$47,10,FALSE))</f>
        <v/>
      </c>
      <c r="AC104" s="259" t="str">
        <f>IF(AC103="","",VLOOKUP(AC103,'シフト記号表（従来型・ユニット型共通）'!$C$6:$L$47,10,FALSE))</f>
        <v/>
      </c>
      <c r="AD104" s="259" t="str">
        <f>IF(AD103="","",VLOOKUP(AD103,'シフト記号表（従来型・ユニット型共通）'!$C$6:$L$47,10,FALSE))</f>
        <v/>
      </c>
      <c r="AE104" s="259" t="str">
        <f>IF(AE103="","",VLOOKUP(AE103,'シフト記号表（従来型・ユニット型共通）'!$C$6:$L$47,10,FALSE))</f>
        <v/>
      </c>
      <c r="AF104" s="259" t="str">
        <f>IF(AF103="","",VLOOKUP(AF103,'シフト記号表（従来型・ユニット型共通）'!$C$6:$L$47,10,FALSE))</f>
        <v/>
      </c>
      <c r="AG104" s="260" t="str">
        <f>IF(AG103="","",VLOOKUP(AG103,'シフト記号表（従来型・ユニット型共通）'!$C$6:$L$47,10,FALSE))</f>
        <v/>
      </c>
      <c r="AH104" s="258" t="str">
        <f>IF(AH103="","",VLOOKUP(AH103,'シフト記号表（従来型・ユニット型共通）'!$C$6:$L$47,10,FALSE))</f>
        <v/>
      </c>
      <c r="AI104" s="259" t="str">
        <f>IF(AI103="","",VLOOKUP(AI103,'シフト記号表（従来型・ユニット型共通）'!$C$6:$L$47,10,FALSE))</f>
        <v/>
      </c>
      <c r="AJ104" s="259" t="str">
        <f>IF(AJ103="","",VLOOKUP(AJ103,'シフト記号表（従来型・ユニット型共通）'!$C$6:$L$47,10,FALSE))</f>
        <v/>
      </c>
      <c r="AK104" s="259" t="str">
        <f>IF(AK103="","",VLOOKUP(AK103,'シフト記号表（従来型・ユニット型共通）'!$C$6:$L$47,10,FALSE))</f>
        <v/>
      </c>
      <c r="AL104" s="259" t="str">
        <f>IF(AL103="","",VLOOKUP(AL103,'シフト記号表（従来型・ユニット型共通）'!$C$6:$L$47,10,FALSE))</f>
        <v/>
      </c>
      <c r="AM104" s="259" t="str">
        <f>IF(AM103="","",VLOOKUP(AM103,'シフト記号表（従来型・ユニット型共通）'!$C$6:$L$47,10,FALSE))</f>
        <v/>
      </c>
      <c r="AN104" s="260" t="str">
        <f>IF(AN103="","",VLOOKUP(AN103,'シフト記号表（従来型・ユニット型共通）'!$C$6:$L$47,10,FALSE))</f>
        <v/>
      </c>
      <c r="AO104" s="258" t="str">
        <f>IF(AO103="","",VLOOKUP(AO103,'シフト記号表（従来型・ユニット型共通）'!$C$6:$L$47,10,FALSE))</f>
        <v/>
      </c>
      <c r="AP104" s="259" t="str">
        <f>IF(AP103="","",VLOOKUP(AP103,'シフト記号表（従来型・ユニット型共通）'!$C$6:$L$47,10,FALSE))</f>
        <v/>
      </c>
      <c r="AQ104" s="259" t="str">
        <f>IF(AQ103="","",VLOOKUP(AQ103,'シフト記号表（従来型・ユニット型共通）'!$C$6:$L$47,10,FALSE))</f>
        <v/>
      </c>
      <c r="AR104" s="259" t="str">
        <f>IF(AR103="","",VLOOKUP(AR103,'シフト記号表（従来型・ユニット型共通）'!$C$6:$L$47,10,FALSE))</f>
        <v/>
      </c>
      <c r="AS104" s="259" t="str">
        <f>IF(AS103="","",VLOOKUP(AS103,'シフト記号表（従来型・ユニット型共通）'!$C$6:$L$47,10,FALSE))</f>
        <v/>
      </c>
      <c r="AT104" s="259" t="str">
        <f>IF(AT103="","",VLOOKUP(AT103,'シフト記号表（従来型・ユニット型共通）'!$C$6:$L$47,10,FALSE))</f>
        <v/>
      </c>
      <c r="AU104" s="260" t="str">
        <f>IF(AU103="","",VLOOKUP(AU103,'シフト記号表（従来型・ユニット型共通）'!$C$6:$L$47,10,FALSE))</f>
        <v/>
      </c>
      <c r="AV104" s="258" t="str">
        <f>IF(AV103="","",VLOOKUP(AV103,'シフト記号表（従来型・ユニット型共通）'!$C$6:$L$47,10,FALSE))</f>
        <v/>
      </c>
      <c r="AW104" s="259" t="str">
        <f>IF(AW103="","",VLOOKUP(AW103,'シフト記号表（従来型・ユニット型共通）'!$C$6:$L$47,10,FALSE))</f>
        <v/>
      </c>
      <c r="AX104" s="259" t="str">
        <f>IF(AX103="","",VLOOKUP(AX103,'シフト記号表（従来型・ユニット型共通）'!$C$6:$L$47,10,FALSE))</f>
        <v/>
      </c>
      <c r="AY104" s="259" t="str">
        <f>IF(AY103="","",VLOOKUP(AY103,'シフト記号表（従来型・ユニット型共通）'!$C$6:$L$47,10,FALSE))</f>
        <v/>
      </c>
      <c r="AZ104" s="259" t="str">
        <f>IF(AZ103="","",VLOOKUP(AZ103,'シフト記号表（従来型・ユニット型共通）'!$C$6:$L$47,10,FALSE))</f>
        <v/>
      </c>
      <c r="BA104" s="259" t="str">
        <f>IF(BA103="","",VLOOKUP(BA103,'シフト記号表（従来型・ユニット型共通）'!$C$6:$L$47,10,FALSE))</f>
        <v/>
      </c>
      <c r="BB104" s="260" t="str">
        <f>IF(BB103="","",VLOOKUP(BB103,'シフト記号表（従来型・ユニット型共通）'!$C$6:$L$47,10,FALSE))</f>
        <v/>
      </c>
      <c r="BC104" s="258" t="str">
        <f>IF(BC103="","",VLOOKUP(BC103,'シフト記号表（従来型・ユニット型共通）'!$C$6:$L$47,10,FALSE))</f>
        <v/>
      </c>
      <c r="BD104" s="259" t="str">
        <f>IF(BD103="","",VLOOKUP(BD103,'シフト記号表（従来型・ユニット型共通）'!$C$6:$L$47,10,FALSE))</f>
        <v/>
      </c>
      <c r="BE104" s="259" t="str">
        <f>IF(BE103="","",VLOOKUP(BE103,'シフト記号表（従来型・ユニット型共通）'!$C$6:$L$47,10,FALSE))</f>
        <v/>
      </c>
      <c r="BF104" s="1610" t="str">
        <f>IF($BI$3="４週",SUM(AA104:BB104),IF($BI$3="暦月",SUM(AA104:BE104),""))</f>
        <v/>
      </c>
      <c r="BG104" s="1611"/>
      <c r="BH104" s="1612" t="str">
        <f>IF($BI$3="４週",BF104/4,IF($BI$3="暦月",(BF104/($BI$8/7)),""))</f>
        <v/>
      </c>
      <c r="BI104" s="1611"/>
      <c r="BJ104" s="1607"/>
      <c r="BK104" s="1608"/>
      <c r="BL104" s="1608"/>
      <c r="BM104" s="1608"/>
      <c r="BN104" s="1609"/>
    </row>
    <row r="105" spans="2:66" ht="20.25" customHeight="1" x14ac:dyDescent="0.2">
      <c r="B105" s="1520">
        <f>B103+1</f>
        <v>45</v>
      </c>
      <c r="C105" s="1673"/>
      <c r="D105" s="1675"/>
      <c r="E105" s="1541"/>
      <c r="F105" s="1676"/>
      <c r="G105" s="1584"/>
      <c r="H105" s="1511"/>
      <c r="I105" s="253"/>
      <c r="J105" s="254"/>
      <c r="K105" s="253"/>
      <c r="L105" s="254"/>
      <c r="M105" s="1585"/>
      <c r="N105" s="1586"/>
      <c r="O105" s="1509"/>
      <c r="P105" s="1510"/>
      <c r="Q105" s="1510"/>
      <c r="R105" s="1511"/>
      <c r="S105" s="1515"/>
      <c r="T105" s="1516"/>
      <c r="U105" s="1516"/>
      <c r="V105" s="1516"/>
      <c r="W105" s="1517"/>
      <c r="X105" s="273" t="s">
        <v>487</v>
      </c>
      <c r="Y105" s="274"/>
      <c r="Z105" s="275"/>
      <c r="AA105" s="266"/>
      <c r="AB105" s="267"/>
      <c r="AC105" s="267"/>
      <c r="AD105" s="267"/>
      <c r="AE105" s="267"/>
      <c r="AF105" s="267"/>
      <c r="AG105" s="268"/>
      <c r="AH105" s="266"/>
      <c r="AI105" s="267"/>
      <c r="AJ105" s="267"/>
      <c r="AK105" s="267"/>
      <c r="AL105" s="267"/>
      <c r="AM105" s="267"/>
      <c r="AN105" s="268"/>
      <c r="AO105" s="266"/>
      <c r="AP105" s="267"/>
      <c r="AQ105" s="267"/>
      <c r="AR105" s="267"/>
      <c r="AS105" s="267"/>
      <c r="AT105" s="267"/>
      <c r="AU105" s="268"/>
      <c r="AV105" s="266"/>
      <c r="AW105" s="267"/>
      <c r="AX105" s="267"/>
      <c r="AY105" s="267"/>
      <c r="AZ105" s="267"/>
      <c r="BA105" s="267"/>
      <c r="BB105" s="268"/>
      <c r="BC105" s="266"/>
      <c r="BD105" s="267"/>
      <c r="BE105" s="269"/>
      <c r="BF105" s="1518"/>
      <c r="BG105" s="1519"/>
      <c r="BH105" s="1573"/>
      <c r="BI105" s="1574"/>
      <c r="BJ105" s="1575"/>
      <c r="BK105" s="1576"/>
      <c r="BL105" s="1576"/>
      <c r="BM105" s="1576"/>
      <c r="BN105" s="1577"/>
    </row>
    <row r="106" spans="2:66" ht="20.25" customHeight="1" x14ac:dyDescent="0.2">
      <c r="B106" s="1521"/>
      <c r="C106" s="1674"/>
      <c r="D106" s="1677"/>
      <c r="E106" s="1541"/>
      <c r="F106" s="1676"/>
      <c r="G106" s="1613"/>
      <c r="H106" s="1614"/>
      <c r="I106" s="276"/>
      <c r="J106" s="277">
        <f>G105</f>
        <v>0</v>
      </c>
      <c r="K106" s="276"/>
      <c r="L106" s="277">
        <f>M105</f>
        <v>0</v>
      </c>
      <c r="M106" s="1615"/>
      <c r="N106" s="1616"/>
      <c r="O106" s="1617"/>
      <c r="P106" s="1618"/>
      <c r="Q106" s="1618"/>
      <c r="R106" s="1614"/>
      <c r="S106" s="1515"/>
      <c r="T106" s="1516"/>
      <c r="U106" s="1516"/>
      <c r="V106" s="1516"/>
      <c r="W106" s="1517"/>
      <c r="X106" s="270" t="s">
        <v>488</v>
      </c>
      <c r="Y106" s="271"/>
      <c r="Z106" s="272"/>
      <c r="AA106" s="258" t="str">
        <f>IF(AA105="","",VLOOKUP(AA105,'シフト記号表（従来型・ユニット型共通）'!$C$6:$L$47,10,FALSE))</f>
        <v/>
      </c>
      <c r="AB106" s="259" t="str">
        <f>IF(AB105="","",VLOOKUP(AB105,'シフト記号表（従来型・ユニット型共通）'!$C$6:$L$47,10,FALSE))</f>
        <v/>
      </c>
      <c r="AC106" s="259" t="str">
        <f>IF(AC105="","",VLOOKUP(AC105,'シフト記号表（従来型・ユニット型共通）'!$C$6:$L$47,10,FALSE))</f>
        <v/>
      </c>
      <c r="AD106" s="259" t="str">
        <f>IF(AD105="","",VLOOKUP(AD105,'シフト記号表（従来型・ユニット型共通）'!$C$6:$L$47,10,FALSE))</f>
        <v/>
      </c>
      <c r="AE106" s="259" t="str">
        <f>IF(AE105="","",VLOOKUP(AE105,'シフト記号表（従来型・ユニット型共通）'!$C$6:$L$47,10,FALSE))</f>
        <v/>
      </c>
      <c r="AF106" s="259" t="str">
        <f>IF(AF105="","",VLOOKUP(AF105,'シフト記号表（従来型・ユニット型共通）'!$C$6:$L$47,10,FALSE))</f>
        <v/>
      </c>
      <c r="AG106" s="260" t="str">
        <f>IF(AG105="","",VLOOKUP(AG105,'シフト記号表（従来型・ユニット型共通）'!$C$6:$L$47,10,FALSE))</f>
        <v/>
      </c>
      <c r="AH106" s="258" t="str">
        <f>IF(AH105="","",VLOOKUP(AH105,'シフト記号表（従来型・ユニット型共通）'!$C$6:$L$47,10,FALSE))</f>
        <v/>
      </c>
      <c r="AI106" s="259" t="str">
        <f>IF(AI105="","",VLOOKUP(AI105,'シフト記号表（従来型・ユニット型共通）'!$C$6:$L$47,10,FALSE))</f>
        <v/>
      </c>
      <c r="AJ106" s="259" t="str">
        <f>IF(AJ105="","",VLOOKUP(AJ105,'シフト記号表（従来型・ユニット型共通）'!$C$6:$L$47,10,FALSE))</f>
        <v/>
      </c>
      <c r="AK106" s="259" t="str">
        <f>IF(AK105="","",VLOOKUP(AK105,'シフト記号表（従来型・ユニット型共通）'!$C$6:$L$47,10,FALSE))</f>
        <v/>
      </c>
      <c r="AL106" s="259" t="str">
        <f>IF(AL105="","",VLOOKUP(AL105,'シフト記号表（従来型・ユニット型共通）'!$C$6:$L$47,10,FALSE))</f>
        <v/>
      </c>
      <c r="AM106" s="259" t="str">
        <f>IF(AM105="","",VLOOKUP(AM105,'シフト記号表（従来型・ユニット型共通）'!$C$6:$L$47,10,FALSE))</f>
        <v/>
      </c>
      <c r="AN106" s="260" t="str">
        <f>IF(AN105="","",VLOOKUP(AN105,'シフト記号表（従来型・ユニット型共通）'!$C$6:$L$47,10,FALSE))</f>
        <v/>
      </c>
      <c r="AO106" s="258" t="str">
        <f>IF(AO105="","",VLOOKUP(AO105,'シフト記号表（従来型・ユニット型共通）'!$C$6:$L$47,10,FALSE))</f>
        <v/>
      </c>
      <c r="AP106" s="259" t="str">
        <f>IF(AP105="","",VLOOKUP(AP105,'シフト記号表（従来型・ユニット型共通）'!$C$6:$L$47,10,FALSE))</f>
        <v/>
      </c>
      <c r="AQ106" s="259" t="str">
        <f>IF(AQ105="","",VLOOKUP(AQ105,'シフト記号表（従来型・ユニット型共通）'!$C$6:$L$47,10,FALSE))</f>
        <v/>
      </c>
      <c r="AR106" s="259" t="str">
        <f>IF(AR105="","",VLOOKUP(AR105,'シフト記号表（従来型・ユニット型共通）'!$C$6:$L$47,10,FALSE))</f>
        <v/>
      </c>
      <c r="AS106" s="259" t="str">
        <f>IF(AS105="","",VLOOKUP(AS105,'シフト記号表（従来型・ユニット型共通）'!$C$6:$L$47,10,FALSE))</f>
        <v/>
      </c>
      <c r="AT106" s="259" t="str">
        <f>IF(AT105="","",VLOOKUP(AT105,'シフト記号表（従来型・ユニット型共通）'!$C$6:$L$47,10,FALSE))</f>
        <v/>
      </c>
      <c r="AU106" s="260" t="str">
        <f>IF(AU105="","",VLOOKUP(AU105,'シフト記号表（従来型・ユニット型共通）'!$C$6:$L$47,10,FALSE))</f>
        <v/>
      </c>
      <c r="AV106" s="258" t="str">
        <f>IF(AV105="","",VLOOKUP(AV105,'シフト記号表（従来型・ユニット型共通）'!$C$6:$L$47,10,FALSE))</f>
        <v/>
      </c>
      <c r="AW106" s="259" t="str">
        <f>IF(AW105="","",VLOOKUP(AW105,'シフト記号表（従来型・ユニット型共通）'!$C$6:$L$47,10,FALSE))</f>
        <v/>
      </c>
      <c r="AX106" s="259" t="str">
        <f>IF(AX105="","",VLOOKUP(AX105,'シフト記号表（従来型・ユニット型共通）'!$C$6:$L$47,10,FALSE))</f>
        <v/>
      </c>
      <c r="AY106" s="259" t="str">
        <f>IF(AY105="","",VLOOKUP(AY105,'シフト記号表（従来型・ユニット型共通）'!$C$6:$L$47,10,FALSE))</f>
        <v/>
      </c>
      <c r="AZ106" s="259" t="str">
        <f>IF(AZ105="","",VLOOKUP(AZ105,'シフト記号表（従来型・ユニット型共通）'!$C$6:$L$47,10,FALSE))</f>
        <v/>
      </c>
      <c r="BA106" s="259" t="str">
        <f>IF(BA105="","",VLOOKUP(BA105,'シフト記号表（従来型・ユニット型共通）'!$C$6:$L$47,10,FALSE))</f>
        <v/>
      </c>
      <c r="BB106" s="260" t="str">
        <f>IF(BB105="","",VLOOKUP(BB105,'シフト記号表（従来型・ユニット型共通）'!$C$6:$L$47,10,FALSE))</f>
        <v/>
      </c>
      <c r="BC106" s="258" t="str">
        <f>IF(BC105="","",VLOOKUP(BC105,'シフト記号表（従来型・ユニット型共通）'!$C$6:$L$47,10,FALSE))</f>
        <v/>
      </c>
      <c r="BD106" s="259" t="str">
        <f>IF(BD105="","",VLOOKUP(BD105,'シフト記号表（従来型・ユニット型共通）'!$C$6:$L$47,10,FALSE))</f>
        <v/>
      </c>
      <c r="BE106" s="259" t="str">
        <f>IF(BE105="","",VLOOKUP(BE105,'シフト記号表（従来型・ユニット型共通）'!$C$6:$L$47,10,FALSE))</f>
        <v/>
      </c>
      <c r="BF106" s="1610" t="str">
        <f>IF($BI$3="４週",SUM(AA106:BB106),IF($BI$3="暦月",SUM(AA106:BE106),""))</f>
        <v/>
      </c>
      <c r="BG106" s="1611"/>
      <c r="BH106" s="1612" t="str">
        <f>IF($BI$3="４週",BF106/4,IF($BI$3="暦月",(BF106/($BI$8/7)),""))</f>
        <v/>
      </c>
      <c r="BI106" s="1611"/>
      <c r="BJ106" s="1607"/>
      <c r="BK106" s="1608"/>
      <c r="BL106" s="1608"/>
      <c r="BM106" s="1608"/>
      <c r="BN106" s="1609"/>
    </row>
    <row r="107" spans="2:66" ht="20.25" customHeight="1" x14ac:dyDescent="0.2">
      <c r="B107" s="1520">
        <f>B105+1</f>
        <v>46</v>
      </c>
      <c r="C107" s="1673"/>
      <c r="D107" s="1675"/>
      <c r="E107" s="1541"/>
      <c r="F107" s="1676"/>
      <c r="G107" s="1584"/>
      <c r="H107" s="1511"/>
      <c r="I107" s="253"/>
      <c r="J107" s="254"/>
      <c r="K107" s="253"/>
      <c r="L107" s="254"/>
      <c r="M107" s="1585"/>
      <c r="N107" s="1586"/>
      <c r="O107" s="1509"/>
      <c r="P107" s="1510"/>
      <c r="Q107" s="1510"/>
      <c r="R107" s="1511"/>
      <c r="S107" s="1515"/>
      <c r="T107" s="1516"/>
      <c r="U107" s="1516"/>
      <c r="V107" s="1516"/>
      <c r="W107" s="1517"/>
      <c r="X107" s="273" t="s">
        <v>487</v>
      </c>
      <c r="Y107" s="274"/>
      <c r="Z107" s="275"/>
      <c r="AA107" s="266"/>
      <c r="AB107" s="267"/>
      <c r="AC107" s="267"/>
      <c r="AD107" s="267"/>
      <c r="AE107" s="267"/>
      <c r="AF107" s="267"/>
      <c r="AG107" s="268"/>
      <c r="AH107" s="266"/>
      <c r="AI107" s="267"/>
      <c r="AJ107" s="267"/>
      <c r="AK107" s="267"/>
      <c r="AL107" s="267"/>
      <c r="AM107" s="267"/>
      <c r="AN107" s="268"/>
      <c r="AO107" s="266"/>
      <c r="AP107" s="267"/>
      <c r="AQ107" s="267"/>
      <c r="AR107" s="267"/>
      <c r="AS107" s="267"/>
      <c r="AT107" s="267"/>
      <c r="AU107" s="268"/>
      <c r="AV107" s="266"/>
      <c r="AW107" s="267"/>
      <c r="AX107" s="267"/>
      <c r="AY107" s="267"/>
      <c r="AZ107" s="267"/>
      <c r="BA107" s="267"/>
      <c r="BB107" s="268"/>
      <c r="BC107" s="266"/>
      <c r="BD107" s="267"/>
      <c r="BE107" s="269"/>
      <c r="BF107" s="1518"/>
      <c r="BG107" s="1519"/>
      <c r="BH107" s="1573"/>
      <c r="BI107" s="1574"/>
      <c r="BJ107" s="1575"/>
      <c r="BK107" s="1576"/>
      <c r="BL107" s="1576"/>
      <c r="BM107" s="1576"/>
      <c r="BN107" s="1577"/>
    </row>
    <row r="108" spans="2:66" ht="20.25" customHeight="1" x14ac:dyDescent="0.2">
      <c r="B108" s="1521"/>
      <c r="C108" s="1674"/>
      <c r="D108" s="1677"/>
      <c r="E108" s="1541"/>
      <c r="F108" s="1676"/>
      <c r="G108" s="1613"/>
      <c r="H108" s="1614"/>
      <c r="I108" s="276"/>
      <c r="J108" s="277">
        <f>G107</f>
        <v>0</v>
      </c>
      <c r="K108" s="276"/>
      <c r="L108" s="277">
        <f>M107</f>
        <v>0</v>
      </c>
      <c r="M108" s="1615"/>
      <c r="N108" s="1616"/>
      <c r="O108" s="1617"/>
      <c r="P108" s="1618"/>
      <c r="Q108" s="1618"/>
      <c r="R108" s="1614"/>
      <c r="S108" s="1515"/>
      <c r="T108" s="1516"/>
      <c r="U108" s="1516"/>
      <c r="V108" s="1516"/>
      <c r="W108" s="1517"/>
      <c r="X108" s="270" t="s">
        <v>488</v>
      </c>
      <c r="Y108" s="271"/>
      <c r="Z108" s="272"/>
      <c r="AA108" s="258" t="str">
        <f>IF(AA107="","",VLOOKUP(AA107,'シフト記号表（従来型・ユニット型共通）'!$C$6:$L$47,10,FALSE))</f>
        <v/>
      </c>
      <c r="AB108" s="259" t="str">
        <f>IF(AB107="","",VLOOKUP(AB107,'シフト記号表（従来型・ユニット型共通）'!$C$6:$L$47,10,FALSE))</f>
        <v/>
      </c>
      <c r="AC108" s="259" t="str">
        <f>IF(AC107="","",VLOOKUP(AC107,'シフト記号表（従来型・ユニット型共通）'!$C$6:$L$47,10,FALSE))</f>
        <v/>
      </c>
      <c r="AD108" s="259" t="str">
        <f>IF(AD107="","",VLOOKUP(AD107,'シフト記号表（従来型・ユニット型共通）'!$C$6:$L$47,10,FALSE))</f>
        <v/>
      </c>
      <c r="AE108" s="259" t="str">
        <f>IF(AE107="","",VLOOKUP(AE107,'シフト記号表（従来型・ユニット型共通）'!$C$6:$L$47,10,FALSE))</f>
        <v/>
      </c>
      <c r="AF108" s="259" t="str">
        <f>IF(AF107="","",VLOOKUP(AF107,'シフト記号表（従来型・ユニット型共通）'!$C$6:$L$47,10,FALSE))</f>
        <v/>
      </c>
      <c r="AG108" s="260" t="str">
        <f>IF(AG107="","",VLOOKUP(AG107,'シフト記号表（従来型・ユニット型共通）'!$C$6:$L$47,10,FALSE))</f>
        <v/>
      </c>
      <c r="AH108" s="258" t="str">
        <f>IF(AH107="","",VLOOKUP(AH107,'シフト記号表（従来型・ユニット型共通）'!$C$6:$L$47,10,FALSE))</f>
        <v/>
      </c>
      <c r="AI108" s="259" t="str">
        <f>IF(AI107="","",VLOOKUP(AI107,'シフト記号表（従来型・ユニット型共通）'!$C$6:$L$47,10,FALSE))</f>
        <v/>
      </c>
      <c r="AJ108" s="259" t="str">
        <f>IF(AJ107="","",VLOOKUP(AJ107,'シフト記号表（従来型・ユニット型共通）'!$C$6:$L$47,10,FALSE))</f>
        <v/>
      </c>
      <c r="AK108" s="259" t="str">
        <f>IF(AK107="","",VLOOKUP(AK107,'シフト記号表（従来型・ユニット型共通）'!$C$6:$L$47,10,FALSE))</f>
        <v/>
      </c>
      <c r="AL108" s="259" t="str">
        <f>IF(AL107="","",VLOOKUP(AL107,'シフト記号表（従来型・ユニット型共通）'!$C$6:$L$47,10,FALSE))</f>
        <v/>
      </c>
      <c r="AM108" s="259" t="str">
        <f>IF(AM107="","",VLOOKUP(AM107,'シフト記号表（従来型・ユニット型共通）'!$C$6:$L$47,10,FALSE))</f>
        <v/>
      </c>
      <c r="AN108" s="260" t="str">
        <f>IF(AN107="","",VLOOKUP(AN107,'シフト記号表（従来型・ユニット型共通）'!$C$6:$L$47,10,FALSE))</f>
        <v/>
      </c>
      <c r="AO108" s="258" t="str">
        <f>IF(AO107="","",VLOOKUP(AO107,'シフト記号表（従来型・ユニット型共通）'!$C$6:$L$47,10,FALSE))</f>
        <v/>
      </c>
      <c r="AP108" s="259" t="str">
        <f>IF(AP107="","",VLOOKUP(AP107,'シフト記号表（従来型・ユニット型共通）'!$C$6:$L$47,10,FALSE))</f>
        <v/>
      </c>
      <c r="AQ108" s="259" t="str">
        <f>IF(AQ107="","",VLOOKUP(AQ107,'シフト記号表（従来型・ユニット型共通）'!$C$6:$L$47,10,FALSE))</f>
        <v/>
      </c>
      <c r="AR108" s="259" t="str">
        <f>IF(AR107="","",VLOOKUP(AR107,'シフト記号表（従来型・ユニット型共通）'!$C$6:$L$47,10,FALSE))</f>
        <v/>
      </c>
      <c r="AS108" s="259" t="str">
        <f>IF(AS107="","",VLOOKUP(AS107,'シフト記号表（従来型・ユニット型共通）'!$C$6:$L$47,10,FALSE))</f>
        <v/>
      </c>
      <c r="AT108" s="259" t="str">
        <f>IF(AT107="","",VLOOKUP(AT107,'シフト記号表（従来型・ユニット型共通）'!$C$6:$L$47,10,FALSE))</f>
        <v/>
      </c>
      <c r="AU108" s="260" t="str">
        <f>IF(AU107="","",VLOOKUP(AU107,'シフト記号表（従来型・ユニット型共通）'!$C$6:$L$47,10,FALSE))</f>
        <v/>
      </c>
      <c r="AV108" s="258" t="str">
        <f>IF(AV107="","",VLOOKUP(AV107,'シフト記号表（従来型・ユニット型共通）'!$C$6:$L$47,10,FALSE))</f>
        <v/>
      </c>
      <c r="AW108" s="259" t="str">
        <f>IF(AW107="","",VLOOKUP(AW107,'シフト記号表（従来型・ユニット型共通）'!$C$6:$L$47,10,FALSE))</f>
        <v/>
      </c>
      <c r="AX108" s="259" t="str">
        <f>IF(AX107="","",VLOOKUP(AX107,'シフト記号表（従来型・ユニット型共通）'!$C$6:$L$47,10,FALSE))</f>
        <v/>
      </c>
      <c r="AY108" s="259" t="str">
        <f>IF(AY107="","",VLOOKUP(AY107,'シフト記号表（従来型・ユニット型共通）'!$C$6:$L$47,10,FALSE))</f>
        <v/>
      </c>
      <c r="AZ108" s="259" t="str">
        <f>IF(AZ107="","",VLOOKUP(AZ107,'シフト記号表（従来型・ユニット型共通）'!$C$6:$L$47,10,FALSE))</f>
        <v/>
      </c>
      <c r="BA108" s="259" t="str">
        <f>IF(BA107="","",VLOOKUP(BA107,'シフト記号表（従来型・ユニット型共通）'!$C$6:$L$47,10,FALSE))</f>
        <v/>
      </c>
      <c r="BB108" s="260" t="str">
        <f>IF(BB107="","",VLOOKUP(BB107,'シフト記号表（従来型・ユニット型共通）'!$C$6:$L$47,10,FALSE))</f>
        <v/>
      </c>
      <c r="BC108" s="258" t="str">
        <f>IF(BC107="","",VLOOKUP(BC107,'シフト記号表（従来型・ユニット型共通）'!$C$6:$L$47,10,FALSE))</f>
        <v/>
      </c>
      <c r="BD108" s="259" t="str">
        <f>IF(BD107="","",VLOOKUP(BD107,'シフト記号表（従来型・ユニット型共通）'!$C$6:$L$47,10,FALSE))</f>
        <v/>
      </c>
      <c r="BE108" s="259" t="str">
        <f>IF(BE107="","",VLOOKUP(BE107,'シフト記号表（従来型・ユニット型共通）'!$C$6:$L$47,10,FALSE))</f>
        <v/>
      </c>
      <c r="BF108" s="1610" t="str">
        <f>IF($BI$3="４週",SUM(AA108:BB108),IF($BI$3="暦月",SUM(AA108:BE108),""))</f>
        <v/>
      </c>
      <c r="BG108" s="1611"/>
      <c r="BH108" s="1612" t="str">
        <f>IF($BI$3="４週",BF108/4,IF($BI$3="暦月",(BF108/($BI$8/7)),""))</f>
        <v/>
      </c>
      <c r="BI108" s="1611"/>
      <c r="BJ108" s="1607"/>
      <c r="BK108" s="1608"/>
      <c r="BL108" s="1608"/>
      <c r="BM108" s="1608"/>
      <c r="BN108" s="1609"/>
    </row>
    <row r="109" spans="2:66" ht="20.25" customHeight="1" x14ac:dyDescent="0.2">
      <c r="B109" s="1520">
        <f>B107+1</f>
        <v>47</v>
      </c>
      <c r="C109" s="1673"/>
      <c r="D109" s="1675"/>
      <c r="E109" s="1541"/>
      <c r="F109" s="1676"/>
      <c r="G109" s="1584"/>
      <c r="H109" s="1511"/>
      <c r="I109" s="253"/>
      <c r="J109" s="254"/>
      <c r="K109" s="253"/>
      <c r="L109" s="254"/>
      <c r="M109" s="1585"/>
      <c r="N109" s="1586"/>
      <c r="O109" s="1509"/>
      <c r="P109" s="1510"/>
      <c r="Q109" s="1510"/>
      <c r="R109" s="1511"/>
      <c r="S109" s="1515"/>
      <c r="T109" s="1516"/>
      <c r="U109" s="1516"/>
      <c r="V109" s="1516"/>
      <c r="W109" s="1517"/>
      <c r="X109" s="273" t="s">
        <v>487</v>
      </c>
      <c r="Y109" s="274"/>
      <c r="Z109" s="275"/>
      <c r="AA109" s="266"/>
      <c r="AB109" s="267"/>
      <c r="AC109" s="267"/>
      <c r="AD109" s="267"/>
      <c r="AE109" s="267"/>
      <c r="AF109" s="267"/>
      <c r="AG109" s="268"/>
      <c r="AH109" s="266"/>
      <c r="AI109" s="267"/>
      <c r="AJ109" s="267"/>
      <c r="AK109" s="267"/>
      <c r="AL109" s="267"/>
      <c r="AM109" s="267"/>
      <c r="AN109" s="268"/>
      <c r="AO109" s="266"/>
      <c r="AP109" s="267"/>
      <c r="AQ109" s="267"/>
      <c r="AR109" s="267"/>
      <c r="AS109" s="267"/>
      <c r="AT109" s="267"/>
      <c r="AU109" s="268"/>
      <c r="AV109" s="266"/>
      <c r="AW109" s="267"/>
      <c r="AX109" s="267"/>
      <c r="AY109" s="267"/>
      <c r="AZ109" s="267"/>
      <c r="BA109" s="267"/>
      <c r="BB109" s="268"/>
      <c r="BC109" s="266"/>
      <c r="BD109" s="267"/>
      <c r="BE109" s="269"/>
      <c r="BF109" s="1518"/>
      <c r="BG109" s="1519"/>
      <c r="BH109" s="1573"/>
      <c r="BI109" s="1574"/>
      <c r="BJ109" s="1575"/>
      <c r="BK109" s="1576"/>
      <c r="BL109" s="1576"/>
      <c r="BM109" s="1576"/>
      <c r="BN109" s="1577"/>
    </row>
    <row r="110" spans="2:66" ht="20.25" customHeight="1" x14ac:dyDescent="0.2">
      <c r="B110" s="1521"/>
      <c r="C110" s="1674"/>
      <c r="D110" s="1677"/>
      <c r="E110" s="1541"/>
      <c r="F110" s="1676"/>
      <c r="G110" s="1613"/>
      <c r="H110" s="1614"/>
      <c r="I110" s="276"/>
      <c r="J110" s="277">
        <f>G109</f>
        <v>0</v>
      </c>
      <c r="K110" s="276"/>
      <c r="L110" s="277">
        <f>M109</f>
        <v>0</v>
      </c>
      <c r="M110" s="1615"/>
      <c r="N110" s="1616"/>
      <c r="O110" s="1617"/>
      <c r="P110" s="1618"/>
      <c r="Q110" s="1618"/>
      <c r="R110" s="1614"/>
      <c r="S110" s="1515"/>
      <c r="T110" s="1516"/>
      <c r="U110" s="1516"/>
      <c r="V110" s="1516"/>
      <c r="W110" s="1517"/>
      <c r="X110" s="270" t="s">
        <v>488</v>
      </c>
      <c r="Y110" s="271"/>
      <c r="Z110" s="272"/>
      <c r="AA110" s="258" t="str">
        <f>IF(AA109="","",VLOOKUP(AA109,'シフト記号表（従来型・ユニット型共通）'!$C$6:$L$47,10,FALSE))</f>
        <v/>
      </c>
      <c r="AB110" s="259" t="str">
        <f>IF(AB109="","",VLOOKUP(AB109,'シフト記号表（従来型・ユニット型共通）'!$C$6:$L$47,10,FALSE))</f>
        <v/>
      </c>
      <c r="AC110" s="259" t="str">
        <f>IF(AC109="","",VLOOKUP(AC109,'シフト記号表（従来型・ユニット型共通）'!$C$6:$L$47,10,FALSE))</f>
        <v/>
      </c>
      <c r="AD110" s="259" t="str">
        <f>IF(AD109="","",VLOOKUP(AD109,'シフト記号表（従来型・ユニット型共通）'!$C$6:$L$47,10,FALSE))</f>
        <v/>
      </c>
      <c r="AE110" s="259" t="str">
        <f>IF(AE109="","",VLOOKUP(AE109,'シフト記号表（従来型・ユニット型共通）'!$C$6:$L$47,10,FALSE))</f>
        <v/>
      </c>
      <c r="AF110" s="259" t="str">
        <f>IF(AF109="","",VLOOKUP(AF109,'シフト記号表（従来型・ユニット型共通）'!$C$6:$L$47,10,FALSE))</f>
        <v/>
      </c>
      <c r="AG110" s="260" t="str">
        <f>IF(AG109="","",VLOOKUP(AG109,'シフト記号表（従来型・ユニット型共通）'!$C$6:$L$47,10,FALSE))</f>
        <v/>
      </c>
      <c r="AH110" s="258" t="str">
        <f>IF(AH109="","",VLOOKUP(AH109,'シフト記号表（従来型・ユニット型共通）'!$C$6:$L$47,10,FALSE))</f>
        <v/>
      </c>
      <c r="AI110" s="259" t="str">
        <f>IF(AI109="","",VLOOKUP(AI109,'シフト記号表（従来型・ユニット型共通）'!$C$6:$L$47,10,FALSE))</f>
        <v/>
      </c>
      <c r="AJ110" s="259" t="str">
        <f>IF(AJ109="","",VLOOKUP(AJ109,'シフト記号表（従来型・ユニット型共通）'!$C$6:$L$47,10,FALSE))</f>
        <v/>
      </c>
      <c r="AK110" s="259" t="str">
        <f>IF(AK109="","",VLOOKUP(AK109,'シフト記号表（従来型・ユニット型共通）'!$C$6:$L$47,10,FALSE))</f>
        <v/>
      </c>
      <c r="AL110" s="259" t="str">
        <f>IF(AL109="","",VLOOKUP(AL109,'シフト記号表（従来型・ユニット型共通）'!$C$6:$L$47,10,FALSE))</f>
        <v/>
      </c>
      <c r="AM110" s="259" t="str">
        <f>IF(AM109="","",VLOOKUP(AM109,'シフト記号表（従来型・ユニット型共通）'!$C$6:$L$47,10,FALSE))</f>
        <v/>
      </c>
      <c r="AN110" s="260" t="str">
        <f>IF(AN109="","",VLOOKUP(AN109,'シフト記号表（従来型・ユニット型共通）'!$C$6:$L$47,10,FALSE))</f>
        <v/>
      </c>
      <c r="AO110" s="258" t="str">
        <f>IF(AO109="","",VLOOKUP(AO109,'シフト記号表（従来型・ユニット型共通）'!$C$6:$L$47,10,FALSE))</f>
        <v/>
      </c>
      <c r="AP110" s="259" t="str">
        <f>IF(AP109="","",VLOOKUP(AP109,'シフト記号表（従来型・ユニット型共通）'!$C$6:$L$47,10,FALSE))</f>
        <v/>
      </c>
      <c r="AQ110" s="259" t="str">
        <f>IF(AQ109="","",VLOOKUP(AQ109,'シフト記号表（従来型・ユニット型共通）'!$C$6:$L$47,10,FALSE))</f>
        <v/>
      </c>
      <c r="AR110" s="259" t="str">
        <f>IF(AR109="","",VLOOKUP(AR109,'シフト記号表（従来型・ユニット型共通）'!$C$6:$L$47,10,FALSE))</f>
        <v/>
      </c>
      <c r="AS110" s="259" t="str">
        <f>IF(AS109="","",VLOOKUP(AS109,'シフト記号表（従来型・ユニット型共通）'!$C$6:$L$47,10,FALSE))</f>
        <v/>
      </c>
      <c r="AT110" s="259" t="str">
        <f>IF(AT109="","",VLOOKUP(AT109,'シフト記号表（従来型・ユニット型共通）'!$C$6:$L$47,10,FALSE))</f>
        <v/>
      </c>
      <c r="AU110" s="260" t="str">
        <f>IF(AU109="","",VLOOKUP(AU109,'シフト記号表（従来型・ユニット型共通）'!$C$6:$L$47,10,FALSE))</f>
        <v/>
      </c>
      <c r="AV110" s="258" t="str">
        <f>IF(AV109="","",VLOOKUP(AV109,'シフト記号表（従来型・ユニット型共通）'!$C$6:$L$47,10,FALSE))</f>
        <v/>
      </c>
      <c r="AW110" s="259" t="str">
        <f>IF(AW109="","",VLOOKUP(AW109,'シフト記号表（従来型・ユニット型共通）'!$C$6:$L$47,10,FALSE))</f>
        <v/>
      </c>
      <c r="AX110" s="259" t="str">
        <f>IF(AX109="","",VLOOKUP(AX109,'シフト記号表（従来型・ユニット型共通）'!$C$6:$L$47,10,FALSE))</f>
        <v/>
      </c>
      <c r="AY110" s="259" t="str">
        <f>IF(AY109="","",VLOOKUP(AY109,'シフト記号表（従来型・ユニット型共通）'!$C$6:$L$47,10,FALSE))</f>
        <v/>
      </c>
      <c r="AZ110" s="259" t="str">
        <f>IF(AZ109="","",VLOOKUP(AZ109,'シフト記号表（従来型・ユニット型共通）'!$C$6:$L$47,10,FALSE))</f>
        <v/>
      </c>
      <c r="BA110" s="259" t="str">
        <f>IF(BA109="","",VLOOKUP(BA109,'シフト記号表（従来型・ユニット型共通）'!$C$6:$L$47,10,FALSE))</f>
        <v/>
      </c>
      <c r="BB110" s="260" t="str">
        <f>IF(BB109="","",VLOOKUP(BB109,'シフト記号表（従来型・ユニット型共通）'!$C$6:$L$47,10,FALSE))</f>
        <v/>
      </c>
      <c r="BC110" s="258" t="str">
        <f>IF(BC109="","",VLOOKUP(BC109,'シフト記号表（従来型・ユニット型共通）'!$C$6:$L$47,10,FALSE))</f>
        <v/>
      </c>
      <c r="BD110" s="259" t="str">
        <f>IF(BD109="","",VLOOKUP(BD109,'シフト記号表（従来型・ユニット型共通）'!$C$6:$L$47,10,FALSE))</f>
        <v/>
      </c>
      <c r="BE110" s="259" t="str">
        <f>IF(BE109="","",VLOOKUP(BE109,'シフト記号表（従来型・ユニット型共通）'!$C$6:$L$47,10,FALSE))</f>
        <v/>
      </c>
      <c r="BF110" s="1610" t="str">
        <f>IF($BI$3="４週",SUM(AA110:BB110),IF($BI$3="暦月",SUM(AA110:BE110),""))</f>
        <v/>
      </c>
      <c r="BG110" s="1611"/>
      <c r="BH110" s="1612" t="str">
        <f>IF($BI$3="４週",BF110/4,IF($BI$3="暦月",(BF110/($BI$8/7)),""))</f>
        <v/>
      </c>
      <c r="BI110" s="1611"/>
      <c r="BJ110" s="1607"/>
      <c r="BK110" s="1608"/>
      <c r="BL110" s="1608"/>
      <c r="BM110" s="1608"/>
      <c r="BN110" s="1609"/>
    </row>
    <row r="111" spans="2:66" ht="20.25" customHeight="1" x14ac:dyDescent="0.2">
      <c r="B111" s="1520">
        <f>B109+1</f>
        <v>48</v>
      </c>
      <c r="C111" s="1673"/>
      <c r="D111" s="1675"/>
      <c r="E111" s="1541"/>
      <c r="F111" s="1676"/>
      <c r="G111" s="1584"/>
      <c r="H111" s="1511"/>
      <c r="I111" s="253"/>
      <c r="J111" s="254"/>
      <c r="K111" s="253"/>
      <c r="L111" s="254"/>
      <c r="M111" s="1585"/>
      <c r="N111" s="1586"/>
      <c r="O111" s="1509"/>
      <c r="P111" s="1510"/>
      <c r="Q111" s="1510"/>
      <c r="R111" s="1511"/>
      <c r="S111" s="1515"/>
      <c r="T111" s="1516"/>
      <c r="U111" s="1516"/>
      <c r="V111" s="1516"/>
      <c r="W111" s="1517"/>
      <c r="X111" s="273" t="s">
        <v>487</v>
      </c>
      <c r="Y111" s="274"/>
      <c r="Z111" s="275"/>
      <c r="AA111" s="266"/>
      <c r="AB111" s="267"/>
      <c r="AC111" s="267"/>
      <c r="AD111" s="267"/>
      <c r="AE111" s="267"/>
      <c r="AF111" s="267"/>
      <c r="AG111" s="268"/>
      <c r="AH111" s="266"/>
      <c r="AI111" s="267"/>
      <c r="AJ111" s="267"/>
      <c r="AK111" s="267"/>
      <c r="AL111" s="267"/>
      <c r="AM111" s="267"/>
      <c r="AN111" s="268"/>
      <c r="AO111" s="266"/>
      <c r="AP111" s="267"/>
      <c r="AQ111" s="267"/>
      <c r="AR111" s="267"/>
      <c r="AS111" s="267"/>
      <c r="AT111" s="267"/>
      <c r="AU111" s="268"/>
      <c r="AV111" s="266"/>
      <c r="AW111" s="267"/>
      <c r="AX111" s="267"/>
      <c r="AY111" s="267"/>
      <c r="AZ111" s="267"/>
      <c r="BA111" s="267"/>
      <c r="BB111" s="268"/>
      <c r="BC111" s="266"/>
      <c r="BD111" s="267"/>
      <c r="BE111" s="269"/>
      <c r="BF111" s="1518"/>
      <c r="BG111" s="1519"/>
      <c r="BH111" s="1573"/>
      <c r="BI111" s="1574"/>
      <c r="BJ111" s="1575"/>
      <c r="BK111" s="1576"/>
      <c r="BL111" s="1576"/>
      <c r="BM111" s="1576"/>
      <c r="BN111" s="1577"/>
    </row>
    <row r="112" spans="2:66" ht="20.25" customHeight="1" x14ac:dyDescent="0.2">
      <c r="B112" s="1521"/>
      <c r="C112" s="1674"/>
      <c r="D112" s="1677"/>
      <c r="E112" s="1541"/>
      <c r="F112" s="1676"/>
      <c r="G112" s="1613"/>
      <c r="H112" s="1614"/>
      <c r="I112" s="276"/>
      <c r="J112" s="277">
        <f>G111</f>
        <v>0</v>
      </c>
      <c r="K112" s="276"/>
      <c r="L112" s="277">
        <f>M111</f>
        <v>0</v>
      </c>
      <c r="M112" s="1615"/>
      <c r="N112" s="1616"/>
      <c r="O112" s="1617"/>
      <c r="P112" s="1618"/>
      <c r="Q112" s="1618"/>
      <c r="R112" s="1614"/>
      <c r="S112" s="1515"/>
      <c r="T112" s="1516"/>
      <c r="U112" s="1516"/>
      <c r="V112" s="1516"/>
      <c r="W112" s="1517"/>
      <c r="X112" s="270" t="s">
        <v>488</v>
      </c>
      <c r="Y112" s="271"/>
      <c r="Z112" s="272"/>
      <c r="AA112" s="258" t="str">
        <f>IF(AA111="","",VLOOKUP(AA111,'シフト記号表（従来型・ユニット型共通）'!$C$6:$L$47,10,FALSE))</f>
        <v/>
      </c>
      <c r="AB112" s="259" t="str">
        <f>IF(AB111="","",VLOOKUP(AB111,'シフト記号表（従来型・ユニット型共通）'!$C$6:$L$47,10,FALSE))</f>
        <v/>
      </c>
      <c r="AC112" s="259" t="str">
        <f>IF(AC111="","",VLOOKUP(AC111,'シフト記号表（従来型・ユニット型共通）'!$C$6:$L$47,10,FALSE))</f>
        <v/>
      </c>
      <c r="AD112" s="259" t="str">
        <f>IF(AD111="","",VLOOKUP(AD111,'シフト記号表（従来型・ユニット型共通）'!$C$6:$L$47,10,FALSE))</f>
        <v/>
      </c>
      <c r="AE112" s="259" t="str">
        <f>IF(AE111="","",VLOOKUP(AE111,'シフト記号表（従来型・ユニット型共通）'!$C$6:$L$47,10,FALSE))</f>
        <v/>
      </c>
      <c r="AF112" s="259" t="str">
        <f>IF(AF111="","",VLOOKUP(AF111,'シフト記号表（従来型・ユニット型共通）'!$C$6:$L$47,10,FALSE))</f>
        <v/>
      </c>
      <c r="AG112" s="260" t="str">
        <f>IF(AG111="","",VLOOKUP(AG111,'シフト記号表（従来型・ユニット型共通）'!$C$6:$L$47,10,FALSE))</f>
        <v/>
      </c>
      <c r="AH112" s="258" t="str">
        <f>IF(AH111="","",VLOOKUP(AH111,'シフト記号表（従来型・ユニット型共通）'!$C$6:$L$47,10,FALSE))</f>
        <v/>
      </c>
      <c r="AI112" s="259" t="str">
        <f>IF(AI111="","",VLOOKUP(AI111,'シフト記号表（従来型・ユニット型共通）'!$C$6:$L$47,10,FALSE))</f>
        <v/>
      </c>
      <c r="AJ112" s="259" t="str">
        <f>IF(AJ111="","",VLOOKUP(AJ111,'シフト記号表（従来型・ユニット型共通）'!$C$6:$L$47,10,FALSE))</f>
        <v/>
      </c>
      <c r="AK112" s="259" t="str">
        <f>IF(AK111="","",VLOOKUP(AK111,'シフト記号表（従来型・ユニット型共通）'!$C$6:$L$47,10,FALSE))</f>
        <v/>
      </c>
      <c r="AL112" s="259" t="str">
        <f>IF(AL111="","",VLOOKUP(AL111,'シフト記号表（従来型・ユニット型共通）'!$C$6:$L$47,10,FALSE))</f>
        <v/>
      </c>
      <c r="AM112" s="259" t="str">
        <f>IF(AM111="","",VLOOKUP(AM111,'シフト記号表（従来型・ユニット型共通）'!$C$6:$L$47,10,FALSE))</f>
        <v/>
      </c>
      <c r="AN112" s="260" t="str">
        <f>IF(AN111="","",VLOOKUP(AN111,'シフト記号表（従来型・ユニット型共通）'!$C$6:$L$47,10,FALSE))</f>
        <v/>
      </c>
      <c r="AO112" s="258" t="str">
        <f>IF(AO111="","",VLOOKUP(AO111,'シフト記号表（従来型・ユニット型共通）'!$C$6:$L$47,10,FALSE))</f>
        <v/>
      </c>
      <c r="AP112" s="259" t="str">
        <f>IF(AP111="","",VLOOKUP(AP111,'シフト記号表（従来型・ユニット型共通）'!$C$6:$L$47,10,FALSE))</f>
        <v/>
      </c>
      <c r="AQ112" s="259" t="str">
        <f>IF(AQ111="","",VLOOKUP(AQ111,'シフト記号表（従来型・ユニット型共通）'!$C$6:$L$47,10,FALSE))</f>
        <v/>
      </c>
      <c r="AR112" s="259" t="str">
        <f>IF(AR111="","",VLOOKUP(AR111,'シフト記号表（従来型・ユニット型共通）'!$C$6:$L$47,10,FALSE))</f>
        <v/>
      </c>
      <c r="AS112" s="259" t="str">
        <f>IF(AS111="","",VLOOKUP(AS111,'シフト記号表（従来型・ユニット型共通）'!$C$6:$L$47,10,FALSE))</f>
        <v/>
      </c>
      <c r="AT112" s="259" t="str">
        <f>IF(AT111="","",VLOOKUP(AT111,'シフト記号表（従来型・ユニット型共通）'!$C$6:$L$47,10,FALSE))</f>
        <v/>
      </c>
      <c r="AU112" s="260" t="str">
        <f>IF(AU111="","",VLOOKUP(AU111,'シフト記号表（従来型・ユニット型共通）'!$C$6:$L$47,10,FALSE))</f>
        <v/>
      </c>
      <c r="AV112" s="258" t="str">
        <f>IF(AV111="","",VLOOKUP(AV111,'シフト記号表（従来型・ユニット型共通）'!$C$6:$L$47,10,FALSE))</f>
        <v/>
      </c>
      <c r="AW112" s="259" t="str">
        <f>IF(AW111="","",VLOOKUP(AW111,'シフト記号表（従来型・ユニット型共通）'!$C$6:$L$47,10,FALSE))</f>
        <v/>
      </c>
      <c r="AX112" s="259" t="str">
        <f>IF(AX111="","",VLOOKUP(AX111,'シフト記号表（従来型・ユニット型共通）'!$C$6:$L$47,10,FALSE))</f>
        <v/>
      </c>
      <c r="AY112" s="259" t="str">
        <f>IF(AY111="","",VLOOKUP(AY111,'シフト記号表（従来型・ユニット型共通）'!$C$6:$L$47,10,FALSE))</f>
        <v/>
      </c>
      <c r="AZ112" s="259" t="str">
        <f>IF(AZ111="","",VLOOKUP(AZ111,'シフト記号表（従来型・ユニット型共通）'!$C$6:$L$47,10,FALSE))</f>
        <v/>
      </c>
      <c r="BA112" s="259" t="str">
        <f>IF(BA111="","",VLOOKUP(BA111,'シフト記号表（従来型・ユニット型共通）'!$C$6:$L$47,10,FALSE))</f>
        <v/>
      </c>
      <c r="BB112" s="260" t="str">
        <f>IF(BB111="","",VLOOKUP(BB111,'シフト記号表（従来型・ユニット型共通）'!$C$6:$L$47,10,FALSE))</f>
        <v/>
      </c>
      <c r="BC112" s="258" t="str">
        <f>IF(BC111="","",VLOOKUP(BC111,'シフト記号表（従来型・ユニット型共通）'!$C$6:$L$47,10,FALSE))</f>
        <v/>
      </c>
      <c r="BD112" s="259" t="str">
        <f>IF(BD111="","",VLOOKUP(BD111,'シフト記号表（従来型・ユニット型共通）'!$C$6:$L$47,10,FALSE))</f>
        <v/>
      </c>
      <c r="BE112" s="259" t="str">
        <f>IF(BE111="","",VLOOKUP(BE111,'シフト記号表（従来型・ユニット型共通）'!$C$6:$L$47,10,FALSE))</f>
        <v/>
      </c>
      <c r="BF112" s="1610" t="str">
        <f>IF($BI$3="４週",SUM(AA112:BB112),IF($BI$3="暦月",SUM(AA112:BE112),""))</f>
        <v/>
      </c>
      <c r="BG112" s="1611"/>
      <c r="BH112" s="1612" t="str">
        <f>IF($BI$3="４週",BF112/4,IF($BI$3="暦月",(BF112/($BI$8/7)),""))</f>
        <v/>
      </c>
      <c r="BI112" s="1611"/>
      <c r="BJ112" s="1607"/>
      <c r="BK112" s="1608"/>
      <c r="BL112" s="1608"/>
      <c r="BM112" s="1608"/>
      <c r="BN112" s="1609"/>
    </row>
    <row r="113" spans="2:66" ht="20.25" customHeight="1" x14ac:dyDescent="0.2">
      <c r="B113" s="1520">
        <f>B111+1</f>
        <v>49</v>
      </c>
      <c r="C113" s="1673"/>
      <c r="D113" s="1675"/>
      <c r="E113" s="1541"/>
      <c r="F113" s="1676"/>
      <c r="G113" s="1584"/>
      <c r="H113" s="1511"/>
      <c r="I113" s="253"/>
      <c r="J113" s="254"/>
      <c r="K113" s="253"/>
      <c r="L113" s="254"/>
      <c r="M113" s="1585"/>
      <c r="N113" s="1586"/>
      <c r="O113" s="1509"/>
      <c r="P113" s="1510"/>
      <c r="Q113" s="1510"/>
      <c r="R113" s="1511"/>
      <c r="S113" s="1515"/>
      <c r="T113" s="1516"/>
      <c r="U113" s="1516"/>
      <c r="V113" s="1516"/>
      <c r="W113" s="1517"/>
      <c r="X113" s="273" t="s">
        <v>487</v>
      </c>
      <c r="Y113" s="274"/>
      <c r="Z113" s="275"/>
      <c r="AA113" s="266"/>
      <c r="AB113" s="267"/>
      <c r="AC113" s="267"/>
      <c r="AD113" s="267"/>
      <c r="AE113" s="267"/>
      <c r="AF113" s="267"/>
      <c r="AG113" s="268"/>
      <c r="AH113" s="266"/>
      <c r="AI113" s="267"/>
      <c r="AJ113" s="267"/>
      <c r="AK113" s="267"/>
      <c r="AL113" s="267"/>
      <c r="AM113" s="267"/>
      <c r="AN113" s="268"/>
      <c r="AO113" s="266"/>
      <c r="AP113" s="267"/>
      <c r="AQ113" s="267"/>
      <c r="AR113" s="267"/>
      <c r="AS113" s="267"/>
      <c r="AT113" s="267"/>
      <c r="AU113" s="268"/>
      <c r="AV113" s="266"/>
      <c r="AW113" s="267"/>
      <c r="AX113" s="267"/>
      <c r="AY113" s="267"/>
      <c r="AZ113" s="267"/>
      <c r="BA113" s="267"/>
      <c r="BB113" s="268"/>
      <c r="BC113" s="266"/>
      <c r="BD113" s="267"/>
      <c r="BE113" s="269"/>
      <c r="BF113" s="1518"/>
      <c r="BG113" s="1519"/>
      <c r="BH113" s="1573"/>
      <c r="BI113" s="1574"/>
      <c r="BJ113" s="1575"/>
      <c r="BK113" s="1576"/>
      <c r="BL113" s="1576"/>
      <c r="BM113" s="1576"/>
      <c r="BN113" s="1577"/>
    </row>
    <row r="114" spans="2:66" ht="20.25" customHeight="1" x14ac:dyDescent="0.2">
      <c r="B114" s="1521"/>
      <c r="C114" s="1674"/>
      <c r="D114" s="1677"/>
      <c r="E114" s="1541"/>
      <c r="F114" s="1676"/>
      <c r="G114" s="1613"/>
      <c r="H114" s="1614"/>
      <c r="I114" s="276"/>
      <c r="J114" s="277">
        <f>G113</f>
        <v>0</v>
      </c>
      <c r="K114" s="276"/>
      <c r="L114" s="277">
        <f>M113</f>
        <v>0</v>
      </c>
      <c r="M114" s="1615"/>
      <c r="N114" s="1616"/>
      <c r="O114" s="1617"/>
      <c r="P114" s="1618"/>
      <c r="Q114" s="1618"/>
      <c r="R114" s="1614"/>
      <c r="S114" s="1515"/>
      <c r="T114" s="1516"/>
      <c r="U114" s="1516"/>
      <c r="V114" s="1516"/>
      <c r="W114" s="1517"/>
      <c r="X114" s="270" t="s">
        <v>488</v>
      </c>
      <c r="Y114" s="271"/>
      <c r="Z114" s="272"/>
      <c r="AA114" s="258" t="str">
        <f>IF(AA113="","",VLOOKUP(AA113,'シフト記号表（従来型・ユニット型共通）'!$C$6:$L$47,10,FALSE))</f>
        <v/>
      </c>
      <c r="AB114" s="259" t="str">
        <f>IF(AB113="","",VLOOKUP(AB113,'シフト記号表（従来型・ユニット型共通）'!$C$6:$L$47,10,FALSE))</f>
        <v/>
      </c>
      <c r="AC114" s="259" t="str">
        <f>IF(AC113="","",VLOOKUP(AC113,'シフト記号表（従来型・ユニット型共通）'!$C$6:$L$47,10,FALSE))</f>
        <v/>
      </c>
      <c r="AD114" s="259" t="str">
        <f>IF(AD113="","",VLOOKUP(AD113,'シフト記号表（従来型・ユニット型共通）'!$C$6:$L$47,10,FALSE))</f>
        <v/>
      </c>
      <c r="AE114" s="259" t="str">
        <f>IF(AE113="","",VLOOKUP(AE113,'シフト記号表（従来型・ユニット型共通）'!$C$6:$L$47,10,FALSE))</f>
        <v/>
      </c>
      <c r="AF114" s="259" t="str">
        <f>IF(AF113="","",VLOOKUP(AF113,'シフト記号表（従来型・ユニット型共通）'!$C$6:$L$47,10,FALSE))</f>
        <v/>
      </c>
      <c r="AG114" s="260" t="str">
        <f>IF(AG113="","",VLOOKUP(AG113,'シフト記号表（従来型・ユニット型共通）'!$C$6:$L$47,10,FALSE))</f>
        <v/>
      </c>
      <c r="AH114" s="258" t="str">
        <f>IF(AH113="","",VLOOKUP(AH113,'シフト記号表（従来型・ユニット型共通）'!$C$6:$L$47,10,FALSE))</f>
        <v/>
      </c>
      <c r="AI114" s="259" t="str">
        <f>IF(AI113="","",VLOOKUP(AI113,'シフト記号表（従来型・ユニット型共通）'!$C$6:$L$47,10,FALSE))</f>
        <v/>
      </c>
      <c r="AJ114" s="259" t="str">
        <f>IF(AJ113="","",VLOOKUP(AJ113,'シフト記号表（従来型・ユニット型共通）'!$C$6:$L$47,10,FALSE))</f>
        <v/>
      </c>
      <c r="AK114" s="259" t="str">
        <f>IF(AK113="","",VLOOKUP(AK113,'シフト記号表（従来型・ユニット型共通）'!$C$6:$L$47,10,FALSE))</f>
        <v/>
      </c>
      <c r="AL114" s="259" t="str">
        <f>IF(AL113="","",VLOOKUP(AL113,'シフト記号表（従来型・ユニット型共通）'!$C$6:$L$47,10,FALSE))</f>
        <v/>
      </c>
      <c r="AM114" s="259" t="str">
        <f>IF(AM113="","",VLOOKUP(AM113,'シフト記号表（従来型・ユニット型共通）'!$C$6:$L$47,10,FALSE))</f>
        <v/>
      </c>
      <c r="AN114" s="260" t="str">
        <f>IF(AN113="","",VLOOKUP(AN113,'シフト記号表（従来型・ユニット型共通）'!$C$6:$L$47,10,FALSE))</f>
        <v/>
      </c>
      <c r="AO114" s="258" t="str">
        <f>IF(AO113="","",VLOOKUP(AO113,'シフト記号表（従来型・ユニット型共通）'!$C$6:$L$47,10,FALSE))</f>
        <v/>
      </c>
      <c r="AP114" s="259" t="str">
        <f>IF(AP113="","",VLOOKUP(AP113,'シフト記号表（従来型・ユニット型共通）'!$C$6:$L$47,10,FALSE))</f>
        <v/>
      </c>
      <c r="AQ114" s="259" t="str">
        <f>IF(AQ113="","",VLOOKUP(AQ113,'シフト記号表（従来型・ユニット型共通）'!$C$6:$L$47,10,FALSE))</f>
        <v/>
      </c>
      <c r="AR114" s="259" t="str">
        <f>IF(AR113="","",VLOOKUP(AR113,'シフト記号表（従来型・ユニット型共通）'!$C$6:$L$47,10,FALSE))</f>
        <v/>
      </c>
      <c r="AS114" s="259" t="str">
        <f>IF(AS113="","",VLOOKUP(AS113,'シフト記号表（従来型・ユニット型共通）'!$C$6:$L$47,10,FALSE))</f>
        <v/>
      </c>
      <c r="AT114" s="259" t="str">
        <f>IF(AT113="","",VLOOKUP(AT113,'シフト記号表（従来型・ユニット型共通）'!$C$6:$L$47,10,FALSE))</f>
        <v/>
      </c>
      <c r="AU114" s="260" t="str">
        <f>IF(AU113="","",VLOOKUP(AU113,'シフト記号表（従来型・ユニット型共通）'!$C$6:$L$47,10,FALSE))</f>
        <v/>
      </c>
      <c r="AV114" s="258" t="str">
        <f>IF(AV113="","",VLOOKUP(AV113,'シフト記号表（従来型・ユニット型共通）'!$C$6:$L$47,10,FALSE))</f>
        <v/>
      </c>
      <c r="AW114" s="259" t="str">
        <f>IF(AW113="","",VLOOKUP(AW113,'シフト記号表（従来型・ユニット型共通）'!$C$6:$L$47,10,FALSE))</f>
        <v/>
      </c>
      <c r="AX114" s="259" t="str">
        <f>IF(AX113="","",VLOOKUP(AX113,'シフト記号表（従来型・ユニット型共通）'!$C$6:$L$47,10,FALSE))</f>
        <v/>
      </c>
      <c r="AY114" s="259" t="str">
        <f>IF(AY113="","",VLOOKUP(AY113,'シフト記号表（従来型・ユニット型共通）'!$C$6:$L$47,10,FALSE))</f>
        <v/>
      </c>
      <c r="AZ114" s="259" t="str">
        <f>IF(AZ113="","",VLOOKUP(AZ113,'シフト記号表（従来型・ユニット型共通）'!$C$6:$L$47,10,FALSE))</f>
        <v/>
      </c>
      <c r="BA114" s="259" t="str">
        <f>IF(BA113="","",VLOOKUP(BA113,'シフト記号表（従来型・ユニット型共通）'!$C$6:$L$47,10,FALSE))</f>
        <v/>
      </c>
      <c r="BB114" s="260" t="str">
        <f>IF(BB113="","",VLOOKUP(BB113,'シフト記号表（従来型・ユニット型共通）'!$C$6:$L$47,10,FALSE))</f>
        <v/>
      </c>
      <c r="BC114" s="258" t="str">
        <f>IF(BC113="","",VLOOKUP(BC113,'シフト記号表（従来型・ユニット型共通）'!$C$6:$L$47,10,FALSE))</f>
        <v/>
      </c>
      <c r="BD114" s="259" t="str">
        <f>IF(BD113="","",VLOOKUP(BD113,'シフト記号表（従来型・ユニット型共通）'!$C$6:$L$47,10,FALSE))</f>
        <v/>
      </c>
      <c r="BE114" s="259" t="str">
        <f>IF(BE113="","",VLOOKUP(BE113,'シフト記号表（従来型・ユニット型共通）'!$C$6:$L$47,10,FALSE))</f>
        <v/>
      </c>
      <c r="BF114" s="1610" t="str">
        <f>IF($BI$3="４週",SUM(AA114:BB114),IF($BI$3="暦月",SUM(AA114:BE114),""))</f>
        <v/>
      </c>
      <c r="BG114" s="1611"/>
      <c r="BH114" s="1612" t="str">
        <f>IF($BI$3="４週",BF114/4,IF($BI$3="暦月",(BF114/($BI$8/7)),""))</f>
        <v/>
      </c>
      <c r="BI114" s="1611"/>
      <c r="BJ114" s="1607"/>
      <c r="BK114" s="1608"/>
      <c r="BL114" s="1608"/>
      <c r="BM114" s="1608"/>
      <c r="BN114" s="1609"/>
    </row>
    <row r="115" spans="2:66" ht="20.25" customHeight="1" x14ac:dyDescent="0.2">
      <c r="B115" s="1520">
        <f>B113+1</f>
        <v>50</v>
      </c>
      <c r="C115" s="1673"/>
      <c r="D115" s="1675"/>
      <c r="E115" s="1541"/>
      <c r="F115" s="1676"/>
      <c r="G115" s="1584"/>
      <c r="H115" s="1511"/>
      <c r="I115" s="253"/>
      <c r="J115" s="254"/>
      <c r="K115" s="253"/>
      <c r="L115" s="254"/>
      <c r="M115" s="1585"/>
      <c r="N115" s="1586"/>
      <c r="O115" s="1509"/>
      <c r="P115" s="1510"/>
      <c r="Q115" s="1510"/>
      <c r="R115" s="1511"/>
      <c r="S115" s="1515"/>
      <c r="T115" s="1516"/>
      <c r="U115" s="1516"/>
      <c r="V115" s="1516"/>
      <c r="W115" s="1517"/>
      <c r="X115" s="273" t="s">
        <v>487</v>
      </c>
      <c r="Y115" s="274"/>
      <c r="Z115" s="275"/>
      <c r="AA115" s="266"/>
      <c r="AB115" s="267"/>
      <c r="AC115" s="267"/>
      <c r="AD115" s="267"/>
      <c r="AE115" s="267"/>
      <c r="AF115" s="267"/>
      <c r="AG115" s="268"/>
      <c r="AH115" s="266"/>
      <c r="AI115" s="267"/>
      <c r="AJ115" s="267"/>
      <c r="AK115" s="267"/>
      <c r="AL115" s="267"/>
      <c r="AM115" s="267"/>
      <c r="AN115" s="268"/>
      <c r="AO115" s="266"/>
      <c r="AP115" s="267"/>
      <c r="AQ115" s="267"/>
      <c r="AR115" s="267"/>
      <c r="AS115" s="267"/>
      <c r="AT115" s="267"/>
      <c r="AU115" s="268"/>
      <c r="AV115" s="266"/>
      <c r="AW115" s="267"/>
      <c r="AX115" s="267"/>
      <c r="AY115" s="267"/>
      <c r="AZ115" s="267"/>
      <c r="BA115" s="267"/>
      <c r="BB115" s="268"/>
      <c r="BC115" s="266"/>
      <c r="BD115" s="267"/>
      <c r="BE115" s="269"/>
      <c r="BF115" s="1518"/>
      <c r="BG115" s="1519"/>
      <c r="BH115" s="1573"/>
      <c r="BI115" s="1574"/>
      <c r="BJ115" s="1575"/>
      <c r="BK115" s="1576"/>
      <c r="BL115" s="1576"/>
      <c r="BM115" s="1576"/>
      <c r="BN115" s="1577"/>
    </row>
    <row r="116" spans="2:66" ht="20.25" customHeight="1" x14ac:dyDescent="0.2">
      <c r="B116" s="1521"/>
      <c r="C116" s="1674"/>
      <c r="D116" s="1677"/>
      <c r="E116" s="1541"/>
      <c r="F116" s="1676"/>
      <c r="G116" s="1613"/>
      <c r="H116" s="1614"/>
      <c r="I116" s="276"/>
      <c r="J116" s="277">
        <f>G115</f>
        <v>0</v>
      </c>
      <c r="K116" s="276"/>
      <c r="L116" s="277">
        <f>M115</f>
        <v>0</v>
      </c>
      <c r="M116" s="1615"/>
      <c r="N116" s="1616"/>
      <c r="O116" s="1617"/>
      <c r="P116" s="1618"/>
      <c r="Q116" s="1618"/>
      <c r="R116" s="1614"/>
      <c r="S116" s="1515"/>
      <c r="T116" s="1516"/>
      <c r="U116" s="1516"/>
      <c r="V116" s="1516"/>
      <c r="W116" s="1517"/>
      <c r="X116" s="270" t="s">
        <v>488</v>
      </c>
      <c r="Y116" s="271"/>
      <c r="Z116" s="272"/>
      <c r="AA116" s="258" t="str">
        <f>IF(AA115="","",VLOOKUP(AA115,'シフト記号表（従来型・ユニット型共通）'!$C$6:$L$47,10,FALSE))</f>
        <v/>
      </c>
      <c r="AB116" s="259" t="str">
        <f>IF(AB115="","",VLOOKUP(AB115,'シフト記号表（従来型・ユニット型共通）'!$C$6:$L$47,10,FALSE))</f>
        <v/>
      </c>
      <c r="AC116" s="259" t="str">
        <f>IF(AC115="","",VLOOKUP(AC115,'シフト記号表（従来型・ユニット型共通）'!$C$6:$L$47,10,FALSE))</f>
        <v/>
      </c>
      <c r="AD116" s="259" t="str">
        <f>IF(AD115="","",VLOOKUP(AD115,'シフト記号表（従来型・ユニット型共通）'!$C$6:$L$47,10,FALSE))</f>
        <v/>
      </c>
      <c r="AE116" s="259" t="str">
        <f>IF(AE115="","",VLOOKUP(AE115,'シフト記号表（従来型・ユニット型共通）'!$C$6:$L$47,10,FALSE))</f>
        <v/>
      </c>
      <c r="AF116" s="259" t="str">
        <f>IF(AF115="","",VLOOKUP(AF115,'シフト記号表（従来型・ユニット型共通）'!$C$6:$L$47,10,FALSE))</f>
        <v/>
      </c>
      <c r="AG116" s="260" t="str">
        <f>IF(AG115="","",VLOOKUP(AG115,'シフト記号表（従来型・ユニット型共通）'!$C$6:$L$47,10,FALSE))</f>
        <v/>
      </c>
      <c r="AH116" s="258" t="str">
        <f>IF(AH115="","",VLOOKUP(AH115,'シフト記号表（従来型・ユニット型共通）'!$C$6:$L$47,10,FALSE))</f>
        <v/>
      </c>
      <c r="AI116" s="259" t="str">
        <f>IF(AI115="","",VLOOKUP(AI115,'シフト記号表（従来型・ユニット型共通）'!$C$6:$L$47,10,FALSE))</f>
        <v/>
      </c>
      <c r="AJ116" s="259" t="str">
        <f>IF(AJ115="","",VLOOKUP(AJ115,'シフト記号表（従来型・ユニット型共通）'!$C$6:$L$47,10,FALSE))</f>
        <v/>
      </c>
      <c r="AK116" s="259" t="str">
        <f>IF(AK115="","",VLOOKUP(AK115,'シフト記号表（従来型・ユニット型共通）'!$C$6:$L$47,10,FALSE))</f>
        <v/>
      </c>
      <c r="AL116" s="259" t="str">
        <f>IF(AL115="","",VLOOKUP(AL115,'シフト記号表（従来型・ユニット型共通）'!$C$6:$L$47,10,FALSE))</f>
        <v/>
      </c>
      <c r="AM116" s="259" t="str">
        <f>IF(AM115="","",VLOOKUP(AM115,'シフト記号表（従来型・ユニット型共通）'!$C$6:$L$47,10,FALSE))</f>
        <v/>
      </c>
      <c r="AN116" s="260" t="str">
        <f>IF(AN115="","",VLOOKUP(AN115,'シフト記号表（従来型・ユニット型共通）'!$C$6:$L$47,10,FALSE))</f>
        <v/>
      </c>
      <c r="AO116" s="258" t="str">
        <f>IF(AO115="","",VLOOKUP(AO115,'シフト記号表（従来型・ユニット型共通）'!$C$6:$L$47,10,FALSE))</f>
        <v/>
      </c>
      <c r="AP116" s="259" t="str">
        <f>IF(AP115="","",VLOOKUP(AP115,'シフト記号表（従来型・ユニット型共通）'!$C$6:$L$47,10,FALSE))</f>
        <v/>
      </c>
      <c r="AQ116" s="259" t="str">
        <f>IF(AQ115="","",VLOOKUP(AQ115,'シフト記号表（従来型・ユニット型共通）'!$C$6:$L$47,10,FALSE))</f>
        <v/>
      </c>
      <c r="AR116" s="259" t="str">
        <f>IF(AR115="","",VLOOKUP(AR115,'シフト記号表（従来型・ユニット型共通）'!$C$6:$L$47,10,FALSE))</f>
        <v/>
      </c>
      <c r="AS116" s="259" t="str">
        <f>IF(AS115="","",VLOOKUP(AS115,'シフト記号表（従来型・ユニット型共通）'!$C$6:$L$47,10,FALSE))</f>
        <v/>
      </c>
      <c r="AT116" s="259" t="str">
        <f>IF(AT115="","",VLOOKUP(AT115,'シフト記号表（従来型・ユニット型共通）'!$C$6:$L$47,10,FALSE))</f>
        <v/>
      </c>
      <c r="AU116" s="260" t="str">
        <f>IF(AU115="","",VLOOKUP(AU115,'シフト記号表（従来型・ユニット型共通）'!$C$6:$L$47,10,FALSE))</f>
        <v/>
      </c>
      <c r="AV116" s="258" t="str">
        <f>IF(AV115="","",VLOOKUP(AV115,'シフト記号表（従来型・ユニット型共通）'!$C$6:$L$47,10,FALSE))</f>
        <v/>
      </c>
      <c r="AW116" s="259" t="str">
        <f>IF(AW115="","",VLOOKUP(AW115,'シフト記号表（従来型・ユニット型共通）'!$C$6:$L$47,10,FALSE))</f>
        <v/>
      </c>
      <c r="AX116" s="259" t="str">
        <f>IF(AX115="","",VLOOKUP(AX115,'シフト記号表（従来型・ユニット型共通）'!$C$6:$L$47,10,FALSE))</f>
        <v/>
      </c>
      <c r="AY116" s="259" t="str">
        <f>IF(AY115="","",VLOOKUP(AY115,'シフト記号表（従来型・ユニット型共通）'!$C$6:$L$47,10,FALSE))</f>
        <v/>
      </c>
      <c r="AZ116" s="259" t="str">
        <f>IF(AZ115="","",VLOOKUP(AZ115,'シフト記号表（従来型・ユニット型共通）'!$C$6:$L$47,10,FALSE))</f>
        <v/>
      </c>
      <c r="BA116" s="259" t="str">
        <f>IF(BA115="","",VLOOKUP(BA115,'シフト記号表（従来型・ユニット型共通）'!$C$6:$L$47,10,FALSE))</f>
        <v/>
      </c>
      <c r="BB116" s="260" t="str">
        <f>IF(BB115="","",VLOOKUP(BB115,'シフト記号表（従来型・ユニット型共通）'!$C$6:$L$47,10,FALSE))</f>
        <v/>
      </c>
      <c r="BC116" s="258" t="str">
        <f>IF(BC115="","",VLOOKUP(BC115,'シフト記号表（従来型・ユニット型共通）'!$C$6:$L$47,10,FALSE))</f>
        <v/>
      </c>
      <c r="BD116" s="259" t="str">
        <f>IF(BD115="","",VLOOKUP(BD115,'シフト記号表（従来型・ユニット型共通）'!$C$6:$L$47,10,FALSE))</f>
        <v/>
      </c>
      <c r="BE116" s="259" t="str">
        <f>IF(BE115="","",VLOOKUP(BE115,'シフト記号表（従来型・ユニット型共通）'!$C$6:$L$47,10,FALSE))</f>
        <v/>
      </c>
      <c r="BF116" s="1610" t="str">
        <f>IF($BI$3="４週",SUM(AA116:BB116),IF($BI$3="暦月",SUM(AA116:BE116),""))</f>
        <v/>
      </c>
      <c r="BG116" s="1611"/>
      <c r="BH116" s="1612" t="str">
        <f>IF($BI$3="４週",BF116/4,IF($BI$3="暦月",(BF116/($BI$8/7)),""))</f>
        <v/>
      </c>
      <c r="BI116" s="1611"/>
      <c r="BJ116" s="1607"/>
      <c r="BK116" s="1608"/>
      <c r="BL116" s="1608"/>
      <c r="BM116" s="1608"/>
      <c r="BN116" s="1609"/>
    </row>
    <row r="117" spans="2:66" ht="20.25" customHeight="1" x14ac:dyDescent="0.2">
      <c r="B117" s="1520">
        <f>B115+1</f>
        <v>51</v>
      </c>
      <c r="C117" s="1673"/>
      <c r="D117" s="1675"/>
      <c r="E117" s="1541"/>
      <c r="F117" s="1676"/>
      <c r="G117" s="1584"/>
      <c r="H117" s="1511"/>
      <c r="I117" s="253"/>
      <c r="J117" s="254"/>
      <c r="K117" s="253"/>
      <c r="L117" s="254"/>
      <c r="M117" s="1585"/>
      <c r="N117" s="1586"/>
      <c r="O117" s="1509"/>
      <c r="P117" s="1510"/>
      <c r="Q117" s="1510"/>
      <c r="R117" s="1511"/>
      <c r="S117" s="1515"/>
      <c r="T117" s="1516"/>
      <c r="U117" s="1516"/>
      <c r="V117" s="1516"/>
      <c r="W117" s="1517"/>
      <c r="X117" s="273" t="s">
        <v>487</v>
      </c>
      <c r="Y117" s="274"/>
      <c r="Z117" s="275"/>
      <c r="AA117" s="266"/>
      <c r="AB117" s="267"/>
      <c r="AC117" s="267"/>
      <c r="AD117" s="267"/>
      <c r="AE117" s="267"/>
      <c r="AF117" s="267"/>
      <c r="AG117" s="268"/>
      <c r="AH117" s="266"/>
      <c r="AI117" s="267"/>
      <c r="AJ117" s="267"/>
      <c r="AK117" s="267"/>
      <c r="AL117" s="267"/>
      <c r="AM117" s="267"/>
      <c r="AN117" s="268"/>
      <c r="AO117" s="266"/>
      <c r="AP117" s="267"/>
      <c r="AQ117" s="267"/>
      <c r="AR117" s="267"/>
      <c r="AS117" s="267"/>
      <c r="AT117" s="267"/>
      <c r="AU117" s="268"/>
      <c r="AV117" s="266"/>
      <c r="AW117" s="267"/>
      <c r="AX117" s="267"/>
      <c r="AY117" s="267"/>
      <c r="AZ117" s="267"/>
      <c r="BA117" s="267"/>
      <c r="BB117" s="268"/>
      <c r="BC117" s="266"/>
      <c r="BD117" s="267"/>
      <c r="BE117" s="269"/>
      <c r="BF117" s="1518"/>
      <c r="BG117" s="1519"/>
      <c r="BH117" s="1573"/>
      <c r="BI117" s="1574"/>
      <c r="BJ117" s="1575"/>
      <c r="BK117" s="1576"/>
      <c r="BL117" s="1576"/>
      <c r="BM117" s="1576"/>
      <c r="BN117" s="1577"/>
    </row>
    <row r="118" spans="2:66" ht="20.25" customHeight="1" x14ac:dyDescent="0.2">
      <c r="B118" s="1521"/>
      <c r="C118" s="1674"/>
      <c r="D118" s="1677"/>
      <c r="E118" s="1541"/>
      <c r="F118" s="1676"/>
      <c r="G118" s="1613"/>
      <c r="H118" s="1614"/>
      <c r="I118" s="276"/>
      <c r="J118" s="277">
        <f>G117</f>
        <v>0</v>
      </c>
      <c r="K118" s="276"/>
      <c r="L118" s="277">
        <f>M117</f>
        <v>0</v>
      </c>
      <c r="M118" s="1615"/>
      <c r="N118" s="1616"/>
      <c r="O118" s="1617"/>
      <c r="P118" s="1618"/>
      <c r="Q118" s="1618"/>
      <c r="R118" s="1614"/>
      <c r="S118" s="1515"/>
      <c r="T118" s="1516"/>
      <c r="U118" s="1516"/>
      <c r="V118" s="1516"/>
      <c r="W118" s="1517"/>
      <c r="X118" s="270" t="s">
        <v>488</v>
      </c>
      <c r="Y118" s="271"/>
      <c r="Z118" s="272"/>
      <c r="AA118" s="258" t="str">
        <f>IF(AA117="","",VLOOKUP(AA117,'シフト記号表（従来型・ユニット型共通）'!$C$6:$L$47,10,FALSE))</f>
        <v/>
      </c>
      <c r="AB118" s="259" t="str">
        <f>IF(AB117="","",VLOOKUP(AB117,'シフト記号表（従来型・ユニット型共通）'!$C$6:$L$47,10,FALSE))</f>
        <v/>
      </c>
      <c r="AC118" s="259" t="str">
        <f>IF(AC117="","",VLOOKUP(AC117,'シフト記号表（従来型・ユニット型共通）'!$C$6:$L$47,10,FALSE))</f>
        <v/>
      </c>
      <c r="AD118" s="259" t="str">
        <f>IF(AD117="","",VLOOKUP(AD117,'シフト記号表（従来型・ユニット型共通）'!$C$6:$L$47,10,FALSE))</f>
        <v/>
      </c>
      <c r="AE118" s="259" t="str">
        <f>IF(AE117="","",VLOOKUP(AE117,'シフト記号表（従来型・ユニット型共通）'!$C$6:$L$47,10,FALSE))</f>
        <v/>
      </c>
      <c r="AF118" s="259" t="str">
        <f>IF(AF117="","",VLOOKUP(AF117,'シフト記号表（従来型・ユニット型共通）'!$C$6:$L$47,10,FALSE))</f>
        <v/>
      </c>
      <c r="AG118" s="260" t="str">
        <f>IF(AG117="","",VLOOKUP(AG117,'シフト記号表（従来型・ユニット型共通）'!$C$6:$L$47,10,FALSE))</f>
        <v/>
      </c>
      <c r="AH118" s="258" t="str">
        <f>IF(AH117="","",VLOOKUP(AH117,'シフト記号表（従来型・ユニット型共通）'!$C$6:$L$47,10,FALSE))</f>
        <v/>
      </c>
      <c r="AI118" s="259" t="str">
        <f>IF(AI117="","",VLOOKUP(AI117,'シフト記号表（従来型・ユニット型共通）'!$C$6:$L$47,10,FALSE))</f>
        <v/>
      </c>
      <c r="AJ118" s="259" t="str">
        <f>IF(AJ117="","",VLOOKUP(AJ117,'シフト記号表（従来型・ユニット型共通）'!$C$6:$L$47,10,FALSE))</f>
        <v/>
      </c>
      <c r="AK118" s="259" t="str">
        <f>IF(AK117="","",VLOOKUP(AK117,'シフト記号表（従来型・ユニット型共通）'!$C$6:$L$47,10,FALSE))</f>
        <v/>
      </c>
      <c r="AL118" s="259" t="str">
        <f>IF(AL117="","",VLOOKUP(AL117,'シフト記号表（従来型・ユニット型共通）'!$C$6:$L$47,10,FALSE))</f>
        <v/>
      </c>
      <c r="AM118" s="259" t="str">
        <f>IF(AM117="","",VLOOKUP(AM117,'シフト記号表（従来型・ユニット型共通）'!$C$6:$L$47,10,FALSE))</f>
        <v/>
      </c>
      <c r="AN118" s="260" t="str">
        <f>IF(AN117="","",VLOOKUP(AN117,'シフト記号表（従来型・ユニット型共通）'!$C$6:$L$47,10,FALSE))</f>
        <v/>
      </c>
      <c r="AO118" s="258" t="str">
        <f>IF(AO117="","",VLOOKUP(AO117,'シフト記号表（従来型・ユニット型共通）'!$C$6:$L$47,10,FALSE))</f>
        <v/>
      </c>
      <c r="AP118" s="259" t="str">
        <f>IF(AP117="","",VLOOKUP(AP117,'シフト記号表（従来型・ユニット型共通）'!$C$6:$L$47,10,FALSE))</f>
        <v/>
      </c>
      <c r="AQ118" s="259" t="str">
        <f>IF(AQ117="","",VLOOKUP(AQ117,'シフト記号表（従来型・ユニット型共通）'!$C$6:$L$47,10,FALSE))</f>
        <v/>
      </c>
      <c r="AR118" s="259" t="str">
        <f>IF(AR117="","",VLOOKUP(AR117,'シフト記号表（従来型・ユニット型共通）'!$C$6:$L$47,10,FALSE))</f>
        <v/>
      </c>
      <c r="AS118" s="259" t="str">
        <f>IF(AS117="","",VLOOKUP(AS117,'シフト記号表（従来型・ユニット型共通）'!$C$6:$L$47,10,FALSE))</f>
        <v/>
      </c>
      <c r="AT118" s="259" t="str">
        <f>IF(AT117="","",VLOOKUP(AT117,'シフト記号表（従来型・ユニット型共通）'!$C$6:$L$47,10,FALSE))</f>
        <v/>
      </c>
      <c r="AU118" s="260" t="str">
        <f>IF(AU117="","",VLOOKUP(AU117,'シフト記号表（従来型・ユニット型共通）'!$C$6:$L$47,10,FALSE))</f>
        <v/>
      </c>
      <c r="AV118" s="258" t="str">
        <f>IF(AV117="","",VLOOKUP(AV117,'シフト記号表（従来型・ユニット型共通）'!$C$6:$L$47,10,FALSE))</f>
        <v/>
      </c>
      <c r="AW118" s="259" t="str">
        <f>IF(AW117="","",VLOOKUP(AW117,'シフト記号表（従来型・ユニット型共通）'!$C$6:$L$47,10,FALSE))</f>
        <v/>
      </c>
      <c r="AX118" s="259" t="str">
        <f>IF(AX117="","",VLOOKUP(AX117,'シフト記号表（従来型・ユニット型共通）'!$C$6:$L$47,10,FALSE))</f>
        <v/>
      </c>
      <c r="AY118" s="259" t="str">
        <f>IF(AY117="","",VLOOKUP(AY117,'シフト記号表（従来型・ユニット型共通）'!$C$6:$L$47,10,FALSE))</f>
        <v/>
      </c>
      <c r="AZ118" s="259" t="str">
        <f>IF(AZ117="","",VLOOKUP(AZ117,'シフト記号表（従来型・ユニット型共通）'!$C$6:$L$47,10,FALSE))</f>
        <v/>
      </c>
      <c r="BA118" s="259" t="str">
        <f>IF(BA117="","",VLOOKUP(BA117,'シフト記号表（従来型・ユニット型共通）'!$C$6:$L$47,10,FALSE))</f>
        <v/>
      </c>
      <c r="BB118" s="260" t="str">
        <f>IF(BB117="","",VLOOKUP(BB117,'シフト記号表（従来型・ユニット型共通）'!$C$6:$L$47,10,FALSE))</f>
        <v/>
      </c>
      <c r="BC118" s="258" t="str">
        <f>IF(BC117="","",VLOOKUP(BC117,'シフト記号表（従来型・ユニット型共通）'!$C$6:$L$47,10,FALSE))</f>
        <v/>
      </c>
      <c r="BD118" s="259" t="str">
        <f>IF(BD117="","",VLOOKUP(BD117,'シフト記号表（従来型・ユニット型共通）'!$C$6:$L$47,10,FALSE))</f>
        <v/>
      </c>
      <c r="BE118" s="259" t="str">
        <f>IF(BE117="","",VLOOKUP(BE117,'シフト記号表（従来型・ユニット型共通）'!$C$6:$L$47,10,FALSE))</f>
        <v/>
      </c>
      <c r="BF118" s="1610" t="str">
        <f>IF($BI$3="４週",SUM(AA118:BB118),IF($BI$3="暦月",SUM(AA118:BE118),""))</f>
        <v/>
      </c>
      <c r="BG118" s="1611"/>
      <c r="BH118" s="1612" t="str">
        <f>IF($BI$3="４週",BF118/4,IF($BI$3="暦月",(BF118/($BI$8/7)),""))</f>
        <v/>
      </c>
      <c r="BI118" s="1611"/>
      <c r="BJ118" s="1607"/>
      <c r="BK118" s="1608"/>
      <c r="BL118" s="1608"/>
      <c r="BM118" s="1608"/>
      <c r="BN118" s="1609"/>
    </row>
    <row r="119" spans="2:66" ht="20.25" customHeight="1" x14ac:dyDescent="0.2">
      <c r="B119" s="1520">
        <f>B117+1</f>
        <v>52</v>
      </c>
      <c r="C119" s="1673"/>
      <c r="D119" s="1675"/>
      <c r="E119" s="1541"/>
      <c r="F119" s="1676"/>
      <c r="G119" s="1584"/>
      <c r="H119" s="1511"/>
      <c r="I119" s="253"/>
      <c r="J119" s="254"/>
      <c r="K119" s="253"/>
      <c r="L119" s="254"/>
      <c r="M119" s="1585"/>
      <c r="N119" s="1586"/>
      <c r="O119" s="1509"/>
      <c r="P119" s="1510"/>
      <c r="Q119" s="1510"/>
      <c r="R119" s="1511"/>
      <c r="S119" s="1515"/>
      <c r="T119" s="1516"/>
      <c r="U119" s="1516"/>
      <c r="V119" s="1516"/>
      <c r="W119" s="1517"/>
      <c r="X119" s="273" t="s">
        <v>487</v>
      </c>
      <c r="Y119" s="274"/>
      <c r="Z119" s="275"/>
      <c r="AA119" s="266"/>
      <c r="AB119" s="267"/>
      <c r="AC119" s="267"/>
      <c r="AD119" s="267"/>
      <c r="AE119" s="267"/>
      <c r="AF119" s="267"/>
      <c r="AG119" s="268"/>
      <c r="AH119" s="266"/>
      <c r="AI119" s="267"/>
      <c r="AJ119" s="267"/>
      <c r="AK119" s="267"/>
      <c r="AL119" s="267"/>
      <c r="AM119" s="267"/>
      <c r="AN119" s="268"/>
      <c r="AO119" s="266"/>
      <c r="AP119" s="267"/>
      <c r="AQ119" s="267"/>
      <c r="AR119" s="267"/>
      <c r="AS119" s="267"/>
      <c r="AT119" s="267"/>
      <c r="AU119" s="268"/>
      <c r="AV119" s="266"/>
      <c r="AW119" s="267"/>
      <c r="AX119" s="267"/>
      <c r="AY119" s="267"/>
      <c r="AZ119" s="267"/>
      <c r="BA119" s="267"/>
      <c r="BB119" s="268"/>
      <c r="BC119" s="266"/>
      <c r="BD119" s="267"/>
      <c r="BE119" s="269"/>
      <c r="BF119" s="1518"/>
      <c r="BG119" s="1519"/>
      <c r="BH119" s="1573"/>
      <c r="BI119" s="1574"/>
      <c r="BJ119" s="1575"/>
      <c r="BK119" s="1576"/>
      <c r="BL119" s="1576"/>
      <c r="BM119" s="1576"/>
      <c r="BN119" s="1577"/>
    </row>
    <row r="120" spans="2:66" ht="20.25" customHeight="1" x14ac:dyDescent="0.2">
      <c r="B120" s="1521"/>
      <c r="C120" s="1674"/>
      <c r="D120" s="1677"/>
      <c r="E120" s="1541"/>
      <c r="F120" s="1676"/>
      <c r="G120" s="1613"/>
      <c r="H120" s="1614"/>
      <c r="I120" s="276"/>
      <c r="J120" s="277">
        <f>G119</f>
        <v>0</v>
      </c>
      <c r="K120" s="276"/>
      <c r="L120" s="277">
        <f>M119</f>
        <v>0</v>
      </c>
      <c r="M120" s="1615"/>
      <c r="N120" s="1616"/>
      <c r="O120" s="1617"/>
      <c r="P120" s="1618"/>
      <c r="Q120" s="1618"/>
      <c r="R120" s="1614"/>
      <c r="S120" s="1515"/>
      <c r="T120" s="1516"/>
      <c r="U120" s="1516"/>
      <c r="V120" s="1516"/>
      <c r="W120" s="1517"/>
      <c r="X120" s="270" t="s">
        <v>488</v>
      </c>
      <c r="Y120" s="271"/>
      <c r="Z120" s="272"/>
      <c r="AA120" s="258" t="str">
        <f>IF(AA119="","",VLOOKUP(AA119,'シフト記号表（従来型・ユニット型共通）'!$C$6:$L$47,10,FALSE))</f>
        <v/>
      </c>
      <c r="AB120" s="259" t="str">
        <f>IF(AB119="","",VLOOKUP(AB119,'シフト記号表（従来型・ユニット型共通）'!$C$6:$L$47,10,FALSE))</f>
        <v/>
      </c>
      <c r="AC120" s="259" t="str">
        <f>IF(AC119="","",VLOOKUP(AC119,'シフト記号表（従来型・ユニット型共通）'!$C$6:$L$47,10,FALSE))</f>
        <v/>
      </c>
      <c r="AD120" s="259" t="str">
        <f>IF(AD119="","",VLOOKUP(AD119,'シフト記号表（従来型・ユニット型共通）'!$C$6:$L$47,10,FALSE))</f>
        <v/>
      </c>
      <c r="AE120" s="259" t="str">
        <f>IF(AE119="","",VLOOKUP(AE119,'シフト記号表（従来型・ユニット型共通）'!$C$6:$L$47,10,FALSE))</f>
        <v/>
      </c>
      <c r="AF120" s="259" t="str">
        <f>IF(AF119="","",VLOOKUP(AF119,'シフト記号表（従来型・ユニット型共通）'!$C$6:$L$47,10,FALSE))</f>
        <v/>
      </c>
      <c r="AG120" s="260" t="str">
        <f>IF(AG119="","",VLOOKUP(AG119,'シフト記号表（従来型・ユニット型共通）'!$C$6:$L$47,10,FALSE))</f>
        <v/>
      </c>
      <c r="AH120" s="258" t="str">
        <f>IF(AH119="","",VLOOKUP(AH119,'シフト記号表（従来型・ユニット型共通）'!$C$6:$L$47,10,FALSE))</f>
        <v/>
      </c>
      <c r="AI120" s="259" t="str">
        <f>IF(AI119="","",VLOOKUP(AI119,'シフト記号表（従来型・ユニット型共通）'!$C$6:$L$47,10,FALSE))</f>
        <v/>
      </c>
      <c r="AJ120" s="259" t="str">
        <f>IF(AJ119="","",VLOOKUP(AJ119,'シフト記号表（従来型・ユニット型共通）'!$C$6:$L$47,10,FALSE))</f>
        <v/>
      </c>
      <c r="AK120" s="259" t="str">
        <f>IF(AK119="","",VLOOKUP(AK119,'シフト記号表（従来型・ユニット型共通）'!$C$6:$L$47,10,FALSE))</f>
        <v/>
      </c>
      <c r="AL120" s="259" t="str">
        <f>IF(AL119="","",VLOOKUP(AL119,'シフト記号表（従来型・ユニット型共通）'!$C$6:$L$47,10,FALSE))</f>
        <v/>
      </c>
      <c r="AM120" s="259" t="str">
        <f>IF(AM119="","",VLOOKUP(AM119,'シフト記号表（従来型・ユニット型共通）'!$C$6:$L$47,10,FALSE))</f>
        <v/>
      </c>
      <c r="AN120" s="260" t="str">
        <f>IF(AN119="","",VLOOKUP(AN119,'シフト記号表（従来型・ユニット型共通）'!$C$6:$L$47,10,FALSE))</f>
        <v/>
      </c>
      <c r="AO120" s="258" t="str">
        <f>IF(AO119="","",VLOOKUP(AO119,'シフト記号表（従来型・ユニット型共通）'!$C$6:$L$47,10,FALSE))</f>
        <v/>
      </c>
      <c r="AP120" s="259" t="str">
        <f>IF(AP119="","",VLOOKUP(AP119,'シフト記号表（従来型・ユニット型共通）'!$C$6:$L$47,10,FALSE))</f>
        <v/>
      </c>
      <c r="AQ120" s="259" t="str">
        <f>IF(AQ119="","",VLOOKUP(AQ119,'シフト記号表（従来型・ユニット型共通）'!$C$6:$L$47,10,FALSE))</f>
        <v/>
      </c>
      <c r="AR120" s="259" t="str">
        <f>IF(AR119="","",VLOOKUP(AR119,'シフト記号表（従来型・ユニット型共通）'!$C$6:$L$47,10,FALSE))</f>
        <v/>
      </c>
      <c r="AS120" s="259" t="str">
        <f>IF(AS119="","",VLOOKUP(AS119,'シフト記号表（従来型・ユニット型共通）'!$C$6:$L$47,10,FALSE))</f>
        <v/>
      </c>
      <c r="AT120" s="259" t="str">
        <f>IF(AT119="","",VLOOKUP(AT119,'シフト記号表（従来型・ユニット型共通）'!$C$6:$L$47,10,FALSE))</f>
        <v/>
      </c>
      <c r="AU120" s="260" t="str">
        <f>IF(AU119="","",VLOOKUP(AU119,'シフト記号表（従来型・ユニット型共通）'!$C$6:$L$47,10,FALSE))</f>
        <v/>
      </c>
      <c r="AV120" s="258" t="str">
        <f>IF(AV119="","",VLOOKUP(AV119,'シフト記号表（従来型・ユニット型共通）'!$C$6:$L$47,10,FALSE))</f>
        <v/>
      </c>
      <c r="AW120" s="259" t="str">
        <f>IF(AW119="","",VLOOKUP(AW119,'シフト記号表（従来型・ユニット型共通）'!$C$6:$L$47,10,FALSE))</f>
        <v/>
      </c>
      <c r="AX120" s="259" t="str">
        <f>IF(AX119="","",VLOOKUP(AX119,'シフト記号表（従来型・ユニット型共通）'!$C$6:$L$47,10,FALSE))</f>
        <v/>
      </c>
      <c r="AY120" s="259" t="str">
        <f>IF(AY119="","",VLOOKUP(AY119,'シフト記号表（従来型・ユニット型共通）'!$C$6:$L$47,10,FALSE))</f>
        <v/>
      </c>
      <c r="AZ120" s="259" t="str">
        <f>IF(AZ119="","",VLOOKUP(AZ119,'シフト記号表（従来型・ユニット型共通）'!$C$6:$L$47,10,FALSE))</f>
        <v/>
      </c>
      <c r="BA120" s="259" t="str">
        <f>IF(BA119="","",VLOOKUP(BA119,'シフト記号表（従来型・ユニット型共通）'!$C$6:$L$47,10,FALSE))</f>
        <v/>
      </c>
      <c r="BB120" s="260" t="str">
        <f>IF(BB119="","",VLOOKUP(BB119,'シフト記号表（従来型・ユニット型共通）'!$C$6:$L$47,10,FALSE))</f>
        <v/>
      </c>
      <c r="BC120" s="258" t="str">
        <f>IF(BC119="","",VLOOKUP(BC119,'シフト記号表（従来型・ユニット型共通）'!$C$6:$L$47,10,FALSE))</f>
        <v/>
      </c>
      <c r="BD120" s="259" t="str">
        <f>IF(BD119="","",VLOOKUP(BD119,'シフト記号表（従来型・ユニット型共通）'!$C$6:$L$47,10,FALSE))</f>
        <v/>
      </c>
      <c r="BE120" s="259" t="str">
        <f>IF(BE119="","",VLOOKUP(BE119,'シフト記号表（従来型・ユニット型共通）'!$C$6:$L$47,10,FALSE))</f>
        <v/>
      </c>
      <c r="BF120" s="1610" t="str">
        <f>IF($BI$3="４週",SUM(AA120:BB120),IF($BI$3="暦月",SUM(AA120:BE120),""))</f>
        <v/>
      </c>
      <c r="BG120" s="1611"/>
      <c r="BH120" s="1612" t="str">
        <f>IF($BI$3="４週",BF120/4,IF($BI$3="暦月",(BF120/($BI$8/7)),""))</f>
        <v/>
      </c>
      <c r="BI120" s="1611"/>
      <c r="BJ120" s="1607"/>
      <c r="BK120" s="1608"/>
      <c r="BL120" s="1608"/>
      <c r="BM120" s="1608"/>
      <c r="BN120" s="1609"/>
    </row>
    <row r="121" spans="2:66" ht="20.25" customHeight="1" x14ac:dyDescent="0.2">
      <c r="B121" s="1520">
        <f>B119+1</f>
        <v>53</v>
      </c>
      <c r="C121" s="1673"/>
      <c r="D121" s="1675"/>
      <c r="E121" s="1541"/>
      <c r="F121" s="1676"/>
      <c r="G121" s="1584"/>
      <c r="H121" s="1511"/>
      <c r="I121" s="253"/>
      <c r="J121" s="254"/>
      <c r="K121" s="253"/>
      <c r="L121" s="254"/>
      <c r="M121" s="1585"/>
      <c r="N121" s="1586"/>
      <c r="O121" s="1509"/>
      <c r="P121" s="1510"/>
      <c r="Q121" s="1510"/>
      <c r="R121" s="1511"/>
      <c r="S121" s="1515"/>
      <c r="T121" s="1516"/>
      <c r="U121" s="1516"/>
      <c r="V121" s="1516"/>
      <c r="W121" s="1517"/>
      <c r="X121" s="273" t="s">
        <v>487</v>
      </c>
      <c r="Y121" s="274"/>
      <c r="Z121" s="275"/>
      <c r="AA121" s="266"/>
      <c r="AB121" s="267"/>
      <c r="AC121" s="267"/>
      <c r="AD121" s="267"/>
      <c r="AE121" s="267"/>
      <c r="AF121" s="267"/>
      <c r="AG121" s="268"/>
      <c r="AH121" s="266"/>
      <c r="AI121" s="267"/>
      <c r="AJ121" s="267"/>
      <c r="AK121" s="267"/>
      <c r="AL121" s="267"/>
      <c r="AM121" s="267"/>
      <c r="AN121" s="268"/>
      <c r="AO121" s="266"/>
      <c r="AP121" s="267"/>
      <c r="AQ121" s="267"/>
      <c r="AR121" s="267"/>
      <c r="AS121" s="267"/>
      <c r="AT121" s="267"/>
      <c r="AU121" s="268"/>
      <c r="AV121" s="266"/>
      <c r="AW121" s="267"/>
      <c r="AX121" s="267"/>
      <c r="AY121" s="267"/>
      <c r="AZ121" s="267"/>
      <c r="BA121" s="267"/>
      <c r="BB121" s="268"/>
      <c r="BC121" s="266"/>
      <c r="BD121" s="267"/>
      <c r="BE121" s="269"/>
      <c r="BF121" s="1518"/>
      <c r="BG121" s="1519"/>
      <c r="BH121" s="1573"/>
      <c r="BI121" s="1574"/>
      <c r="BJ121" s="1575"/>
      <c r="BK121" s="1576"/>
      <c r="BL121" s="1576"/>
      <c r="BM121" s="1576"/>
      <c r="BN121" s="1577"/>
    </row>
    <row r="122" spans="2:66" ht="20.25" customHeight="1" x14ac:dyDescent="0.2">
      <c r="B122" s="1521"/>
      <c r="C122" s="1674"/>
      <c r="D122" s="1677"/>
      <c r="E122" s="1541"/>
      <c r="F122" s="1676"/>
      <c r="G122" s="1613"/>
      <c r="H122" s="1614"/>
      <c r="I122" s="276"/>
      <c r="J122" s="277">
        <f>G121</f>
        <v>0</v>
      </c>
      <c r="K122" s="276"/>
      <c r="L122" s="277">
        <f>M121</f>
        <v>0</v>
      </c>
      <c r="M122" s="1615"/>
      <c r="N122" s="1616"/>
      <c r="O122" s="1617"/>
      <c r="P122" s="1618"/>
      <c r="Q122" s="1618"/>
      <c r="R122" s="1614"/>
      <c r="S122" s="1515"/>
      <c r="T122" s="1516"/>
      <c r="U122" s="1516"/>
      <c r="V122" s="1516"/>
      <c r="W122" s="1517"/>
      <c r="X122" s="270" t="s">
        <v>488</v>
      </c>
      <c r="Y122" s="271"/>
      <c r="Z122" s="272"/>
      <c r="AA122" s="258" t="str">
        <f>IF(AA121="","",VLOOKUP(AA121,'シフト記号表（従来型・ユニット型共通）'!$C$6:$L$47,10,FALSE))</f>
        <v/>
      </c>
      <c r="AB122" s="259" t="str">
        <f>IF(AB121="","",VLOOKUP(AB121,'シフト記号表（従来型・ユニット型共通）'!$C$6:$L$47,10,FALSE))</f>
        <v/>
      </c>
      <c r="AC122" s="259" t="str">
        <f>IF(AC121="","",VLOOKUP(AC121,'シフト記号表（従来型・ユニット型共通）'!$C$6:$L$47,10,FALSE))</f>
        <v/>
      </c>
      <c r="AD122" s="259" t="str">
        <f>IF(AD121="","",VLOOKUP(AD121,'シフト記号表（従来型・ユニット型共通）'!$C$6:$L$47,10,FALSE))</f>
        <v/>
      </c>
      <c r="AE122" s="259" t="str">
        <f>IF(AE121="","",VLOOKUP(AE121,'シフト記号表（従来型・ユニット型共通）'!$C$6:$L$47,10,FALSE))</f>
        <v/>
      </c>
      <c r="AF122" s="259" t="str">
        <f>IF(AF121="","",VLOOKUP(AF121,'シフト記号表（従来型・ユニット型共通）'!$C$6:$L$47,10,FALSE))</f>
        <v/>
      </c>
      <c r="AG122" s="260" t="str">
        <f>IF(AG121="","",VLOOKUP(AG121,'シフト記号表（従来型・ユニット型共通）'!$C$6:$L$47,10,FALSE))</f>
        <v/>
      </c>
      <c r="AH122" s="258" t="str">
        <f>IF(AH121="","",VLOOKUP(AH121,'シフト記号表（従来型・ユニット型共通）'!$C$6:$L$47,10,FALSE))</f>
        <v/>
      </c>
      <c r="AI122" s="259" t="str">
        <f>IF(AI121="","",VLOOKUP(AI121,'シフト記号表（従来型・ユニット型共通）'!$C$6:$L$47,10,FALSE))</f>
        <v/>
      </c>
      <c r="AJ122" s="259" t="str">
        <f>IF(AJ121="","",VLOOKUP(AJ121,'シフト記号表（従来型・ユニット型共通）'!$C$6:$L$47,10,FALSE))</f>
        <v/>
      </c>
      <c r="AK122" s="259" t="str">
        <f>IF(AK121="","",VLOOKUP(AK121,'シフト記号表（従来型・ユニット型共通）'!$C$6:$L$47,10,FALSE))</f>
        <v/>
      </c>
      <c r="AL122" s="259" t="str">
        <f>IF(AL121="","",VLOOKUP(AL121,'シフト記号表（従来型・ユニット型共通）'!$C$6:$L$47,10,FALSE))</f>
        <v/>
      </c>
      <c r="AM122" s="259" t="str">
        <f>IF(AM121="","",VLOOKUP(AM121,'シフト記号表（従来型・ユニット型共通）'!$C$6:$L$47,10,FALSE))</f>
        <v/>
      </c>
      <c r="AN122" s="260" t="str">
        <f>IF(AN121="","",VLOOKUP(AN121,'シフト記号表（従来型・ユニット型共通）'!$C$6:$L$47,10,FALSE))</f>
        <v/>
      </c>
      <c r="AO122" s="258" t="str">
        <f>IF(AO121="","",VLOOKUP(AO121,'シフト記号表（従来型・ユニット型共通）'!$C$6:$L$47,10,FALSE))</f>
        <v/>
      </c>
      <c r="AP122" s="259" t="str">
        <f>IF(AP121="","",VLOOKUP(AP121,'シフト記号表（従来型・ユニット型共通）'!$C$6:$L$47,10,FALSE))</f>
        <v/>
      </c>
      <c r="AQ122" s="259" t="str">
        <f>IF(AQ121="","",VLOOKUP(AQ121,'シフト記号表（従来型・ユニット型共通）'!$C$6:$L$47,10,FALSE))</f>
        <v/>
      </c>
      <c r="AR122" s="259" t="str">
        <f>IF(AR121="","",VLOOKUP(AR121,'シフト記号表（従来型・ユニット型共通）'!$C$6:$L$47,10,FALSE))</f>
        <v/>
      </c>
      <c r="AS122" s="259" t="str">
        <f>IF(AS121="","",VLOOKUP(AS121,'シフト記号表（従来型・ユニット型共通）'!$C$6:$L$47,10,FALSE))</f>
        <v/>
      </c>
      <c r="AT122" s="259" t="str">
        <f>IF(AT121="","",VLOOKUP(AT121,'シフト記号表（従来型・ユニット型共通）'!$C$6:$L$47,10,FALSE))</f>
        <v/>
      </c>
      <c r="AU122" s="260" t="str">
        <f>IF(AU121="","",VLOOKUP(AU121,'シフト記号表（従来型・ユニット型共通）'!$C$6:$L$47,10,FALSE))</f>
        <v/>
      </c>
      <c r="AV122" s="258" t="str">
        <f>IF(AV121="","",VLOOKUP(AV121,'シフト記号表（従来型・ユニット型共通）'!$C$6:$L$47,10,FALSE))</f>
        <v/>
      </c>
      <c r="AW122" s="259" t="str">
        <f>IF(AW121="","",VLOOKUP(AW121,'シフト記号表（従来型・ユニット型共通）'!$C$6:$L$47,10,FALSE))</f>
        <v/>
      </c>
      <c r="AX122" s="259" t="str">
        <f>IF(AX121="","",VLOOKUP(AX121,'シフト記号表（従来型・ユニット型共通）'!$C$6:$L$47,10,FALSE))</f>
        <v/>
      </c>
      <c r="AY122" s="259" t="str">
        <f>IF(AY121="","",VLOOKUP(AY121,'シフト記号表（従来型・ユニット型共通）'!$C$6:$L$47,10,FALSE))</f>
        <v/>
      </c>
      <c r="AZ122" s="259" t="str">
        <f>IF(AZ121="","",VLOOKUP(AZ121,'シフト記号表（従来型・ユニット型共通）'!$C$6:$L$47,10,FALSE))</f>
        <v/>
      </c>
      <c r="BA122" s="259" t="str">
        <f>IF(BA121="","",VLOOKUP(BA121,'シフト記号表（従来型・ユニット型共通）'!$C$6:$L$47,10,FALSE))</f>
        <v/>
      </c>
      <c r="BB122" s="260" t="str">
        <f>IF(BB121="","",VLOOKUP(BB121,'シフト記号表（従来型・ユニット型共通）'!$C$6:$L$47,10,FALSE))</f>
        <v/>
      </c>
      <c r="BC122" s="258" t="str">
        <f>IF(BC121="","",VLOOKUP(BC121,'シフト記号表（従来型・ユニット型共通）'!$C$6:$L$47,10,FALSE))</f>
        <v/>
      </c>
      <c r="BD122" s="259" t="str">
        <f>IF(BD121="","",VLOOKUP(BD121,'シフト記号表（従来型・ユニット型共通）'!$C$6:$L$47,10,FALSE))</f>
        <v/>
      </c>
      <c r="BE122" s="259" t="str">
        <f>IF(BE121="","",VLOOKUP(BE121,'シフト記号表（従来型・ユニット型共通）'!$C$6:$L$47,10,FALSE))</f>
        <v/>
      </c>
      <c r="BF122" s="1610" t="str">
        <f>IF($BI$3="４週",SUM(AA122:BB122),IF($BI$3="暦月",SUM(AA122:BE122),""))</f>
        <v/>
      </c>
      <c r="BG122" s="1611"/>
      <c r="BH122" s="1612" t="str">
        <f>IF($BI$3="４週",BF122/4,IF($BI$3="暦月",(BF122/($BI$8/7)),""))</f>
        <v/>
      </c>
      <c r="BI122" s="1611"/>
      <c r="BJ122" s="1607"/>
      <c r="BK122" s="1608"/>
      <c r="BL122" s="1608"/>
      <c r="BM122" s="1608"/>
      <c r="BN122" s="1609"/>
    </row>
    <row r="123" spans="2:66" ht="20.25" customHeight="1" x14ac:dyDescent="0.2">
      <c r="B123" s="1520">
        <f>B121+1</f>
        <v>54</v>
      </c>
      <c r="C123" s="1673"/>
      <c r="D123" s="1675"/>
      <c r="E123" s="1541"/>
      <c r="F123" s="1676"/>
      <c r="G123" s="1584"/>
      <c r="H123" s="1511"/>
      <c r="I123" s="253"/>
      <c r="J123" s="254"/>
      <c r="K123" s="253"/>
      <c r="L123" s="254"/>
      <c r="M123" s="1585"/>
      <c r="N123" s="1586"/>
      <c r="O123" s="1509"/>
      <c r="P123" s="1510"/>
      <c r="Q123" s="1510"/>
      <c r="R123" s="1511"/>
      <c r="S123" s="1515"/>
      <c r="T123" s="1516"/>
      <c r="U123" s="1516"/>
      <c r="V123" s="1516"/>
      <c r="W123" s="1517"/>
      <c r="X123" s="273" t="s">
        <v>487</v>
      </c>
      <c r="Y123" s="274"/>
      <c r="Z123" s="275"/>
      <c r="AA123" s="266"/>
      <c r="AB123" s="267"/>
      <c r="AC123" s="267"/>
      <c r="AD123" s="267"/>
      <c r="AE123" s="267"/>
      <c r="AF123" s="267"/>
      <c r="AG123" s="268"/>
      <c r="AH123" s="266"/>
      <c r="AI123" s="267"/>
      <c r="AJ123" s="267"/>
      <c r="AK123" s="267"/>
      <c r="AL123" s="267"/>
      <c r="AM123" s="267"/>
      <c r="AN123" s="268"/>
      <c r="AO123" s="266"/>
      <c r="AP123" s="267"/>
      <c r="AQ123" s="267"/>
      <c r="AR123" s="267"/>
      <c r="AS123" s="267"/>
      <c r="AT123" s="267"/>
      <c r="AU123" s="268"/>
      <c r="AV123" s="266"/>
      <c r="AW123" s="267"/>
      <c r="AX123" s="267"/>
      <c r="AY123" s="267"/>
      <c r="AZ123" s="267"/>
      <c r="BA123" s="267"/>
      <c r="BB123" s="268"/>
      <c r="BC123" s="266"/>
      <c r="BD123" s="267"/>
      <c r="BE123" s="269"/>
      <c r="BF123" s="1518"/>
      <c r="BG123" s="1519"/>
      <c r="BH123" s="1573"/>
      <c r="BI123" s="1574"/>
      <c r="BJ123" s="1575"/>
      <c r="BK123" s="1576"/>
      <c r="BL123" s="1576"/>
      <c r="BM123" s="1576"/>
      <c r="BN123" s="1577"/>
    </row>
    <row r="124" spans="2:66" ht="20.25" customHeight="1" x14ac:dyDescent="0.2">
      <c r="B124" s="1521"/>
      <c r="C124" s="1674"/>
      <c r="D124" s="1677"/>
      <c r="E124" s="1541"/>
      <c r="F124" s="1676"/>
      <c r="G124" s="1613"/>
      <c r="H124" s="1614"/>
      <c r="I124" s="276"/>
      <c r="J124" s="277">
        <f>G123</f>
        <v>0</v>
      </c>
      <c r="K124" s="276"/>
      <c r="L124" s="277">
        <f>M123</f>
        <v>0</v>
      </c>
      <c r="M124" s="1615"/>
      <c r="N124" s="1616"/>
      <c r="O124" s="1617"/>
      <c r="P124" s="1618"/>
      <c r="Q124" s="1618"/>
      <c r="R124" s="1614"/>
      <c r="S124" s="1515"/>
      <c r="T124" s="1516"/>
      <c r="U124" s="1516"/>
      <c r="V124" s="1516"/>
      <c r="W124" s="1517"/>
      <c r="X124" s="270" t="s">
        <v>488</v>
      </c>
      <c r="Y124" s="271"/>
      <c r="Z124" s="272"/>
      <c r="AA124" s="258" t="str">
        <f>IF(AA123="","",VLOOKUP(AA123,'シフト記号表（従来型・ユニット型共通）'!$C$6:$L$47,10,FALSE))</f>
        <v/>
      </c>
      <c r="AB124" s="259" t="str">
        <f>IF(AB123="","",VLOOKUP(AB123,'シフト記号表（従来型・ユニット型共通）'!$C$6:$L$47,10,FALSE))</f>
        <v/>
      </c>
      <c r="AC124" s="259" t="str">
        <f>IF(AC123="","",VLOOKUP(AC123,'シフト記号表（従来型・ユニット型共通）'!$C$6:$L$47,10,FALSE))</f>
        <v/>
      </c>
      <c r="AD124" s="259" t="str">
        <f>IF(AD123="","",VLOOKUP(AD123,'シフト記号表（従来型・ユニット型共通）'!$C$6:$L$47,10,FALSE))</f>
        <v/>
      </c>
      <c r="AE124" s="259" t="str">
        <f>IF(AE123="","",VLOOKUP(AE123,'シフト記号表（従来型・ユニット型共通）'!$C$6:$L$47,10,FALSE))</f>
        <v/>
      </c>
      <c r="AF124" s="259" t="str">
        <f>IF(AF123="","",VLOOKUP(AF123,'シフト記号表（従来型・ユニット型共通）'!$C$6:$L$47,10,FALSE))</f>
        <v/>
      </c>
      <c r="AG124" s="260" t="str">
        <f>IF(AG123="","",VLOOKUP(AG123,'シフト記号表（従来型・ユニット型共通）'!$C$6:$L$47,10,FALSE))</f>
        <v/>
      </c>
      <c r="AH124" s="258" t="str">
        <f>IF(AH123="","",VLOOKUP(AH123,'シフト記号表（従来型・ユニット型共通）'!$C$6:$L$47,10,FALSE))</f>
        <v/>
      </c>
      <c r="AI124" s="259" t="str">
        <f>IF(AI123="","",VLOOKUP(AI123,'シフト記号表（従来型・ユニット型共通）'!$C$6:$L$47,10,FALSE))</f>
        <v/>
      </c>
      <c r="AJ124" s="259" t="str">
        <f>IF(AJ123="","",VLOOKUP(AJ123,'シフト記号表（従来型・ユニット型共通）'!$C$6:$L$47,10,FALSE))</f>
        <v/>
      </c>
      <c r="AK124" s="259" t="str">
        <f>IF(AK123="","",VLOOKUP(AK123,'シフト記号表（従来型・ユニット型共通）'!$C$6:$L$47,10,FALSE))</f>
        <v/>
      </c>
      <c r="AL124" s="259" t="str">
        <f>IF(AL123="","",VLOOKUP(AL123,'シフト記号表（従来型・ユニット型共通）'!$C$6:$L$47,10,FALSE))</f>
        <v/>
      </c>
      <c r="AM124" s="259" t="str">
        <f>IF(AM123="","",VLOOKUP(AM123,'シフト記号表（従来型・ユニット型共通）'!$C$6:$L$47,10,FALSE))</f>
        <v/>
      </c>
      <c r="AN124" s="260" t="str">
        <f>IF(AN123="","",VLOOKUP(AN123,'シフト記号表（従来型・ユニット型共通）'!$C$6:$L$47,10,FALSE))</f>
        <v/>
      </c>
      <c r="AO124" s="258" t="str">
        <f>IF(AO123="","",VLOOKUP(AO123,'シフト記号表（従来型・ユニット型共通）'!$C$6:$L$47,10,FALSE))</f>
        <v/>
      </c>
      <c r="AP124" s="259" t="str">
        <f>IF(AP123="","",VLOOKUP(AP123,'シフト記号表（従来型・ユニット型共通）'!$C$6:$L$47,10,FALSE))</f>
        <v/>
      </c>
      <c r="AQ124" s="259" t="str">
        <f>IF(AQ123="","",VLOOKUP(AQ123,'シフト記号表（従来型・ユニット型共通）'!$C$6:$L$47,10,FALSE))</f>
        <v/>
      </c>
      <c r="AR124" s="259" t="str">
        <f>IF(AR123="","",VLOOKUP(AR123,'シフト記号表（従来型・ユニット型共通）'!$C$6:$L$47,10,FALSE))</f>
        <v/>
      </c>
      <c r="AS124" s="259" t="str">
        <f>IF(AS123="","",VLOOKUP(AS123,'シフト記号表（従来型・ユニット型共通）'!$C$6:$L$47,10,FALSE))</f>
        <v/>
      </c>
      <c r="AT124" s="259" t="str">
        <f>IF(AT123="","",VLOOKUP(AT123,'シフト記号表（従来型・ユニット型共通）'!$C$6:$L$47,10,FALSE))</f>
        <v/>
      </c>
      <c r="AU124" s="260" t="str">
        <f>IF(AU123="","",VLOOKUP(AU123,'シフト記号表（従来型・ユニット型共通）'!$C$6:$L$47,10,FALSE))</f>
        <v/>
      </c>
      <c r="AV124" s="258" t="str">
        <f>IF(AV123="","",VLOOKUP(AV123,'シフト記号表（従来型・ユニット型共通）'!$C$6:$L$47,10,FALSE))</f>
        <v/>
      </c>
      <c r="AW124" s="259" t="str">
        <f>IF(AW123="","",VLOOKUP(AW123,'シフト記号表（従来型・ユニット型共通）'!$C$6:$L$47,10,FALSE))</f>
        <v/>
      </c>
      <c r="AX124" s="259" t="str">
        <f>IF(AX123="","",VLOOKUP(AX123,'シフト記号表（従来型・ユニット型共通）'!$C$6:$L$47,10,FALSE))</f>
        <v/>
      </c>
      <c r="AY124" s="259" t="str">
        <f>IF(AY123="","",VLOOKUP(AY123,'シフト記号表（従来型・ユニット型共通）'!$C$6:$L$47,10,FALSE))</f>
        <v/>
      </c>
      <c r="AZ124" s="259" t="str">
        <f>IF(AZ123="","",VLOOKUP(AZ123,'シフト記号表（従来型・ユニット型共通）'!$C$6:$L$47,10,FALSE))</f>
        <v/>
      </c>
      <c r="BA124" s="259" t="str">
        <f>IF(BA123="","",VLOOKUP(BA123,'シフト記号表（従来型・ユニット型共通）'!$C$6:$L$47,10,FALSE))</f>
        <v/>
      </c>
      <c r="BB124" s="260" t="str">
        <f>IF(BB123="","",VLOOKUP(BB123,'シフト記号表（従来型・ユニット型共通）'!$C$6:$L$47,10,FALSE))</f>
        <v/>
      </c>
      <c r="BC124" s="258" t="str">
        <f>IF(BC123="","",VLOOKUP(BC123,'シフト記号表（従来型・ユニット型共通）'!$C$6:$L$47,10,FALSE))</f>
        <v/>
      </c>
      <c r="BD124" s="259" t="str">
        <f>IF(BD123="","",VLOOKUP(BD123,'シフト記号表（従来型・ユニット型共通）'!$C$6:$L$47,10,FALSE))</f>
        <v/>
      </c>
      <c r="BE124" s="259" t="str">
        <f>IF(BE123="","",VLOOKUP(BE123,'シフト記号表（従来型・ユニット型共通）'!$C$6:$L$47,10,FALSE))</f>
        <v/>
      </c>
      <c r="BF124" s="1610" t="str">
        <f>IF($BI$3="４週",SUM(AA124:BB124),IF($BI$3="暦月",SUM(AA124:BE124),""))</f>
        <v/>
      </c>
      <c r="BG124" s="1611"/>
      <c r="BH124" s="1612" t="str">
        <f>IF($BI$3="４週",BF124/4,IF($BI$3="暦月",(BF124/($BI$8/7)),""))</f>
        <v/>
      </c>
      <c r="BI124" s="1611"/>
      <c r="BJ124" s="1607"/>
      <c r="BK124" s="1608"/>
      <c r="BL124" s="1608"/>
      <c r="BM124" s="1608"/>
      <c r="BN124" s="1609"/>
    </row>
    <row r="125" spans="2:66" ht="20.25" customHeight="1" x14ac:dyDescent="0.2">
      <c r="B125" s="1520">
        <f>B123+1</f>
        <v>55</v>
      </c>
      <c r="C125" s="1673"/>
      <c r="D125" s="1675"/>
      <c r="E125" s="1541"/>
      <c r="F125" s="1676"/>
      <c r="G125" s="1584"/>
      <c r="H125" s="1511"/>
      <c r="I125" s="253"/>
      <c r="J125" s="254"/>
      <c r="K125" s="253"/>
      <c r="L125" s="254"/>
      <c r="M125" s="1585"/>
      <c r="N125" s="1586"/>
      <c r="O125" s="1509"/>
      <c r="P125" s="1510"/>
      <c r="Q125" s="1510"/>
      <c r="R125" s="1511"/>
      <c r="S125" s="1515"/>
      <c r="T125" s="1516"/>
      <c r="U125" s="1516"/>
      <c r="V125" s="1516"/>
      <c r="W125" s="1517"/>
      <c r="X125" s="273" t="s">
        <v>487</v>
      </c>
      <c r="Y125" s="274"/>
      <c r="Z125" s="275"/>
      <c r="AA125" s="266"/>
      <c r="AB125" s="267"/>
      <c r="AC125" s="267"/>
      <c r="AD125" s="267"/>
      <c r="AE125" s="267"/>
      <c r="AF125" s="267"/>
      <c r="AG125" s="268"/>
      <c r="AH125" s="266"/>
      <c r="AI125" s="267"/>
      <c r="AJ125" s="267"/>
      <c r="AK125" s="267"/>
      <c r="AL125" s="267"/>
      <c r="AM125" s="267"/>
      <c r="AN125" s="268"/>
      <c r="AO125" s="266"/>
      <c r="AP125" s="267"/>
      <c r="AQ125" s="267"/>
      <c r="AR125" s="267"/>
      <c r="AS125" s="267"/>
      <c r="AT125" s="267"/>
      <c r="AU125" s="268"/>
      <c r="AV125" s="266"/>
      <c r="AW125" s="267"/>
      <c r="AX125" s="267"/>
      <c r="AY125" s="267"/>
      <c r="AZ125" s="267"/>
      <c r="BA125" s="267"/>
      <c r="BB125" s="268"/>
      <c r="BC125" s="266"/>
      <c r="BD125" s="267"/>
      <c r="BE125" s="269"/>
      <c r="BF125" s="1518"/>
      <c r="BG125" s="1519"/>
      <c r="BH125" s="1573"/>
      <c r="BI125" s="1574"/>
      <c r="BJ125" s="1575"/>
      <c r="BK125" s="1576"/>
      <c r="BL125" s="1576"/>
      <c r="BM125" s="1576"/>
      <c r="BN125" s="1577"/>
    </row>
    <row r="126" spans="2:66" ht="20.25" customHeight="1" x14ac:dyDescent="0.2">
      <c r="B126" s="1521"/>
      <c r="C126" s="1674"/>
      <c r="D126" s="1677"/>
      <c r="E126" s="1541"/>
      <c r="F126" s="1676"/>
      <c r="G126" s="1613"/>
      <c r="H126" s="1614"/>
      <c r="I126" s="276"/>
      <c r="J126" s="277">
        <f>G125</f>
        <v>0</v>
      </c>
      <c r="K126" s="276"/>
      <c r="L126" s="277">
        <f>M125</f>
        <v>0</v>
      </c>
      <c r="M126" s="1615"/>
      <c r="N126" s="1616"/>
      <c r="O126" s="1617"/>
      <c r="P126" s="1618"/>
      <c r="Q126" s="1618"/>
      <c r="R126" s="1614"/>
      <c r="S126" s="1515"/>
      <c r="T126" s="1516"/>
      <c r="U126" s="1516"/>
      <c r="V126" s="1516"/>
      <c r="W126" s="1517"/>
      <c r="X126" s="270" t="s">
        <v>488</v>
      </c>
      <c r="Y126" s="271"/>
      <c r="Z126" s="272"/>
      <c r="AA126" s="258" t="str">
        <f>IF(AA125="","",VLOOKUP(AA125,'シフト記号表（従来型・ユニット型共通）'!$C$6:$L$47,10,FALSE))</f>
        <v/>
      </c>
      <c r="AB126" s="259" t="str">
        <f>IF(AB125="","",VLOOKUP(AB125,'シフト記号表（従来型・ユニット型共通）'!$C$6:$L$47,10,FALSE))</f>
        <v/>
      </c>
      <c r="AC126" s="259" t="str">
        <f>IF(AC125="","",VLOOKUP(AC125,'シフト記号表（従来型・ユニット型共通）'!$C$6:$L$47,10,FALSE))</f>
        <v/>
      </c>
      <c r="AD126" s="259" t="str">
        <f>IF(AD125="","",VLOOKUP(AD125,'シフト記号表（従来型・ユニット型共通）'!$C$6:$L$47,10,FALSE))</f>
        <v/>
      </c>
      <c r="AE126" s="259" t="str">
        <f>IF(AE125="","",VLOOKUP(AE125,'シフト記号表（従来型・ユニット型共通）'!$C$6:$L$47,10,FALSE))</f>
        <v/>
      </c>
      <c r="AF126" s="259" t="str">
        <f>IF(AF125="","",VLOOKUP(AF125,'シフト記号表（従来型・ユニット型共通）'!$C$6:$L$47,10,FALSE))</f>
        <v/>
      </c>
      <c r="AG126" s="260" t="str">
        <f>IF(AG125="","",VLOOKUP(AG125,'シフト記号表（従来型・ユニット型共通）'!$C$6:$L$47,10,FALSE))</f>
        <v/>
      </c>
      <c r="AH126" s="258" t="str">
        <f>IF(AH125="","",VLOOKUP(AH125,'シフト記号表（従来型・ユニット型共通）'!$C$6:$L$47,10,FALSE))</f>
        <v/>
      </c>
      <c r="AI126" s="259" t="str">
        <f>IF(AI125="","",VLOOKUP(AI125,'シフト記号表（従来型・ユニット型共通）'!$C$6:$L$47,10,FALSE))</f>
        <v/>
      </c>
      <c r="AJ126" s="259" t="str">
        <f>IF(AJ125="","",VLOOKUP(AJ125,'シフト記号表（従来型・ユニット型共通）'!$C$6:$L$47,10,FALSE))</f>
        <v/>
      </c>
      <c r="AK126" s="259" t="str">
        <f>IF(AK125="","",VLOOKUP(AK125,'シフト記号表（従来型・ユニット型共通）'!$C$6:$L$47,10,FALSE))</f>
        <v/>
      </c>
      <c r="AL126" s="259" t="str">
        <f>IF(AL125="","",VLOOKUP(AL125,'シフト記号表（従来型・ユニット型共通）'!$C$6:$L$47,10,FALSE))</f>
        <v/>
      </c>
      <c r="AM126" s="259" t="str">
        <f>IF(AM125="","",VLOOKUP(AM125,'シフト記号表（従来型・ユニット型共通）'!$C$6:$L$47,10,FALSE))</f>
        <v/>
      </c>
      <c r="AN126" s="260" t="str">
        <f>IF(AN125="","",VLOOKUP(AN125,'シフト記号表（従来型・ユニット型共通）'!$C$6:$L$47,10,FALSE))</f>
        <v/>
      </c>
      <c r="AO126" s="258" t="str">
        <f>IF(AO125="","",VLOOKUP(AO125,'シフト記号表（従来型・ユニット型共通）'!$C$6:$L$47,10,FALSE))</f>
        <v/>
      </c>
      <c r="AP126" s="259" t="str">
        <f>IF(AP125="","",VLOOKUP(AP125,'シフト記号表（従来型・ユニット型共通）'!$C$6:$L$47,10,FALSE))</f>
        <v/>
      </c>
      <c r="AQ126" s="259" t="str">
        <f>IF(AQ125="","",VLOOKUP(AQ125,'シフト記号表（従来型・ユニット型共通）'!$C$6:$L$47,10,FALSE))</f>
        <v/>
      </c>
      <c r="AR126" s="259" t="str">
        <f>IF(AR125="","",VLOOKUP(AR125,'シフト記号表（従来型・ユニット型共通）'!$C$6:$L$47,10,FALSE))</f>
        <v/>
      </c>
      <c r="AS126" s="259" t="str">
        <f>IF(AS125="","",VLOOKUP(AS125,'シフト記号表（従来型・ユニット型共通）'!$C$6:$L$47,10,FALSE))</f>
        <v/>
      </c>
      <c r="AT126" s="259" t="str">
        <f>IF(AT125="","",VLOOKUP(AT125,'シフト記号表（従来型・ユニット型共通）'!$C$6:$L$47,10,FALSE))</f>
        <v/>
      </c>
      <c r="AU126" s="260" t="str">
        <f>IF(AU125="","",VLOOKUP(AU125,'シフト記号表（従来型・ユニット型共通）'!$C$6:$L$47,10,FALSE))</f>
        <v/>
      </c>
      <c r="AV126" s="258" t="str">
        <f>IF(AV125="","",VLOOKUP(AV125,'シフト記号表（従来型・ユニット型共通）'!$C$6:$L$47,10,FALSE))</f>
        <v/>
      </c>
      <c r="AW126" s="259" t="str">
        <f>IF(AW125="","",VLOOKUP(AW125,'シフト記号表（従来型・ユニット型共通）'!$C$6:$L$47,10,FALSE))</f>
        <v/>
      </c>
      <c r="AX126" s="259" t="str">
        <f>IF(AX125="","",VLOOKUP(AX125,'シフト記号表（従来型・ユニット型共通）'!$C$6:$L$47,10,FALSE))</f>
        <v/>
      </c>
      <c r="AY126" s="259" t="str">
        <f>IF(AY125="","",VLOOKUP(AY125,'シフト記号表（従来型・ユニット型共通）'!$C$6:$L$47,10,FALSE))</f>
        <v/>
      </c>
      <c r="AZ126" s="259" t="str">
        <f>IF(AZ125="","",VLOOKUP(AZ125,'シフト記号表（従来型・ユニット型共通）'!$C$6:$L$47,10,FALSE))</f>
        <v/>
      </c>
      <c r="BA126" s="259" t="str">
        <f>IF(BA125="","",VLOOKUP(BA125,'シフト記号表（従来型・ユニット型共通）'!$C$6:$L$47,10,FALSE))</f>
        <v/>
      </c>
      <c r="BB126" s="260" t="str">
        <f>IF(BB125="","",VLOOKUP(BB125,'シフト記号表（従来型・ユニット型共通）'!$C$6:$L$47,10,FALSE))</f>
        <v/>
      </c>
      <c r="BC126" s="258" t="str">
        <f>IF(BC125="","",VLOOKUP(BC125,'シフト記号表（従来型・ユニット型共通）'!$C$6:$L$47,10,FALSE))</f>
        <v/>
      </c>
      <c r="BD126" s="259" t="str">
        <f>IF(BD125="","",VLOOKUP(BD125,'シフト記号表（従来型・ユニット型共通）'!$C$6:$L$47,10,FALSE))</f>
        <v/>
      </c>
      <c r="BE126" s="259" t="str">
        <f>IF(BE125="","",VLOOKUP(BE125,'シフト記号表（従来型・ユニット型共通）'!$C$6:$L$47,10,FALSE))</f>
        <v/>
      </c>
      <c r="BF126" s="1610" t="str">
        <f>IF($BI$3="４週",SUM(AA126:BB126),IF($BI$3="暦月",SUM(AA126:BE126),""))</f>
        <v/>
      </c>
      <c r="BG126" s="1611"/>
      <c r="BH126" s="1612" t="str">
        <f>IF($BI$3="４週",BF126/4,IF($BI$3="暦月",(BF126/($BI$8/7)),""))</f>
        <v/>
      </c>
      <c r="BI126" s="1611"/>
      <c r="BJ126" s="1607"/>
      <c r="BK126" s="1608"/>
      <c r="BL126" s="1608"/>
      <c r="BM126" s="1608"/>
      <c r="BN126" s="1609"/>
    </row>
    <row r="127" spans="2:66" ht="20.25" customHeight="1" x14ac:dyDescent="0.2">
      <c r="B127" s="1520">
        <f>B125+1</f>
        <v>56</v>
      </c>
      <c r="C127" s="1673"/>
      <c r="D127" s="1675"/>
      <c r="E127" s="1541"/>
      <c r="F127" s="1676"/>
      <c r="G127" s="1584"/>
      <c r="H127" s="1511"/>
      <c r="I127" s="253"/>
      <c r="J127" s="254"/>
      <c r="K127" s="253"/>
      <c r="L127" s="254"/>
      <c r="M127" s="1585"/>
      <c r="N127" s="1586"/>
      <c r="O127" s="1509"/>
      <c r="P127" s="1510"/>
      <c r="Q127" s="1510"/>
      <c r="R127" s="1511"/>
      <c r="S127" s="1515"/>
      <c r="T127" s="1516"/>
      <c r="U127" s="1516"/>
      <c r="V127" s="1516"/>
      <c r="W127" s="1517"/>
      <c r="X127" s="273" t="s">
        <v>487</v>
      </c>
      <c r="Y127" s="274"/>
      <c r="Z127" s="275"/>
      <c r="AA127" s="266"/>
      <c r="AB127" s="267"/>
      <c r="AC127" s="267"/>
      <c r="AD127" s="267"/>
      <c r="AE127" s="267"/>
      <c r="AF127" s="267"/>
      <c r="AG127" s="268"/>
      <c r="AH127" s="266"/>
      <c r="AI127" s="267"/>
      <c r="AJ127" s="267"/>
      <c r="AK127" s="267"/>
      <c r="AL127" s="267"/>
      <c r="AM127" s="267"/>
      <c r="AN127" s="268"/>
      <c r="AO127" s="266"/>
      <c r="AP127" s="267"/>
      <c r="AQ127" s="267"/>
      <c r="AR127" s="267"/>
      <c r="AS127" s="267"/>
      <c r="AT127" s="267"/>
      <c r="AU127" s="268"/>
      <c r="AV127" s="266"/>
      <c r="AW127" s="267"/>
      <c r="AX127" s="267"/>
      <c r="AY127" s="267"/>
      <c r="AZ127" s="267"/>
      <c r="BA127" s="267"/>
      <c r="BB127" s="268"/>
      <c r="BC127" s="266"/>
      <c r="BD127" s="267"/>
      <c r="BE127" s="269"/>
      <c r="BF127" s="1518"/>
      <c r="BG127" s="1519"/>
      <c r="BH127" s="1573"/>
      <c r="BI127" s="1574"/>
      <c r="BJ127" s="1575"/>
      <c r="BK127" s="1576"/>
      <c r="BL127" s="1576"/>
      <c r="BM127" s="1576"/>
      <c r="BN127" s="1577"/>
    </row>
    <row r="128" spans="2:66" ht="20.25" customHeight="1" x14ac:dyDescent="0.2">
      <c r="B128" s="1521"/>
      <c r="C128" s="1674"/>
      <c r="D128" s="1677"/>
      <c r="E128" s="1541"/>
      <c r="F128" s="1676"/>
      <c r="G128" s="1613"/>
      <c r="H128" s="1614"/>
      <c r="I128" s="276"/>
      <c r="J128" s="277">
        <f>G127</f>
        <v>0</v>
      </c>
      <c r="K128" s="276"/>
      <c r="L128" s="277">
        <f>M127</f>
        <v>0</v>
      </c>
      <c r="M128" s="1615"/>
      <c r="N128" s="1616"/>
      <c r="O128" s="1617"/>
      <c r="P128" s="1618"/>
      <c r="Q128" s="1618"/>
      <c r="R128" s="1614"/>
      <c r="S128" s="1515"/>
      <c r="T128" s="1516"/>
      <c r="U128" s="1516"/>
      <c r="V128" s="1516"/>
      <c r="W128" s="1517"/>
      <c r="X128" s="270" t="s">
        <v>488</v>
      </c>
      <c r="Y128" s="271"/>
      <c r="Z128" s="272"/>
      <c r="AA128" s="258" t="str">
        <f>IF(AA127="","",VLOOKUP(AA127,'シフト記号表（従来型・ユニット型共通）'!$C$6:$L$47,10,FALSE))</f>
        <v/>
      </c>
      <c r="AB128" s="259" t="str">
        <f>IF(AB127="","",VLOOKUP(AB127,'シフト記号表（従来型・ユニット型共通）'!$C$6:$L$47,10,FALSE))</f>
        <v/>
      </c>
      <c r="AC128" s="259" t="str">
        <f>IF(AC127="","",VLOOKUP(AC127,'シフト記号表（従来型・ユニット型共通）'!$C$6:$L$47,10,FALSE))</f>
        <v/>
      </c>
      <c r="AD128" s="259" t="str">
        <f>IF(AD127="","",VLOOKUP(AD127,'シフト記号表（従来型・ユニット型共通）'!$C$6:$L$47,10,FALSE))</f>
        <v/>
      </c>
      <c r="AE128" s="259" t="str">
        <f>IF(AE127="","",VLOOKUP(AE127,'シフト記号表（従来型・ユニット型共通）'!$C$6:$L$47,10,FALSE))</f>
        <v/>
      </c>
      <c r="AF128" s="259" t="str">
        <f>IF(AF127="","",VLOOKUP(AF127,'シフト記号表（従来型・ユニット型共通）'!$C$6:$L$47,10,FALSE))</f>
        <v/>
      </c>
      <c r="AG128" s="260" t="str">
        <f>IF(AG127="","",VLOOKUP(AG127,'シフト記号表（従来型・ユニット型共通）'!$C$6:$L$47,10,FALSE))</f>
        <v/>
      </c>
      <c r="AH128" s="258" t="str">
        <f>IF(AH127="","",VLOOKUP(AH127,'シフト記号表（従来型・ユニット型共通）'!$C$6:$L$47,10,FALSE))</f>
        <v/>
      </c>
      <c r="AI128" s="259" t="str">
        <f>IF(AI127="","",VLOOKUP(AI127,'シフト記号表（従来型・ユニット型共通）'!$C$6:$L$47,10,FALSE))</f>
        <v/>
      </c>
      <c r="AJ128" s="259" t="str">
        <f>IF(AJ127="","",VLOOKUP(AJ127,'シフト記号表（従来型・ユニット型共通）'!$C$6:$L$47,10,FALSE))</f>
        <v/>
      </c>
      <c r="AK128" s="259" t="str">
        <f>IF(AK127="","",VLOOKUP(AK127,'シフト記号表（従来型・ユニット型共通）'!$C$6:$L$47,10,FALSE))</f>
        <v/>
      </c>
      <c r="AL128" s="259" t="str">
        <f>IF(AL127="","",VLOOKUP(AL127,'シフト記号表（従来型・ユニット型共通）'!$C$6:$L$47,10,FALSE))</f>
        <v/>
      </c>
      <c r="AM128" s="259" t="str">
        <f>IF(AM127="","",VLOOKUP(AM127,'シフト記号表（従来型・ユニット型共通）'!$C$6:$L$47,10,FALSE))</f>
        <v/>
      </c>
      <c r="AN128" s="260" t="str">
        <f>IF(AN127="","",VLOOKUP(AN127,'シフト記号表（従来型・ユニット型共通）'!$C$6:$L$47,10,FALSE))</f>
        <v/>
      </c>
      <c r="AO128" s="258" t="str">
        <f>IF(AO127="","",VLOOKUP(AO127,'シフト記号表（従来型・ユニット型共通）'!$C$6:$L$47,10,FALSE))</f>
        <v/>
      </c>
      <c r="AP128" s="259" t="str">
        <f>IF(AP127="","",VLOOKUP(AP127,'シフト記号表（従来型・ユニット型共通）'!$C$6:$L$47,10,FALSE))</f>
        <v/>
      </c>
      <c r="AQ128" s="259" t="str">
        <f>IF(AQ127="","",VLOOKUP(AQ127,'シフト記号表（従来型・ユニット型共通）'!$C$6:$L$47,10,FALSE))</f>
        <v/>
      </c>
      <c r="AR128" s="259" t="str">
        <f>IF(AR127="","",VLOOKUP(AR127,'シフト記号表（従来型・ユニット型共通）'!$C$6:$L$47,10,FALSE))</f>
        <v/>
      </c>
      <c r="AS128" s="259" t="str">
        <f>IF(AS127="","",VLOOKUP(AS127,'シフト記号表（従来型・ユニット型共通）'!$C$6:$L$47,10,FALSE))</f>
        <v/>
      </c>
      <c r="AT128" s="259" t="str">
        <f>IF(AT127="","",VLOOKUP(AT127,'シフト記号表（従来型・ユニット型共通）'!$C$6:$L$47,10,FALSE))</f>
        <v/>
      </c>
      <c r="AU128" s="260" t="str">
        <f>IF(AU127="","",VLOOKUP(AU127,'シフト記号表（従来型・ユニット型共通）'!$C$6:$L$47,10,FALSE))</f>
        <v/>
      </c>
      <c r="AV128" s="258" t="str">
        <f>IF(AV127="","",VLOOKUP(AV127,'シフト記号表（従来型・ユニット型共通）'!$C$6:$L$47,10,FALSE))</f>
        <v/>
      </c>
      <c r="AW128" s="259" t="str">
        <f>IF(AW127="","",VLOOKUP(AW127,'シフト記号表（従来型・ユニット型共通）'!$C$6:$L$47,10,FALSE))</f>
        <v/>
      </c>
      <c r="AX128" s="259" t="str">
        <f>IF(AX127="","",VLOOKUP(AX127,'シフト記号表（従来型・ユニット型共通）'!$C$6:$L$47,10,FALSE))</f>
        <v/>
      </c>
      <c r="AY128" s="259" t="str">
        <f>IF(AY127="","",VLOOKUP(AY127,'シフト記号表（従来型・ユニット型共通）'!$C$6:$L$47,10,FALSE))</f>
        <v/>
      </c>
      <c r="AZ128" s="259" t="str">
        <f>IF(AZ127="","",VLOOKUP(AZ127,'シフト記号表（従来型・ユニット型共通）'!$C$6:$L$47,10,FALSE))</f>
        <v/>
      </c>
      <c r="BA128" s="259" t="str">
        <f>IF(BA127="","",VLOOKUP(BA127,'シフト記号表（従来型・ユニット型共通）'!$C$6:$L$47,10,FALSE))</f>
        <v/>
      </c>
      <c r="BB128" s="260" t="str">
        <f>IF(BB127="","",VLOOKUP(BB127,'シフト記号表（従来型・ユニット型共通）'!$C$6:$L$47,10,FALSE))</f>
        <v/>
      </c>
      <c r="BC128" s="258" t="str">
        <f>IF(BC127="","",VLOOKUP(BC127,'シフト記号表（従来型・ユニット型共通）'!$C$6:$L$47,10,FALSE))</f>
        <v/>
      </c>
      <c r="BD128" s="259" t="str">
        <f>IF(BD127="","",VLOOKUP(BD127,'シフト記号表（従来型・ユニット型共通）'!$C$6:$L$47,10,FALSE))</f>
        <v/>
      </c>
      <c r="BE128" s="259" t="str">
        <f>IF(BE127="","",VLOOKUP(BE127,'シフト記号表（従来型・ユニット型共通）'!$C$6:$L$47,10,FALSE))</f>
        <v/>
      </c>
      <c r="BF128" s="1610" t="str">
        <f>IF($BI$3="４週",SUM(AA128:BB128),IF($BI$3="暦月",SUM(AA128:BE128),""))</f>
        <v/>
      </c>
      <c r="BG128" s="1611"/>
      <c r="BH128" s="1612" t="str">
        <f>IF($BI$3="４週",BF128/4,IF($BI$3="暦月",(BF128/($BI$8/7)),""))</f>
        <v/>
      </c>
      <c r="BI128" s="1611"/>
      <c r="BJ128" s="1607"/>
      <c r="BK128" s="1608"/>
      <c r="BL128" s="1608"/>
      <c r="BM128" s="1608"/>
      <c r="BN128" s="1609"/>
    </row>
    <row r="129" spans="2:66" ht="20.25" customHeight="1" x14ac:dyDescent="0.2">
      <c r="B129" s="1520">
        <f>B127+1</f>
        <v>57</v>
      </c>
      <c r="C129" s="1673"/>
      <c r="D129" s="1675"/>
      <c r="E129" s="1541"/>
      <c r="F129" s="1676"/>
      <c r="G129" s="1584"/>
      <c r="H129" s="1511"/>
      <c r="I129" s="253"/>
      <c r="J129" s="254"/>
      <c r="K129" s="253"/>
      <c r="L129" s="254"/>
      <c r="M129" s="1585"/>
      <c r="N129" s="1586"/>
      <c r="O129" s="1509"/>
      <c r="P129" s="1510"/>
      <c r="Q129" s="1510"/>
      <c r="R129" s="1511"/>
      <c r="S129" s="1515"/>
      <c r="T129" s="1516"/>
      <c r="U129" s="1516"/>
      <c r="V129" s="1516"/>
      <c r="W129" s="1517"/>
      <c r="X129" s="273" t="s">
        <v>487</v>
      </c>
      <c r="Y129" s="274"/>
      <c r="Z129" s="275"/>
      <c r="AA129" s="266"/>
      <c r="AB129" s="267"/>
      <c r="AC129" s="267"/>
      <c r="AD129" s="267"/>
      <c r="AE129" s="267"/>
      <c r="AF129" s="267"/>
      <c r="AG129" s="268"/>
      <c r="AH129" s="266"/>
      <c r="AI129" s="267"/>
      <c r="AJ129" s="267"/>
      <c r="AK129" s="267"/>
      <c r="AL129" s="267"/>
      <c r="AM129" s="267"/>
      <c r="AN129" s="268"/>
      <c r="AO129" s="266"/>
      <c r="AP129" s="267"/>
      <c r="AQ129" s="267"/>
      <c r="AR129" s="267"/>
      <c r="AS129" s="267"/>
      <c r="AT129" s="267"/>
      <c r="AU129" s="268"/>
      <c r="AV129" s="266"/>
      <c r="AW129" s="267"/>
      <c r="AX129" s="267"/>
      <c r="AY129" s="267"/>
      <c r="AZ129" s="267"/>
      <c r="BA129" s="267"/>
      <c r="BB129" s="268"/>
      <c r="BC129" s="266"/>
      <c r="BD129" s="267"/>
      <c r="BE129" s="269"/>
      <c r="BF129" s="1518"/>
      <c r="BG129" s="1519"/>
      <c r="BH129" s="1573"/>
      <c r="BI129" s="1574"/>
      <c r="BJ129" s="1575"/>
      <c r="BK129" s="1576"/>
      <c r="BL129" s="1576"/>
      <c r="BM129" s="1576"/>
      <c r="BN129" s="1577"/>
    </row>
    <row r="130" spans="2:66" ht="20.25" customHeight="1" x14ac:dyDescent="0.2">
      <c r="B130" s="1521"/>
      <c r="C130" s="1674"/>
      <c r="D130" s="1677"/>
      <c r="E130" s="1541"/>
      <c r="F130" s="1676"/>
      <c r="G130" s="1613"/>
      <c r="H130" s="1614"/>
      <c r="I130" s="276"/>
      <c r="J130" s="277">
        <f>G129</f>
        <v>0</v>
      </c>
      <c r="K130" s="276"/>
      <c r="L130" s="277">
        <f>M129</f>
        <v>0</v>
      </c>
      <c r="M130" s="1615"/>
      <c r="N130" s="1616"/>
      <c r="O130" s="1617"/>
      <c r="P130" s="1618"/>
      <c r="Q130" s="1618"/>
      <c r="R130" s="1614"/>
      <c r="S130" s="1515"/>
      <c r="T130" s="1516"/>
      <c r="U130" s="1516"/>
      <c r="V130" s="1516"/>
      <c r="W130" s="1517"/>
      <c r="X130" s="270" t="s">
        <v>488</v>
      </c>
      <c r="Y130" s="271"/>
      <c r="Z130" s="272"/>
      <c r="AA130" s="258" t="str">
        <f>IF(AA129="","",VLOOKUP(AA129,'シフト記号表（従来型・ユニット型共通）'!$C$6:$L$47,10,FALSE))</f>
        <v/>
      </c>
      <c r="AB130" s="259" t="str">
        <f>IF(AB129="","",VLOOKUP(AB129,'シフト記号表（従来型・ユニット型共通）'!$C$6:$L$47,10,FALSE))</f>
        <v/>
      </c>
      <c r="AC130" s="259" t="str">
        <f>IF(AC129="","",VLOOKUP(AC129,'シフト記号表（従来型・ユニット型共通）'!$C$6:$L$47,10,FALSE))</f>
        <v/>
      </c>
      <c r="AD130" s="259" t="str">
        <f>IF(AD129="","",VLOOKUP(AD129,'シフト記号表（従来型・ユニット型共通）'!$C$6:$L$47,10,FALSE))</f>
        <v/>
      </c>
      <c r="AE130" s="259" t="str">
        <f>IF(AE129="","",VLOOKUP(AE129,'シフト記号表（従来型・ユニット型共通）'!$C$6:$L$47,10,FALSE))</f>
        <v/>
      </c>
      <c r="AF130" s="259" t="str">
        <f>IF(AF129="","",VLOOKUP(AF129,'シフト記号表（従来型・ユニット型共通）'!$C$6:$L$47,10,FALSE))</f>
        <v/>
      </c>
      <c r="AG130" s="260" t="str">
        <f>IF(AG129="","",VLOOKUP(AG129,'シフト記号表（従来型・ユニット型共通）'!$C$6:$L$47,10,FALSE))</f>
        <v/>
      </c>
      <c r="AH130" s="258" t="str">
        <f>IF(AH129="","",VLOOKUP(AH129,'シフト記号表（従来型・ユニット型共通）'!$C$6:$L$47,10,FALSE))</f>
        <v/>
      </c>
      <c r="AI130" s="259" t="str">
        <f>IF(AI129="","",VLOOKUP(AI129,'シフト記号表（従来型・ユニット型共通）'!$C$6:$L$47,10,FALSE))</f>
        <v/>
      </c>
      <c r="AJ130" s="259" t="str">
        <f>IF(AJ129="","",VLOOKUP(AJ129,'シフト記号表（従来型・ユニット型共通）'!$C$6:$L$47,10,FALSE))</f>
        <v/>
      </c>
      <c r="AK130" s="259" t="str">
        <f>IF(AK129="","",VLOOKUP(AK129,'シフト記号表（従来型・ユニット型共通）'!$C$6:$L$47,10,FALSE))</f>
        <v/>
      </c>
      <c r="AL130" s="259" t="str">
        <f>IF(AL129="","",VLOOKUP(AL129,'シフト記号表（従来型・ユニット型共通）'!$C$6:$L$47,10,FALSE))</f>
        <v/>
      </c>
      <c r="AM130" s="259" t="str">
        <f>IF(AM129="","",VLOOKUP(AM129,'シフト記号表（従来型・ユニット型共通）'!$C$6:$L$47,10,FALSE))</f>
        <v/>
      </c>
      <c r="AN130" s="260" t="str">
        <f>IF(AN129="","",VLOOKUP(AN129,'シフト記号表（従来型・ユニット型共通）'!$C$6:$L$47,10,FALSE))</f>
        <v/>
      </c>
      <c r="AO130" s="258" t="str">
        <f>IF(AO129="","",VLOOKUP(AO129,'シフト記号表（従来型・ユニット型共通）'!$C$6:$L$47,10,FALSE))</f>
        <v/>
      </c>
      <c r="AP130" s="259" t="str">
        <f>IF(AP129="","",VLOOKUP(AP129,'シフト記号表（従来型・ユニット型共通）'!$C$6:$L$47,10,FALSE))</f>
        <v/>
      </c>
      <c r="AQ130" s="259" t="str">
        <f>IF(AQ129="","",VLOOKUP(AQ129,'シフト記号表（従来型・ユニット型共通）'!$C$6:$L$47,10,FALSE))</f>
        <v/>
      </c>
      <c r="AR130" s="259" t="str">
        <f>IF(AR129="","",VLOOKUP(AR129,'シフト記号表（従来型・ユニット型共通）'!$C$6:$L$47,10,FALSE))</f>
        <v/>
      </c>
      <c r="AS130" s="259" t="str">
        <f>IF(AS129="","",VLOOKUP(AS129,'シフト記号表（従来型・ユニット型共通）'!$C$6:$L$47,10,FALSE))</f>
        <v/>
      </c>
      <c r="AT130" s="259" t="str">
        <f>IF(AT129="","",VLOOKUP(AT129,'シフト記号表（従来型・ユニット型共通）'!$C$6:$L$47,10,FALSE))</f>
        <v/>
      </c>
      <c r="AU130" s="260" t="str">
        <f>IF(AU129="","",VLOOKUP(AU129,'シフト記号表（従来型・ユニット型共通）'!$C$6:$L$47,10,FALSE))</f>
        <v/>
      </c>
      <c r="AV130" s="258" t="str">
        <f>IF(AV129="","",VLOOKUP(AV129,'シフト記号表（従来型・ユニット型共通）'!$C$6:$L$47,10,FALSE))</f>
        <v/>
      </c>
      <c r="AW130" s="259" t="str">
        <f>IF(AW129="","",VLOOKUP(AW129,'シフト記号表（従来型・ユニット型共通）'!$C$6:$L$47,10,FALSE))</f>
        <v/>
      </c>
      <c r="AX130" s="259" t="str">
        <f>IF(AX129="","",VLOOKUP(AX129,'シフト記号表（従来型・ユニット型共通）'!$C$6:$L$47,10,FALSE))</f>
        <v/>
      </c>
      <c r="AY130" s="259" t="str">
        <f>IF(AY129="","",VLOOKUP(AY129,'シフト記号表（従来型・ユニット型共通）'!$C$6:$L$47,10,FALSE))</f>
        <v/>
      </c>
      <c r="AZ130" s="259" t="str">
        <f>IF(AZ129="","",VLOOKUP(AZ129,'シフト記号表（従来型・ユニット型共通）'!$C$6:$L$47,10,FALSE))</f>
        <v/>
      </c>
      <c r="BA130" s="259" t="str">
        <f>IF(BA129="","",VLOOKUP(BA129,'シフト記号表（従来型・ユニット型共通）'!$C$6:$L$47,10,FALSE))</f>
        <v/>
      </c>
      <c r="BB130" s="260" t="str">
        <f>IF(BB129="","",VLOOKUP(BB129,'シフト記号表（従来型・ユニット型共通）'!$C$6:$L$47,10,FALSE))</f>
        <v/>
      </c>
      <c r="BC130" s="258" t="str">
        <f>IF(BC129="","",VLOOKUP(BC129,'シフト記号表（従来型・ユニット型共通）'!$C$6:$L$47,10,FALSE))</f>
        <v/>
      </c>
      <c r="BD130" s="259" t="str">
        <f>IF(BD129="","",VLOOKUP(BD129,'シフト記号表（従来型・ユニット型共通）'!$C$6:$L$47,10,FALSE))</f>
        <v/>
      </c>
      <c r="BE130" s="259" t="str">
        <f>IF(BE129="","",VLOOKUP(BE129,'シフト記号表（従来型・ユニット型共通）'!$C$6:$L$47,10,FALSE))</f>
        <v/>
      </c>
      <c r="BF130" s="1610" t="str">
        <f>IF($BI$3="４週",SUM(AA130:BB130),IF($BI$3="暦月",SUM(AA130:BE130),""))</f>
        <v/>
      </c>
      <c r="BG130" s="1611"/>
      <c r="BH130" s="1612" t="str">
        <f>IF($BI$3="４週",BF130/4,IF($BI$3="暦月",(BF130/($BI$8/7)),""))</f>
        <v/>
      </c>
      <c r="BI130" s="1611"/>
      <c r="BJ130" s="1607"/>
      <c r="BK130" s="1608"/>
      <c r="BL130" s="1608"/>
      <c r="BM130" s="1608"/>
      <c r="BN130" s="1609"/>
    </row>
    <row r="131" spans="2:66" ht="20.25" customHeight="1" x14ac:dyDescent="0.2">
      <c r="B131" s="1520">
        <f>B129+1</f>
        <v>58</v>
      </c>
      <c r="C131" s="1673"/>
      <c r="D131" s="1675"/>
      <c r="E131" s="1541"/>
      <c r="F131" s="1676"/>
      <c r="G131" s="1584"/>
      <c r="H131" s="1511"/>
      <c r="I131" s="253"/>
      <c r="J131" s="254"/>
      <c r="K131" s="253"/>
      <c r="L131" s="254"/>
      <c r="M131" s="1585"/>
      <c r="N131" s="1586"/>
      <c r="O131" s="1509"/>
      <c r="P131" s="1510"/>
      <c r="Q131" s="1510"/>
      <c r="R131" s="1511"/>
      <c r="S131" s="1515"/>
      <c r="T131" s="1516"/>
      <c r="U131" s="1516"/>
      <c r="V131" s="1516"/>
      <c r="W131" s="1517"/>
      <c r="X131" s="273" t="s">
        <v>487</v>
      </c>
      <c r="Y131" s="274"/>
      <c r="Z131" s="275"/>
      <c r="AA131" s="266"/>
      <c r="AB131" s="267"/>
      <c r="AC131" s="267"/>
      <c r="AD131" s="267"/>
      <c r="AE131" s="267"/>
      <c r="AF131" s="267"/>
      <c r="AG131" s="268"/>
      <c r="AH131" s="266"/>
      <c r="AI131" s="267"/>
      <c r="AJ131" s="267"/>
      <c r="AK131" s="267"/>
      <c r="AL131" s="267"/>
      <c r="AM131" s="267"/>
      <c r="AN131" s="268"/>
      <c r="AO131" s="266"/>
      <c r="AP131" s="267"/>
      <c r="AQ131" s="267"/>
      <c r="AR131" s="267"/>
      <c r="AS131" s="267"/>
      <c r="AT131" s="267"/>
      <c r="AU131" s="268"/>
      <c r="AV131" s="266"/>
      <c r="AW131" s="267"/>
      <c r="AX131" s="267"/>
      <c r="AY131" s="267"/>
      <c r="AZ131" s="267"/>
      <c r="BA131" s="267"/>
      <c r="BB131" s="268"/>
      <c r="BC131" s="266"/>
      <c r="BD131" s="267"/>
      <c r="BE131" s="269"/>
      <c r="BF131" s="1518"/>
      <c r="BG131" s="1519"/>
      <c r="BH131" s="1573"/>
      <c r="BI131" s="1574"/>
      <c r="BJ131" s="1575"/>
      <c r="BK131" s="1576"/>
      <c r="BL131" s="1576"/>
      <c r="BM131" s="1576"/>
      <c r="BN131" s="1577"/>
    </row>
    <row r="132" spans="2:66" ht="20.25" customHeight="1" x14ac:dyDescent="0.2">
      <c r="B132" s="1521"/>
      <c r="C132" s="1674"/>
      <c r="D132" s="1677"/>
      <c r="E132" s="1541"/>
      <c r="F132" s="1676"/>
      <c r="G132" s="1613"/>
      <c r="H132" s="1614"/>
      <c r="I132" s="276"/>
      <c r="J132" s="277">
        <f>G131</f>
        <v>0</v>
      </c>
      <c r="K132" s="276"/>
      <c r="L132" s="277">
        <f>M131</f>
        <v>0</v>
      </c>
      <c r="M132" s="1615"/>
      <c r="N132" s="1616"/>
      <c r="O132" s="1617"/>
      <c r="P132" s="1618"/>
      <c r="Q132" s="1618"/>
      <c r="R132" s="1614"/>
      <c r="S132" s="1515"/>
      <c r="T132" s="1516"/>
      <c r="U132" s="1516"/>
      <c r="V132" s="1516"/>
      <c r="W132" s="1517"/>
      <c r="X132" s="270" t="s">
        <v>488</v>
      </c>
      <c r="Y132" s="271"/>
      <c r="Z132" s="272"/>
      <c r="AA132" s="258" t="str">
        <f>IF(AA131="","",VLOOKUP(AA131,'シフト記号表（従来型・ユニット型共通）'!$C$6:$L$47,10,FALSE))</f>
        <v/>
      </c>
      <c r="AB132" s="259" t="str">
        <f>IF(AB131="","",VLOOKUP(AB131,'シフト記号表（従来型・ユニット型共通）'!$C$6:$L$47,10,FALSE))</f>
        <v/>
      </c>
      <c r="AC132" s="259" t="str">
        <f>IF(AC131="","",VLOOKUP(AC131,'シフト記号表（従来型・ユニット型共通）'!$C$6:$L$47,10,FALSE))</f>
        <v/>
      </c>
      <c r="AD132" s="259" t="str">
        <f>IF(AD131="","",VLOOKUP(AD131,'シフト記号表（従来型・ユニット型共通）'!$C$6:$L$47,10,FALSE))</f>
        <v/>
      </c>
      <c r="AE132" s="259" t="str">
        <f>IF(AE131="","",VLOOKUP(AE131,'シフト記号表（従来型・ユニット型共通）'!$C$6:$L$47,10,FALSE))</f>
        <v/>
      </c>
      <c r="AF132" s="259" t="str">
        <f>IF(AF131="","",VLOOKUP(AF131,'シフト記号表（従来型・ユニット型共通）'!$C$6:$L$47,10,FALSE))</f>
        <v/>
      </c>
      <c r="AG132" s="260" t="str">
        <f>IF(AG131="","",VLOOKUP(AG131,'シフト記号表（従来型・ユニット型共通）'!$C$6:$L$47,10,FALSE))</f>
        <v/>
      </c>
      <c r="AH132" s="258" t="str">
        <f>IF(AH131="","",VLOOKUP(AH131,'シフト記号表（従来型・ユニット型共通）'!$C$6:$L$47,10,FALSE))</f>
        <v/>
      </c>
      <c r="AI132" s="259" t="str">
        <f>IF(AI131="","",VLOOKUP(AI131,'シフト記号表（従来型・ユニット型共通）'!$C$6:$L$47,10,FALSE))</f>
        <v/>
      </c>
      <c r="AJ132" s="259" t="str">
        <f>IF(AJ131="","",VLOOKUP(AJ131,'シフト記号表（従来型・ユニット型共通）'!$C$6:$L$47,10,FALSE))</f>
        <v/>
      </c>
      <c r="AK132" s="259" t="str">
        <f>IF(AK131="","",VLOOKUP(AK131,'シフト記号表（従来型・ユニット型共通）'!$C$6:$L$47,10,FALSE))</f>
        <v/>
      </c>
      <c r="AL132" s="259" t="str">
        <f>IF(AL131="","",VLOOKUP(AL131,'シフト記号表（従来型・ユニット型共通）'!$C$6:$L$47,10,FALSE))</f>
        <v/>
      </c>
      <c r="AM132" s="259" t="str">
        <f>IF(AM131="","",VLOOKUP(AM131,'シフト記号表（従来型・ユニット型共通）'!$C$6:$L$47,10,FALSE))</f>
        <v/>
      </c>
      <c r="AN132" s="260" t="str">
        <f>IF(AN131="","",VLOOKUP(AN131,'シフト記号表（従来型・ユニット型共通）'!$C$6:$L$47,10,FALSE))</f>
        <v/>
      </c>
      <c r="AO132" s="258" t="str">
        <f>IF(AO131="","",VLOOKUP(AO131,'シフト記号表（従来型・ユニット型共通）'!$C$6:$L$47,10,FALSE))</f>
        <v/>
      </c>
      <c r="AP132" s="259" t="str">
        <f>IF(AP131="","",VLOOKUP(AP131,'シフト記号表（従来型・ユニット型共通）'!$C$6:$L$47,10,FALSE))</f>
        <v/>
      </c>
      <c r="AQ132" s="259" t="str">
        <f>IF(AQ131="","",VLOOKUP(AQ131,'シフト記号表（従来型・ユニット型共通）'!$C$6:$L$47,10,FALSE))</f>
        <v/>
      </c>
      <c r="AR132" s="259" t="str">
        <f>IF(AR131="","",VLOOKUP(AR131,'シフト記号表（従来型・ユニット型共通）'!$C$6:$L$47,10,FALSE))</f>
        <v/>
      </c>
      <c r="AS132" s="259" t="str">
        <f>IF(AS131="","",VLOOKUP(AS131,'シフト記号表（従来型・ユニット型共通）'!$C$6:$L$47,10,FALSE))</f>
        <v/>
      </c>
      <c r="AT132" s="259" t="str">
        <f>IF(AT131="","",VLOOKUP(AT131,'シフト記号表（従来型・ユニット型共通）'!$C$6:$L$47,10,FALSE))</f>
        <v/>
      </c>
      <c r="AU132" s="260" t="str">
        <f>IF(AU131="","",VLOOKUP(AU131,'シフト記号表（従来型・ユニット型共通）'!$C$6:$L$47,10,FALSE))</f>
        <v/>
      </c>
      <c r="AV132" s="258" t="str">
        <f>IF(AV131="","",VLOOKUP(AV131,'シフト記号表（従来型・ユニット型共通）'!$C$6:$L$47,10,FALSE))</f>
        <v/>
      </c>
      <c r="AW132" s="259" t="str">
        <f>IF(AW131="","",VLOOKUP(AW131,'シフト記号表（従来型・ユニット型共通）'!$C$6:$L$47,10,FALSE))</f>
        <v/>
      </c>
      <c r="AX132" s="259" t="str">
        <f>IF(AX131="","",VLOOKUP(AX131,'シフト記号表（従来型・ユニット型共通）'!$C$6:$L$47,10,FALSE))</f>
        <v/>
      </c>
      <c r="AY132" s="259" t="str">
        <f>IF(AY131="","",VLOOKUP(AY131,'シフト記号表（従来型・ユニット型共通）'!$C$6:$L$47,10,FALSE))</f>
        <v/>
      </c>
      <c r="AZ132" s="259" t="str">
        <f>IF(AZ131="","",VLOOKUP(AZ131,'シフト記号表（従来型・ユニット型共通）'!$C$6:$L$47,10,FALSE))</f>
        <v/>
      </c>
      <c r="BA132" s="259" t="str">
        <f>IF(BA131="","",VLOOKUP(BA131,'シフト記号表（従来型・ユニット型共通）'!$C$6:$L$47,10,FALSE))</f>
        <v/>
      </c>
      <c r="BB132" s="260" t="str">
        <f>IF(BB131="","",VLOOKUP(BB131,'シフト記号表（従来型・ユニット型共通）'!$C$6:$L$47,10,FALSE))</f>
        <v/>
      </c>
      <c r="BC132" s="258" t="str">
        <f>IF(BC131="","",VLOOKUP(BC131,'シフト記号表（従来型・ユニット型共通）'!$C$6:$L$47,10,FALSE))</f>
        <v/>
      </c>
      <c r="BD132" s="259" t="str">
        <f>IF(BD131="","",VLOOKUP(BD131,'シフト記号表（従来型・ユニット型共通）'!$C$6:$L$47,10,FALSE))</f>
        <v/>
      </c>
      <c r="BE132" s="259" t="str">
        <f>IF(BE131="","",VLOOKUP(BE131,'シフト記号表（従来型・ユニット型共通）'!$C$6:$L$47,10,FALSE))</f>
        <v/>
      </c>
      <c r="BF132" s="1610" t="str">
        <f>IF($BI$3="４週",SUM(AA132:BB132),IF($BI$3="暦月",SUM(AA132:BE132),""))</f>
        <v/>
      </c>
      <c r="BG132" s="1611"/>
      <c r="BH132" s="1612" t="str">
        <f>IF($BI$3="４週",BF132/4,IF($BI$3="暦月",(BF132/($BI$8/7)),""))</f>
        <v/>
      </c>
      <c r="BI132" s="1611"/>
      <c r="BJ132" s="1607"/>
      <c r="BK132" s="1608"/>
      <c r="BL132" s="1608"/>
      <c r="BM132" s="1608"/>
      <c r="BN132" s="1609"/>
    </row>
    <row r="133" spans="2:66" ht="20.25" customHeight="1" x14ac:dyDescent="0.2">
      <c r="B133" s="1520">
        <f>B131+1</f>
        <v>59</v>
      </c>
      <c r="C133" s="1673"/>
      <c r="D133" s="1675"/>
      <c r="E133" s="1541"/>
      <c r="F133" s="1676"/>
      <c r="G133" s="1584"/>
      <c r="H133" s="1511"/>
      <c r="I133" s="253"/>
      <c r="J133" s="254"/>
      <c r="K133" s="253"/>
      <c r="L133" s="254"/>
      <c r="M133" s="1585"/>
      <c r="N133" s="1586"/>
      <c r="O133" s="1509"/>
      <c r="P133" s="1510"/>
      <c r="Q133" s="1510"/>
      <c r="R133" s="1511"/>
      <c r="S133" s="1515"/>
      <c r="T133" s="1516"/>
      <c r="U133" s="1516"/>
      <c r="V133" s="1516"/>
      <c r="W133" s="1517"/>
      <c r="X133" s="273" t="s">
        <v>487</v>
      </c>
      <c r="Y133" s="274"/>
      <c r="Z133" s="275"/>
      <c r="AA133" s="266"/>
      <c r="AB133" s="267"/>
      <c r="AC133" s="267"/>
      <c r="AD133" s="267"/>
      <c r="AE133" s="267"/>
      <c r="AF133" s="267"/>
      <c r="AG133" s="268"/>
      <c r="AH133" s="266"/>
      <c r="AI133" s="267"/>
      <c r="AJ133" s="267"/>
      <c r="AK133" s="267"/>
      <c r="AL133" s="267"/>
      <c r="AM133" s="267"/>
      <c r="AN133" s="268"/>
      <c r="AO133" s="266"/>
      <c r="AP133" s="267"/>
      <c r="AQ133" s="267"/>
      <c r="AR133" s="267"/>
      <c r="AS133" s="267"/>
      <c r="AT133" s="267"/>
      <c r="AU133" s="268"/>
      <c r="AV133" s="266"/>
      <c r="AW133" s="267"/>
      <c r="AX133" s="267"/>
      <c r="AY133" s="267"/>
      <c r="AZ133" s="267"/>
      <c r="BA133" s="267"/>
      <c r="BB133" s="268"/>
      <c r="BC133" s="266"/>
      <c r="BD133" s="267"/>
      <c r="BE133" s="269"/>
      <c r="BF133" s="1518"/>
      <c r="BG133" s="1519"/>
      <c r="BH133" s="1573"/>
      <c r="BI133" s="1574"/>
      <c r="BJ133" s="1575"/>
      <c r="BK133" s="1576"/>
      <c r="BL133" s="1576"/>
      <c r="BM133" s="1576"/>
      <c r="BN133" s="1577"/>
    </row>
    <row r="134" spans="2:66" ht="20.25" customHeight="1" x14ac:dyDescent="0.2">
      <c r="B134" s="1521"/>
      <c r="C134" s="1674"/>
      <c r="D134" s="1677"/>
      <c r="E134" s="1541"/>
      <c r="F134" s="1676"/>
      <c r="G134" s="1613"/>
      <c r="H134" s="1614"/>
      <c r="I134" s="276"/>
      <c r="J134" s="277">
        <f>G133</f>
        <v>0</v>
      </c>
      <c r="K134" s="276"/>
      <c r="L134" s="277">
        <f>M133</f>
        <v>0</v>
      </c>
      <c r="M134" s="1615"/>
      <c r="N134" s="1616"/>
      <c r="O134" s="1617"/>
      <c r="P134" s="1618"/>
      <c r="Q134" s="1618"/>
      <c r="R134" s="1614"/>
      <c r="S134" s="1515"/>
      <c r="T134" s="1516"/>
      <c r="U134" s="1516"/>
      <c r="V134" s="1516"/>
      <c r="W134" s="1517"/>
      <c r="X134" s="270" t="s">
        <v>488</v>
      </c>
      <c r="Y134" s="271"/>
      <c r="Z134" s="272"/>
      <c r="AA134" s="258" t="str">
        <f>IF(AA133="","",VLOOKUP(AA133,'シフト記号表（従来型・ユニット型共通）'!$C$6:$L$47,10,FALSE))</f>
        <v/>
      </c>
      <c r="AB134" s="259" t="str">
        <f>IF(AB133="","",VLOOKUP(AB133,'シフト記号表（従来型・ユニット型共通）'!$C$6:$L$47,10,FALSE))</f>
        <v/>
      </c>
      <c r="AC134" s="259" t="str">
        <f>IF(AC133="","",VLOOKUP(AC133,'シフト記号表（従来型・ユニット型共通）'!$C$6:$L$47,10,FALSE))</f>
        <v/>
      </c>
      <c r="AD134" s="259" t="str">
        <f>IF(AD133="","",VLOOKUP(AD133,'シフト記号表（従来型・ユニット型共通）'!$C$6:$L$47,10,FALSE))</f>
        <v/>
      </c>
      <c r="AE134" s="259" t="str">
        <f>IF(AE133="","",VLOOKUP(AE133,'シフト記号表（従来型・ユニット型共通）'!$C$6:$L$47,10,FALSE))</f>
        <v/>
      </c>
      <c r="AF134" s="259" t="str">
        <f>IF(AF133="","",VLOOKUP(AF133,'シフト記号表（従来型・ユニット型共通）'!$C$6:$L$47,10,FALSE))</f>
        <v/>
      </c>
      <c r="AG134" s="260" t="str">
        <f>IF(AG133="","",VLOOKUP(AG133,'シフト記号表（従来型・ユニット型共通）'!$C$6:$L$47,10,FALSE))</f>
        <v/>
      </c>
      <c r="AH134" s="258" t="str">
        <f>IF(AH133="","",VLOOKUP(AH133,'シフト記号表（従来型・ユニット型共通）'!$C$6:$L$47,10,FALSE))</f>
        <v/>
      </c>
      <c r="AI134" s="259" t="str">
        <f>IF(AI133="","",VLOOKUP(AI133,'シフト記号表（従来型・ユニット型共通）'!$C$6:$L$47,10,FALSE))</f>
        <v/>
      </c>
      <c r="AJ134" s="259" t="str">
        <f>IF(AJ133="","",VLOOKUP(AJ133,'シフト記号表（従来型・ユニット型共通）'!$C$6:$L$47,10,FALSE))</f>
        <v/>
      </c>
      <c r="AK134" s="259" t="str">
        <f>IF(AK133="","",VLOOKUP(AK133,'シフト記号表（従来型・ユニット型共通）'!$C$6:$L$47,10,FALSE))</f>
        <v/>
      </c>
      <c r="AL134" s="259" t="str">
        <f>IF(AL133="","",VLOOKUP(AL133,'シフト記号表（従来型・ユニット型共通）'!$C$6:$L$47,10,FALSE))</f>
        <v/>
      </c>
      <c r="AM134" s="259" t="str">
        <f>IF(AM133="","",VLOOKUP(AM133,'シフト記号表（従来型・ユニット型共通）'!$C$6:$L$47,10,FALSE))</f>
        <v/>
      </c>
      <c r="AN134" s="260" t="str">
        <f>IF(AN133="","",VLOOKUP(AN133,'シフト記号表（従来型・ユニット型共通）'!$C$6:$L$47,10,FALSE))</f>
        <v/>
      </c>
      <c r="AO134" s="258" t="str">
        <f>IF(AO133="","",VLOOKUP(AO133,'シフト記号表（従来型・ユニット型共通）'!$C$6:$L$47,10,FALSE))</f>
        <v/>
      </c>
      <c r="AP134" s="259" t="str">
        <f>IF(AP133="","",VLOOKUP(AP133,'シフト記号表（従来型・ユニット型共通）'!$C$6:$L$47,10,FALSE))</f>
        <v/>
      </c>
      <c r="AQ134" s="259" t="str">
        <f>IF(AQ133="","",VLOOKUP(AQ133,'シフト記号表（従来型・ユニット型共通）'!$C$6:$L$47,10,FALSE))</f>
        <v/>
      </c>
      <c r="AR134" s="259" t="str">
        <f>IF(AR133="","",VLOOKUP(AR133,'シフト記号表（従来型・ユニット型共通）'!$C$6:$L$47,10,FALSE))</f>
        <v/>
      </c>
      <c r="AS134" s="259" t="str">
        <f>IF(AS133="","",VLOOKUP(AS133,'シフト記号表（従来型・ユニット型共通）'!$C$6:$L$47,10,FALSE))</f>
        <v/>
      </c>
      <c r="AT134" s="259" t="str">
        <f>IF(AT133="","",VLOOKUP(AT133,'シフト記号表（従来型・ユニット型共通）'!$C$6:$L$47,10,FALSE))</f>
        <v/>
      </c>
      <c r="AU134" s="260" t="str">
        <f>IF(AU133="","",VLOOKUP(AU133,'シフト記号表（従来型・ユニット型共通）'!$C$6:$L$47,10,FALSE))</f>
        <v/>
      </c>
      <c r="AV134" s="258" t="str">
        <f>IF(AV133="","",VLOOKUP(AV133,'シフト記号表（従来型・ユニット型共通）'!$C$6:$L$47,10,FALSE))</f>
        <v/>
      </c>
      <c r="AW134" s="259" t="str">
        <f>IF(AW133="","",VLOOKUP(AW133,'シフト記号表（従来型・ユニット型共通）'!$C$6:$L$47,10,FALSE))</f>
        <v/>
      </c>
      <c r="AX134" s="259" t="str">
        <f>IF(AX133="","",VLOOKUP(AX133,'シフト記号表（従来型・ユニット型共通）'!$C$6:$L$47,10,FALSE))</f>
        <v/>
      </c>
      <c r="AY134" s="259" t="str">
        <f>IF(AY133="","",VLOOKUP(AY133,'シフト記号表（従来型・ユニット型共通）'!$C$6:$L$47,10,FALSE))</f>
        <v/>
      </c>
      <c r="AZ134" s="259" t="str">
        <f>IF(AZ133="","",VLOOKUP(AZ133,'シフト記号表（従来型・ユニット型共通）'!$C$6:$L$47,10,FALSE))</f>
        <v/>
      </c>
      <c r="BA134" s="259" t="str">
        <f>IF(BA133="","",VLOOKUP(BA133,'シフト記号表（従来型・ユニット型共通）'!$C$6:$L$47,10,FALSE))</f>
        <v/>
      </c>
      <c r="BB134" s="260" t="str">
        <f>IF(BB133="","",VLOOKUP(BB133,'シフト記号表（従来型・ユニット型共通）'!$C$6:$L$47,10,FALSE))</f>
        <v/>
      </c>
      <c r="BC134" s="258" t="str">
        <f>IF(BC133="","",VLOOKUP(BC133,'シフト記号表（従来型・ユニット型共通）'!$C$6:$L$47,10,FALSE))</f>
        <v/>
      </c>
      <c r="BD134" s="259" t="str">
        <f>IF(BD133="","",VLOOKUP(BD133,'シフト記号表（従来型・ユニット型共通）'!$C$6:$L$47,10,FALSE))</f>
        <v/>
      </c>
      <c r="BE134" s="259" t="str">
        <f>IF(BE133="","",VLOOKUP(BE133,'シフト記号表（従来型・ユニット型共通）'!$C$6:$L$47,10,FALSE))</f>
        <v/>
      </c>
      <c r="BF134" s="1610" t="str">
        <f>IF($BI$3="４週",SUM(AA134:BB134),IF($BI$3="暦月",SUM(AA134:BE134),""))</f>
        <v/>
      </c>
      <c r="BG134" s="1611"/>
      <c r="BH134" s="1612" t="str">
        <f>IF($BI$3="４週",BF134/4,IF($BI$3="暦月",(BF134/($BI$8/7)),""))</f>
        <v/>
      </c>
      <c r="BI134" s="1611"/>
      <c r="BJ134" s="1607"/>
      <c r="BK134" s="1608"/>
      <c r="BL134" s="1608"/>
      <c r="BM134" s="1608"/>
      <c r="BN134" s="1609"/>
    </row>
    <row r="135" spans="2:66" ht="20.25" customHeight="1" x14ac:dyDescent="0.2">
      <c r="B135" s="1520">
        <f>B133+1</f>
        <v>60</v>
      </c>
      <c r="C135" s="1673"/>
      <c r="D135" s="1675"/>
      <c r="E135" s="1541"/>
      <c r="F135" s="1676"/>
      <c r="G135" s="1584"/>
      <c r="H135" s="1511"/>
      <c r="I135" s="253"/>
      <c r="J135" s="254"/>
      <c r="K135" s="253"/>
      <c r="L135" s="254"/>
      <c r="M135" s="1585"/>
      <c r="N135" s="1586"/>
      <c r="O135" s="1509"/>
      <c r="P135" s="1510"/>
      <c r="Q135" s="1510"/>
      <c r="R135" s="1511"/>
      <c r="S135" s="1515"/>
      <c r="T135" s="1516"/>
      <c r="U135" s="1516"/>
      <c r="V135" s="1516"/>
      <c r="W135" s="1517"/>
      <c r="X135" s="273" t="s">
        <v>487</v>
      </c>
      <c r="Y135" s="274"/>
      <c r="Z135" s="275"/>
      <c r="AA135" s="266"/>
      <c r="AB135" s="267"/>
      <c r="AC135" s="267"/>
      <c r="AD135" s="267"/>
      <c r="AE135" s="267"/>
      <c r="AF135" s="267"/>
      <c r="AG135" s="268"/>
      <c r="AH135" s="266"/>
      <c r="AI135" s="267"/>
      <c r="AJ135" s="267"/>
      <c r="AK135" s="267"/>
      <c r="AL135" s="267"/>
      <c r="AM135" s="267"/>
      <c r="AN135" s="268"/>
      <c r="AO135" s="266"/>
      <c r="AP135" s="267"/>
      <c r="AQ135" s="267"/>
      <c r="AR135" s="267"/>
      <c r="AS135" s="267"/>
      <c r="AT135" s="267"/>
      <c r="AU135" s="268"/>
      <c r="AV135" s="266"/>
      <c r="AW135" s="267"/>
      <c r="AX135" s="267"/>
      <c r="AY135" s="267"/>
      <c r="AZ135" s="267"/>
      <c r="BA135" s="267"/>
      <c r="BB135" s="268"/>
      <c r="BC135" s="266"/>
      <c r="BD135" s="267"/>
      <c r="BE135" s="269"/>
      <c r="BF135" s="1518"/>
      <c r="BG135" s="1519"/>
      <c r="BH135" s="1573"/>
      <c r="BI135" s="1574"/>
      <c r="BJ135" s="1575"/>
      <c r="BK135" s="1576"/>
      <c r="BL135" s="1576"/>
      <c r="BM135" s="1576"/>
      <c r="BN135" s="1577"/>
    </row>
    <row r="136" spans="2:66" ht="20.25" customHeight="1" x14ac:dyDescent="0.2">
      <c r="B136" s="1521"/>
      <c r="C136" s="1674"/>
      <c r="D136" s="1677"/>
      <c r="E136" s="1541"/>
      <c r="F136" s="1676"/>
      <c r="G136" s="1613"/>
      <c r="H136" s="1614"/>
      <c r="I136" s="276"/>
      <c r="J136" s="277">
        <f>G135</f>
        <v>0</v>
      </c>
      <c r="K136" s="276"/>
      <c r="L136" s="277">
        <f>M135</f>
        <v>0</v>
      </c>
      <c r="M136" s="1615"/>
      <c r="N136" s="1616"/>
      <c r="O136" s="1617"/>
      <c r="P136" s="1618"/>
      <c r="Q136" s="1618"/>
      <c r="R136" s="1614"/>
      <c r="S136" s="1515"/>
      <c r="T136" s="1516"/>
      <c r="U136" s="1516"/>
      <c r="V136" s="1516"/>
      <c r="W136" s="1517"/>
      <c r="X136" s="270" t="s">
        <v>488</v>
      </c>
      <c r="Y136" s="271"/>
      <c r="Z136" s="272"/>
      <c r="AA136" s="258" t="str">
        <f>IF(AA135="","",VLOOKUP(AA135,'シフト記号表（従来型・ユニット型共通）'!$C$6:$L$47,10,FALSE))</f>
        <v/>
      </c>
      <c r="AB136" s="259" t="str">
        <f>IF(AB135="","",VLOOKUP(AB135,'シフト記号表（従来型・ユニット型共通）'!$C$6:$L$47,10,FALSE))</f>
        <v/>
      </c>
      <c r="AC136" s="259" t="str">
        <f>IF(AC135="","",VLOOKUP(AC135,'シフト記号表（従来型・ユニット型共通）'!$C$6:$L$47,10,FALSE))</f>
        <v/>
      </c>
      <c r="AD136" s="259" t="str">
        <f>IF(AD135="","",VLOOKUP(AD135,'シフト記号表（従来型・ユニット型共通）'!$C$6:$L$47,10,FALSE))</f>
        <v/>
      </c>
      <c r="AE136" s="259" t="str">
        <f>IF(AE135="","",VLOOKUP(AE135,'シフト記号表（従来型・ユニット型共通）'!$C$6:$L$47,10,FALSE))</f>
        <v/>
      </c>
      <c r="AF136" s="259" t="str">
        <f>IF(AF135="","",VLOOKUP(AF135,'シフト記号表（従来型・ユニット型共通）'!$C$6:$L$47,10,FALSE))</f>
        <v/>
      </c>
      <c r="AG136" s="260" t="str">
        <f>IF(AG135="","",VLOOKUP(AG135,'シフト記号表（従来型・ユニット型共通）'!$C$6:$L$47,10,FALSE))</f>
        <v/>
      </c>
      <c r="AH136" s="258" t="str">
        <f>IF(AH135="","",VLOOKUP(AH135,'シフト記号表（従来型・ユニット型共通）'!$C$6:$L$47,10,FALSE))</f>
        <v/>
      </c>
      <c r="AI136" s="259" t="str">
        <f>IF(AI135="","",VLOOKUP(AI135,'シフト記号表（従来型・ユニット型共通）'!$C$6:$L$47,10,FALSE))</f>
        <v/>
      </c>
      <c r="AJ136" s="259" t="str">
        <f>IF(AJ135="","",VLOOKUP(AJ135,'シフト記号表（従来型・ユニット型共通）'!$C$6:$L$47,10,FALSE))</f>
        <v/>
      </c>
      <c r="AK136" s="259" t="str">
        <f>IF(AK135="","",VLOOKUP(AK135,'シフト記号表（従来型・ユニット型共通）'!$C$6:$L$47,10,FALSE))</f>
        <v/>
      </c>
      <c r="AL136" s="259" t="str">
        <f>IF(AL135="","",VLOOKUP(AL135,'シフト記号表（従来型・ユニット型共通）'!$C$6:$L$47,10,FALSE))</f>
        <v/>
      </c>
      <c r="AM136" s="259" t="str">
        <f>IF(AM135="","",VLOOKUP(AM135,'シフト記号表（従来型・ユニット型共通）'!$C$6:$L$47,10,FALSE))</f>
        <v/>
      </c>
      <c r="AN136" s="260" t="str">
        <f>IF(AN135="","",VLOOKUP(AN135,'シフト記号表（従来型・ユニット型共通）'!$C$6:$L$47,10,FALSE))</f>
        <v/>
      </c>
      <c r="AO136" s="258" t="str">
        <f>IF(AO135="","",VLOOKUP(AO135,'シフト記号表（従来型・ユニット型共通）'!$C$6:$L$47,10,FALSE))</f>
        <v/>
      </c>
      <c r="AP136" s="259" t="str">
        <f>IF(AP135="","",VLOOKUP(AP135,'シフト記号表（従来型・ユニット型共通）'!$C$6:$L$47,10,FALSE))</f>
        <v/>
      </c>
      <c r="AQ136" s="259" t="str">
        <f>IF(AQ135="","",VLOOKUP(AQ135,'シフト記号表（従来型・ユニット型共通）'!$C$6:$L$47,10,FALSE))</f>
        <v/>
      </c>
      <c r="AR136" s="259" t="str">
        <f>IF(AR135="","",VLOOKUP(AR135,'シフト記号表（従来型・ユニット型共通）'!$C$6:$L$47,10,FALSE))</f>
        <v/>
      </c>
      <c r="AS136" s="259" t="str">
        <f>IF(AS135="","",VLOOKUP(AS135,'シフト記号表（従来型・ユニット型共通）'!$C$6:$L$47,10,FALSE))</f>
        <v/>
      </c>
      <c r="AT136" s="259" t="str">
        <f>IF(AT135="","",VLOOKUP(AT135,'シフト記号表（従来型・ユニット型共通）'!$C$6:$L$47,10,FALSE))</f>
        <v/>
      </c>
      <c r="AU136" s="260" t="str">
        <f>IF(AU135="","",VLOOKUP(AU135,'シフト記号表（従来型・ユニット型共通）'!$C$6:$L$47,10,FALSE))</f>
        <v/>
      </c>
      <c r="AV136" s="258" t="str">
        <f>IF(AV135="","",VLOOKUP(AV135,'シフト記号表（従来型・ユニット型共通）'!$C$6:$L$47,10,FALSE))</f>
        <v/>
      </c>
      <c r="AW136" s="259" t="str">
        <f>IF(AW135="","",VLOOKUP(AW135,'シフト記号表（従来型・ユニット型共通）'!$C$6:$L$47,10,FALSE))</f>
        <v/>
      </c>
      <c r="AX136" s="259" t="str">
        <f>IF(AX135="","",VLOOKUP(AX135,'シフト記号表（従来型・ユニット型共通）'!$C$6:$L$47,10,FALSE))</f>
        <v/>
      </c>
      <c r="AY136" s="259" t="str">
        <f>IF(AY135="","",VLOOKUP(AY135,'シフト記号表（従来型・ユニット型共通）'!$C$6:$L$47,10,FALSE))</f>
        <v/>
      </c>
      <c r="AZ136" s="259" t="str">
        <f>IF(AZ135="","",VLOOKUP(AZ135,'シフト記号表（従来型・ユニット型共通）'!$C$6:$L$47,10,FALSE))</f>
        <v/>
      </c>
      <c r="BA136" s="259" t="str">
        <f>IF(BA135="","",VLOOKUP(BA135,'シフト記号表（従来型・ユニット型共通）'!$C$6:$L$47,10,FALSE))</f>
        <v/>
      </c>
      <c r="BB136" s="260" t="str">
        <f>IF(BB135="","",VLOOKUP(BB135,'シフト記号表（従来型・ユニット型共通）'!$C$6:$L$47,10,FALSE))</f>
        <v/>
      </c>
      <c r="BC136" s="258" t="str">
        <f>IF(BC135="","",VLOOKUP(BC135,'シフト記号表（従来型・ユニット型共通）'!$C$6:$L$47,10,FALSE))</f>
        <v/>
      </c>
      <c r="BD136" s="259" t="str">
        <f>IF(BD135="","",VLOOKUP(BD135,'シフト記号表（従来型・ユニット型共通）'!$C$6:$L$47,10,FALSE))</f>
        <v/>
      </c>
      <c r="BE136" s="259" t="str">
        <f>IF(BE135="","",VLOOKUP(BE135,'シフト記号表（従来型・ユニット型共通）'!$C$6:$L$47,10,FALSE))</f>
        <v/>
      </c>
      <c r="BF136" s="1610" t="str">
        <f>IF($BI$3="４週",SUM(AA136:BB136),IF($BI$3="暦月",SUM(AA136:BE136),""))</f>
        <v/>
      </c>
      <c r="BG136" s="1611"/>
      <c r="BH136" s="1612" t="str">
        <f>IF($BI$3="４週",BF136/4,IF($BI$3="暦月",(BF136/($BI$8/7)),""))</f>
        <v/>
      </c>
      <c r="BI136" s="1611"/>
      <c r="BJ136" s="1607"/>
      <c r="BK136" s="1608"/>
      <c r="BL136" s="1608"/>
      <c r="BM136" s="1608"/>
      <c r="BN136" s="1609"/>
    </row>
    <row r="137" spans="2:66" ht="20.25" customHeight="1" x14ac:dyDescent="0.2">
      <c r="B137" s="1520">
        <f>B135+1</f>
        <v>61</v>
      </c>
      <c r="C137" s="1673"/>
      <c r="D137" s="1675"/>
      <c r="E137" s="1541"/>
      <c r="F137" s="1676"/>
      <c r="G137" s="1584"/>
      <c r="H137" s="1511"/>
      <c r="I137" s="253"/>
      <c r="J137" s="254"/>
      <c r="K137" s="253"/>
      <c r="L137" s="254"/>
      <c r="M137" s="1585"/>
      <c r="N137" s="1586"/>
      <c r="O137" s="1509"/>
      <c r="P137" s="1510"/>
      <c r="Q137" s="1510"/>
      <c r="R137" s="1511"/>
      <c r="S137" s="1515"/>
      <c r="T137" s="1516"/>
      <c r="U137" s="1516"/>
      <c r="V137" s="1516"/>
      <c r="W137" s="1517"/>
      <c r="X137" s="273" t="s">
        <v>487</v>
      </c>
      <c r="Y137" s="274"/>
      <c r="Z137" s="275"/>
      <c r="AA137" s="266"/>
      <c r="AB137" s="267"/>
      <c r="AC137" s="267"/>
      <c r="AD137" s="267"/>
      <c r="AE137" s="267"/>
      <c r="AF137" s="267"/>
      <c r="AG137" s="268"/>
      <c r="AH137" s="266"/>
      <c r="AI137" s="267"/>
      <c r="AJ137" s="267"/>
      <c r="AK137" s="267"/>
      <c r="AL137" s="267"/>
      <c r="AM137" s="267"/>
      <c r="AN137" s="268"/>
      <c r="AO137" s="266"/>
      <c r="AP137" s="267"/>
      <c r="AQ137" s="267"/>
      <c r="AR137" s="267"/>
      <c r="AS137" s="267"/>
      <c r="AT137" s="267"/>
      <c r="AU137" s="268"/>
      <c r="AV137" s="266"/>
      <c r="AW137" s="267"/>
      <c r="AX137" s="267"/>
      <c r="AY137" s="267"/>
      <c r="AZ137" s="267"/>
      <c r="BA137" s="267"/>
      <c r="BB137" s="268"/>
      <c r="BC137" s="266"/>
      <c r="BD137" s="267"/>
      <c r="BE137" s="269"/>
      <c r="BF137" s="1518"/>
      <c r="BG137" s="1519"/>
      <c r="BH137" s="1573"/>
      <c r="BI137" s="1574"/>
      <c r="BJ137" s="1575"/>
      <c r="BK137" s="1576"/>
      <c r="BL137" s="1576"/>
      <c r="BM137" s="1576"/>
      <c r="BN137" s="1577"/>
    </row>
    <row r="138" spans="2:66" ht="20.25" customHeight="1" x14ac:dyDescent="0.2">
      <c r="B138" s="1521"/>
      <c r="C138" s="1674"/>
      <c r="D138" s="1677"/>
      <c r="E138" s="1541"/>
      <c r="F138" s="1676"/>
      <c r="G138" s="1613"/>
      <c r="H138" s="1614"/>
      <c r="I138" s="276"/>
      <c r="J138" s="277">
        <f>G137</f>
        <v>0</v>
      </c>
      <c r="K138" s="276"/>
      <c r="L138" s="277">
        <f>M137</f>
        <v>0</v>
      </c>
      <c r="M138" s="1615"/>
      <c r="N138" s="1616"/>
      <c r="O138" s="1617"/>
      <c r="P138" s="1618"/>
      <c r="Q138" s="1618"/>
      <c r="R138" s="1614"/>
      <c r="S138" s="1515"/>
      <c r="T138" s="1516"/>
      <c r="U138" s="1516"/>
      <c r="V138" s="1516"/>
      <c r="W138" s="1517"/>
      <c r="X138" s="270" t="s">
        <v>488</v>
      </c>
      <c r="Y138" s="271"/>
      <c r="Z138" s="272"/>
      <c r="AA138" s="258" t="str">
        <f>IF(AA137="","",VLOOKUP(AA137,'シフト記号表（従来型・ユニット型共通）'!$C$6:$L$47,10,FALSE))</f>
        <v/>
      </c>
      <c r="AB138" s="259" t="str">
        <f>IF(AB137="","",VLOOKUP(AB137,'シフト記号表（従来型・ユニット型共通）'!$C$6:$L$47,10,FALSE))</f>
        <v/>
      </c>
      <c r="AC138" s="259" t="str">
        <f>IF(AC137="","",VLOOKUP(AC137,'シフト記号表（従来型・ユニット型共通）'!$C$6:$L$47,10,FALSE))</f>
        <v/>
      </c>
      <c r="AD138" s="259" t="str">
        <f>IF(AD137="","",VLOOKUP(AD137,'シフト記号表（従来型・ユニット型共通）'!$C$6:$L$47,10,FALSE))</f>
        <v/>
      </c>
      <c r="AE138" s="259" t="str">
        <f>IF(AE137="","",VLOOKUP(AE137,'シフト記号表（従来型・ユニット型共通）'!$C$6:$L$47,10,FALSE))</f>
        <v/>
      </c>
      <c r="AF138" s="259" t="str">
        <f>IF(AF137="","",VLOOKUP(AF137,'シフト記号表（従来型・ユニット型共通）'!$C$6:$L$47,10,FALSE))</f>
        <v/>
      </c>
      <c r="AG138" s="260" t="str">
        <f>IF(AG137="","",VLOOKUP(AG137,'シフト記号表（従来型・ユニット型共通）'!$C$6:$L$47,10,FALSE))</f>
        <v/>
      </c>
      <c r="AH138" s="258" t="str">
        <f>IF(AH137="","",VLOOKUP(AH137,'シフト記号表（従来型・ユニット型共通）'!$C$6:$L$47,10,FALSE))</f>
        <v/>
      </c>
      <c r="AI138" s="259" t="str">
        <f>IF(AI137="","",VLOOKUP(AI137,'シフト記号表（従来型・ユニット型共通）'!$C$6:$L$47,10,FALSE))</f>
        <v/>
      </c>
      <c r="AJ138" s="259" t="str">
        <f>IF(AJ137="","",VLOOKUP(AJ137,'シフト記号表（従来型・ユニット型共通）'!$C$6:$L$47,10,FALSE))</f>
        <v/>
      </c>
      <c r="AK138" s="259" t="str">
        <f>IF(AK137="","",VLOOKUP(AK137,'シフト記号表（従来型・ユニット型共通）'!$C$6:$L$47,10,FALSE))</f>
        <v/>
      </c>
      <c r="AL138" s="259" t="str">
        <f>IF(AL137="","",VLOOKUP(AL137,'シフト記号表（従来型・ユニット型共通）'!$C$6:$L$47,10,FALSE))</f>
        <v/>
      </c>
      <c r="AM138" s="259" t="str">
        <f>IF(AM137="","",VLOOKUP(AM137,'シフト記号表（従来型・ユニット型共通）'!$C$6:$L$47,10,FALSE))</f>
        <v/>
      </c>
      <c r="AN138" s="260" t="str">
        <f>IF(AN137="","",VLOOKUP(AN137,'シフト記号表（従来型・ユニット型共通）'!$C$6:$L$47,10,FALSE))</f>
        <v/>
      </c>
      <c r="AO138" s="258" t="str">
        <f>IF(AO137="","",VLOOKUP(AO137,'シフト記号表（従来型・ユニット型共通）'!$C$6:$L$47,10,FALSE))</f>
        <v/>
      </c>
      <c r="AP138" s="259" t="str">
        <f>IF(AP137="","",VLOOKUP(AP137,'シフト記号表（従来型・ユニット型共通）'!$C$6:$L$47,10,FALSE))</f>
        <v/>
      </c>
      <c r="AQ138" s="259" t="str">
        <f>IF(AQ137="","",VLOOKUP(AQ137,'シフト記号表（従来型・ユニット型共通）'!$C$6:$L$47,10,FALSE))</f>
        <v/>
      </c>
      <c r="AR138" s="259" t="str">
        <f>IF(AR137="","",VLOOKUP(AR137,'シフト記号表（従来型・ユニット型共通）'!$C$6:$L$47,10,FALSE))</f>
        <v/>
      </c>
      <c r="AS138" s="259" t="str">
        <f>IF(AS137="","",VLOOKUP(AS137,'シフト記号表（従来型・ユニット型共通）'!$C$6:$L$47,10,FALSE))</f>
        <v/>
      </c>
      <c r="AT138" s="259" t="str">
        <f>IF(AT137="","",VLOOKUP(AT137,'シフト記号表（従来型・ユニット型共通）'!$C$6:$L$47,10,FALSE))</f>
        <v/>
      </c>
      <c r="AU138" s="260" t="str">
        <f>IF(AU137="","",VLOOKUP(AU137,'シフト記号表（従来型・ユニット型共通）'!$C$6:$L$47,10,FALSE))</f>
        <v/>
      </c>
      <c r="AV138" s="258" t="str">
        <f>IF(AV137="","",VLOOKUP(AV137,'シフト記号表（従来型・ユニット型共通）'!$C$6:$L$47,10,FALSE))</f>
        <v/>
      </c>
      <c r="AW138" s="259" t="str">
        <f>IF(AW137="","",VLOOKUP(AW137,'シフト記号表（従来型・ユニット型共通）'!$C$6:$L$47,10,FALSE))</f>
        <v/>
      </c>
      <c r="AX138" s="259" t="str">
        <f>IF(AX137="","",VLOOKUP(AX137,'シフト記号表（従来型・ユニット型共通）'!$C$6:$L$47,10,FALSE))</f>
        <v/>
      </c>
      <c r="AY138" s="259" t="str">
        <f>IF(AY137="","",VLOOKUP(AY137,'シフト記号表（従来型・ユニット型共通）'!$C$6:$L$47,10,FALSE))</f>
        <v/>
      </c>
      <c r="AZ138" s="259" t="str">
        <f>IF(AZ137="","",VLOOKUP(AZ137,'シフト記号表（従来型・ユニット型共通）'!$C$6:$L$47,10,FALSE))</f>
        <v/>
      </c>
      <c r="BA138" s="259" t="str">
        <f>IF(BA137="","",VLOOKUP(BA137,'シフト記号表（従来型・ユニット型共通）'!$C$6:$L$47,10,FALSE))</f>
        <v/>
      </c>
      <c r="BB138" s="260" t="str">
        <f>IF(BB137="","",VLOOKUP(BB137,'シフト記号表（従来型・ユニット型共通）'!$C$6:$L$47,10,FALSE))</f>
        <v/>
      </c>
      <c r="BC138" s="258" t="str">
        <f>IF(BC137="","",VLOOKUP(BC137,'シフト記号表（従来型・ユニット型共通）'!$C$6:$L$47,10,FALSE))</f>
        <v/>
      </c>
      <c r="BD138" s="259" t="str">
        <f>IF(BD137="","",VLOOKUP(BD137,'シフト記号表（従来型・ユニット型共通）'!$C$6:$L$47,10,FALSE))</f>
        <v/>
      </c>
      <c r="BE138" s="259" t="str">
        <f>IF(BE137="","",VLOOKUP(BE137,'シフト記号表（従来型・ユニット型共通）'!$C$6:$L$47,10,FALSE))</f>
        <v/>
      </c>
      <c r="BF138" s="1610" t="str">
        <f>IF($BI$3="４週",SUM(AA138:BB138),IF($BI$3="暦月",SUM(AA138:BE138),""))</f>
        <v/>
      </c>
      <c r="BG138" s="1611"/>
      <c r="BH138" s="1612" t="str">
        <f>IF($BI$3="４週",BF138/4,IF($BI$3="暦月",(BF138/($BI$8/7)),""))</f>
        <v/>
      </c>
      <c r="BI138" s="1611"/>
      <c r="BJ138" s="1607"/>
      <c r="BK138" s="1608"/>
      <c r="BL138" s="1608"/>
      <c r="BM138" s="1608"/>
      <c r="BN138" s="1609"/>
    </row>
    <row r="139" spans="2:66" ht="20.25" customHeight="1" x14ac:dyDescent="0.2">
      <c r="B139" s="1520">
        <f>B137+1</f>
        <v>62</v>
      </c>
      <c r="C139" s="1673"/>
      <c r="D139" s="1675"/>
      <c r="E139" s="1541"/>
      <c r="F139" s="1676"/>
      <c r="G139" s="1584"/>
      <c r="H139" s="1511"/>
      <c r="I139" s="253"/>
      <c r="J139" s="254"/>
      <c r="K139" s="253"/>
      <c r="L139" s="254"/>
      <c r="M139" s="1585"/>
      <c r="N139" s="1586"/>
      <c r="O139" s="1509"/>
      <c r="P139" s="1510"/>
      <c r="Q139" s="1510"/>
      <c r="R139" s="1511"/>
      <c r="S139" s="1515"/>
      <c r="T139" s="1516"/>
      <c r="U139" s="1516"/>
      <c r="V139" s="1516"/>
      <c r="W139" s="1517"/>
      <c r="X139" s="273" t="s">
        <v>487</v>
      </c>
      <c r="Y139" s="274"/>
      <c r="Z139" s="275"/>
      <c r="AA139" s="266"/>
      <c r="AB139" s="267"/>
      <c r="AC139" s="267"/>
      <c r="AD139" s="267"/>
      <c r="AE139" s="267"/>
      <c r="AF139" s="267"/>
      <c r="AG139" s="268"/>
      <c r="AH139" s="266"/>
      <c r="AI139" s="267"/>
      <c r="AJ139" s="267"/>
      <c r="AK139" s="267"/>
      <c r="AL139" s="267"/>
      <c r="AM139" s="267"/>
      <c r="AN139" s="268"/>
      <c r="AO139" s="266"/>
      <c r="AP139" s="267"/>
      <c r="AQ139" s="267"/>
      <c r="AR139" s="267"/>
      <c r="AS139" s="267"/>
      <c r="AT139" s="267"/>
      <c r="AU139" s="268"/>
      <c r="AV139" s="266"/>
      <c r="AW139" s="267"/>
      <c r="AX139" s="267"/>
      <c r="AY139" s="267"/>
      <c r="AZ139" s="267"/>
      <c r="BA139" s="267"/>
      <c r="BB139" s="268"/>
      <c r="BC139" s="266"/>
      <c r="BD139" s="267"/>
      <c r="BE139" s="269"/>
      <c r="BF139" s="1518"/>
      <c r="BG139" s="1519"/>
      <c r="BH139" s="1573"/>
      <c r="BI139" s="1574"/>
      <c r="BJ139" s="1575"/>
      <c r="BK139" s="1576"/>
      <c r="BL139" s="1576"/>
      <c r="BM139" s="1576"/>
      <c r="BN139" s="1577"/>
    </row>
    <row r="140" spans="2:66" ht="20.25" customHeight="1" x14ac:dyDescent="0.2">
      <c r="B140" s="1521"/>
      <c r="C140" s="1674"/>
      <c r="D140" s="1677"/>
      <c r="E140" s="1541"/>
      <c r="F140" s="1676"/>
      <c r="G140" s="1613"/>
      <c r="H140" s="1614"/>
      <c r="I140" s="276"/>
      <c r="J140" s="277">
        <f>G139</f>
        <v>0</v>
      </c>
      <c r="K140" s="276"/>
      <c r="L140" s="277">
        <f>M139</f>
        <v>0</v>
      </c>
      <c r="M140" s="1615"/>
      <c r="N140" s="1616"/>
      <c r="O140" s="1617"/>
      <c r="P140" s="1618"/>
      <c r="Q140" s="1618"/>
      <c r="R140" s="1614"/>
      <c r="S140" s="1515"/>
      <c r="T140" s="1516"/>
      <c r="U140" s="1516"/>
      <c r="V140" s="1516"/>
      <c r="W140" s="1517"/>
      <c r="X140" s="270" t="s">
        <v>488</v>
      </c>
      <c r="Y140" s="271"/>
      <c r="Z140" s="272"/>
      <c r="AA140" s="258" t="str">
        <f>IF(AA139="","",VLOOKUP(AA139,'シフト記号表（従来型・ユニット型共通）'!$C$6:$L$47,10,FALSE))</f>
        <v/>
      </c>
      <c r="AB140" s="259" t="str">
        <f>IF(AB139="","",VLOOKUP(AB139,'シフト記号表（従来型・ユニット型共通）'!$C$6:$L$47,10,FALSE))</f>
        <v/>
      </c>
      <c r="AC140" s="259" t="str">
        <f>IF(AC139="","",VLOOKUP(AC139,'シフト記号表（従来型・ユニット型共通）'!$C$6:$L$47,10,FALSE))</f>
        <v/>
      </c>
      <c r="AD140" s="259" t="str">
        <f>IF(AD139="","",VLOOKUP(AD139,'シフト記号表（従来型・ユニット型共通）'!$C$6:$L$47,10,FALSE))</f>
        <v/>
      </c>
      <c r="AE140" s="259" t="str">
        <f>IF(AE139="","",VLOOKUP(AE139,'シフト記号表（従来型・ユニット型共通）'!$C$6:$L$47,10,FALSE))</f>
        <v/>
      </c>
      <c r="AF140" s="259" t="str">
        <f>IF(AF139="","",VLOOKUP(AF139,'シフト記号表（従来型・ユニット型共通）'!$C$6:$L$47,10,FALSE))</f>
        <v/>
      </c>
      <c r="AG140" s="260" t="str">
        <f>IF(AG139="","",VLOOKUP(AG139,'シフト記号表（従来型・ユニット型共通）'!$C$6:$L$47,10,FALSE))</f>
        <v/>
      </c>
      <c r="AH140" s="258" t="str">
        <f>IF(AH139="","",VLOOKUP(AH139,'シフト記号表（従来型・ユニット型共通）'!$C$6:$L$47,10,FALSE))</f>
        <v/>
      </c>
      <c r="AI140" s="259" t="str">
        <f>IF(AI139="","",VLOOKUP(AI139,'シフト記号表（従来型・ユニット型共通）'!$C$6:$L$47,10,FALSE))</f>
        <v/>
      </c>
      <c r="AJ140" s="259" t="str">
        <f>IF(AJ139="","",VLOOKUP(AJ139,'シフト記号表（従来型・ユニット型共通）'!$C$6:$L$47,10,FALSE))</f>
        <v/>
      </c>
      <c r="AK140" s="259" t="str">
        <f>IF(AK139="","",VLOOKUP(AK139,'シフト記号表（従来型・ユニット型共通）'!$C$6:$L$47,10,FALSE))</f>
        <v/>
      </c>
      <c r="AL140" s="259" t="str">
        <f>IF(AL139="","",VLOOKUP(AL139,'シフト記号表（従来型・ユニット型共通）'!$C$6:$L$47,10,FALSE))</f>
        <v/>
      </c>
      <c r="AM140" s="259" t="str">
        <f>IF(AM139="","",VLOOKUP(AM139,'シフト記号表（従来型・ユニット型共通）'!$C$6:$L$47,10,FALSE))</f>
        <v/>
      </c>
      <c r="AN140" s="260" t="str">
        <f>IF(AN139="","",VLOOKUP(AN139,'シフト記号表（従来型・ユニット型共通）'!$C$6:$L$47,10,FALSE))</f>
        <v/>
      </c>
      <c r="AO140" s="258" t="str">
        <f>IF(AO139="","",VLOOKUP(AO139,'シフト記号表（従来型・ユニット型共通）'!$C$6:$L$47,10,FALSE))</f>
        <v/>
      </c>
      <c r="AP140" s="259" t="str">
        <f>IF(AP139="","",VLOOKUP(AP139,'シフト記号表（従来型・ユニット型共通）'!$C$6:$L$47,10,FALSE))</f>
        <v/>
      </c>
      <c r="AQ140" s="259" t="str">
        <f>IF(AQ139="","",VLOOKUP(AQ139,'シフト記号表（従来型・ユニット型共通）'!$C$6:$L$47,10,FALSE))</f>
        <v/>
      </c>
      <c r="AR140" s="259" t="str">
        <f>IF(AR139="","",VLOOKUP(AR139,'シフト記号表（従来型・ユニット型共通）'!$C$6:$L$47,10,FALSE))</f>
        <v/>
      </c>
      <c r="AS140" s="259" t="str">
        <f>IF(AS139="","",VLOOKUP(AS139,'シフト記号表（従来型・ユニット型共通）'!$C$6:$L$47,10,FALSE))</f>
        <v/>
      </c>
      <c r="AT140" s="259" t="str">
        <f>IF(AT139="","",VLOOKUP(AT139,'シフト記号表（従来型・ユニット型共通）'!$C$6:$L$47,10,FALSE))</f>
        <v/>
      </c>
      <c r="AU140" s="260" t="str">
        <f>IF(AU139="","",VLOOKUP(AU139,'シフト記号表（従来型・ユニット型共通）'!$C$6:$L$47,10,FALSE))</f>
        <v/>
      </c>
      <c r="AV140" s="258" t="str">
        <f>IF(AV139="","",VLOOKUP(AV139,'シフト記号表（従来型・ユニット型共通）'!$C$6:$L$47,10,FALSE))</f>
        <v/>
      </c>
      <c r="AW140" s="259" t="str">
        <f>IF(AW139="","",VLOOKUP(AW139,'シフト記号表（従来型・ユニット型共通）'!$C$6:$L$47,10,FALSE))</f>
        <v/>
      </c>
      <c r="AX140" s="259" t="str">
        <f>IF(AX139="","",VLOOKUP(AX139,'シフト記号表（従来型・ユニット型共通）'!$C$6:$L$47,10,FALSE))</f>
        <v/>
      </c>
      <c r="AY140" s="259" t="str">
        <f>IF(AY139="","",VLOOKUP(AY139,'シフト記号表（従来型・ユニット型共通）'!$C$6:$L$47,10,FALSE))</f>
        <v/>
      </c>
      <c r="AZ140" s="259" t="str">
        <f>IF(AZ139="","",VLOOKUP(AZ139,'シフト記号表（従来型・ユニット型共通）'!$C$6:$L$47,10,FALSE))</f>
        <v/>
      </c>
      <c r="BA140" s="259" t="str">
        <f>IF(BA139="","",VLOOKUP(BA139,'シフト記号表（従来型・ユニット型共通）'!$C$6:$L$47,10,FALSE))</f>
        <v/>
      </c>
      <c r="BB140" s="260" t="str">
        <f>IF(BB139="","",VLOOKUP(BB139,'シフト記号表（従来型・ユニット型共通）'!$C$6:$L$47,10,FALSE))</f>
        <v/>
      </c>
      <c r="BC140" s="258" t="str">
        <f>IF(BC139="","",VLOOKUP(BC139,'シフト記号表（従来型・ユニット型共通）'!$C$6:$L$47,10,FALSE))</f>
        <v/>
      </c>
      <c r="BD140" s="259" t="str">
        <f>IF(BD139="","",VLOOKUP(BD139,'シフト記号表（従来型・ユニット型共通）'!$C$6:$L$47,10,FALSE))</f>
        <v/>
      </c>
      <c r="BE140" s="259" t="str">
        <f>IF(BE139="","",VLOOKUP(BE139,'シフト記号表（従来型・ユニット型共通）'!$C$6:$L$47,10,FALSE))</f>
        <v/>
      </c>
      <c r="BF140" s="1610" t="str">
        <f>IF($BI$3="４週",SUM(AA140:BB140),IF($BI$3="暦月",SUM(AA140:BE140),""))</f>
        <v/>
      </c>
      <c r="BG140" s="1611"/>
      <c r="BH140" s="1612" t="str">
        <f>IF($BI$3="４週",BF140/4,IF($BI$3="暦月",(BF140/($BI$8/7)),""))</f>
        <v/>
      </c>
      <c r="BI140" s="1611"/>
      <c r="BJ140" s="1607"/>
      <c r="BK140" s="1608"/>
      <c r="BL140" s="1608"/>
      <c r="BM140" s="1608"/>
      <c r="BN140" s="1609"/>
    </row>
    <row r="141" spans="2:66" ht="20.25" customHeight="1" x14ac:dyDescent="0.2">
      <c r="B141" s="1520">
        <f>B139+1</f>
        <v>63</v>
      </c>
      <c r="C141" s="1673"/>
      <c r="D141" s="1675"/>
      <c r="E141" s="1541"/>
      <c r="F141" s="1676"/>
      <c r="G141" s="1584"/>
      <c r="H141" s="1511"/>
      <c r="I141" s="253"/>
      <c r="J141" s="254"/>
      <c r="K141" s="253"/>
      <c r="L141" s="254"/>
      <c r="M141" s="1585"/>
      <c r="N141" s="1586"/>
      <c r="O141" s="1509"/>
      <c r="P141" s="1510"/>
      <c r="Q141" s="1510"/>
      <c r="R141" s="1511"/>
      <c r="S141" s="1515"/>
      <c r="T141" s="1516"/>
      <c r="U141" s="1516"/>
      <c r="V141" s="1516"/>
      <c r="W141" s="1517"/>
      <c r="X141" s="273" t="s">
        <v>487</v>
      </c>
      <c r="Y141" s="274"/>
      <c r="Z141" s="275"/>
      <c r="AA141" s="266"/>
      <c r="AB141" s="267"/>
      <c r="AC141" s="267"/>
      <c r="AD141" s="267"/>
      <c r="AE141" s="267"/>
      <c r="AF141" s="267"/>
      <c r="AG141" s="268"/>
      <c r="AH141" s="266"/>
      <c r="AI141" s="267"/>
      <c r="AJ141" s="267"/>
      <c r="AK141" s="267"/>
      <c r="AL141" s="267"/>
      <c r="AM141" s="267"/>
      <c r="AN141" s="268"/>
      <c r="AO141" s="266"/>
      <c r="AP141" s="267"/>
      <c r="AQ141" s="267"/>
      <c r="AR141" s="267"/>
      <c r="AS141" s="267"/>
      <c r="AT141" s="267"/>
      <c r="AU141" s="268"/>
      <c r="AV141" s="266"/>
      <c r="AW141" s="267"/>
      <c r="AX141" s="267"/>
      <c r="AY141" s="267"/>
      <c r="AZ141" s="267"/>
      <c r="BA141" s="267"/>
      <c r="BB141" s="268"/>
      <c r="BC141" s="266"/>
      <c r="BD141" s="267"/>
      <c r="BE141" s="269"/>
      <c r="BF141" s="1518"/>
      <c r="BG141" s="1519"/>
      <c r="BH141" s="1573"/>
      <c r="BI141" s="1574"/>
      <c r="BJ141" s="1575"/>
      <c r="BK141" s="1576"/>
      <c r="BL141" s="1576"/>
      <c r="BM141" s="1576"/>
      <c r="BN141" s="1577"/>
    </row>
    <row r="142" spans="2:66" ht="20.25" customHeight="1" x14ac:dyDescent="0.2">
      <c r="B142" s="1521"/>
      <c r="C142" s="1674"/>
      <c r="D142" s="1677"/>
      <c r="E142" s="1541"/>
      <c r="F142" s="1676"/>
      <c r="G142" s="1613"/>
      <c r="H142" s="1614"/>
      <c r="I142" s="276"/>
      <c r="J142" s="277">
        <f>G141</f>
        <v>0</v>
      </c>
      <c r="K142" s="276"/>
      <c r="L142" s="277">
        <f>M141</f>
        <v>0</v>
      </c>
      <c r="M142" s="1615"/>
      <c r="N142" s="1616"/>
      <c r="O142" s="1617"/>
      <c r="P142" s="1618"/>
      <c r="Q142" s="1618"/>
      <c r="R142" s="1614"/>
      <c r="S142" s="1515"/>
      <c r="T142" s="1516"/>
      <c r="U142" s="1516"/>
      <c r="V142" s="1516"/>
      <c r="W142" s="1517"/>
      <c r="X142" s="270" t="s">
        <v>488</v>
      </c>
      <c r="Y142" s="271"/>
      <c r="Z142" s="272"/>
      <c r="AA142" s="258" t="str">
        <f>IF(AA141="","",VLOOKUP(AA141,'シフト記号表（従来型・ユニット型共通）'!$C$6:$L$47,10,FALSE))</f>
        <v/>
      </c>
      <c r="AB142" s="259" t="str">
        <f>IF(AB141="","",VLOOKUP(AB141,'シフト記号表（従来型・ユニット型共通）'!$C$6:$L$47,10,FALSE))</f>
        <v/>
      </c>
      <c r="AC142" s="259" t="str">
        <f>IF(AC141="","",VLOOKUP(AC141,'シフト記号表（従来型・ユニット型共通）'!$C$6:$L$47,10,FALSE))</f>
        <v/>
      </c>
      <c r="AD142" s="259" t="str">
        <f>IF(AD141="","",VLOOKUP(AD141,'シフト記号表（従来型・ユニット型共通）'!$C$6:$L$47,10,FALSE))</f>
        <v/>
      </c>
      <c r="AE142" s="259" t="str">
        <f>IF(AE141="","",VLOOKUP(AE141,'シフト記号表（従来型・ユニット型共通）'!$C$6:$L$47,10,FALSE))</f>
        <v/>
      </c>
      <c r="AF142" s="259" t="str">
        <f>IF(AF141="","",VLOOKUP(AF141,'シフト記号表（従来型・ユニット型共通）'!$C$6:$L$47,10,FALSE))</f>
        <v/>
      </c>
      <c r="AG142" s="260" t="str">
        <f>IF(AG141="","",VLOOKUP(AG141,'シフト記号表（従来型・ユニット型共通）'!$C$6:$L$47,10,FALSE))</f>
        <v/>
      </c>
      <c r="AH142" s="258" t="str">
        <f>IF(AH141="","",VLOOKUP(AH141,'シフト記号表（従来型・ユニット型共通）'!$C$6:$L$47,10,FALSE))</f>
        <v/>
      </c>
      <c r="AI142" s="259" t="str">
        <f>IF(AI141="","",VLOOKUP(AI141,'シフト記号表（従来型・ユニット型共通）'!$C$6:$L$47,10,FALSE))</f>
        <v/>
      </c>
      <c r="AJ142" s="259" t="str">
        <f>IF(AJ141="","",VLOOKUP(AJ141,'シフト記号表（従来型・ユニット型共通）'!$C$6:$L$47,10,FALSE))</f>
        <v/>
      </c>
      <c r="AK142" s="259" t="str">
        <f>IF(AK141="","",VLOOKUP(AK141,'シフト記号表（従来型・ユニット型共通）'!$C$6:$L$47,10,FALSE))</f>
        <v/>
      </c>
      <c r="AL142" s="259" t="str">
        <f>IF(AL141="","",VLOOKUP(AL141,'シフト記号表（従来型・ユニット型共通）'!$C$6:$L$47,10,FALSE))</f>
        <v/>
      </c>
      <c r="AM142" s="259" t="str">
        <f>IF(AM141="","",VLOOKUP(AM141,'シフト記号表（従来型・ユニット型共通）'!$C$6:$L$47,10,FALSE))</f>
        <v/>
      </c>
      <c r="AN142" s="260" t="str">
        <f>IF(AN141="","",VLOOKUP(AN141,'シフト記号表（従来型・ユニット型共通）'!$C$6:$L$47,10,FALSE))</f>
        <v/>
      </c>
      <c r="AO142" s="258" t="str">
        <f>IF(AO141="","",VLOOKUP(AO141,'シフト記号表（従来型・ユニット型共通）'!$C$6:$L$47,10,FALSE))</f>
        <v/>
      </c>
      <c r="AP142" s="259" t="str">
        <f>IF(AP141="","",VLOOKUP(AP141,'シフト記号表（従来型・ユニット型共通）'!$C$6:$L$47,10,FALSE))</f>
        <v/>
      </c>
      <c r="AQ142" s="259" t="str">
        <f>IF(AQ141="","",VLOOKUP(AQ141,'シフト記号表（従来型・ユニット型共通）'!$C$6:$L$47,10,FALSE))</f>
        <v/>
      </c>
      <c r="AR142" s="259" t="str">
        <f>IF(AR141="","",VLOOKUP(AR141,'シフト記号表（従来型・ユニット型共通）'!$C$6:$L$47,10,FALSE))</f>
        <v/>
      </c>
      <c r="AS142" s="259" t="str">
        <f>IF(AS141="","",VLOOKUP(AS141,'シフト記号表（従来型・ユニット型共通）'!$C$6:$L$47,10,FALSE))</f>
        <v/>
      </c>
      <c r="AT142" s="259" t="str">
        <f>IF(AT141="","",VLOOKUP(AT141,'シフト記号表（従来型・ユニット型共通）'!$C$6:$L$47,10,FALSE))</f>
        <v/>
      </c>
      <c r="AU142" s="260" t="str">
        <f>IF(AU141="","",VLOOKUP(AU141,'シフト記号表（従来型・ユニット型共通）'!$C$6:$L$47,10,FALSE))</f>
        <v/>
      </c>
      <c r="AV142" s="258" t="str">
        <f>IF(AV141="","",VLOOKUP(AV141,'シフト記号表（従来型・ユニット型共通）'!$C$6:$L$47,10,FALSE))</f>
        <v/>
      </c>
      <c r="AW142" s="259" t="str">
        <f>IF(AW141="","",VLOOKUP(AW141,'シフト記号表（従来型・ユニット型共通）'!$C$6:$L$47,10,FALSE))</f>
        <v/>
      </c>
      <c r="AX142" s="259" t="str">
        <f>IF(AX141="","",VLOOKUP(AX141,'シフト記号表（従来型・ユニット型共通）'!$C$6:$L$47,10,FALSE))</f>
        <v/>
      </c>
      <c r="AY142" s="259" t="str">
        <f>IF(AY141="","",VLOOKUP(AY141,'シフト記号表（従来型・ユニット型共通）'!$C$6:$L$47,10,FALSE))</f>
        <v/>
      </c>
      <c r="AZ142" s="259" t="str">
        <f>IF(AZ141="","",VLOOKUP(AZ141,'シフト記号表（従来型・ユニット型共通）'!$C$6:$L$47,10,FALSE))</f>
        <v/>
      </c>
      <c r="BA142" s="259" t="str">
        <f>IF(BA141="","",VLOOKUP(BA141,'シフト記号表（従来型・ユニット型共通）'!$C$6:$L$47,10,FALSE))</f>
        <v/>
      </c>
      <c r="BB142" s="260" t="str">
        <f>IF(BB141="","",VLOOKUP(BB141,'シフト記号表（従来型・ユニット型共通）'!$C$6:$L$47,10,FALSE))</f>
        <v/>
      </c>
      <c r="BC142" s="258" t="str">
        <f>IF(BC141="","",VLOOKUP(BC141,'シフト記号表（従来型・ユニット型共通）'!$C$6:$L$47,10,FALSE))</f>
        <v/>
      </c>
      <c r="BD142" s="259" t="str">
        <f>IF(BD141="","",VLOOKUP(BD141,'シフト記号表（従来型・ユニット型共通）'!$C$6:$L$47,10,FALSE))</f>
        <v/>
      </c>
      <c r="BE142" s="259" t="str">
        <f>IF(BE141="","",VLOOKUP(BE141,'シフト記号表（従来型・ユニット型共通）'!$C$6:$L$47,10,FALSE))</f>
        <v/>
      </c>
      <c r="BF142" s="1610" t="str">
        <f>IF($BI$3="４週",SUM(AA142:BB142),IF($BI$3="暦月",SUM(AA142:BE142),""))</f>
        <v/>
      </c>
      <c r="BG142" s="1611"/>
      <c r="BH142" s="1612" t="str">
        <f>IF($BI$3="４週",BF142/4,IF($BI$3="暦月",(BF142/($BI$8/7)),""))</f>
        <v/>
      </c>
      <c r="BI142" s="1611"/>
      <c r="BJ142" s="1607"/>
      <c r="BK142" s="1608"/>
      <c r="BL142" s="1608"/>
      <c r="BM142" s="1608"/>
      <c r="BN142" s="1609"/>
    </row>
    <row r="143" spans="2:66" ht="20.25" customHeight="1" x14ac:dyDescent="0.2">
      <c r="B143" s="1520">
        <f>B141+1</f>
        <v>64</v>
      </c>
      <c r="C143" s="1673"/>
      <c r="D143" s="1675"/>
      <c r="E143" s="1541"/>
      <c r="F143" s="1676"/>
      <c r="G143" s="1584"/>
      <c r="H143" s="1511"/>
      <c r="I143" s="253"/>
      <c r="J143" s="254"/>
      <c r="K143" s="253"/>
      <c r="L143" s="254"/>
      <c r="M143" s="1585"/>
      <c r="N143" s="1586"/>
      <c r="O143" s="1509"/>
      <c r="P143" s="1510"/>
      <c r="Q143" s="1510"/>
      <c r="R143" s="1511"/>
      <c r="S143" s="1515"/>
      <c r="T143" s="1516"/>
      <c r="U143" s="1516"/>
      <c r="V143" s="1516"/>
      <c r="W143" s="1517"/>
      <c r="X143" s="273" t="s">
        <v>487</v>
      </c>
      <c r="Y143" s="274"/>
      <c r="Z143" s="275"/>
      <c r="AA143" s="266"/>
      <c r="AB143" s="267"/>
      <c r="AC143" s="267"/>
      <c r="AD143" s="267"/>
      <c r="AE143" s="267"/>
      <c r="AF143" s="267"/>
      <c r="AG143" s="268"/>
      <c r="AH143" s="266"/>
      <c r="AI143" s="267"/>
      <c r="AJ143" s="267"/>
      <c r="AK143" s="267"/>
      <c r="AL143" s="267"/>
      <c r="AM143" s="267"/>
      <c r="AN143" s="268"/>
      <c r="AO143" s="266"/>
      <c r="AP143" s="267"/>
      <c r="AQ143" s="267"/>
      <c r="AR143" s="267"/>
      <c r="AS143" s="267"/>
      <c r="AT143" s="267"/>
      <c r="AU143" s="268"/>
      <c r="AV143" s="266"/>
      <c r="AW143" s="267"/>
      <c r="AX143" s="267"/>
      <c r="AY143" s="267"/>
      <c r="AZ143" s="267"/>
      <c r="BA143" s="267"/>
      <c r="BB143" s="268"/>
      <c r="BC143" s="266"/>
      <c r="BD143" s="267"/>
      <c r="BE143" s="269"/>
      <c r="BF143" s="1518"/>
      <c r="BG143" s="1519"/>
      <c r="BH143" s="1573"/>
      <c r="BI143" s="1574"/>
      <c r="BJ143" s="1575"/>
      <c r="BK143" s="1576"/>
      <c r="BL143" s="1576"/>
      <c r="BM143" s="1576"/>
      <c r="BN143" s="1577"/>
    </row>
    <row r="144" spans="2:66" ht="20.25" customHeight="1" x14ac:dyDescent="0.2">
      <c r="B144" s="1521"/>
      <c r="C144" s="1674"/>
      <c r="D144" s="1677"/>
      <c r="E144" s="1541"/>
      <c r="F144" s="1676"/>
      <c r="G144" s="1613"/>
      <c r="H144" s="1614"/>
      <c r="I144" s="276"/>
      <c r="J144" s="277">
        <f>G143</f>
        <v>0</v>
      </c>
      <c r="K144" s="276"/>
      <c r="L144" s="277">
        <f>M143</f>
        <v>0</v>
      </c>
      <c r="M144" s="1615"/>
      <c r="N144" s="1616"/>
      <c r="O144" s="1617"/>
      <c r="P144" s="1618"/>
      <c r="Q144" s="1618"/>
      <c r="R144" s="1614"/>
      <c r="S144" s="1515"/>
      <c r="T144" s="1516"/>
      <c r="U144" s="1516"/>
      <c r="V144" s="1516"/>
      <c r="W144" s="1517"/>
      <c r="X144" s="270" t="s">
        <v>488</v>
      </c>
      <c r="Y144" s="271"/>
      <c r="Z144" s="272"/>
      <c r="AA144" s="258" t="str">
        <f>IF(AA143="","",VLOOKUP(AA143,'シフト記号表（従来型・ユニット型共通）'!$C$6:$L$47,10,FALSE))</f>
        <v/>
      </c>
      <c r="AB144" s="259" t="str">
        <f>IF(AB143="","",VLOOKUP(AB143,'シフト記号表（従来型・ユニット型共通）'!$C$6:$L$47,10,FALSE))</f>
        <v/>
      </c>
      <c r="AC144" s="259" t="str">
        <f>IF(AC143="","",VLOOKUP(AC143,'シフト記号表（従来型・ユニット型共通）'!$C$6:$L$47,10,FALSE))</f>
        <v/>
      </c>
      <c r="AD144" s="259" t="str">
        <f>IF(AD143="","",VLOOKUP(AD143,'シフト記号表（従来型・ユニット型共通）'!$C$6:$L$47,10,FALSE))</f>
        <v/>
      </c>
      <c r="AE144" s="259" t="str">
        <f>IF(AE143="","",VLOOKUP(AE143,'シフト記号表（従来型・ユニット型共通）'!$C$6:$L$47,10,FALSE))</f>
        <v/>
      </c>
      <c r="AF144" s="259" t="str">
        <f>IF(AF143="","",VLOOKUP(AF143,'シフト記号表（従来型・ユニット型共通）'!$C$6:$L$47,10,FALSE))</f>
        <v/>
      </c>
      <c r="AG144" s="260" t="str">
        <f>IF(AG143="","",VLOOKUP(AG143,'シフト記号表（従来型・ユニット型共通）'!$C$6:$L$47,10,FALSE))</f>
        <v/>
      </c>
      <c r="AH144" s="258" t="str">
        <f>IF(AH143="","",VLOOKUP(AH143,'シフト記号表（従来型・ユニット型共通）'!$C$6:$L$47,10,FALSE))</f>
        <v/>
      </c>
      <c r="AI144" s="259" t="str">
        <f>IF(AI143="","",VLOOKUP(AI143,'シフト記号表（従来型・ユニット型共通）'!$C$6:$L$47,10,FALSE))</f>
        <v/>
      </c>
      <c r="AJ144" s="259" t="str">
        <f>IF(AJ143="","",VLOOKUP(AJ143,'シフト記号表（従来型・ユニット型共通）'!$C$6:$L$47,10,FALSE))</f>
        <v/>
      </c>
      <c r="AK144" s="259" t="str">
        <f>IF(AK143="","",VLOOKUP(AK143,'シフト記号表（従来型・ユニット型共通）'!$C$6:$L$47,10,FALSE))</f>
        <v/>
      </c>
      <c r="AL144" s="259" t="str">
        <f>IF(AL143="","",VLOOKUP(AL143,'シフト記号表（従来型・ユニット型共通）'!$C$6:$L$47,10,FALSE))</f>
        <v/>
      </c>
      <c r="AM144" s="259" t="str">
        <f>IF(AM143="","",VLOOKUP(AM143,'シフト記号表（従来型・ユニット型共通）'!$C$6:$L$47,10,FALSE))</f>
        <v/>
      </c>
      <c r="AN144" s="260" t="str">
        <f>IF(AN143="","",VLOOKUP(AN143,'シフト記号表（従来型・ユニット型共通）'!$C$6:$L$47,10,FALSE))</f>
        <v/>
      </c>
      <c r="AO144" s="258" t="str">
        <f>IF(AO143="","",VLOOKUP(AO143,'シフト記号表（従来型・ユニット型共通）'!$C$6:$L$47,10,FALSE))</f>
        <v/>
      </c>
      <c r="AP144" s="259" t="str">
        <f>IF(AP143="","",VLOOKUP(AP143,'シフト記号表（従来型・ユニット型共通）'!$C$6:$L$47,10,FALSE))</f>
        <v/>
      </c>
      <c r="AQ144" s="259" t="str">
        <f>IF(AQ143="","",VLOOKUP(AQ143,'シフト記号表（従来型・ユニット型共通）'!$C$6:$L$47,10,FALSE))</f>
        <v/>
      </c>
      <c r="AR144" s="259" t="str">
        <f>IF(AR143="","",VLOOKUP(AR143,'シフト記号表（従来型・ユニット型共通）'!$C$6:$L$47,10,FALSE))</f>
        <v/>
      </c>
      <c r="AS144" s="259" t="str">
        <f>IF(AS143="","",VLOOKUP(AS143,'シフト記号表（従来型・ユニット型共通）'!$C$6:$L$47,10,FALSE))</f>
        <v/>
      </c>
      <c r="AT144" s="259" t="str">
        <f>IF(AT143="","",VLOOKUP(AT143,'シフト記号表（従来型・ユニット型共通）'!$C$6:$L$47,10,FALSE))</f>
        <v/>
      </c>
      <c r="AU144" s="260" t="str">
        <f>IF(AU143="","",VLOOKUP(AU143,'シフト記号表（従来型・ユニット型共通）'!$C$6:$L$47,10,FALSE))</f>
        <v/>
      </c>
      <c r="AV144" s="258" t="str">
        <f>IF(AV143="","",VLOOKUP(AV143,'シフト記号表（従来型・ユニット型共通）'!$C$6:$L$47,10,FALSE))</f>
        <v/>
      </c>
      <c r="AW144" s="259" t="str">
        <f>IF(AW143="","",VLOOKUP(AW143,'シフト記号表（従来型・ユニット型共通）'!$C$6:$L$47,10,FALSE))</f>
        <v/>
      </c>
      <c r="AX144" s="259" t="str">
        <f>IF(AX143="","",VLOOKUP(AX143,'シフト記号表（従来型・ユニット型共通）'!$C$6:$L$47,10,FALSE))</f>
        <v/>
      </c>
      <c r="AY144" s="259" t="str">
        <f>IF(AY143="","",VLOOKUP(AY143,'シフト記号表（従来型・ユニット型共通）'!$C$6:$L$47,10,FALSE))</f>
        <v/>
      </c>
      <c r="AZ144" s="259" t="str">
        <f>IF(AZ143="","",VLOOKUP(AZ143,'シフト記号表（従来型・ユニット型共通）'!$C$6:$L$47,10,FALSE))</f>
        <v/>
      </c>
      <c r="BA144" s="259" t="str">
        <f>IF(BA143="","",VLOOKUP(BA143,'シフト記号表（従来型・ユニット型共通）'!$C$6:$L$47,10,FALSE))</f>
        <v/>
      </c>
      <c r="BB144" s="260" t="str">
        <f>IF(BB143="","",VLOOKUP(BB143,'シフト記号表（従来型・ユニット型共通）'!$C$6:$L$47,10,FALSE))</f>
        <v/>
      </c>
      <c r="BC144" s="258" t="str">
        <f>IF(BC143="","",VLOOKUP(BC143,'シフト記号表（従来型・ユニット型共通）'!$C$6:$L$47,10,FALSE))</f>
        <v/>
      </c>
      <c r="BD144" s="259" t="str">
        <f>IF(BD143="","",VLOOKUP(BD143,'シフト記号表（従来型・ユニット型共通）'!$C$6:$L$47,10,FALSE))</f>
        <v/>
      </c>
      <c r="BE144" s="259" t="str">
        <f>IF(BE143="","",VLOOKUP(BE143,'シフト記号表（従来型・ユニット型共通）'!$C$6:$L$47,10,FALSE))</f>
        <v/>
      </c>
      <c r="BF144" s="1610" t="str">
        <f>IF($BI$3="４週",SUM(AA144:BB144),IF($BI$3="暦月",SUM(AA144:BE144),""))</f>
        <v/>
      </c>
      <c r="BG144" s="1611"/>
      <c r="BH144" s="1612" t="str">
        <f>IF($BI$3="４週",BF144/4,IF($BI$3="暦月",(BF144/($BI$8/7)),""))</f>
        <v/>
      </c>
      <c r="BI144" s="1611"/>
      <c r="BJ144" s="1607"/>
      <c r="BK144" s="1608"/>
      <c r="BL144" s="1608"/>
      <c r="BM144" s="1608"/>
      <c r="BN144" s="1609"/>
    </row>
    <row r="145" spans="2:66" ht="20.25" customHeight="1" x14ac:dyDescent="0.2">
      <c r="B145" s="1520">
        <f>B143+1</f>
        <v>65</v>
      </c>
      <c r="C145" s="1673"/>
      <c r="D145" s="1675"/>
      <c r="E145" s="1541"/>
      <c r="F145" s="1676"/>
      <c r="G145" s="1584"/>
      <c r="H145" s="1511"/>
      <c r="I145" s="253"/>
      <c r="J145" s="254"/>
      <c r="K145" s="253"/>
      <c r="L145" s="254"/>
      <c r="M145" s="1585"/>
      <c r="N145" s="1586"/>
      <c r="O145" s="1509"/>
      <c r="P145" s="1510"/>
      <c r="Q145" s="1510"/>
      <c r="R145" s="1511"/>
      <c r="S145" s="1515"/>
      <c r="T145" s="1516"/>
      <c r="U145" s="1516"/>
      <c r="V145" s="1516"/>
      <c r="W145" s="1517"/>
      <c r="X145" s="273" t="s">
        <v>487</v>
      </c>
      <c r="Y145" s="274"/>
      <c r="Z145" s="275"/>
      <c r="AA145" s="266"/>
      <c r="AB145" s="267"/>
      <c r="AC145" s="267"/>
      <c r="AD145" s="267"/>
      <c r="AE145" s="267"/>
      <c r="AF145" s="267"/>
      <c r="AG145" s="268"/>
      <c r="AH145" s="266"/>
      <c r="AI145" s="267"/>
      <c r="AJ145" s="267"/>
      <c r="AK145" s="267"/>
      <c r="AL145" s="267"/>
      <c r="AM145" s="267"/>
      <c r="AN145" s="268"/>
      <c r="AO145" s="266"/>
      <c r="AP145" s="267"/>
      <c r="AQ145" s="267"/>
      <c r="AR145" s="267"/>
      <c r="AS145" s="267"/>
      <c r="AT145" s="267"/>
      <c r="AU145" s="268"/>
      <c r="AV145" s="266"/>
      <c r="AW145" s="267"/>
      <c r="AX145" s="267"/>
      <c r="AY145" s="267"/>
      <c r="AZ145" s="267"/>
      <c r="BA145" s="267"/>
      <c r="BB145" s="268"/>
      <c r="BC145" s="266"/>
      <c r="BD145" s="267"/>
      <c r="BE145" s="269"/>
      <c r="BF145" s="1518"/>
      <c r="BG145" s="1519"/>
      <c r="BH145" s="1573"/>
      <c r="BI145" s="1574"/>
      <c r="BJ145" s="1575"/>
      <c r="BK145" s="1576"/>
      <c r="BL145" s="1576"/>
      <c r="BM145" s="1576"/>
      <c r="BN145" s="1577"/>
    </row>
    <row r="146" spans="2:66" ht="20.25" customHeight="1" x14ac:dyDescent="0.2">
      <c r="B146" s="1521"/>
      <c r="C146" s="1674"/>
      <c r="D146" s="1677"/>
      <c r="E146" s="1541"/>
      <c r="F146" s="1676"/>
      <c r="G146" s="1613"/>
      <c r="H146" s="1614"/>
      <c r="I146" s="276"/>
      <c r="J146" s="277">
        <f>G145</f>
        <v>0</v>
      </c>
      <c r="K146" s="276"/>
      <c r="L146" s="277">
        <f>M145</f>
        <v>0</v>
      </c>
      <c r="M146" s="1615"/>
      <c r="N146" s="1616"/>
      <c r="O146" s="1617"/>
      <c r="P146" s="1618"/>
      <c r="Q146" s="1618"/>
      <c r="R146" s="1614"/>
      <c r="S146" s="1515"/>
      <c r="T146" s="1516"/>
      <c r="U146" s="1516"/>
      <c r="V146" s="1516"/>
      <c r="W146" s="1517"/>
      <c r="X146" s="270" t="s">
        <v>488</v>
      </c>
      <c r="Y146" s="271"/>
      <c r="Z146" s="272"/>
      <c r="AA146" s="258" t="str">
        <f>IF(AA145="","",VLOOKUP(AA145,'シフト記号表（従来型・ユニット型共通）'!$C$6:$L$47,10,FALSE))</f>
        <v/>
      </c>
      <c r="AB146" s="259" t="str">
        <f>IF(AB145="","",VLOOKUP(AB145,'シフト記号表（従来型・ユニット型共通）'!$C$6:$L$47,10,FALSE))</f>
        <v/>
      </c>
      <c r="AC146" s="259" t="str">
        <f>IF(AC145="","",VLOOKUP(AC145,'シフト記号表（従来型・ユニット型共通）'!$C$6:$L$47,10,FALSE))</f>
        <v/>
      </c>
      <c r="AD146" s="259" t="str">
        <f>IF(AD145="","",VLOOKUP(AD145,'シフト記号表（従来型・ユニット型共通）'!$C$6:$L$47,10,FALSE))</f>
        <v/>
      </c>
      <c r="AE146" s="259" t="str">
        <f>IF(AE145="","",VLOOKUP(AE145,'シフト記号表（従来型・ユニット型共通）'!$C$6:$L$47,10,FALSE))</f>
        <v/>
      </c>
      <c r="AF146" s="259" t="str">
        <f>IF(AF145="","",VLOOKUP(AF145,'シフト記号表（従来型・ユニット型共通）'!$C$6:$L$47,10,FALSE))</f>
        <v/>
      </c>
      <c r="AG146" s="260" t="str">
        <f>IF(AG145="","",VLOOKUP(AG145,'シフト記号表（従来型・ユニット型共通）'!$C$6:$L$47,10,FALSE))</f>
        <v/>
      </c>
      <c r="AH146" s="258" t="str">
        <f>IF(AH145="","",VLOOKUP(AH145,'シフト記号表（従来型・ユニット型共通）'!$C$6:$L$47,10,FALSE))</f>
        <v/>
      </c>
      <c r="AI146" s="259" t="str">
        <f>IF(AI145="","",VLOOKUP(AI145,'シフト記号表（従来型・ユニット型共通）'!$C$6:$L$47,10,FALSE))</f>
        <v/>
      </c>
      <c r="AJ146" s="259" t="str">
        <f>IF(AJ145="","",VLOOKUP(AJ145,'シフト記号表（従来型・ユニット型共通）'!$C$6:$L$47,10,FALSE))</f>
        <v/>
      </c>
      <c r="AK146" s="259" t="str">
        <f>IF(AK145="","",VLOOKUP(AK145,'シフト記号表（従来型・ユニット型共通）'!$C$6:$L$47,10,FALSE))</f>
        <v/>
      </c>
      <c r="AL146" s="259" t="str">
        <f>IF(AL145="","",VLOOKUP(AL145,'シフト記号表（従来型・ユニット型共通）'!$C$6:$L$47,10,FALSE))</f>
        <v/>
      </c>
      <c r="AM146" s="259" t="str">
        <f>IF(AM145="","",VLOOKUP(AM145,'シフト記号表（従来型・ユニット型共通）'!$C$6:$L$47,10,FALSE))</f>
        <v/>
      </c>
      <c r="AN146" s="260" t="str">
        <f>IF(AN145="","",VLOOKUP(AN145,'シフト記号表（従来型・ユニット型共通）'!$C$6:$L$47,10,FALSE))</f>
        <v/>
      </c>
      <c r="AO146" s="258" t="str">
        <f>IF(AO145="","",VLOOKUP(AO145,'シフト記号表（従来型・ユニット型共通）'!$C$6:$L$47,10,FALSE))</f>
        <v/>
      </c>
      <c r="AP146" s="259" t="str">
        <f>IF(AP145="","",VLOOKUP(AP145,'シフト記号表（従来型・ユニット型共通）'!$C$6:$L$47,10,FALSE))</f>
        <v/>
      </c>
      <c r="AQ146" s="259" t="str">
        <f>IF(AQ145="","",VLOOKUP(AQ145,'シフト記号表（従来型・ユニット型共通）'!$C$6:$L$47,10,FALSE))</f>
        <v/>
      </c>
      <c r="AR146" s="259" t="str">
        <f>IF(AR145="","",VLOOKUP(AR145,'シフト記号表（従来型・ユニット型共通）'!$C$6:$L$47,10,FALSE))</f>
        <v/>
      </c>
      <c r="AS146" s="259" t="str">
        <f>IF(AS145="","",VLOOKUP(AS145,'シフト記号表（従来型・ユニット型共通）'!$C$6:$L$47,10,FALSE))</f>
        <v/>
      </c>
      <c r="AT146" s="259" t="str">
        <f>IF(AT145="","",VLOOKUP(AT145,'シフト記号表（従来型・ユニット型共通）'!$C$6:$L$47,10,FALSE))</f>
        <v/>
      </c>
      <c r="AU146" s="260" t="str">
        <f>IF(AU145="","",VLOOKUP(AU145,'シフト記号表（従来型・ユニット型共通）'!$C$6:$L$47,10,FALSE))</f>
        <v/>
      </c>
      <c r="AV146" s="258" t="str">
        <f>IF(AV145="","",VLOOKUP(AV145,'シフト記号表（従来型・ユニット型共通）'!$C$6:$L$47,10,FALSE))</f>
        <v/>
      </c>
      <c r="AW146" s="259" t="str">
        <f>IF(AW145="","",VLOOKUP(AW145,'シフト記号表（従来型・ユニット型共通）'!$C$6:$L$47,10,FALSE))</f>
        <v/>
      </c>
      <c r="AX146" s="259" t="str">
        <f>IF(AX145="","",VLOOKUP(AX145,'シフト記号表（従来型・ユニット型共通）'!$C$6:$L$47,10,FALSE))</f>
        <v/>
      </c>
      <c r="AY146" s="259" t="str">
        <f>IF(AY145="","",VLOOKUP(AY145,'シフト記号表（従来型・ユニット型共通）'!$C$6:$L$47,10,FALSE))</f>
        <v/>
      </c>
      <c r="AZ146" s="259" t="str">
        <f>IF(AZ145="","",VLOOKUP(AZ145,'シフト記号表（従来型・ユニット型共通）'!$C$6:$L$47,10,FALSE))</f>
        <v/>
      </c>
      <c r="BA146" s="259" t="str">
        <f>IF(BA145="","",VLOOKUP(BA145,'シフト記号表（従来型・ユニット型共通）'!$C$6:$L$47,10,FALSE))</f>
        <v/>
      </c>
      <c r="BB146" s="260" t="str">
        <f>IF(BB145="","",VLOOKUP(BB145,'シフト記号表（従来型・ユニット型共通）'!$C$6:$L$47,10,FALSE))</f>
        <v/>
      </c>
      <c r="BC146" s="258" t="str">
        <f>IF(BC145="","",VLOOKUP(BC145,'シフト記号表（従来型・ユニット型共通）'!$C$6:$L$47,10,FALSE))</f>
        <v/>
      </c>
      <c r="BD146" s="259" t="str">
        <f>IF(BD145="","",VLOOKUP(BD145,'シフト記号表（従来型・ユニット型共通）'!$C$6:$L$47,10,FALSE))</f>
        <v/>
      </c>
      <c r="BE146" s="259" t="str">
        <f>IF(BE145="","",VLOOKUP(BE145,'シフト記号表（従来型・ユニット型共通）'!$C$6:$L$47,10,FALSE))</f>
        <v/>
      </c>
      <c r="BF146" s="1610" t="str">
        <f>IF($BI$3="４週",SUM(AA146:BB146),IF($BI$3="暦月",SUM(AA146:BE146),""))</f>
        <v/>
      </c>
      <c r="BG146" s="1611"/>
      <c r="BH146" s="1612" t="str">
        <f>IF($BI$3="４週",BF146/4,IF($BI$3="暦月",(BF146/($BI$8/7)),""))</f>
        <v/>
      </c>
      <c r="BI146" s="1611"/>
      <c r="BJ146" s="1607"/>
      <c r="BK146" s="1608"/>
      <c r="BL146" s="1608"/>
      <c r="BM146" s="1608"/>
      <c r="BN146" s="1609"/>
    </row>
    <row r="147" spans="2:66" ht="20.25" customHeight="1" x14ac:dyDescent="0.2">
      <c r="B147" s="1520">
        <f>B145+1</f>
        <v>66</v>
      </c>
      <c r="C147" s="1673"/>
      <c r="D147" s="1675"/>
      <c r="E147" s="1541"/>
      <c r="F147" s="1676"/>
      <c r="G147" s="1584"/>
      <c r="H147" s="1511"/>
      <c r="I147" s="253"/>
      <c r="J147" s="254"/>
      <c r="K147" s="253"/>
      <c r="L147" s="254"/>
      <c r="M147" s="1585"/>
      <c r="N147" s="1586"/>
      <c r="O147" s="1509"/>
      <c r="P147" s="1510"/>
      <c r="Q147" s="1510"/>
      <c r="R147" s="1511"/>
      <c r="S147" s="1515"/>
      <c r="T147" s="1516"/>
      <c r="U147" s="1516"/>
      <c r="V147" s="1516"/>
      <c r="W147" s="1517"/>
      <c r="X147" s="273" t="s">
        <v>487</v>
      </c>
      <c r="Y147" s="274"/>
      <c r="Z147" s="275"/>
      <c r="AA147" s="266"/>
      <c r="AB147" s="267"/>
      <c r="AC147" s="267"/>
      <c r="AD147" s="267"/>
      <c r="AE147" s="267"/>
      <c r="AF147" s="267"/>
      <c r="AG147" s="268"/>
      <c r="AH147" s="266"/>
      <c r="AI147" s="267"/>
      <c r="AJ147" s="267"/>
      <c r="AK147" s="267"/>
      <c r="AL147" s="267"/>
      <c r="AM147" s="267"/>
      <c r="AN147" s="268"/>
      <c r="AO147" s="266"/>
      <c r="AP147" s="267"/>
      <c r="AQ147" s="267"/>
      <c r="AR147" s="267"/>
      <c r="AS147" s="267"/>
      <c r="AT147" s="267"/>
      <c r="AU147" s="268"/>
      <c r="AV147" s="266"/>
      <c r="AW147" s="267"/>
      <c r="AX147" s="267"/>
      <c r="AY147" s="267"/>
      <c r="AZ147" s="267"/>
      <c r="BA147" s="267"/>
      <c r="BB147" s="268"/>
      <c r="BC147" s="266"/>
      <c r="BD147" s="267"/>
      <c r="BE147" s="269"/>
      <c r="BF147" s="1518"/>
      <c r="BG147" s="1519"/>
      <c r="BH147" s="1573"/>
      <c r="BI147" s="1574"/>
      <c r="BJ147" s="1575"/>
      <c r="BK147" s="1576"/>
      <c r="BL147" s="1576"/>
      <c r="BM147" s="1576"/>
      <c r="BN147" s="1577"/>
    </row>
    <row r="148" spans="2:66" ht="20.25" customHeight="1" x14ac:dyDescent="0.2">
      <c r="B148" s="1521"/>
      <c r="C148" s="1674"/>
      <c r="D148" s="1677"/>
      <c r="E148" s="1541"/>
      <c r="F148" s="1676"/>
      <c r="G148" s="1613"/>
      <c r="H148" s="1614"/>
      <c r="I148" s="276"/>
      <c r="J148" s="277">
        <f>G147</f>
        <v>0</v>
      </c>
      <c r="K148" s="276"/>
      <c r="L148" s="277">
        <f>M147</f>
        <v>0</v>
      </c>
      <c r="M148" s="1615"/>
      <c r="N148" s="1616"/>
      <c r="O148" s="1617"/>
      <c r="P148" s="1618"/>
      <c r="Q148" s="1618"/>
      <c r="R148" s="1614"/>
      <c r="S148" s="1515"/>
      <c r="T148" s="1516"/>
      <c r="U148" s="1516"/>
      <c r="V148" s="1516"/>
      <c r="W148" s="1517"/>
      <c r="X148" s="270" t="s">
        <v>488</v>
      </c>
      <c r="Y148" s="271"/>
      <c r="Z148" s="272"/>
      <c r="AA148" s="258" t="str">
        <f>IF(AA147="","",VLOOKUP(AA147,'シフト記号表（従来型・ユニット型共通）'!$C$6:$L$47,10,FALSE))</f>
        <v/>
      </c>
      <c r="AB148" s="259" t="str">
        <f>IF(AB147="","",VLOOKUP(AB147,'シフト記号表（従来型・ユニット型共通）'!$C$6:$L$47,10,FALSE))</f>
        <v/>
      </c>
      <c r="AC148" s="259" t="str">
        <f>IF(AC147="","",VLOOKUP(AC147,'シフト記号表（従来型・ユニット型共通）'!$C$6:$L$47,10,FALSE))</f>
        <v/>
      </c>
      <c r="AD148" s="259" t="str">
        <f>IF(AD147="","",VLOOKUP(AD147,'シフト記号表（従来型・ユニット型共通）'!$C$6:$L$47,10,FALSE))</f>
        <v/>
      </c>
      <c r="AE148" s="259" t="str">
        <f>IF(AE147="","",VLOOKUP(AE147,'シフト記号表（従来型・ユニット型共通）'!$C$6:$L$47,10,FALSE))</f>
        <v/>
      </c>
      <c r="AF148" s="259" t="str">
        <f>IF(AF147="","",VLOOKUP(AF147,'シフト記号表（従来型・ユニット型共通）'!$C$6:$L$47,10,FALSE))</f>
        <v/>
      </c>
      <c r="AG148" s="260" t="str">
        <f>IF(AG147="","",VLOOKUP(AG147,'シフト記号表（従来型・ユニット型共通）'!$C$6:$L$47,10,FALSE))</f>
        <v/>
      </c>
      <c r="AH148" s="258" t="str">
        <f>IF(AH147="","",VLOOKUP(AH147,'シフト記号表（従来型・ユニット型共通）'!$C$6:$L$47,10,FALSE))</f>
        <v/>
      </c>
      <c r="AI148" s="259" t="str">
        <f>IF(AI147="","",VLOOKUP(AI147,'シフト記号表（従来型・ユニット型共通）'!$C$6:$L$47,10,FALSE))</f>
        <v/>
      </c>
      <c r="AJ148" s="259" t="str">
        <f>IF(AJ147="","",VLOOKUP(AJ147,'シフト記号表（従来型・ユニット型共通）'!$C$6:$L$47,10,FALSE))</f>
        <v/>
      </c>
      <c r="AK148" s="259" t="str">
        <f>IF(AK147="","",VLOOKUP(AK147,'シフト記号表（従来型・ユニット型共通）'!$C$6:$L$47,10,FALSE))</f>
        <v/>
      </c>
      <c r="AL148" s="259" t="str">
        <f>IF(AL147="","",VLOOKUP(AL147,'シフト記号表（従来型・ユニット型共通）'!$C$6:$L$47,10,FALSE))</f>
        <v/>
      </c>
      <c r="AM148" s="259" t="str">
        <f>IF(AM147="","",VLOOKUP(AM147,'シフト記号表（従来型・ユニット型共通）'!$C$6:$L$47,10,FALSE))</f>
        <v/>
      </c>
      <c r="AN148" s="260" t="str">
        <f>IF(AN147="","",VLOOKUP(AN147,'シフト記号表（従来型・ユニット型共通）'!$C$6:$L$47,10,FALSE))</f>
        <v/>
      </c>
      <c r="AO148" s="258" t="str">
        <f>IF(AO147="","",VLOOKUP(AO147,'シフト記号表（従来型・ユニット型共通）'!$C$6:$L$47,10,FALSE))</f>
        <v/>
      </c>
      <c r="AP148" s="259" t="str">
        <f>IF(AP147="","",VLOOKUP(AP147,'シフト記号表（従来型・ユニット型共通）'!$C$6:$L$47,10,FALSE))</f>
        <v/>
      </c>
      <c r="AQ148" s="259" t="str">
        <f>IF(AQ147="","",VLOOKUP(AQ147,'シフト記号表（従来型・ユニット型共通）'!$C$6:$L$47,10,FALSE))</f>
        <v/>
      </c>
      <c r="AR148" s="259" t="str">
        <f>IF(AR147="","",VLOOKUP(AR147,'シフト記号表（従来型・ユニット型共通）'!$C$6:$L$47,10,FALSE))</f>
        <v/>
      </c>
      <c r="AS148" s="259" t="str">
        <f>IF(AS147="","",VLOOKUP(AS147,'シフト記号表（従来型・ユニット型共通）'!$C$6:$L$47,10,FALSE))</f>
        <v/>
      </c>
      <c r="AT148" s="259" t="str">
        <f>IF(AT147="","",VLOOKUP(AT147,'シフト記号表（従来型・ユニット型共通）'!$C$6:$L$47,10,FALSE))</f>
        <v/>
      </c>
      <c r="AU148" s="260" t="str">
        <f>IF(AU147="","",VLOOKUP(AU147,'シフト記号表（従来型・ユニット型共通）'!$C$6:$L$47,10,FALSE))</f>
        <v/>
      </c>
      <c r="AV148" s="258" t="str">
        <f>IF(AV147="","",VLOOKUP(AV147,'シフト記号表（従来型・ユニット型共通）'!$C$6:$L$47,10,FALSE))</f>
        <v/>
      </c>
      <c r="AW148" s="259" t="str">
        <f>IF(AW147="","",VLOOKUP(AW147,'シフト記号表（従来型・ユニット型共通）'!$C$6:$L$47,10,FALSE))</f>
        <v/>
      </c>
      <c r="AX148" s="259" t="str">
        <f>IF(AX147="","",VLOOKUP(AX147,'シフト記号表（従来型・ユニット型共通）'!$C$6:$L$47,10,FALSE))</f>
        <v/>
      </c>
      <c r="AY148" s="259" t="str">
        <f>IF(AY147="","",VLOOKUP(AY147,'シフト記号表（従来型・ユニット型共通）'!$C$6:$L$47,10,FALSE))</f>
        <v/>
      </c>
      <c r="AZ148" s="259" t="str">
        <f>IF(AZ147="","",VLOOKUP(AZ147,'シフト記号表（従来型・ユニット型共通）'!$C$6:$L$47,10,FALSE))</f>
        <v/>
      </c>
      <c r="BA148" s="259" t="str">
        <f>IF(BA147="","",VLOOKUP(BA147,'シフト記号表（従来型・ユニット型共通）'!$C$6:$L$47,10,FALSE))</f>
        <v/>
      </c>
      <c r="BB148" s="260" t="str">
        <f>IF(BB147="","",VLOOKUP(BB147,'シフト記号表（従来型・ユニット型共通）'!$C$6:$L$47,10,FALSE))</f>
        <v/>
      </c>
      <c r="BC148" s="258" t="str">
        <f>IF(BC147="","",VLOOKUP(BC147,'シフト記号表（従来型・ユニット型共通）'!$C$6:$L$47,10,FALSE))</f>
        <v/>
      </c>
      <c r="BD148" s="259" t="str">
        <f>IF(BD147="","",VLOOKUP(BD147,'シフト記号表（従来型・ユニット型共通）'!$C$6:$L$47,10,FALSE))</f>
        <v/>
      </c>
      <c r="BE148" s="259" t="str">
        <f>IF(BE147="","",VLOOKUP(BE147,'シフト記号表（従来型・ユニット型共通）'!$C$6:$L$47,10,FALSE))</f>
        <v/>
      </c>
      <c r="BF148" s="1610" t="str">
        <f>IF($BI$3="４週",SUM(AA148:BB148),IF($BI$3="暦月",SUM(AA148:BE148),""))</f>
        <v/>
      </c>
      <c r="BG148" s="1611"/>
      <c r="BH148" s="1612" t="str">
        <f>IF($BI$3="４週",BF148/4,IF($BI$3="暦月",(BF148/($BI$8/7)),""))</f>
        <v/>
      </c>
      <c r="BI148" s="1611"/>
      <c r="BJ148" s="1607"/>
      <c r="BK148" s="1608"/>
      <c r="BL148" s="1608"/>
      <c r="BM148" s="1608"/>
      <c r="BN148" s="1609"/>
    </row>
    <row r="149" spans="2:66" ht="20.25" customHeight="1" x14ac:dyDescent="0.2">
      <c r="B149" s="1520">
        <f>B147+1</f>
        <v>67</v>
      </c>
      <c r="C149" s="1673"/>
      <c r="D149" s="1675"/>
      <c r="E149" s="1541"/>
      <c r="F149" s="1676"/>
      <c r="G149" s="1584"/>
      <c r="H149" s="1511"/>
      <c r="I149" s="253"/>
      <c r="J149" s="254"/>
      <c r="K149" s="253"/>
      <c r="L149" s="254"/>
      <c r="M149" s="1585"/>
      <c r="N149" s="1586"/>
      <c r="O149" s="1509"/>
      <c r="P149" s="1510"/>
      <c r="Q149" s="1510"/>
      <c r="R149" s="1511"/>
      <c r="S149" s="1515"/>
      <c r="T149" s="1516"/>
      <c r="U149" s="1516"/>
      <c r="V149" s="1516"/>
      <c r="W149" s="1517"/>
      <c r="X149" s="273" t="s">
        <v>487</v>
      </c>
      <c r="Y149" s="274"/>
      <c r="Z149" s="275"/>
      <c r="AA149" s="266"/>
      <c r="AB149" s="267"/>
      <c r="AC149" s="267"/>
      <c r="AD149" s="267"/>
      <c r="AE149" s="267"/>
      <c r="AF149" s="267"/>
      <c r="AG149" s="268"/>
      <c r="AH149" s="266"/>
      <c r="AI149" s="267"/>
      <c r="AJ149" s="267"/>
      <c r="AK149" s="267"/>
      <c r="AL149" s="267"/>
      <c r="AM149" s="267"/>
      <c r="AN149" s="268"/>
      <c r="AO149" s="266"/>
      <c r="AP149" s="267"/>
      <c r="AQ149" s="267"/>
      <c r="AR149" s="267"/>
      <c r="AS149" s="267"/>
      <c r="AT149" s="267"/>
      <c r="AU149" s="268"/>
      <c r="AV149" s="266"/>
      <c r="AW149" s="267"/>
      <c r="AX149" s="267"/>
      <c r="AY149" s="267"/>
      <c r="AZ149" s="267"/>
      <c r="BA149" s="267"/>
      <c r="BB149" s="268"/>
      <c r="BC149" s="266"/>
      <c r="BD149" s="267"/>
      <c r="BE149" s="269"/>
      <c r="BF149" s="1518"/>
      <c r="BG149" s="1519"/>
      <c r="BH149" s="1573"/>
      <c r="BI149" s="1574"/>
      <c r="BJ149" s="1575"/>
      <c r="BK149" s="1576"/>
      <c r="BL149" s="1576"/>
      <c r="BM149" s="1576"/>
      <c r="BN149" s="1577"/>
    </row>
    <row r="150" spans="2:66" ht="20.25" customHeight="1" x14ac:dyDescent="0.2">
      <c r="B150" s="1521"/>
      <c r="C150" s="1674"/>
      <c r="D150" s="1677"/>
      <c r="E150" s="1541"/>
      <c r="F150" s="1676"/>
      <c r="G150" s="1613"/>
      <c r="H150" s="1614"/>
      <c r="I150" s="276"/>
      <c r="J150" s="277">
        <f>G149</f>
        <v>0</v>
      </c>
      <c r="K150" s="276"/>
      <c r="L150" s="277">
        <f>M149</f>
        <v>0</v>
      </c>
      <c r="M150" s="1615"/>
      <c r="N150" s="1616"/>
      <c r="O150" s="1617"/>
      <c r="P150" s="1618"/>
      <c r="Q150" s="1618"/>
      <c r="R150" s="1614"/>
      <c r="S150" s="1515"/>
      <c r="T150" s="1516"/>
      <c r="U150" s="1516"/>
      <c r="V150" s="1516"/>
      <c r="W150" s="1517"/>
      <c r="X150" s="270" t="s">
        <v>488</v>
      </c>
      <c r="Y150" s="271"/>
      <c r="Z150" s="272"/>
      <c r="AA150" s="258" t="str">
        <f>IF(AA149="","",VLOOKUP(AA149,'シフト記号表（従来型・ユニット型共通）'!$C$6:$L$47,10,FALSE))</f>
        <v/>
      </c>
      <c r="AB150" s="259" t="str">
        <f>IF(AB149="","",VLOOKUP(AB149,'シフト記号表（従来型・ユニット型共通）'!$C$6:$L$47,10,FALSE))</f>
        <v/>
      </c>
      <c r="AC150" s="259" t="str">
        <f>IF(AC149="","",VLOOKUP(AC149,'シフト記号表（従来型・ユニット型共通）'!$C$6:$L$47,10,FALSE))</f>
        <v/>
      </c>
      <c r="AD150" s="259" t="str">
        <f>IF(AD149="","",VLOOKUP(AD149,'シフト記号表（従来型・ユニット型共通）'!$C$6:$L$47,10,FALSE))</f>
        <v/>
      </c>
      <c r="AE150" s="259" t="str">
        <f>IF(AE149="","",VLOOKUP(AE149,'シフト記号表（従来型・ユニット型共通）'!$C$6:$L$47,10,FALSE))</f>
        <v/>
      </c>
      <c r="AF150" s="259" t="str">
        <f>IF(AF149="","",VLOOKUP(AF149,'シフト記号表（従来型・ユニット型共通）'!$C$6:$L$47,10,FALSE))</f>
        <v/>
      </c>
      <c r="AG150" s="260" t="str">
        <f>IF(AG149="","",VLOOKUP(AG149,'シフト記号表（従来型・ユニット型共通）'!$C$6:$L$47,10,FALSE))</f>
        <v/>
      </c>
      <c r="AH150" s="258" t="str">
        <f>IF(AH149="","",VLOOKUP(AH149,'シフト記号表（従来型・ユニット型共通）'!$C$6:$L$47,10,FALSE))</f>
        <v/>
      </c>
      <c r="AI150" s="259" t="str">
        <f>IF(AI149="","",VLOOKUP(AI149,'シフト記号表（従来型・ユニット型共通）'!$C$6:$L$47,10,FALSE))</f>
        <v/>
      </c>
      <c r="AJ150" s="259" t="str">
        <f>IF(AJ149="","",VLOOKUP(AJ149,'シフト記号表（従来型・ユニット型共通）'!$C$6:$L$47,10,FALSE))</f>
        <v/>
      </c>
      <c r="AK150" s="259" t="str">
        <f>IF(AK149="","",VLOOKUP(AK149,'シフト記号表（従来型・ユニット型共通）'!$C$6:$L$47,10,FALSE))</f>
        <v/>
      </c>
      <c r="AL150" s="259" t="str">
        <f>IF(AL149="","",VLOOKUP(AL149,'シフト記号表（従来型・ユニット型共通）'!$C$6:$L$47,10,FALSE))</f>
        <v/>
      </c>
      <c r="AM150" s="259" t="str">
        <f>IF(AM149="","",VLOOKUP(AM149,'シフト記号表（従来型・ユニット型共通）'!$C$6:$L$47,10,FALSE))</f>
        <v/>
      </c>
      <c r="AN150" s="260" t="str">
        <f>IF(AN149="","",VLOOKUP(AN149,'シフト記号表（従来型・ユニット型共通）'!$C$6:$L$47,10,FALSE))</f>
        <v/>
      </c>
      <c r="AO150" s="258" t="str">
        <f>IF(AO149="","",VLOOKUP(AO149,'シフト記号表（従来型・ユニット型共通）'!$C$6:$L$47,10,FALSE))</f>
        <v/>
      </c>
      <c r="AP150" s="259" t="str">
        <f>IF(AP149="","",VLOOKUP(AP149,'シフト記号表（従来型・ユニット型共通）'!$C$6:$L$47,10,FALSE))</f>
        <v/>
      </c>
      <c r="AQ150" s="259" t="str">
        <f>IF(AQ149="","",VLOOKUP(AQ149,'シフト記号表（従来型・ユニット型共通）'!$C$6:$L$47,10,FALSE))</f>
        <v/>
      </c>
      <c r="AR150" s="259" t="str">
        <f>IF(AR149="","",VLOOKUP(AR149,'シフト記号表（従来型・ユニット型共通）'!$C$6:$L$47,10,FALSE))</f>
        <v/>
      </c>
      <c r="AS150" s="259" t="str">
        <f>IF(AS149="","",VLOOKUP(AS149,'シフト記号表（従来型・ユニット型共通）'!$C$6:$L$47,10,FALSE))</f>
        <v/>
      </c>
      <c r="AT150" s="259" t="str">
        <f>IF(AT149="","",VLOOKUP(AT149,'シフト記号表（従来型・ユニット型共通）'!$C$6:$L$47,10,FALSE))</f>
        <v/>
      </c>
      <c r="AU150" s="260" t="str">
        <f>IF(AU149="","",VLOOKUP(AU149,'シフト記号表（従来型・ユニット型共通）'!$C$6:$L$47,10,FALSE))</f>
        <v/>
      </c>
      <c r="AV150" s="258" t="str">
        <f>IF(AV149="","",VLOOKUP(AV149,'シフト記号表（従来型・ユニット型共通）'!$C$6:$L$47,10,FALSE))</f>
        <v/>
      </c>
      <c r="AW150" s="259" t="str">
        <f>IF(AW149="","",VLOOKUP(AW149,'シフト記号表（従来型・ユニット型共通）'!$C$6:$L$47,10,FALSE))</f>
        <v/>
      </c>
      <c r="AX150" s="259" t="str">
        <f>IF(AX149="","",VLOOKUP(AX149,'シフト記号表（従来型・ユニット型共通）'!$C$6:$L$47,10,FALSE))</f>
        <v/>
      </c>
      <c r="AY150" s="259" t="str">
        <f>IF(AY149="","",VLOOKUP(AY149,'シフト記号表（従来型・ユニット型共通）'!$C$6:$L$47,10,FALSE))</f>
        <v/>
      </c>
      <c r="AZ150" s="259" t="str">
        <f>IF(AZ149="","",VLOOKUP(AZ149,'シフト記号表（従来型・ユニット型共通）'!$C$6:$L$47,10,FALSE))</f>
        <v/>
      </c>
      <c r="BA150" s="259" t="str">
        <f>IF(BA149="","",VLOOKUP(BA149,'シフト記号表（従来型・ユニット型共通）'!$C$6:$L$47,10,FALSE))</f>
        <v/>
      </c>
      <c r="BB150" s="260" t="str">
        <f>IF(BB149="","",VLOOKUP(BB149,'シフト記号表（従来型・ユニット型共通）'!$C$6:$L$47,10,FALSE))</f>
        <v/>
      </c>
      <c r="BC150" s="258" t="str">
        <f>IF(BC149="","",VLOOKUP(BC149,'シフト記号表（従来型・ユニット型共通）'!$C$6:$L$47,10,FALSE))</f>
        <v/>
      </c>
      <c r="BD150" s="259" t="str">
        <f>IF(BD149="","",VLOOKUP(BD149,'シフト記号表（従来型・ユニット型共通）'!$C$6:$L$47,10,FALSE))</f>
        <v/>
      </c>
      <c r="BE150" s="259" t="str">
        <f>IF(BE149="","",VLOOKUP(BE149,'シフト記号表（従来型・ユニット型共通）'!$C$6:$L$47,10,FALSE))</f>
        <v/>
      </c>
      <c r="BF150" s="1610" t="str">
        <f>IF($BI$3="４週",SUM(AA150:BB150),IF($BI$3="暦月",SUM(AA150:BE150),""))</f>
        <v/>
      </c>
      <c r="BG150" s="1611"/>
      <c r="BH150" s="1612" t="str">
        <f>IF($BI$3="４週",BF150/4,IF($BI$3="暦月",(BF150/($BI$8/7)),""))</f>
        <v/>
      </c>
      <c r="BI150" s="1611"/>
      <c r="BJ150" s="1607"/>
      <c r="BK150" s="1608"/>
      <c r="BL150" s="1608"/>
      <c r="BM150" s="1608"/>
      <c r="BN150" s="1609"/>
    </row>
    <row r="151" spans="2:66" ht="20.25" customHeight="1" x14ac:dyDescent="0.2">
      <c r="B151" s="1520">
        <f>B149+1</f>
        <v>68</v>
      </c>
      <c r="C151" s="1673"/>
      <c r="D151" s="1675"/>
      <c r="E151" s="1541"/>
      <c r="F151" s="1676"/>
      <c r="G151" s="1584"/>
      <c r="H151" s="1511"/>
      <c r="I151" s="253"/>
      <c r="J151" s="254"/>
      <c r="K151" s="253"/>
      <c r="L151" s="254"/>
      <c r="M151" s="1585"/>
      <c r="N151" s="1586"/>
      <c r="O151" s="1509"/>
      <c r="P151" s="1510"/>
      <c r="Q151" s="1510"/>
      <c r="R151" s="1511"/>
      <c r="S151" s="1515"/>
      <c r="T151" s="1516"/>
      <c r="U151" s="1516"/>
      <c r="V151" s="1516"/>
      <c r="W151" s="1517"/>
      <c r="X151" s="273" t="s">
        <v>487</v>
      </c>
      <c r="Y151" s="274"/>
      <c r="Z151" s="275"/>
      <c r="AA151" s="266"/>
      <c r="AB151" s="267"/>
      <c r="AC151" s="267"/>
      <c r="AD151" s="267"/>
      <c r="AE151" s="267"/>
      <c r="AF151" s="267"/>
      <c r="AG151" s="268"/>
      <c r="AH151" s="266"/>
      <c r="AI151" s="267"/>
      <c r="AJ151" s="267"/>
      <c r="AK151" s="267"/>
      <c r="AL151" s="267"/>
      <c r="AM151" s="267"/>
      <c r="AN151" s="268"/>
      <c r="AO151" s="266"/>
      <c r="AP151" s="267"/>
      <c r="AQ151" s="267"/>
      <c r="AR151" s="267"/>
      <c r="AS151" s="267"/>
      <c r="AT151" s="267"/>
      <c r="AU151" s="268"/>
      <c r="AV151" s="266"/>
      <c r="AW151" s="267"/>
      <c r="AX151" s="267"/>
      <c r="AY151" s="267"/>
      <c r="AZ151" s="267"/>
      <c r="BA151" s="267"/>
      <c r="BB151" s="268"/>
      <c r="BC151" s="266"/>
      <c r="BD151" s="267"/>
      <c r="BE151" s="269"/>
      <c r="BF151" s="1518"/>
      <c r="BG151" s="1519"/>
      <c r="BH151" s="1573"/>
      <c r="BI151" s="1574"/>
      <c r="BJ151" s="1575"/>
      <c r="BK151" s="1576"/>
      <c r="BL151" s="1576"/>
      <c r="BM151" s="1576"/>
      <c r="BN151" s="1577"/>
    </row>
    <row r="152" spans="2:66" ht="20.25" customHeight="1" x14ac:dyDescent="0.2">
      <c r="B152" s="1521"/>
      <c r="C152" s="1674"/>
      <c r="D152" s="1677"/>
      <c r="E152" s="1541"/>
      <c r="F152" s="1676"/>
      <c r="G152" s="1613"/>
      <c r="H152" s="1614"/>
      <c r="I152" s="276"/>
      <c r="J152" s="277">
        <f>G151</f>
        <v>0</v>
      </c>
      <c r="K152" s="276"/>
      <c r="L152" s="277">
        <f>M151</f>
        <v>0</v>
      </c>
      <c r="M152" s="1615"/>
      <c r="N152" s="1616"/>
      <c r="O152" s="1617"/>
      <c r="P152" s="1618"/>
      <c r="Q152" s="1618"/>
      <c r="R152" s="1614"/>
      <c r="S152" s="1515"/>
      <c r="T152" s="1516"/>
      <c r="U152" s="1516"/>
      <c r="V152" s="1516"/>
      <c r="W152" s="1517"/>
      <c r="X152" s="270" t="s">
        <v>488</v>
      </c>
      <c r="Y152" s="271"/>
      <c r="Z152" s="272"/>
      <c r="AA152" s="258" t="str">
        <f>IF(AA151="","",VLOOKUP(AA151,'シフト記号表（従来型・ユニット型共通）'!$C$6:$L$47,10,FALSE))</f>
        <v/>
      </c>
      <c r="AB152" s="259" t="str">
        <f>IF(AB151="","",VLOOKUP(AB151,'シフト記号表（従来型・ユニット型共通）'!$C$6:$L$47,10,FALSE))</f>
        <v/>
      </c>
      <c r="AC152" s="259" t="str">
        <f>IF(AC151="","",VLOOKUP(AC151,'シフト記号表（従来型・ユニット型共通）'!$C$6:$L$47,10,FALSE))</f>
        <v/>
      </c>
      <c r="AD152" s="259" t="str">
        <f>IF(AD151="","",VLOOKUP(AD151,'シフト記号表（従来型・ユニット型共通）'!$C$6:$L$47,10,FALSE))</f>
        <v/>
      </c>
      <c r="AE152" s="259" t="str">
        <f>IF(AE151="","",VLOOKUP(AE151,'シフト記号表（従来型・ユニット型共通）'!$C$6:$L$47,10,FALSE))</f>
        <v/>
      </c>
      <c r="AF152" s="259" t="str">
        <f>IF(AF151="","",VLOOKUP(AF151,'シフト記号表（従来型・ユニット型共通）'!$C$6:$L$47,10,FALSE))</f>
        <v/>
      </c>
      <c r="AG152" s="260" t="str">
        <f>IF(AG151="","",VLOOKUP(AG151,'シフト記号表（従来型・ユニット型共通）'!$C$6:$L$47,10,FALSE))</f>
        <v/>
      </c>
      <c r="AH152" s="258" t="str">
        <f>IF(AH151="","",VLOOKUP(AH151,'シフト記号表（従来型・ユニット型共通）'!$C$6:$L$47,10,FALSE))</f>
        <v/>
      </c>
      <c r="AI152" s="259" t="str">
        <f>IF(AI151="","",VLOOKUP(AI151,'シフト記号表（従来型・ユニット型共通）'!$C$6:$L$47,10,FALSE))</f>
        <v/>
      </c>
      <c r="AJ152" s="259" t="str">
        <f>IF(AJ151="","",VLOOKUP(AJ151,'シフト記号表（従来型・ユニット型共通）'!$C$6:$L$47,10,FALSE))</f>
        <v/>
      </c>
      <c r="AK152" s="259" t="str">
        <f>IF(AK151="","",VLOOKUP(AK151,'シフト記号表（従来型・ユニット型共通）'!$C$6:$L$47,10,FALSE))</f>
        <v/>
      </c>
      <c r="AL152" s="259" t="str">
        <f>IF(AL151="","",VLOOKUP(AL151,'シフト記号表（従来型・ユニット型共通）'!$C$6:$L$47,10,FALSE))</f>
        <v/>
      </c>
      <c r="AM152" s="259" t="str">
        <f>IF(AM151="","",VLOOKUP(AM151,'シフト記号表（従来型・ユニット型共通）'!$C$6:$L$47,10,FALSE))</f>
        <v/>
      </c>
      <c r="AN152" s="260" t="str">
        <f>IF(AN151="","",VLOOKUP(AN151,'シフト記号表（従来型・ユニット型共通）'!$C$6:$L$47,10,FALSE))</f>
        <v/>
      </c>
      <c r="AO152" s="258" t="str">
        <f>IF(AO151="","",VLOOKUP(AO151,'シフト記号表（従来型・ユニット型共通）'!$C$6:$L$47,10,FALSE))</f>
        <v/>
      </c>
      <c r="AP152" s="259" t="str">
        <f>IF(AP151="","",VLOOKUP(AP151,'シフト記号表（従来型・ユニット型共通）'!$C$6:$L$47,10,FALSE))</f>
        <v/>
      </c>
      <c r="AQ152" s="259" t="str">
        <f>IF(AQ151="","",VLOOKUP(AQ151,'シフト記号表（従来型・ユニット型共通）'!$C$6:$L$47,10,FALSE))</f>
        <v/>
      </c>
      <c r="AR152" s="259" t="str">
        <f>IF(AR151="","",VLOOKUP(AR151,'シフト記号表（従来型・ユニット型共通）'!$C$6:$L$47,10,FALSE))</f>
        <v/>
      </c>
      <c r="AS152" s="259" t="str">
        <f>IF(AS151="","",VLOOKUP(AS151,'シフト記号表（従来型・ユニット型共通）'!$C$6:$L$47,10,FALSE))</f>
        <v/>
      </c>
      <c r="AT152" s="259" t="str">
        <f>IF(AT151="","",VLOOKUP(AT151,'シフト記号表（従来型・ユニット型共通）'!$C$6:$L$47,10,FALSE))</f>
        <v/>
      </c>
      <c r="AU152" s="260" t="str">
        <f>IF(AU151="","",VLOOKUP(AU151,'シフト記号表（従来型・ユニット型共通）'!$C$6:$L$47,10,FALSE))</f>
        <v/>
      </c>
      <c r="AV152" s="258" t="str">
        <f>IF(AV151="","",VLOOKUP(AV151,'シフト記号表（従来型・ユニット型共通）'!$C$6:$L$47,10,FALSE))</f>
        <v/>
      </c>
      <c r="AW152" s="259" t="str">
        <f>IF(AW151="","",VLOOKUP(AW151,'シフト記号表（従来型・ユニット型共通）'!$C$6:$L$47,10,FALSE))</f>
        <v/>
      </c>
      <c r="AX152" s="259" t="str">
        <f>IF(AX151="","",VLOOKUP(AX151,'シフト記号表（従来型・ユニット型共通）'!$C$6:$L$47,10,FALSE))</f>
        <v/>
      </c>
      <c r="AY152" s="259" t="str">
        <f>IF(AY151="","",VLOOKUP(AY151,'シフト記号表（従来型・ユニット型共通）'!$C$6:$L$47,10,FALSE))</f>
        <v/>
      </c>
      <c r="AZ152" s="259" t="str">
        <f>IF(AZ151="","",VLOOKUP(AZ151,'シフト記号表（従来型・ユニット型共通）'!$C$6:$L$47,10,FALSE))</f>
        <v/>
      </c>
      <c r="BA152" s="259" t="str">
        <f>IF(BA151="","",VLOOKUP(BA151,'シフト記号表（従来型・ユニット型共通）'!$C$6:$L$47,10,FALSE))</f>
        <v/>
      </c>
      <c r="BB152" s="260" t="str">
        <f>IF(BB151="","",VLOOKUP(BB151,'シフト記号表（従来型・ユニット型共通）'!$C$6:$L$47,10,FALSE))</f>
        <v/>
      </c>
      <c r="BC152" s="258" t="str">
        <f>IF(BC151="","",VLOOKUP(BC151,'シフト記号表（従来型・ユニット型共通）'!$C$6:$L$47,10,FALSE))</f>
        <v/>
      </c>
      <c r="BD152" s="259" t="str">
        <f>IF(BD151="","",VLOOKUP(BD151,'シフト記号表（従来型・ユニット型共通）'!$C$6:$L$47,10,FALSE))</f>
        <v/>
      </c>
      <c r="BE152" s="259" t="str">
        <f>IF(BE151="","",VLOOKUP(BE151,'シフト記号表（従来型・ユニット型共通）'!$C$6:$L$47,10,FALSE))</f>
        <v/>
      </c>
      <c r="BF152" s="1610" t="str">
        <f>IF($BI$3="４週",SUM(AA152:BB152),IF($BI$3="暦月",SUM(AA152:BE152),""))</f>
        <v/>
      </c>
      <c r="BG152" s="1611"/>
      <c r="BH152" s="1612" t="str">
        <f>IF($BI$3="４週",BF152/4,IF($BI$3="暦月",(BF152/($BI$8/7)),""))</f>
        <v/>
      </c>
      <c r="BI152" s="1611"/>
      <c r="BJ152" s="1607"/>
      <c r="BK152" s="1608"/>
      <c r="BL152" s="1608"/>
      <c r="BM152" s="1608"/>
      <c r="BN152" s="1609"/>
    </row>
    <row r="153" spans="2:66" ht="20.25" customHeight="1" x14ac:dyDescent="0.2">
      <c r="B153" s="1520">
        <f>B151+1</f>
        <v>69</v>
      </c>
      <c r="C153" s="1673"/>
      <c r="D153" s="1675"/>
      <c r="E153" s="1541"/>
      <c r="F153" s="1676"/>
      <c r="G153" s="1584"/>
      <c r="H153" s="1511"/>
      <c r="I153" s="253"/>
      <c r="J153" s="254"/>
      <c r="K153" s="253"/>
      <c r="L153" s="254"/>
      <c r="M153" s="1585"/>
      <c r="N153" s="1586"/>
      <c r="O153" s="1509"/>
      <c r="P153" s="1510"/>
      <c r="Q153" s="1510"/>
      <c r="R153" s="1511"/>
      <c r="S153" s="1515"/>
      <c r="T153" s="1516"/>
      <c r="U153" s="1516"/>
      <c r="V153" s="1516"/>
      <c r="W153" s="1517"/>
      <c r="X153" s="273" t="s">
        <v>487</v>
      </c>
      <c r="Y153" s="274"/>
      <c r="Z153" s="275"/>
      <c r="AA153" s="266"/>
      <c r="AB153" s="267"/>
      <c r="AC153" s="267"/>
      <c r="AD153" s="267"/>
      <c r="AE153" s="267"/>
      <c r="AF153" s="267"/>
      <c r="AG153" s="268"/>
      <c r="AH153" s="266"/>
      <c r="AI153" s="267"/>
      <c r="AJ153" s="267"/>
      <c r="AK153" s="267"/>
      <c r="AL153" s="267"/>
      <c r="AM153" s="267"/>
      <c r="AN153" s="268"/>
      <c r="AO153" s="266"/>
      <c r="AP153" s="267"/>
      <c r="AQ153" s="267"/>
      <c r="AR153" s="267"/>
      <c r="AS153" s="267"/>
      <c r="AT153" s="267"/>
      <c r="AU153" s="268"/>
      <c r="AV153" s="266"/>
      <c r="AW153" s="267"/>
      <c r="AX153" s="267"/>
      <c r="AY153" s="267"/>
      <c r="AZ153" s="267"/>
      <c r="BA153" s="267"/>
      <c r="BB153" s="268"/>
      <c r="BC153" s="266"/>
      <c r="BD153" s="267"/>
      <c r="BE153" s="269"/>
      <c r="BF153" s="1518"/>
      <c r="BG153" s="1519"/>
      <c r="BH153" s="1573"/>
      <c r="BI153" s="1574"/>
      <c r="BJ153" s="1575"/>
      <c r="BK153" s="1576"/>
      <c r="BL153" s="1576"/>
      <c r="BM153" s="1576"/>
      <c r="BN153" s="1577"/>
    </row>
    <row r="154" spans="2:66" ht="20.25" customHeight="1" x14ac:dyDescent="0.2">
      <c r="B154" s="1521"/>
      <c r="C154" s="1674"/>
      <c r="D154" s="1677"/>
      <c r="E154" s="1541"/>
      <c r="F154" s="1676"/>
      <c r="G154" s="1613"/>
      <c r="H154" s="1614"/>
      <c r="I154" s="276"/>
      <c r="J154" s="277">
        <f>G153</f>
        <v>0</v>
      </c>
      <c r="K154" s="276"/>
      <c r="L154" s="277">
        <f>M153</f>
        <v>0</v>
      </c>
      <c r="M154" s="1615"/>
      <c r="N154" s="1616"/>
      <c r="O154" s="1617"/>
      <c r="P154" s="1618"/>
      <c r="Q154" s="1618"/>
      <c r="R154" s="1614"/>
      <c r="S154" s="1515"/>
      <c r="T154" s="1516"/>
      <c r="U154" s="1516"/>
      <c r="V154" s="1516"/>
      <c r="W154" s="1517"/>
      <c r="X154" s="270" t="s">
        <v>488</v>
      </c>
      <c r="Y154" s="271"/>
      <c r="Z154" s="272"/>
      <c r="AA154" s="258" t="str">
        <f>IF(AA153="","",VLOOKUP(AA153,'シフト記号表（従来型・ユニット型共通）'!$C$6:$L$47,10,FALSE))</f>
        <v/>
      </c>
      <c r="AB154" s="259" t="str">
        <f>IF(AB153="","",VLOOKUP(AB153,'シフト記号表（従来型・ユニット型共通）'!$C$6:$L$47,10,FALSE))</f>
        <v/>
      </c>
      <c r="AC154" s="259" t="str">
        <f>IF(AC153="","",VLOOKUP(AC153,'シフト記号表（従来型・ユニット型共通）'!$C$6:$L$47,10,FALSE))</f>
        <v/>
      </c>
      <c r="AD154" s="259" t="str">
        <f>IF(AD153="","",VLOOKUP(AD153,'シフト記号表（従来型・ユニット型共通）'!$C$6:$L$47,10,FALSE))</f>
        <v/>
      </c>
      <c r="AE154" s="259" t="str">
        <f>IF(AE153="","",VLOOKUP(AE153,'シフト記号表（従来型・ユニット型共通）'!$C$6:$L$47,10,FALSE))</f>
        <v/>
      </c>
      <c r="AF154" s="259" t="str">
        <f>IF(AF153="","",VLOOKUP(AF153,'シフト記号表（従来型・ユニット型共通）'!$C$6:$L$47,10,FALSE))</f>
        <v/>
      </c>
      <c r="AG154" s="260" t="str">
        <f>IF(AG153="","",VLOOKUP(AG153,'シフト記号表（従来型・ユニット型共通）'!$C$6:$L$47,10,FALSE))</f>
        <v/>
      </c>
      <c r="AH154" s="258" t="str">
        <f>IF(AH153="","",VLOOKUP(AH153,'シフト記号表（従来型・ユニット型共通）'!$C$6:$L$47,10,FALSE))</f>
        <v/>
      </c>
      <c r="AI154" s="259" t="str">
        <f>IF(AI153="","",VLOOKUP(AI153,'シフト記号表（従来型・ユニット型共通）'!$C$6:$L$47,10,FALSE))</f>
        <v/>
      </c>
      <c r="AJ154" s="259" t="str">
        <f>IF(AJ153="","",VLOOKUP(AJ153,'シフト記号表（従来型・ユニット型共通）'!$C$6:$L$47,10,FALSE))</f>
        <v/>
      </c>
      <c r="AK154" s="259" t="str">
        <f>IF(AK153="","",VLOOKUP(AK153,'シフト記号表（従来型・ユニット型共通）'!$C$6:$L$47,10,FALSE))</f>
        <v/>
      </c>
      <c r="AL154" s="259" t="str">
        <f>IF(AL153="","",VLOOKUP(AL153,'シフト記号表（従来型・ユニット型共通）'!$C$6:$L$47,10,FALSE))</f>
        <v/>
      </c>
      <c r="AM154" s="259" t="str">
        <f>IF(AM153="","",VLOOKUP(AM153,'シフト記号表（従来型・ユニット型共通）'!$C$6:$L$47,10,FALSE))</f>
        <v/>
      </c>
      <c r="AN154" s="260" t="str">
        <f>IF(AN153="","",VLOOKUP(AN153,'シフト記号表（従来型・ユニット型共通）'!$C$6:$L$47,10,FALSE))</f>
        <v/>
      </c>
      <c r="AO154" s="258" t="str">
        <f>IF(AO153="","",VLOOKUP(AO153,'シフト記号表（従来型・ユニット型共通）'!$C$6:$L$47,10,FALSE))</f>
        <v/>
      </c>
      <c r="AP154" s="259" t="str">
        <f>IF(AP153="","",VLOOKUP(AP153,'シフト記号表（従来型・ユニット型共通）'!$C$6:$L$47,10,FALSE))</f>
        <v/>
      </c>
      <c r="AQ154" s="259" t="str">
        <f>IF(AQ153="","",VLOOKUP(AQ153,'シフト記号表（従来型・ユニット型共通）'!$C$6:$L$47,10,FALSE))</f>
        <v/>
      </c>
      <c r="AR154" s="259" t="str">
        <f>IF(AR153="","",VLOOKUP(AR153,'シフト記号表（従来型・ユニット型共通）'!$C$6:$L$47,10,FALSE))</f>
        <v/>
      </c>
      <c r="AS154" s="259" t="str">
        <f>IF(AS153="","",VLOOKUP(AS153,'シフト記号表（従来型・ユニット型共通）'!$C$6:$L$47,10,FALSE))</f>
        <v/>
      </c>
      <c r="AT154" s="259" t="str">
        <f>IF(AT153="","",VLOOKUP(AT153,'シフト記号表（従来型・ユニット型共通）'!$C$6:$L$47,10,FALSE))</f>
        <v/>
      </c>
      <c r="AU154" s="260" t="str">
        <f>IF(AU153="","",VLOOKUP(AU153,'シフト記号表（従来型・ユニット型共通）'!$C$6:$L$47,10,FALSE))</f>
        <v/>
      </c>
      <c r="AV154" s="258" t="str">
        <f>IF(AV153="","",VLOOKUP(AV153,'シフト記号表（従来型・ユニット型共通）'!$C$6:$L$47,10,FALSE))</f>
        <v/>
      </c>
      <c r="AW154" s="259" t="str">
        <f>IF(AW153="","",VLOOKUP(AW153,'シフト記号表（従来型・ユニット型共通）'!$C$6:$L$47,10,FALSE))</f>
        <v/>
      </c>
      <c r="AX154" s="259" t="str">
        <f>IF(AX153="","",VLOOKUP(AX153,'シフト記号表（従来型・ユニット型共通）'!$C$6:$L$47,10,FALSE))</f>
        <v/>
      </c>
      <c r="AY154" s="259" t="str">
        <f>IF(AY153="","",VLOOKUP(AY153,'シフト記号表（従来型・ユニット型共通）'!$C$6:$L$47,10,FALSE))</f>
        <v/>
      </c>
      <c r="AZ154" s="259" t="str">
        <f>IF(AZ153="","",VLOOKUP(AZ153,'シフト記号表（従来型・ユニット型共通）'!$C$6:$L$47,10,FALSE))</f>
        <v/>
      </c>
      <c r="BA154" s="259" t="str">
        <f>IF(BA153="","",VLOOKUP(BA153,'シフト記号表（従来型・ユニット型共通）'!$C$6:$L$47,10,FALSE))</f>
        <v/>
      </c>
      <c r="BB154" s="260" t="str">
        <f>IF(BB153="","",VLOOKUP(BB153,'シフト記号表（従来型・ユニット型共通）'!$C$6:$L$47,10,FALSE))</f>
        <v/>
      </c>
      <c r="BC154" s="258" t="str">
        <f>IF(BC153="","",VLOOKUP(BC153,'シフト記号表（従来型・ユニット型共通）'!$C$6:$L$47,10,FALSE))</f>
        <v/>
      </c>
      <c r="BD154" s="259" t="str">
        <f>IF(BD153="","",VLOOKUP(BD153,'シフト記号表（従来型・ユニット型共通）'!$C$6:$L$47,10,FALSE))</f>
        <v/>
      </c>
      <c r="BE154" s="259" t="str">
        <f>IF(BE153="","",VLOOKUP(BE153,'シフト記号表（従来型・ユニット型共通）'!$C$6:$L$47,10,FALSE))</f>
        <v/>
      </c>
      <c r="BF154" s="1610" t="str">
        <f>IF($BI$3="４週",SUM(AA154:BB154),IF($BI$3="暦月",SUM(AA154:BE154),""))</f>
        <v/>
      </c>
      <c r="BG154" s="1611"/>
      <c r="BH154" s="1612" t="str">
        <f>IF($BI$3="４週",BF154/4,IF($BI$3="暦月",(BF154/($BI$8/7)),""))</f>
        <v/>
      </c>
      <c r="BI154" s="1611"/>
      <c r="BJ154" s="1607"/>
      <c r="BK154" s="1608"/>
      <c r="BL154" s="1608"/>
      <c r="BM154" s="1608"/>
      <c r="BN154" s="1609"/>
    </row>
    <row r="155" spans="2:66" ht="20.25" customHeight="1" x14ac:dyDescent="0.2">
      <c r="B155" s="1520">
        <f>B153+1</f>
        <v>70</v>
      </c>
      <c r="C155" s="1673"/>
      <c r="D155" s="1675"/>
      <c r="E155" s="1541"/>
      <c r="F155" s="1676"/>
      <c r="G155" s="1584"/>
      <c r="H155" s="1511"/>
      <c r="I155" s="253"/>
      <c r="J155" s="254"/>
      <c r="K155" s="253"/>
      <c r="L155" s="254"/>
      <c r="M155" s="1585"/>
      <c r="N155" s="1586"/>
      <c r="O155" s="1509"/>
      <c r="P155" s="1510"/>
      <c r="Q155" s="1510"/>
      <c r="R155" s="1511"/>
      <c r="S155" s="1515"/>
      <c r="T155" s="1516"/>
      <c r="U155" s="1516"/>
      <c r="V155" s="1516"/>
      <c r="W155" s="1517"/>
      <c r="X155" s="273" t="s">
        <v>487</v>
      </c>
      <c r="Y155" s="274"/>
      <c r="Z155" s="275"/>
      <c r="AA155" s="266"/>
      <c r="AB155" s="267"/>
      <c r="AC155" s="267"/>
      <c r="AD155" s="267"/>
      <c r="AE155" s="267"/>
      <c r="AF155" s="267"/>
      <c r="AG155" s="268"/>
      <c r="AH155" s="266"/>
      <c r="AI155" s="267"/>
      <c r="AJ155" s="267"/>
      <c r="AK155" s="267"/>
      <c r="AL155" s="267"/>
      <c r="AM155" s="267"/>
      <c r="AN155" s="268"/>
      <c r="AO155" s="266"/>
      <c r="AP155" s="267"/>
      <c r="AQ155" s="267"/>
      <c r="AR155" s="267"/>
      <c r="AS155" s="267"/>
      <c r="AT155" s="267"/>
      <c r="AU155" s="268"/>
      <c r="AV155" s="266"/>
      <c r="AW155" s="267"/>
      <c r="AX155" s="267"/>
      <c r="AY155" s="267"/>
      <c r="AZ155" s="267"/>
      <c r="BA155" s="267"/>
      <c r="BB155" s="268"/>
      <c r="BC155" s="266"/>
      <c r="BD155" s="267"/>
      <c r="BE155" s="269"/>
      <c r="BF155" s="1518"/>
      <c r="BG155" s="1519"/>
      <c r="BH155" s="1573"/>
      <c r="BI155" s="1574"/>
      <c r="BJ155" s="1575"/>
      <c r="BK155" s="1576"/>
      <c r="BL155" s="1576"/>
      <c r="BM155" s="1576"/>
      <c r="BN155" s="1577"/>
    </row>
    <row r="156" spans="2:66" ht="20.25" customHeight="1" x14ac:dyDescent="0.2">
      <c r="B156" s="1521"/>
      <c r="C156" s="1674"/>
      <c r="D156" s="1677"/>
      <c r="E156" s="1541"/>
      <c r="F156" s="1676"/>
      <c r="G156" s="1613"/>
      <c r="H156" s="1614"/>
      <c r="I156" s="276"/>
      <c r="J156" s="277">
        <f>G155</f>
        <v>0</v>
      </c>
      <c r="K156" s="276"/>
      <c r="L156" s="277">
        <f>M155</f>
        <v>0</v>
      </c>
      <c r="M156" s="1615"/>
      <c r="N156" s="1616"/>
      <c r="O156" s="1617"/>
      <c r="P156" s="1618"/>
      <c r="Q156" s="1618"/>
      <c r="R156" s="1614"/>
      <c r="S156" s="1515"/>
      <c r="T156" s="1516"/>
      <c r="U156" s="1516"/>
      <c r="V156" s="1516"/>
      <c r="W156" s="1517"/>
      <c r="X156" s="270" t="s">
        <v>488</v>
      </c>
      <c r="Y156" s="271"/>
      <c r="Z156" s="272"/>
      <c r="AA156" s="258" t="str">
        <f>IF(AA155="","",VLOOKUP(AA155,'シフト記号表（従来型・ユニット型共通）'!$C$6:$L$47,10,FALSE))</f>
        <v/>
      </c>
      <c r="AB156" s="259" t="str">
        <f>IF(AB155="","",VLOOKUP(AB155,'シフト記号表（従来型・ユニット型共通）'!$C$6:$L$47,10,FALSE))</f>
        <v/>
      </c>
      <c r="AC156" s="259" t="str">
        <f>IF(AC155="","",VLOOKUP(AC155,'シフト記号表（従来型・ユニット型共通）'!$C$6:$L$47,10,FALSE))</f>
        <v/>
      </c>
      <c r="AD156" s="259" t="str">
        <f>IF(AD155="","",VLOOKUP(AD155,'シフト記号表（従来型・ユニット型共通）'!$C$6:$L$47,10,FALSE))</f>
        <v/>
      </c>
      <c r="AE156" s="259" t="str">
        <f>IF(AE155="","",VLOOKUP(AE155,'シフト記号表（従来型・ユニット型共通）'!$C$6:$L$47,10,FALSE))</f>
        <v/>
      </c>
      <c r="AF156" s="259" t="str">
        <f>IF(AF155="","",VLOOKUP(AF155,'シフト記号表（従来型・ユニット型共通）'!$C$6:$L$47,10,FALSE))</f>
        <v/>
      </c>
      <c r="AG156" s="260" t="str">
        <f>IF(AG155="","",VLOOKUP(AG155,'シフト記号表（従来型・ユニット型共通）'!$C$6:$L$47,10,FALSE))</f>
        <v/>
      </c>
      <c r="AH156" s="258" t="str">
        <f>IF(AH155="","",VLOOKUP(AH155,'シフト記号表（従来型・ユニット型共通）'!$C$6:$L$47,10,FALSE))</f>
        <v/>
      </c>
      <c r="AI156" s="259" t="str">
        <f>IF(AI155="","",VLOOKUP(AI155,'シフト記号表（従来型・ユニット型共通）'!$C$6:$L$47,10,FALSE))</f>
        <v/>
      </c>
      <c r="AJ156" s="259" t="str">
        <f>IF(AJ155="","",VLOOKUP(AJ155,'シフト記号表（従来型・ユニット型共通）'!$C$6:$L$47,10,FALSE))</f>
        <v/>
      </c>
      <c r="AK156" s="259" t="str">
        <f>IF(AK155="","",VLOOKUP(AK155,'シフト記号表（従来型・ユニット型共通）'!$C$6:$L$47,10,FALSE))</f>
        <v/>
      </c>
      <c r="AL156" s="259" t="str">
        <f>IF(AL155="","",VLOOKUP(AL155,'シフト記号表（従来型・ユニット型共通）'!$C$6:$L$47,10,FALSE))</f>
        <v/>
      </c>
      <c r="AM156" s="259" t="str">
        <f>IF(AM155="","",VLOOKUP(AM155,'シフト記号表（従来型・ユニット型共通）'!$C$6:$L$47,10,FALSE))</f>
        <v/>
      </c>
      <c r="AN156" s="260" t="str">
        <f>IF(AN155="","",VLOOKUP(AN155,'シフト記号表（従来型・ユニット型共通）'!$C$6:$L$47,10,FALSE))</f>
        <v/>
      </c>
      <c r="AO156" s="258" t="str">
        <f>IF(AO155="","",VLOOKUP(AO155,'シフト記号表（従来型・ユニット型共通）'!$C$6:$L$47,10,FALSE))</f>
        <v/>
      </c>
      <c r="AP156" s="259" t="str">
        <f>IF(AP155="","",VLOOKUP(AP155,'シフト記号表（従来型・ユニット型共通）'!$C$6:$L$47,10,FALSE))</f>
        <v/>
      </c>
      <c r="AQ156" s="259" t="str">
        <f>IF(AQ155="","",VLOOKUP(AQ155,'シフト記号表（従来型・ユニット型共通）'!$C$6:$L$47,10,FALSE))</f>
        <v/>
      </c>
      <c r="AR156" s="259" t="str">
        <f>IF(AR155="","",VLOOKUP(AR155,'シフト記号表（従来型・ユニット型共通）'!$C$6:$L$47,10,FALSE))</f>
        <v/>
      </c>
      <c r="AS156" s="259" t="str">
        <f>IF(AS155="","",VLOOKUP(AS155,'シフト記号表（従来型・ユニット型共通）'!$C$6:$L$47,10,FALSE))</f>
        <v/>
      </c>
      <c r="AT156" s="259" t="str">
        <f>IF(AT155="","",VLOOKUP(AT155,'シフト記号表（従来型・ユニット型共通）'!$C$6:$L$47,10,FALSE))</f>
        <v/>
      </c>
      <c r="AU156" s="260" t="str">
        <f>IF(AU155="","",VLOOKUP(AU155,'シフト記号表（従来型・ユニット型共通）'!$C$6:$L$47,10,FALSE))</f>
        <v/>
      </c>
      <c r="AV156" s="258" t="str">
        <f>IF(AV155="","",VLOOKUP(AV155,'シフト記号表（従来型・ユニット型共通）'!$C$6:$L$47,10,FALSE))</f>
        <v/>
      </c>
      <c r="AW156" s="259" t="str">
        <f>IF(AW155="","",VLOOKUP(AW155,'シフト記号表（従来型・ユニット型共通）'!$C$6:$L$47,10,FALSE))</f>
        <v/>
      </c>
      <c r="AX156" s="259" t="str">
        <f>IF(AX155="","",VLOOKUP(AX155,'シフト記号表（従来型・ユニット型共通）'!$C$6:$L$47,10,FALSE))</f>
        <v/>
      </c>
      <c r="AY156" s="259" t="str">
        <f>IF(AY155="","",VLOOKUP(AY155,'シフト記号表（従来型・ユニット型共通）'!$C$6:$L$47,10,FALSE))</f>
        <v/>
      </c>
      <c r="AZ156" s="259" t="str">
        <f>IF(AZ155="","",VLOOKUP(AZ155,'シフト記号表（従来型・ユニット型共通）'!$C$6:$L$47,10,FALSE))</f>
        <v/>
      </c>
      <c r="BA156" s="259" t="str">
        <f>IF(BA155="","",VLOOKUP(BA155,'シフト記号表（従来型・ユニット型共通）'!$C$6:$L$47,10,FALSE))</f>
        <v/>
      </c>
      <c r="BB156" s="260" t="str">
        <f>IF(BB155="","",VLOOKUP(BB155,'シフト記号表（従来型・ユニット型共通）'!$C$6:$L$47,10,FALSE))</f>
        <v/>
      </c>
      <c r="BC156" s="258" t="str">
        <f>IF(BC155="","",VLOOKUP(BC155,'シフト記号表（従来型・ユニット型共通）'!$C$6:$L$47,10,FALSE))</f>
        <v/>
      </c>
      <c r="BD156" s="259" t="str">
        <f>IF(BD155="","",VLOOKUP(BD155,'シフト記号表（従来型・ユニット型共通）'!$C$6:$L$47,10,FALSE))</f>
        <v/>
      </c>
      <c r="BE156" s="259" t="str">
        <f>IF(BE155="","",VLOOKUP(BE155,'シフト記号表（従来型・ユニット型共通）'!$C$6:$L$47,10,FALSE))</f>
        <v/>
      </c>
      <c r="BF156" s="1610" t="str">
        <f>IF($BI$3="４週",SUM(AA156:BB156),IF($BI$3="暦月",SUM(AA156:BE156),""))</f>
        <v/>
      </c>
      <c r="BG156" s="1611"/>
      <c r="BH156" s="1612" t="str">
        <f>IF($BI$3="４週",BF156/4,IF($BI$3="暦月",(BF156/($BI$8/7)),""))</f>
        <v/>
      </c>
      <c r="BI156" s="1611"/>
      <c r="BJ156" s="1607"/>
      <c r="BK156" s="1608"/>
      <c r="BL156" s="1608"/>
      <c r="BM156" s="1608"/>
      <c r="BN156" s="1609"/>
    </row>
    <row r="157" spans="2:66" ht="20.25" customHeight="1" x14ac:dyDescent="0.2">
      <c r="B157" s="1520">
        <f>B155+1</f>
        <v>71</v>
      </c>
      <c r="C157" s="1673"/>
      <c r="D157" s="1675"/>
      <c r="E157" s="1541"/>
      <c r="F157" s="1676"/>
      <c r="G157" s="1584"/>
      <c r="H157" s="1511"/>
      <c r="I157" s="253"/>
      <c r="J157" s="254"/>
      <c r="K157" s="253"/>
      <c r="L157" s="254"/>
      <c r="M157" s="1585"/>
      <c r="N157" s="1586"/>
      <c r="O157" s="1509"/>
      <c r="P157" s="1510"/>
      <c r="Q157" s="1510"/>
      <c r="R157" s="1511"/>
      <c r="S157" s="1515"/>
      <c r="T157" s="1516"/>
      <c r="U157" s="1516"/>
      <c r="V157" s="1516"/>
      <c r="W157" s="1517"/>
      <c r="X157" s="273" t="s">
        <v>487</v>
      </c>
      <c r="Y157" s="274"/>
      <c r="Z157" s="275"/>
      <c r="AA157" s="266"/>
      <c r="AB157" s="267"/>
      <c r="AC157" s="267"/>
      <c r="AD157" s="267"/>
      <c r="AE157" s="267"/>
      <c r="AF157" s="267"/>
      <c r="AG157" s="268"/>
      <c r="AH157" s="266"/>
      <c r="AI157" s="267"/>
      <c r="AJ157" s="267"/>
      <c r="AK157" s="267"/>
      <c r="AL157" s="267"/>
      <c r="AM157" s="267"/>
      <c r="AN157" s="268"/>
      <c r="AO157" s="266"/>
      <c r="AP157" s="267"/>
      <c r="AQ157" s="267"/>
      <c r="AR157" s="267"/>
      <c r="AS157" s="267"/>
      <c r="AT157" s="267"/>
      <c r="AU157" s="268"/>
      <c r="AV157" s="266"/>
      <c r="AW157" s="267"/>
      <c r="AX157" s="267"/>
      <c r="AY157" s="267"/>
      <c r="AZ157" s="267"/>
      <c r="BA157" s="267"/>
      <c r="BB157" s="268"/>
      <c r="BC157" s="266"/>
      <c r="BD157" s="267"/>
      <c r="BE157" s="269"/>
      <c r="BF157" s="1518"/>
      <c r="BG157" s="1519"/>
      <c r="BH157" s="1573"/>
      <c r="BI157" s="1574"/>
      <c r="BJ157" s="1575"/>
      <c r="BK157" s="1576"/>
      <c r="BL157" s="1576"/>
      <c r="BM157" s="1576"/>
      <c r="BN157" s="1577"/>
    </row>
    <row r="158" spans="2:66" ht="20.25" customHeight="1" x14ac:dyDescent="0.2">
      <c r="B158" s="1521"/>
      <c r="C158" s="1674"/>
      <c r="D158" s="1677"/>
      <c r="E158" s="1541"/>
      <c r="F158" s="1676"/>
      <c r="G158" s="1613"/>
      <c r="H158" s="1614"/>
      <c r="I158" s="276"/>
      <c r="J158" s="277">
        <f>G157</f>
        <v>0</v>
      </c>
      <c r="K158" s="276"/>
      <c r="L158" s="277">
        <f>M157</f>
        <v>0</v>
      </c>
      <c r="M158" s="1615"/>
      <c r="N158" s="1616"/>
      <c r="O158" s="1617"/>
      <c r="P158" s="1618"/>
      <c r="Q158" s="1618"/>
      <c r="R158" s="1614"/>
      <c r="S158" s="1515"/>
      <c r="T158" s="1516"/>
      <c r="U158" s="1516"/>
      <c r="V158" s="1516"/>
      <c r="W158" s="1517"/>
      <c r="X158" s="270" t="s">
        <v>488</v>
      </c>
      <c r="Y158" s="271"/>
      <c r="Z158" s="272"/>
      <c r="AA158" s="258" t="str">
        <f>IF(AA157="","",VLOOKUP(AA157,'シフト記号表（従来型・ユニット型共通）'!$C$6:$L$47,10,FALSE))</f>
        <v/>
      </c>
      <c r="AB158" s="259" t="str">
        <f>IF(AB157="","",VLOOKUP(AB157,'シフト記号表（従来型・ユニット型共通）'!$C$6:$L$47,10,FALSE))</f>
        <v/>
      </c>
      <c r="AC158" s="259" t="str">
        <f>IF(AC157="","",VLOOKUP(AC157,'シフト記号表（従来型・ユニット型共通）'!$C$6:$L$47,10,FALSE))</f>
        <v/>
      </c>
      <c r="AD158" s="259" t="str">
        <f>IF(AD157="","",VLOOKUP(AD157,'シフト記号表（従来型・ユニット型共通）'!$C$6:$L$47,10,FALSE))</f>
        <v/>
      </c>
      <c r="AE158" s="259" t="str">
        <f>IF(AE157="","",VLOOKUP(AE157,'シフト記号表（従来型・ユニット型共通）'!$C$6:$L$47,10,FALSE))</f>
        <v/>
      </c>
      <c r="AF158" s="259" t="str">
        <f>IF(AF157="","",VLOOKUP(AF157,'シフト記号表（従来型・ユニット型共通）'!$C$6:$L$47,10,FALSE))</f>
        <v/>
      </c>
      <c r="AG158" s="260" t="str">
        <f>IF(AG157="","",VLOOKUP(AG157,'シフト記号表（従来型・ユニット型共通）'!$C$6:$L$47,10,FALSE))</f>
        <v/>
      </c>
      <c r="AH158" s="258" t="str">
        <f>IF(AH157="","",VLOOKUP(AH157,'シフト記号表（従来型・ユニット型共通）'!$C$6:$L$47,10,FALSE))</f>
        <v/>
      </c>
      <c r="AI158" s="259" t="str">
        <f>IF(AI157="","",VLOOKUP(AI157,'シフト記号表（従来型・ユニット型共通）'!$C$6:$L$47,10,FALSE))</f>
        <v/>
      </c>
      <c r="AJ158" s="259" t="str">
        <f>IF(AJ157="","",VLOOKUP(AJ157,'シフト記号表（従来型・ユニット型共通）'!$C$6:$L$47,10,FALSE))</f>
        <v/>
      </c>
      <c r="AK158" s="259" t="str">
        <f>IF(AK157="","",VLOOKUP(AK157,'シフト記号表（従来型・ユニット型共通）'!$C$6:$L$47,10,FALSE))</f>
        <v/>
      </c>
      <c r="AL158" s="259" t="str">
        <f>IF(AL157="","",VLOOKUP(AL157,'シフト記号表（従来型・ユニット型共通）'!$C$6:$L$47,10,FALSE))</f>
        <v/>
      </c>
      <c r="AM158" s="259" t="str">
        <f>IF(AM157="","",VLOOKUP(AM157,'シフト記号表（従来型・ユニット型共通）'!$C$6:$L$47,10,FALSE))</f>
        <v/>
      </c>
      <c r="AN158" s="260" t="str">
        <f>IF(AN157="","",VLOOKUP(AN157,'シフト記号表（従来型・ユニット型共通）'!$C$6:$L$47,10,FALSE))</f>
        <v/>
      </c>
      <c r="AO158" s="258" t="str">
        <f>IF(AO157="","",VLOOKUP(AO157,'シフト記号表（従来型・ユニット型共通）'!$C$6:$L$47,10,FALSE))</f>
        <v/>
      </c>
      <c r="AP158" s="259" t="str">
        <f>IF(AP157="","",VLOOKUP(AP157,'シフト記号表（従来型・ユニット型共通）'!$C$6:$L$47,10,FALSE))</f>
        <v/>
      </c>
      <c r="AQ158" s="259" t="str">
        <f>IF(AQ157="","",VLOOKUP(AQ157,'シフト記号表（従来型・ユニット型共通）'!$C$6:$L$47,10,FALSE))</f>
        <v/>
      </c>
      <c r="AR158" s="259" t="str">
        <f>IF(AR157="","",VLOOKUP(AR157,'シフト記号表（従来型・ユニット型共通）'!$C$6:$L$47,10,FALSE))</f>
        <v/>
      </c>
      <c r="AS158" s="259" t="str">
        <f>IF(AS157="","",VLOOKUP(AS157,'シフト記号表（従来型・ユニット型共通）'!$C$6:$L$47,10,FALSE))</f>
        <v/>
      </c>
      <c r="AT158" s="259" t="str">
        <f>IF(AT157="","",VLOOKUP(AT157,'シフト記号表（従来型・ユニット型共通）'!$C$6:$L$47,10,FALSE))</f>
        <v/>
      </c>
      <c r="AU158" s="260" t="str">
        <f>IF(AU157="","",VLOOKUP(AU157,'シフト記号表（従来型・ユニット型共通）'!$C$6:$L$47,10,FALSE))</f>
        <v/>
      </c>
      <c r="AV158" s="258" t="str">
        <f>IF(AV157="","",VLOOKUP(AV157,'シフト記号表（従来型・ユニット型共通）'!$C$6:$L$47,10,FALSE))</f>
        <v/>
      </c>
      <c r="AW158" s="259" t="str">
        <f>IF(AW157="","",VLOOKUP(AW157,'シフト記号表（従来型・ユニット型共通）'!$C$6:$L$47,10,FALSE))</f>
        <v/>
      </c>
      <c r="AX158" s="259" t="str">
        <f>IF(AX157="","",VLOOKUP(AX157,'シフト記号表（従来型・ユニット型共通）'!$C$6:$L$47,10,FALSE))</f>
        <v/>
      </c>
      <c r="AY158" s="259" t="str">
        <f>IF(AY157="","",VLOOKUP(AY157,'シフト記号表（従来型・ユニット型共通）'!$C$6:$L$47,10,FALSE))</f>
        <v/>
      </c>
      <c r="AZ158" s="259" t="str">
        <f>IF(AZ157="","",VLOOKUP(AZ157,'シフト記号表（従来型・ユニット型共通）'!$C$6:$L$47,10,FALSE))</f>
        <v/>
      </c>
      <c r="BA158" s="259" t="str">
        <f>IF(BA157="","",VLOOKUP(BA157,'シフト記号表（従来型・ユニット型共通）'!$C$6:$L$47,10,FALSE))</f>
        <v/>
      </c>
      <c r="BB158" s="260" t="str">
        <f>IF(BB157="","",VLOOKUP(BB157,'シフト記号表（従来型・ユニット型共通）'!$C$6:$L$47,10,FALSE))</f>
        <v/>
      </c>
      <c r="BC158" s="258" t="str">
        <f>IF(BC157="","",VLOOKUP(BC157,'シフト記号表（従来型・ユニット型共通）'!$C$6:$L$47,10,FALSE))</f>
        <v/>
      </c>
      <c r="BD158" s="259" t="str">
        <f>IF(BD157="","",VLOOKUP(BD157,'シフト記号表（従来型・ユニット型共通）'!$C$6:$L$47,10,FALSE))</f>
        <v/>
      </c>
      <c r="BE158" s="259" t="str">
        <f>IF(BE157="","",VLOOKUP(BE157,'シフト記号表（従来型・ユニット型共通）'!$C$6:$L$47,10,FALSE))</f>
        <v/>
      </c>
      <c r="BF158" s="1610" t="str">
        <f>IF($BI$3="４週",SUM(AA158:BB158),IF($BI$3="暦月",SUM(AA158:BE158),""))</f>
        <v/>
      </c>
      <c r="BG158" s="1611"/>
      <c r="BH158" s="1612" t="str">
        <f>IF($BI$3="４週",BF158/4,IF($BI$3="暦月",(BF158/($BI$8/7)),""))</f>
        <v/>
      </c>
      <c r="BI158" s="1611"/>
      <c r="BJ158" s="1607"/>
      <c r="BK158" s="1608"/>
      <c r="BL158" s="1608"/>
      <c r="BM158" s="1608"/>
      <c r="BN158" s="1609"/>
    </row>
    <row r="159" spans="2:66" ht="20.25" customHeight="1" x14ac:dyDescent="0.2">
      <c r="B159" s="1520">
        <f>B157+1</f>
        <v>72</v>
      </c>
      <c r="C159" s="1673"/>
      <c r="D159" s="1675"/>
      <c r="E159" s="1541"/>
      <c r="F159" s="1676"/>
      <c r="G159" s="1584"/>
      <c r="H159" s="1511"/>
      <c r="I159" s="253"/>
      <c r="J159" s="254"/>
      <c r="K159" s="253"/>
      <c r="L159" s="254"/>
      <c r="M159" s="1585"/>
      <c r="N159" s="1586"/>
      <c r="O159" s="1509"/>
      <c r="P159" s="1510"/>
      <c r="Q159" s="1510"/>
      <c r="R159" s="1511"/>
      <c r="S159" s="1515"/>
      <c r="T159" s="1516"/>
      <c r="U159" s="1516"/>
      <c r="V159" s="1516"/>
      <c r="W159" s="1517"/>
      <c r="X159" s="273" t="s">
        <v>487</v>
      </c>
      <c r="Y159" s="274"/>
      <c r="Z159" s="275"/>
      <c r="AA159" s="266"/>
      <c r="AB159" s="267"/>
      <c r="AC159" s="267"/>
      <c r="AD159" s="267"/>
      <c r="AE159" s="267"/>
      <c r="AF159" s="267"/>
      <c r="AG159" s="268"/>
      <c r="AH159" s="266"/>
      <c r="AI159" s="267"/>
      <c r="AJ159" s="267"/>
      <c r="AK159" s="267"/>
      <c r="AL159" s="267"/>
      <c r="AM159" s="267"/>
      <c r="AN159" s="268"/>
      <c r="AO159" s="266"/>
      <c r="AP159" s="267"/>
      <c r="AQ159" s="267"/>
      <c r="AR159" s="267"/>
      <c r="AS159" s="267"/>
      <c r="AT159" s="267"/>
      <c r="AU159" s="268"/>
      <c r="AV159" s="266"/>
      <c r="AW159" s="267"/>
      <c r="AX159" s="267"/>
      <c r="AY159" s="267"/>
      <c r="AZ159" s="267"/>
      <c r="BA159" s="267"/>
      <c r="BB159" s="268"/>
      <c r="BC159" s="266"/>
      <c r="BD159" s="267"/>
      <c r="BE159" s="269"/>
      <c r="BF159" s="1518"/>
      <c r="BG159" s="1519"/>
      <c r="BH159" s="1573"/>
      <c r="BI159" s="1574"/>
      <c r="BJ159" s="1575"/>
      <c r="BK159" s="1576"/>
      <c r="BL159" s="1576"/>
      <c r="BM159" s="1576"/>
      <c r="BN159" s="1577"/>
    </row>
    <row r="160" spans="2:66" ht="20.25" customHeight="1" x14ac:dyDescent="0.2">
      <c r="B160" s="1521"/>
      <c r="C160" s="1674"/>
      <c r="D160" s="1677"/>
      <c r="E160" s="1541"/>
      <c r="F160" s="1676"/>
      <c r="G160" s="1613"/>
      <c r="H160" s="1614"/>
      <c r="I160" s="276"/>
      <c r="J160" s="277">
        <f>G159</f>
        <v>0</v>
      </c>
      <c r="K160" s="276"/>
      <c r="L160" s="277">
        <f>M159</f>
        <v>0</v>
      </c>
      <c r="M160" s="1615"/>
      <c r="N160" s="1616"/>
      <c r="O160" s="1617"/>
      <c r="P160" s="1618"/>
      <c r="Q160" s="1618"/>
      <c r="R160" s="1614"/>
      <c r="S160" s="1515"/>
      <c r="T160" s="1516"/>
      <c r="U160" s="1516"/>
      <c r="V160" s="1516"/>
      <c r="W160" s="1517"/>
      <c r="X160" s="270" t="s">
        <v>488</v>
      </c>
      <c r="Y160" s="271"/>
      <c r="Z160" s="272"/>
      <c r="AA160" s="258" t="str">
        <f>IF(AA159="","",VLOOKUP(AA159,'シフト記号表（従来型・ユニット型共通）'!$C$6:$L$47,10,FALSE))</f>
        <v/>
      </c>
      <c r="AB160" s="259" t="str">
        <f>IF(AB159="","",VLOOKUP(AB159,'シフト記号表（従来型・ユニット型共通）'!$C$6:$L$47,10,FALSE))</f>
        <v/>
      </c>
      <c r="AC160" s="259" t="str">
        <f>IF(AC159="","",VLOOKUP(AC159,'シフト記号表（従来型・ユニット型共通）'!$C$6:$L$47,10,FALSE))</f>
        <v/>
      </c>
      <c r="AD160" s="259" t="str">
        <f>IF(AD159="","",VLOOKUP(AD159,'シフト記号表（従来型・ユニット型共通）'!$C$6:$L$47,10,FALSE))</f>
        <v/>
      </c>
      <c r="AE160" s="259" t="str">
        <f>IF(AE159="","",VLOOKUP(AE159,'シフト記号表（従来型・ユニット型共通）'!$C$6:$L$47,10,FALSE))</f>
        <v/>
      </c>
      <c r="AF160" s="259" t="str">
        <f>IF(AF159="","",VLOOKUP(AF159,'シフト記号表（従来型・ユニット型共通）'!$C$6:$L$47,10,FALSE))</f>
        <v/>
      </c>
      <c r="AG160" s="260" t="str">
        <f>IF(AG159="","",VLOOKUP(AG159,'シフト記号表（従来型・ユニット型共通）'!$C$6:$L$47,10,FALSE))</f>
        <v/>
      </c>
      <c r="AH160" s="258" t="str">
        <f>IF(AH159="","",VLOOKUP(AH159,'シフト記号表（従来型・ユニット型共通）'!$C$6:$L$47,10,FALSE))</f>
        <v/>
      </c>
      <c r="AI160" s="259" t="str">
        <f>IF(AI159="","",VLOOKUP(AI159,'シフト記号表（従来型・ユニット型共通）'!$C$6:$L$47,10,FALSE))</f>
        <v/>
      </c>
      <c r="AJ160" s="259" t="str">
        <f>IF(AJ159="","",VLOOKUP(AJ159,'シフト記号表（従来型・ユニット型共通）'!$C$6:$L$47,10,FALSE))</f>
        <v/>
      </c>
      <c r="AK160" s="259" t="str">
        <f>IF(AK159="","",VLOOKUP(AK159,'シフト記号表（従来型・ユニット型共通）'!$C$6:$L$47,10,FALSE))</f>
        <v/>
      </c>
      <c r="AL160" s="259" t="str">
        <f>IF(AL159="","",VLOOKUP(AL159,'シフト記号表（従来型・ユニット型共通）'!$C$6:$L$47,10,FALSE))</f>
        <v/>
      </c>
      <c r="AM160" s="259" t="str">
        <f>IF(AM159="","",VLOOKUP(AM159,'シフト記号表（従来型・ユニット型共通）'!$C$6:$L$47,10,FALSE))</f>
        <v/>
      </c>
      <c r="AN160" s="260" t="str">
        <f>IF(AN159="","",VLOOKUP(AN159,'シフト記号表（従来型・ユニット型共通）'!$C$6:$L$47,10,FALSE))</f>
        <v/>
      </c>
      <c r="AO160" s="258" t="str">
        <f>IF(AO159="","",VLOOKUP(AO159,'シフト記号表（従来型・ユニット型共通）'!$C$6:$L$47,10,FALSE))</f>
        <v/>
      </c>
      <c r="AP160" s="259" t="str">
        <f>IF(AP159="","",VLOOKUP(AP159,'シフト記号表（従来型・ユニット型共通）'!$C$6:$L$47,10,FALSE))</f>
        <v/>
      </c>
      <c r="AQ160" s="259" t="str">
        <f>IF(AQ159="","",VLOOKUP(AQ159,'シフト記号表（従来型・ユニット型共通）'!$C$6:$L$47,10,FALSE))</f>
        <v/>
      </c>
      <c r="AR160" s="259" t="str">
        <f>IF(AR159="","",VLOOKUP(AR159,'シフト記号表（従来型・ユニット型共通）'!$C$6:$L$47,10,FALSE))</f>
        <v/>
      </c>
      <c r="AS160" s="259" t="str">
        <f>IF(AS159="","",VLOOKUP(AS159,'シフト記号表（従来型・ユニット型共通）'!$C$6:$L$47,10,FALSE))</f>
        <v/>
      </c>
      <c r="AT160" s="259" t="str">
        <f>IF(AT159="","",VLOOKUP(AT159,'シフト記号表（従来型・ユニット型共通）'!$C$6:$L$47,10,FALSE))</f>
        <v/>
      </c>
      <c r="AU160" s="260" t="str">
        <f>IF(AU159="","",VLOOKUP(AU159,'シフト記号表（従来型・ユニット型共通）'!$C$6:$L$47,10,FALSE))</f>
        <v/>
      </c>
      <c r="AV160" s="258" t="str">
        <f>IF(AV159="","",VLOOKUP(AV159,'シフト記号表（従来型・ユニット型共通）'!$C$6:$L$47,10,FALSE))</f>
        <v/>
      </c>
      <c r="AW160" s="259" t="str">
        <f>IF(AW159="","",VLOOKUP(AW159,'シフト記号表（従来型・ユニット型共通）'!$C$6:$L$47,10,FALSE))</f>
        <v/>
      </c>
      <c r="AX160" s="259" t="str">
        <f>IF(AX159="","",VLOOKUP(AX159,'シフト記号表（従来型・ユニット型共通）'!$C$6:$L$47,10,FALSE))</f>
        <v/>
      </c>
      <c r="AY160" s="259" t="str">
        <f>IF(AY159="","",VLOOKUP(AY159,'シフト記号表（従来型・ユニット型共通）'!$C$6:$L$47,10,FALSE))</f>
        <v/>
      </c>
      <c r="AZ160" s="259" t="str">
        <f>IF(AZ159="","",VLOOKUP(AZ159,'シフト記号表（従来型・ユニット型共通）'!$C$6:$L$47,10,FALSE))</f>
        <v/>
      </c>
      <c r="BA160" s="259" t="str">
        <f>IF(BA159="","",VLOOKUP(BA159,'シフト記号表（従来型・ユニット型共通）'!$C$6:$L$47,10,FALSE))</f>
        <v/>
      </c>
      <c r="BB160" s="260" t="str">
        <f>IF(BB159="","",VLOOKUP(BB159,'シフト記号表（従来型・ユニット型共通）'!$C$6:$L$47,10,FALSE))</f>
        <v/>
      </c>
      <c r="BC160" s="258" t="str">
        <f>IF(BC159="","",VLOOKUP(BC159,'シフト記号表（従来型・ユニット型共通）'!$C$6:$L$47,10,FALSE))</f>
        <v/>
      </c>
      <c r="BD160" s="259" t="str">
        <f>IF(BD159="","",VLOOKUP(BD159,'シフト記号表（従来型・ユニット型共通）'!$C$6:$L$47,10,FALSE))</f>
        <v/>
      </c>
      <c r="BE160" s="259" t="str">
        <f>IF(BE159="","",VLOOKUP(BE159,'シフト記号表（従来型・ユニット型共通）'!$C$6:$L$47,10,FALSE))</f>
        <v/>
      </c>
      <c r="BF160" s="1610" t="str">
        <f>IF($BI$3="４週",SUM(AA160:BB160),IF($BI$3="暦月",SUM(AA160:BE160),""))</f>
        <v/>
      </c>
      <c r="BG160" s="1611"/>
      <c r="BH160" s="1612" t="str">
        <f>IF($BI$3="４週",BF160/4,IF($BI$3="暦月",(BF160/($BI$8/7)),""))</f>
        <v/>
      </c>
      <c r="BI160" s="1611"/>
      <c r="BJ160" s="1607"/>
      <c r="BK160" s="1608"/>
      <c r="BL160" s="1608"/>
      <c r="BM160" s="1608"/>
      <c r="BN160" s="1609"/>
    </row>
    <row r="161" spans="2:66" ht="20.25" customHeight="1" x14ac:dyDescent="0.2">
      <c r="B161" s="1520">
        <f>B159+1</f>
        <v>73</v>
      </c>
      <c r="C161" s="1673"/>
      <c r="D161" s="1675"/>
      <c r="E161" s="1541"/>
      <c r="F161" s="1676"/>
      <c r="G161" s="1584"/>
      <c r="H161" s="1511"/>
      <c r="I161" s="253"/>
      <c r="J161" s="254"/>
      <c r="K161" s="253"/>
      <c r="L161" s="254"/>
      <c r="M161" s="1585"/>
      <c r="N161" s="1586"/>
      <c r="O161" s="1509"/>
      <c r="P161" s="1510"/>
      <c r="Q161" s="1510"/>
      <c r="R161" s="1511"/>
      <c r="S161" s="1515"/>
      <c r="T161" s="1516"/>
      <c r="U161" s="1516"/>
      <c r="V161" s="1516"/>
      <c r="W161" s="1517"/>
      <c r="X161" s="273" t="s">
        <v>487</v>
      </c>
      <c r="Y161" s="274"/>
      <c r="Z161" s="275"/>
      <c r="AA161" s="266"/>
      <c r="AB161" s="267"/>
      <c r="AC161" s="267"/>
      <c r="AD161" s="267"/>
      <c r="AE161" s="267"/>
      <c r="AF161" s="267"/>
      <c r="AG161" s="268"/>
      <c r="AH161" s="266"/>
      <c r="AI161" s="267"/>
      <c r="AJ161" s="267"/>
      <c r="AK161" s="267"/>
      <c r="AL161" s="267"/>
      <c r="AM161" s="267"/>
      <c r="AN161" s="268"/>
      <c r="AO161" s="266"/>
      <c r="AP161" s="267"/>
      <c r="AQ161" s="267"/>
      <c r="AR161" s="267"/>
      <c r="AS161" s="267"/>
      <c r="AT161" s="267"/>
      <c r="AU161" s="268"/>
      <c r="AV161" s="266"/>
      <c r="AW161" s="267"/>
      <c r="AX161" s="267"/>
      <c r="AY161" s="267"/>
      <c r="AZ161" s="267"/>
      <c r="BA161" s="267"/>
      <c r="BB161" s="268"/>
      <c r="BC161" s="266"/>
      <c r="BD161" s="267"/>
      <c r="BE161" s="269"/>
      <c r="BF161" s="1518"/>
      <c r="BG161" s="1519"/>
      <c r="BH161" s="1573"/>
      <c r="BI161" s="1574"/>
      <c r="BJ161" s="1575"/>
      <c r="BK161" s="1576"/>
      <c r="BL161" s="1576"/>
      <c r="BM161" s="1576"/>
      <c r="BN161" s="1577"/>
    </row>
    <row r="162" spans="2:66" ht="20.25" customHeight="1" x14ac:dyDescent="0.2">
      <c r="B162" s="1521"/>
      <c r="C162" s="1674"/>
      <c r="D162" s="1677"/>
      <c r="E162" s="1541"/>
      <c r="F162" s="1676"/>
      <c r="G162" s="1613"/>
      <c r="H162" s="1614"/>
      <c r="I162" s="276"/>
      <c r="J162" s="277">
        <f>G161</f>
        <v>0</v>
      </c>
      <c r="K162" s="276"/>
      <c r="L162" s="277">
        <f>M161</f>
        <v>0</v>
      </c>
      <c r="M162" s="1615"/>
      <c r="N162" s="1616"/>
      <c r="O162" s="1617"/>
      <c r="P162" s="1618"/>
      <c r="Q162" s="1618"/>
      <c r="R162" s="1614"/>
      <c r="S162" s="1515"/>
      <c r="T162" s="1516"/>
      <c r="U162" s="1516"/>
      <c r="V162" s="1516"/>
      <c r="W162" s="1517"/>
      <c r="X162" s="270" t="s">
        <v>488</v>
      </c>
      <c r="Y162" s="271"/>
      <c r="Z162" s="272"/>
      <c r="AA162" s="258" t="str">
        <f>IF(AA161="","",VLOOKUP(AA161,'シフト記号表（従来型・ユニット型共通）'!$C$6:$L$47,10,FALSE))</f>
        <v/>
      </c>
      <c r="AB162" s="259" t="str">
        <f>IF(AB161="","",VLOOKUP(AB161,'シフト記号表（従来型・ユニット型共通）'!$C$6:$L$47,10,FALSE))</f>
        <v/>
      </c>
      <c r="AC162" s="259" t="str">
        <f>IF(AC161="","",VLOOKUP(AC161,'シフト記号表（従来型・ユニット型共通）'!$C$6:$L$47,10,FALSE))</f>
        <v/>
      </c>
      <c r="AD162" s="259" t="str">
        <f>IF(AD161="","",VLOOKUP(AD161,'シフト記号表（従来型・ユニット型共通）'!$C$6:$L$47,10,FALSE))</f>
        <v/>
      </c>
      <c r="AE162" s="259" t="str">
        <f>IF(AE161="","",VLOOKUP(AE161,'シフト記号表（従来型・ユニット型共通）'!$C$6:$L$47,10,FALSE))</f>
        <v/>
      </c>
      <c r="AF162" s="259" t="str">
        <f>IF(AF161="","",VLOOKUP(AF161,'シフト記号表（従来型・ユニット型共通）'!$C$6:$L$47,10,FALSE))</f>
        <v/>
      </c>
      <c r="AG162" s="260" t="str">
        <f>IF(AG161="","",VLOOKUP(AG161,'シフト記号表（従来型・ユニット型共通）'!$C$6:$L$47,10,FALSE))</f>
        <v/>
      </c>
      <c r="AH162" s="258" t="str">
        <f>IF(AH161="","",VLOOKUP(AH161,'シフト記号表（従来型・ユニット型共通）'!$C$6:$L$47,10,FALSE))</f>
        <v/>
      </c>
      <c r="AI162" s="259" t="str">
        <f>IF(AI161="","",VLOOKUP(AI161,'シフト記号表（従来型・ユニット型共通）'!$C$6:$L$47,10,FALSE))</f>
        <v/>
      </c>
      <c r="AJ162" s="259" t="str">
        <f>IF(AJ161="","",VLOOKUP(AJ161,'シフト記号表（従来型・ユニット型共通）'!$C$6:$L$47,10,FALSE))</f>
        <v/>
      </c>
      <c r="AK162" s="259" t="str">
        <f>IF(AK161="","",VLOOKUP(AK161,'シフト記号表（従来型・ユニット型共通）'!$C$6:$L$47,10,FALSE))</f>
        <v/>
      </c>
      <c r="AL162" s="259" t="str">
        <f>IF(AL161="","",VLOOKUP(AL161,'シフト記号表（従来型・ユニット型共通）'!$C$6:$L$47,10,FALSE))</f>
        <v/>
      </c>
      <c r="AM162" s="259" t="str">
        <f>IF(AM161="","",VLOOKUP(AM161,'シフト記号表（従来型・ユニット型共通）'!$C$6:$L$47,10,FALSE))</f>
        <v/>
      </c>
      <c r="AN162" s="260" t="str">
        <f>IF(AN161="","",VLOOKUP(AN161,'シフト記号表（従来型・ユニット型共通）'!$C$6:$L$47,10,FALSE))</f>
        <v/>
      </c>
      <c r="AO162" s="258" t="str">
        <f>IF(AO161="","",VLOOKUP(AO161,'シフト記号表（従来型・ユニット型共通）'!$C$6:$L$47,10,FALSE))</f>
        <v/>
      </c>
      <c r="AP162" s="259" t="str">
        <f>IF(AP161="","",VLOOKUP(AP161,'シフト記号表（従来型・ユニット型共通）'!$C$6:$L$47,10,FALSE))</f>
        <v/>
      </c>
      <c r="AQ162" s="259" t="str">
        <f>IF(AQ161="","",VLOOKUP(AQ161,'シフト記号表（従来型・ユニット型共通）'!$C$6:$L$47,10,FALSE))</f>
        <v/>
      </c>
      <c r="AR162" s="259" t="str">
        <f>IF(AR161="","",VLOOKUP(AR161,'シフト記号表（従来型・ユニット型共通）'!$C$6:$L$47,10,FALSE))</f>
        <v/>
      </c>
      <c r="AS162" s="259" t="str">
        <f>IF(AS161="","",VLOOKUP(AS161,'シフト記号表（従来型・ユニット型共通）'!$C$6:$L$47,10,FALSE))</f>
        <v/>
      </c>
      <c r="AT162" s="259" t="str">
        <f>IF(AT161="","",VLOOKUP(AT161,'シフト記号表（従来型・ユニット型共通）'!$C$6:$L$47,10,FALSE))</f>
        <v/>
      </c>
      <c r="AU162" s="260" t="str">
        <f>IF(AU161="","",VLOOKUP(AU161,'シフト記号表（従来型・ユニット型共通）'!$C$6:$L$47,10,FALSE))</f>
        <v/>
      </c>
      <c r="AV162" s="258" t="str">
        <f>IF(AV161="","",VLOOKUP(AV161,'シフト記号表（従来型・ユニット型共通）'!$C$6:$L$47,10,FALSE))</f>
        <v/>
      </c>
      <c r="AW162" s="259" t="str">
        <f>IF(AW161="","",VLOOKUP(AW161,'シフト記号表（従来型・ユニット型共通）'!$C$6:$L$47,10,FALSE))</f>
        <v/>
      </c>
      <c r="AX162" s="259" t="str">
        <f>IF(AX161="","",VLOOKUP(AX161,'シフト記号表（従来型・ユニット型共通）'!$C$6:$L$47,10,FALSE))</f>
        <v/>
      </c>
      <c r="AY162" s="259" t="str">
        <f>IF(AY161="","",VLOOKUP(AY161,'シフト記号表（従来型・ユニット型共通）'!$C$6:$L$47,10,FALSE))</f>
        <v/>
      </c>
      <c r="AZ162" s="259" t="str">
        <f>IF(AZ161="","",VLOOKUP(AZ161,'シフト記号表（従来型・ユニット型共通）'!$C$6:$L$47,10,FALSE))</f>
        <v/>
      </c>
      <c r="BA162" s="259" t="str">
        <f>IF(BA161="","",VLOOKUP(BA161,'シフト記号表（従来型・ユニット型共通）'!$C$6:$L$47,10,FALSE))</f>
        <v/>
      </c>
      <c r="BB162" s="260" t="str">
        <f>IF(BB161="","",VLOOKUP(BB161,'シフト記号表（従来型・ユニット型共通）'!$C$6:$L$47,10,FALSE))</f>
        <v/>
      </c>
      <c r="BC162" s="258" t="str">
        <f>IF(BC161="","",VLOOKUP(BC161,'シフト記号表（従来型・ユニット型共通）'!$C$6:$L$47,10,FALSE))</f>
        <v/>
      </c>
      <c r="BD162" s="259" t="str">
        <f>IF(BD161="","",VLOOKUP(BD161,'シフト記号表（従来型・ユニット型共通）'!$C$6:$L$47,10,FALSE))</f>
        <v/>
      </c>
      <c r="BE162" s="259" t="str">
        <f>IF(BE161="","",VLOOKUP(BE161,'シフト記号表（従来型・ユニット型共通）'!$C$6:$L$47,10,FALSE))</f>
        <v/>
      </c>
      <c r="BF162" s="1610" t="str">
        <f>IF($BI$3="４週",SUM(AA162:BB162),IF($BI$3="暦月",SUM(AA162:BE162),""))</f>
        <v/>
      </c>
      <c r="BG162" s="1611"/>
      <c r="BH162" s="1612" t="str">
        <f>IF($BI$3="４週",BF162/4,IF($BI$3="暦月",(BF162/($BI$8/7)),""))</f>
        <v/>
      </c>
      <c r="BI162" s="1611"/>
      <c r="BJ162" s="1607"/>
      <c r="BK162" s="1608"/>
      <c r="BL162" s="1608"/>
      <c r="BM162" s="1608"/>
      <c r="BN162" s="1609"/>
    </row>
    <row r="163" spans="2:66" ht="20.25" customHeight="1" x14ac:dyDescent="0.2">
      <c r="B163" s="1520">
        <f>B161+1</f>
        <v>74</v>
      </c>
      <c r="C163" s="1673"/>
      <c r="D163" s="1675"/>
      <c r="E163" s="1541"/>
      <c r="F163" s="1676"/>
      <c r="G163" s="1584"/>
      <c r="H163" s="1511"/>
      <c r="I163" s="253"/>
      <c r="J163" s="254"/>
      <c r="K163" s="253"/>
      <c r="L163" s="254"/>
      <c r="M163" s="1585"/>
      <c r="N163" s="1586"/>
      <c r="O163" s="1509"/>
      <c r="P163" s="1510"/>
      <c r="Q163" s="1510"/>
      <c r="R163" s="1511"/>
      <c r="S163" s="1515"/>
      <c r="T163" s="1516"/>
      <c r="U163" s="1516"/>
      <c r="V163" s="1516"/>
      <c r="W163" s="1517"/>
      <c r="X163" s="273" t="s">
        <v>487</v>
      </c>
      <c r="Y163" s="274"/>
      <c r="Z163" s="275"/>
      <c r="AA163" s="266"/>
      <c r="AB163" s="267"/>
      <c r="AC163" s="267"/>
      <c r="AD163" s="267"/>
      <c r="AE163" s="267"/>
      <c r="AF163" s="267"/>
      <c r="AG163" s="268"/>
      <c r="AH163" s="266"/>
      <c r="AI163" s="267"/>
      <c r="AJ163" s="267"/>
      <c r="AK163" s="267"/>
      <c r="AL163" s="267"/>
      <c r="AM163" s="267"/>
      <c r="AN163" s="268"/>
      <c r="AO163" s="266"/>
      <c r="AP163" s="267"/>
      <c r="AQ163" s="267"/>
      <c r="AR163" s="267"/>
      <c r="AS163" s="267"/>
      <c r="AT163" s="267"/>
      <c r="AU163" s="268"/>
      <c r="AV163" s="266"/>
      <c r="AW163" s="267"/>
      <c r="AX163" s="267"/>
      <c r="AY163" s="267"/>
      <c r="AZ163" s="267"/>
      <c r="BA163" s="267"/>
      <c r="BB163" s="268"/>
      <c r="BC163" s="266"/>
      <c r="BD163" s="267"/>
      <c r="BE163" s="269"/>
      <c r="BF163" s="1518"/>
      <c r="BG163" s="1519"/>
      <c r="BH163" s="1573"/>
      <c r="BI163" s="1574"/>
      <c r="BJ163" s="1575"/>
      <c r="BK163" s="1576"/>
      <c r="BL163" s="1576"/>
      <c r="BM163" s="1576"/>
      <c r="BN163" s="1577"/>
    </row>
    <row r="164" spans="2:66" ht="20.25" customHeight="1" x14ac:dyDescent="0.2">
      <c r="B164" s="1521"/>
      <c r="C164" s="1674"/>
      <c r="D164" s="1677"/>
      <c r="E164" s="1541"/>
      <c r="F164" s="1676"/>
      <c r="G164" s="1613"/>
      <c r="H164" s="1614"/>
      <c r="I164" s="276"/>
      <c r="J164" s="277">
        <f>G163</f>
        <v>0</v>
      </c>
      <c r="K164" s="276"/>
      <c r="L164" s="277">
        <f>M163</f>
        <v>0</v>
      </c>
      <c r="M164" s="1615"/>
      <c r="N164" s="1616"/>
      <c r="O164" s="1617"/>
      <c r="P164" s="1618"/>
      <c r="Q164" s="1618"/>
      <c r="R164" s="1614"/>
      <c r="S164" s="1515"/>
      <c r="T164" s="1516"/>
      <c r="U164" s="1516"/>
      <c r="V164" s="1516"/>
      <c r="W164" s="1517"/>
      <c r="X164" s="270" t="s">
        <v>488</v>
      </c>
      <c r="Y164" s="271"/>
      <c r="Z164" s="272"/>
      <c r="AA164" s="258" t="str">
        <f>IF(AA163="","",VLOOKUP(AA163,'シフト記号表（従来型・ユニット型共通）'!$C$6:$L$47,10,FALSE))</f>
        <v/>
      </c>
      <c r="AB164" s="259" t="str">
        <f>IF(AB163="","",VLOOKUP(AB163,'シフト記号表（従来型・ユニット型共通）'!$C$6:$L$47,10,FALSE))</f>
        <v/>
      </c>
      <c r="AC164" s="259" t="str">
        <f>IF(AC163="","",VLOOKUP(AC163,'シフト記号表（従来型・ユニット型共通）'!$C$6:$L$47,10,FALSE))</f>
        <v/>
      </c>
      <c r="AD164" s="259" t="str">
        <f>IF(AD163="","",VLOOKUP(AD163,'シフト記号表（従来型・ユニット型共通）'!$C$6:$L$47,10,FALSE))</f>
        <v/>
      </c>
      <c r="AE164" s="259" t="str">
        <f>IF(AE163="","",VLOOKUP(AE163,'シフト記号表（従来型・ユニット型共通）'!$C$6:$L$47,10,FALSE))</f>
        <v/>
      </c>
      <c r="AF164" s="259" t="str">
        <f>IF(AF163="","",VLOOKUP(AF163,'シフト記号表（従来型・ユニット型共通）'!$C$6:$L$47,10,FALSE))</f>
        <v/>
      </c>
      <c r="AG164" s="260" t="str">
        <f>IF(AG163="","",VLOOKUP(AG163,'シフト記号表（従来型・ユニット型共通）'!$C$6:$L$47,10,FALSE))</f>
        <v/>
      </c>
      <c r="AH164" s="258" t="str">
        <f>IF(AH163="","",VLOOKUP(AH163,'シフト記号表（従来型・ユニット型共通）'!$C$6:$L$47,10,FALSE))</f>
        <v/>
      </c>
      <c r="AI164" s="259" t="str">
        <f>IF(AI163="","",VLOOKUP(AI163,'シフト記号表（従来型・ユニット型共通）'!$C$6:$L$47,10,FALSE))</f>
        <v/>
      </c>
      <c r="AJ164" s="259" t="str">
        <f>IF(AJ163="","",VLOOKUP(AJ163,'シフト記号表（従来型・ユニット型共通）'!$C$6:$L$47,10,FALSE))</f>
        <v/>
      </c>
      <c r="AK164" s="259" t="str">
        <f>IF(AK163="","",VLOOKUP(AK163,'シフト記号表（従来型・ユニット型共通）'!$C$6:$L$47,10,FALSE))</f>
        <v/>
      </c>
      <c r="AL164" s="259" t="str">
        <f>IF(AL163="","",VLOOKUP(AL163,'シフト記号表（従来型・ユニット型共通）'!$C$6:$L$47,10,FALSE))</f>
        <v/>
      </c>
      <c r="AM164" s="259" t="str">
        <f>IF(AM163="","",VLOOKUP(AM163,'シフト記号表（従来型・ユニット型共通）'!$C$6:$L$47,10,FALSE))</f>
        <v/>
      </c>
      <c r="AN164" s="260" t="str">
        <f>IF(AN163="","",VLOOKUP(AN163,'シフト記号表（従来型・ユニット型共通）'!$C$6:$L$47,10,FALSE))</f>
        <v/>
      </c>
      <c r="AO164" s="258" t="str">
        <f>IF(AO163="","",VLOOKUP(AO163,'シフト記号表（従来型・ユニット型共通）'!$C$6:$L$47,10,FALSE))</f>
        <v/>
      </c>
      <c r="AP164" s="259" t="str">
        <f>IF(AP163="","",VLOOKUP(AP163,'シフト記号表（従来型・ユニット型共通）'!$C$6:$L$47,10,FALSE))</f>
        <v/>
      </c>
      <c r="AQ164" s="259" t="str">
        <f>IF(AQ163="","",VLOOKUP(AQ163,'シフト記号表（従来型・ユニット型共通）'!$C$6:$L$47,10,FALSE))</f>
        <v/>
      </c>
      <c r="AR164" s="259" t="str">
        <f>IF(AR163="","",VLOOKUP(AR163,'シフト記号表（従来型・ユニット型共通）'!$C$6:$L$47,10,FALSE))</f>
        <v/>
      </c>
      <c r="AS164" s="259" t="str">
        <f>IF(AS163="","",VLOOKUP(AS163,'シフト記号表（従来型・ユニット型共通）'!$C$6:$L$47,10,FALSE))</f>
        <v/>
      </c>
      <c r="AT164" s="259" t="str">
        <f>IF(AT163="","",VLOOKUP(AT163,'シフト記号表（従来型・ユニット型共通）'!$C$6:$L$47,10,FALSE))</f>
        <v/>
      </c>
      <c r="AU164" s="260" t="str">
        <f>IF(AU163="","",VLOOKUP(AU163,'シフト記号表（従来型・ユニット型共通）'!$C$6:$L$47,10,FALSE))</f>
        <v/>
      </c>
      <c r="AV164" s="258" t="str">
        <f>IF(AV163="","",VLOOKUP(AV163,'シフト記号表（従来型・ユニット型共通）'!$C$6:$L$47,10,FALSE))</f>
        <v/>
      </c>
      <c r="AW164" s="259" t="str">
        <f>IF(AW163="","",VLOOKUP(AW163,'シフト記号表（従来型・ユニット型共通）'!$C$6:$L$47,10,FALSE))</f>
        <v/>
      </c>
      <c r="AX164" s="259" t="str">
        <f>IF(AX163="","",VLOOKUP(AX163,'シフト記号表（従来型・ユニット型共通）'!$C$6:$L$47,10,FALSE))</f>
        <v/>
      </c>
      <c r="AY164" s="259" t="str">
        <f>IF(AY163="","",VLOOKUP(AY163,'シフト記号表（従来型・ユニット型共通）'!$C$6:$L$47,10,FALSE))</f>
        <v/>
      </c>
      <c r="AZ164" s="259" t="str">
        <f>IF(AZ163="","",VLOOKUP(AZ163,'シフト記号表（従来型・ユニット型共通）'!$C$6:$L$47,10,FALSE))</f>
        <v/>
      </c>
      <c r="BA164" s="259" t="str">
        <f>IF(BA163="","",VLOOKUP(BA163,'シフト記号表（従来型・ユニット型共通）'!$C$6:$L$47,10,FALSE))</f>
        <v/>
      </c>
      <c r="BB164" s="260" t="str">
        <f>IF(BB163="","",VLOOKUP(BB163,'シフト記号表（従来型・ユニット型共通）'!$C$6:$L$47,10,FALSE))</f>
        <v/>
      </c>
      <c r="BC164" s="258" t="str">
        <f>IF(BC163="","",VLOOKUP(BC163,'シフト記号表（従来型・ユニット型共通）'!$C$6:$L$47,10,FALSE))</f>
        <v/>
      </c>
      <c r="BD164" s="259" t="str">
        <f>IF(BD163="","",VLOOKUP(BD163,'シフト記号表（従来型・ユニット型共通）'!$C$6:$L$47,10,FALSE))</f>
        <v/>
      </c>
      <c r="BE164" s="259" t="str">
        <f>IF(BE163="","",VLOOKUP(BE163,'シフト記号表（従来型・ユニット型共通）'!$C$6:$L$47,10,FALSE))</f>
        <v/>
      </c>
      <c r="BF164" s="1610" t="str">
        <f>IF($BI$3="４週",SUM(AA164:BB164),IF($BI$3="暦月",SUM(AA164:BE164),""))</f>
        <v/>
      </c>
      <c r="BG164" s="1611"/>
      <c r="BH164" s="1612" t="str">
        <f>IF($BI$3="４週",BF164/4,IF($BI$3="暦月",(BF164/($BI$8/7)),""))</f>
        <v/>
      </c>
      <c r="BI164" s="1611"/>
      <c r="BJ164" s="1607"/>
      <c r="BK164" s="1608"/>
      <c r="BL164" s="1608"/>
      <c r="BM164" s="1608"/>
      <c r="BN164" s="1609"/>
    </row>
    <row r="165" spans="2:66" ht="20.25" customHeight="1" x14ac:dyDescent="0.2">
      <c r="B165" s="1520">
        <f>B163+1</f>
        <v>75</v>
      </c>
      <c r="C165" s="1673"/>
      <c r="D165" s="1675"/>
      <c r="E165" s="1541"/>
      <c r="F165" s="1676"/>
      <c r="G165" s="1584"/>
      <c r="H165" s="1511"/>
      <c r="I165" s="253"/>
      <c r="J165" s="254"/>
      <c r="K165" s="253"/>
      <c r="L165" s="254"/>
      <c r="M165" s="1585"/>
      <c r="N165" s="1586"/>
      <c r="O165" s="1509"/>
      <c r="P165" s="1510"/>
      <c r="Q165" s="1510"/>
      <c r="R165" s="1511"/>
      <c r="S165" s="1515"/>
      <c r="T165" s="1516"/>
      <c r="U165" s="1516"/>
      <c r="V165" s="1516"/>
      <c r="W165" s="1517"/>
      <c r="X165" s="273" t="s">
        <v>487</v>
      </c>
      <c r="Y165" s="274"/>
      <c r="Z165" s="275"/>
      <c r="AA165" s="266"/>
      <c r="AB165" s="267"/>
      <c r="AC165" s="267"/>
      <c r="AD165" s="267"/>
      <c r="AE165" s="267"/>
      <c r="AF165" s="267"/>
      <c r="AG165" s="268"/>
      <c r="AH165" s="266"/>
      <c r="AI165" s="267"/>
      <c r="AJ165" s="267"/>
      <c r="AK165" s="267"/>
      <c r="AL165" s="267"/>
      <c r="AM165" s="267"/>
      <c r="AN165" s="268"/>
      <c r="AO165" s="266"/>
      <c r="AP165" s="267"/>
      <c r="AQ165" s="267"/>
      <c r="AR165" s="267"/>
      <c r="AS165" s="267"/>
      <c r="AT165" s="267"/>
      <c r="AU165" s="268"/>
      <c r="AV165" s="266"/>
      <c r="AW165" s="267"/>
      <c r="AX165" s="267"/>
      <c r="AY165" s="267"/>
      <c r="AZ165" s="267"/>
      <c r="BA165" s="267"/>
      <c r="BB165" s="268"/>
      <c r="BC165" s="266"/>
      <c r="BD165" s="267"/>
      <c r="BE165" s="269"/>
      <c r="BF165" s="1518"/>
      <c r="BG165" s="1519"/>
      <c r="BH165" s="1573"/>
      <c r="BI165" s="1574"/>
      <c r="BJ165" s="1575"/>
      <c r="BK165" s="1576"/>
      <c r="BL165" s="1576"/>
      <c r="BM165" s="1576"/>
      <c r="BN165" s="1577"/>
    </row>
    <row r="166" spans="2:66" ht="20.25" customHeight="1" x14ac:dyDescent="0.2">
      <c r="B166" s="1521"/>
      <c r="C166" s="1674"/>
      <c r="D166" s="1677"/>
      <c r="E166" s="1541"/>
      <c r="F166" s="1676"/>
      <c r="G166" s="1613"/>
      <c r="H166" s="1614"/>
      <c r="I166" s="276"/>
      <c r="J166" s="277">
        <f>G165</f>
        <v>0</v>
      </c>
      <c r="K166" s="276"/>
      <c r="L166" s="277">
        <f>M165</f>
        <v>0</v>
      </c>
      <c r="M166" s="1615"/>
      <c r="N166" s="1616"/>
      <c r="O166" s="1617"/>
      <c r="P166" s="1618"/>
      <c r="Q166" s="1618"/>
      <c r="R166" s="1614"/>
      <c r="S166" s="1515"/>
      <c r="T166" s="1516"/>
      <c r="U166" s="1516"/>
      <c r="V166" s="1516"/>
      <c r="W166" s="1517"/>
      <c r="X166" s="270" t="s">
        <v>488</v>
      </c>
      <c r="Y166" s="271"/>
      <c r="Z166" s="272"/>
      <c r="AA166" s="258" t="str">
        <f>IF(AA165="","",VLOOKUP(AA165,'シフト記号表（従来型・ユニット型共通）'!$C$6:$L$47,10,FALSE))</f>
        <v/>
      </c>
      <c r="AB166" s="259" t="str">
        <f>IF(AB165="","",VLOOKUP(AB165,'シフト記号表（従来型・ユニット型共通）'!$C$6:$L$47,10,FALSE))</f>
        <v/>
      </c>
      <c r="AC166" s="259" t="str">
        <f>IF(AC165="","",VLOOKUP(AC165,'シフト記号表（従来型・ユニット型共通）'!$C$6:$L$47,10,FALSE))</f>
        <v/>
      </c>
      <c r="AD166" s="259" t="str">
        <f>IF(AD165="","",VLOOKUP(AD165,'シフト記号表（従来型・ユニット型共通）'!$C$6:$L$47,10,FALSE))</f>
        <v/>
      </c>
      <c r="AE166" s="259" t="str">
        <f>IF(AE165="","",VLOOKUP(AE165,'シフト記号表（従来型・ユニット型共通）'!$C$6:$L$47,10,FALSE))</f>
        <v/>
      </c>
      <c r="AF166" s="259" t="str">
        <f>IF(AF165="","",VLOOKUP(AF165,'シフト記号表（従来型・ユニット型共通）'!$C$6:$L$47,10,FALSE))</f>
        <v/>
      </c>
      <c r="AG166" s="260" t="str">
        <f>IF(AG165="","",VLOOKUP(AG165,'シフト記号表（従来型・ユニット型共通）'!$C$6:$L$47,10,FALSE))</f>
        <v/>
      </c>
      <c r="AH166" s="258" t="str">
        <f>IF(AH165="","",VLOOKUP(AH165,'シフト記号表（従来型・ユニット型共通）'!$C$6:$L$47,10,FALSE))</f>
        <v/>
      </c>
      <c r="AI166" s="259" t="str">
        <f>IF(AI165="","",VLOOKUP(AI165,'シフト記号表（従来型・ユニット型共通）'!$C$6:$L$47,10,FALSE))</f>
        <v/>
      </c>
      <c r="AJ166" s="259" t="str">
        <f>IF(AJ165="","",VLOOKUP(AJ165,'シフト記号表（従来型・ユニット型共通）'!$C$6:$L$47,10,FALSE))</f>
        <v/>
      </c>
      <c r="AK166" s="259" t="str">
        <f>IF(AK165="","",VLOOKUP(AK165,'シフト記号表（従来型・ユニット型共通）'!$C$6:$L$47,10,FALSE))</f>
        <v/>
      </c>
      <c r="AL166" s="259" t="str">
        <f>IF(AL165="","",VLOOKUP(AL165,'シフト記号表（従来型・ユニット型共通）'!$C$6:$L$47,10,FALSE))</f>
        <v/>
      </c>
      <c r="AM166" s="259" t="str">
        <f>IF(AM165="","",VLOOKUP(AM165,'シフト記号表（従来型・ユニット型共通）'!$C$6:$L$47,10,FALSE))</f>
        <v/>
      </c>
      <c r="AN166" s="260" t="str">
        <f>IF(AN165="","",VLOOKUP(AN165,'シフト記号表（従来型・ユニット型共通）'!$C$6:$L$47,10,FALSE))</f>
        <v/>
      </c>
      <c r="AO166" s="258" t="str">
        <f>IF(AO165="","",VLOOKUP(AO165,'シフト記号表（従来型・ユニット型共通）'!$C$6:$L$47,10,FALSE))</f>
        <v/>
      </c>
      <c r="AP166" s="259" t="str">
        <f>IF(AP165="","",VLOOKUP(AP165,'シフト記号表（従来型・ユニット型共通）'!$C$6:$L$47,10,FALSE))</f>
        <v/>
      </c>
      <c r="AQ166" s="259" t="str">
        <f>IF(AQ165="","",VLOOKUP(AQ165,'シフト記号表（従来型・ユニット型共通）'!$C$6:$L$47,10,FALSE))</f>
        <v/>
      </c>
      <c r="AR166" s="259" t="str">
        <f>IF(AR165="","",VLOOKUP(AR165,'シフト記号表（従来型・ユニット型共通）'!$C$6:$L$47,10,FALSE))</f>
        <v/>
      </c>
      <c r="AS166" s="259" t="str">
        <f>IF(AS165="","",VLOOKUP(AS165,'シフト記号表（従来型・ユニット型共通）'!$C$6:$L$47,10,FALSE))</f>
        <v/>
      </c>
      <c r="AT166" s="259" t="str">
        <f>IF(AT165="","",VLOOKUP(AT165,'シフト記号表（従来型・ユニット型共通）'!$C$6:$L$47,10,FALSE))</f>
        <v/>
      </c>
      <c r="AU166" s="260" t="str">
        <f>IF(AU165="","",VLOOKUP(AU165,'シフト記号表（従来型・ユニット型共通）'!$C$6:$L$47,10,FALSE))</f>
        <v/>
      </c>
      <c r="AV166" s="258" t="str">
        <f>IF(AV165="","",VLOOKUP(AV165,'シフト記号表（従来型・ユニット型共通）'!$C$6:$L$47,10,FALSE))</f>
        <v/>
      </c>
      <c r="AW166" s="259" t="str">
        <f>IF(AW165="","",VLOOKUP(AW165,'シフト記号表（従来型・ユニット型共通）'!$C$6:$L$47,10,FALSE))</f>
        <v/>
      </c>
      <c r="AX166" s="259" t="str">
        <f>IF(AX165="","",VLOOKUP(AX165,'シフト記号表（従来型・ユニット型共通）'!$C$6:$L$47,10,FALSE))</f>
        <v/>
      </c>
      <c r="AY166" s="259" t="str">
        <f>IF(AY165="","",VLOOKUP(AY165,'シフト記号表（従来型・ユニット型共通）'!$C$6:$L$47,10,FALSE))</f>
        <v/>
      </c>
      <c r="AZ166" s="259" t="str">
        <f>IF(AZ165="","",VLOOKUP(AZ165,'シフト記号表（従来型・ユニット型共通）'!$C$6:$L$47,10,FALSE))</f>
        <v/>
      </c>
      <c r="BA166" s="259" t="str">
        <f>IF(BA165="","",VLOOKUP(BA165,'シフト記号表（従来型・ユニット型共通）'!$C$6:$L$47,10,FALSE))</f>
        <v/>
      </c>
      <c r="BB166" s="260" t="str">
        <f>IF(BB165="","",VLOOKUP(BB165,'シフト記号表（従来型・ユニット型共通）'!$C$6:$L$47,10,FALSE))</f>
        <v/>
      </c>
      <c r="BC166" s="258" t="str">
        <f>IF(BC165="","",VLOOKUP(BC165,'シフト記号表（従来型・ユニット型共通）'!$C$6:$L$47,10,FALSE))</f>
        <v/>
      </c>
      <c r="BD166" s="259" t="str">
        <f>IF(BD165="","",VLOOKUP(BD165,'シフト記号表（従来型・ユニット型共通）'!$C$6:$L$47,10,FALSE))</f>
        <v/>
      </c>
      <c r="BE166" s="259" t="str">
        <f>IF(BE165="","",VLOOKUP(BE165,'シフト記号表（従来型・ユニット型共通）'!$C$6:$L$47,10,FALSE))</f>
        <v/>
      </c>
      <c r="BF166" s="1610" t="str">
        <f>IF($BI$3="４週",SUM(AA166:BB166),IF($BI$3="暦月",SUM(AA166:BE166),""))</f>
        <v/>
      </c>
      <c r="BG166" s="1611"/>
      <c r="BH166" s="1612" t="str">
        <f>IF($BI$3="４週",BF166/4,IF($BI$3="暦月",(BF166/($BI$8/7)),""))</f>
        <v/>
      </c>
      <c r="BI166" s="1611"/>
      <c r="BJ166" s="1607"/>
      <c r="BK166" s="1608"/>
      <c r="BL166" s="1608"/>
      <c r="BM166" s="1608"/>
      <c r="BN166" s="1609"/>
    </row>
    <row r="167" spans="2:66" ht="20.25" customHeight="1" x14ac:dyDescent="0.2">
      <c r="B167" s="1520">
        <f>B165+1</f>
        <v>76</v>
      </c>
      <c r="C167" s="1673"/>
      <c r="D167" s="1675"/>
      <c r="E167" s="1541"/>
      <c r="F167" s="1676"/>
      <c r="G167" s="1584"/>
      <c r="H167" s="1511"/>
      <c r="I167" s="253"/>
      <c r="J167" s="254"/>
      <c r="K167" s="253"/>
      <c r="L167" s="254"/>
      <c r="M167" s="1585"/>
      <c r="N167" s="1586"/>
      <c r="O167" s="1509"/>
      <c r="P167" s="1510"/>
      <c r="Q167" s="1510"/>
      <c r="R167" s="1511"/>
      <c r="S167" s="1515"/>
      <c r="T167" s="1516"/>
      <c r="U167" s="1516"/>
      <c r="V167" s="1516"/>
      <c r="W167" s="1517"/>
      <c r="X167" s="273" t="s">
        <v>487</v>
      </c>
      <c r="Y167" s="274"/>
      <c r="Z167" s="275"/>
      <c r="AA167" s="266"/>
      <c r="AB167" s="267"/>
      <c r="AC167" s="267"/>
      <c r="AD167" s="267"/>
      <c r="AE167" s="267"/>
      <c r="AF167" s="267"/>
      <c r="AG167" s="268"/>
      <c r="AH167" s="266"/>
      <c r="AI167" s="267"/>
      <c r="AJ167" s="267"/>
      <c r="AK167" s="267"/>
      <c r="AL167" s="267"/>
      <c r="AM167" s="267"/>
      <c r="AN167" s="268"/>
      <c r="AO167" s="266"/>
      <c r="AP167" s="267"/>
      <c r="AQ167" s="267"/>
      <c r="AR167" s="267"/>
      <c r="AS167" s="267"/>
      <c r="AT167" s="267"/>
      <c r="AU167" s="268"/>
      <c r="AV167" s="266"/>
      <c r="AW167" s="267"/>
      <c r="AX167" s="267"/>
      <c r="AY167" s="267"/>
      <c r="AZ167" s="267"/>
      <c r="BA167" s="267"/>
      <c r="BB167" s="268"/>
      <c r="BC167" s="266"/>
      <c r="BD167" s="267"/>
      <c r="BE167" s="269"/>
      <c r="BF167" s="1518"/>
      <c r="BG167" s="1519"/>
      <c r="BH167" s="1573"/>
      <c r="BI167" s="1574"/>
      <c r="BJ167" s="1575"/>
      <c r="BK167" s="1576"/>
      <c r="BL167" s="1576"/>
      <c r="BM167" s="1576"/>
      <c r="BN167" s="1577"/>
    </row>
    <row r="168" spans="2:66" ht="20.25" customHeight="1" x14ac:dyDescent="0.2">
      <c r="B168" s="1521"/>
      <c r="C168" s="1674"/>
      <c r="D168" s="1677"/>
      <c r="E168" s="1541"/>
      <c r="F168" s="1676"/>
      <c r="G168" s="1613"/>
      <c r="H168" s="1614"/>
      <c r="I168" s="276"/>
      <c r="J168" s="277">
        <f>G167</f>
        <v>0</v>
      </c>
      <c r="K168" s="276"/>
      <c r="L168" s="277">
        <f>M167</f>
        <v>0</v>
      </c>
      <c r="M168" s="1615"/>
      <c r="N168" s="1616"/>
      <c r="O168" s="1617"/>
      <c r="P168" s="1618"/>
      <c r="Q168" s="1618"/>
      <c r="R168" s="1614"/>
      <c r="S168" s="1515"/>
      <c r="T168" s="1516"/>
      <c r="U168" s="1516"/>
      <c r="V168" s="1516"/>
      <c r="W168" s="1517"/>
      <c r="X168" s="270" t="s">
        <v>488</v>
      </c>
      <c r="Y168" s="271"/>
      <c r="Z168" s="272"/>
      <c r="AA168" s="258" t="str">
        <f>IF(AA167="","",VLOOKUP(AA167,'シフト記号表（従来型・ユニット型共通）'!$C$6:$L$47,10,FALSE))</f>
        <v/>
      </c>
      <c r="AB168" s="259" t="str">
        <f>IF(AB167="","",VLOOKUP(AB167,'シフト記号表（従来型・ユニット型共通）'!$C$6:$L$47,10,FALSE))</f>
        <v/>
      </c>
      <c r="AC168" s="259" t="str">
        <f>IF(AC167="","",VLOOKUP(AC167,'シフト記号表（従来型・ユニット型共通）'!$C$6:$L$47,10,FALSE))</f>
        <v/>
      </c>
      <c r="AD168" s="259" t="str">
        <f>IF(AD167="","",VLOOKUP(AD167,'シフト記号表（従来型・ユニット型共通）'!$C$6:$L$47,10,FALSE))</f>
        <v/>
      </c>
      <c r="AE168" s="259" t="str">
        <f>IF(AE167="","",VLOOKUP(AE167,'シフト記号表（従来型・ユニット型共通）'!$C$6:$L$47,10,FALSE))</f>
        <v/>
      </c>
      <c r="AF168" s="259" t="str">
        <f>IF(AF167="","",VLOOKUP(AF167,'シフト記号表（従来型・ユニット型共通）'!$C$6:$L$47,10,FALSE))</f>
        <v/>
      </c>
      <c r="AG168" s="260" t="str">
        <f>IF(AG167="","",VLOOKUP(AG167,'シフト記号表（従来型・ユニット型共通）'!$C$6:$L$47,10,FALSE))</f>
        <v/>
      </c>
      <c r="AH168" s="258" t="str">
        <f>IF(AH167="","",VLOOKUP(AH167,'シフト記号表（従来型・ユニット型共通）'!$C$6:$L$47,10,FALSE))</f>
        <v/>
      </c>
      <c r="AI168" s="259" t="str">
        <f>IF(AI167="","",VLOOKUP(AI167,'シフト記号表（従来型・ユニット型共通）'!$C$6:$L$47,10,FALSE))</f>
        <v/>
      </c>
      <c r="AJ168" s="259" t="str">
        <f>IF(AJ167="","",VLOOKUP(AJ167,'シフト記号表（従来型・ユニット型共通）'!$C$6:$L$47,10,FALSE))</f>
        <v/>
      </c>
      <c r="AK168" s="259" t="str">
        <f>IF(AK167="","",VLOOKUP(AK167,'シフト記号表（従来型・ユニット型共通）'!$C$6:$L$47,10,FALSE))</f>
        <v/>
      </c>
      <c r="AL168" s="259" t="str">
        <f>IF(AL167="","",VLOOKUP(AL167,'シフト記号表（従来型・ユニット型共通）'!$C$6:$L$47,10,FALSE))</f>
        <v/>
      </c>
      <c r="AM168" s="259" t="str">
        <f>IF(AM167="","",VLOOKUP(AM167,'シフト記号表（従来型・ユニット型共通）'!$C$6:$L$47,10,FALSE))</f>
        <v/>
      </c>
      <c r="AN168" s="260" t="str">
        <f>IF(AN167="","",VLOOKUP(AN167,'シフト記号表（従来型・ユニット型共通）'!$C$6:$L$47,10,FALSE))</f>
        <v/>
      </c>
      <c r="AO168" s="258" t="str">
        <f>IF(AO167="","",VLOOKUP(AO167,'シフト記号表（従来型・ユニット型共通）'!$C$6:$L$47,10,FALSE))</f>
        <v/>
      </c>
      <c r="AP168" s="259" t="str">
        <f>IF(AP167="","",VLOOKUP(AP167,'シフト記号表（従来型・ユニット型共通）'!$C$6:$L$47,10,FALSE))</f>
        <v/>
      </c>
      <c r="AQ168" s="259" t="str">
        <f>IF(AQ167="","",VLOOKUP(AQ167,'シフト記号表（従来型・ユニット型共通）'!$C$6:$L$47,10,FALSE))</f>
        <v/>
      </c>
      <c r="AR168" s="259" t="str">
        <f>IF(AR167="","",VLOOKUP(AR167,'シフト記号表（従来型・ユニット型共通）'!$C$6:$L$47,10,FALSE))</f>
        <v/>
      </c>
      <c r="AS168" s="259" t="str">
        <f>IF(AS167="","",VLOOKUP(AS167,'シフト記号表（従来型・ユニット型共通）'!$C$6:$L$47,10,FALSE))</f>
        <v/>
      </c>
      <c r="AT168" s="259" t="str">
        <f>IF(AT167="","",VLOOKUP(AT167,'シフト記号表（従来型・ユニット型共通）'!$C$6:$L$47,10,FALSE))</f>
        <v/>
      </c>
      <c r="AU168" s="260" t="str">
        <f>IF(AU167="","",VLOOKUP(AU167,'シフト記号表（従来型・ユニット型共通）'!$C$6:$L$47,10,FALSE))</f>
        <v/>
      </c>
      <c r="AV168" s="258" t="str">
        <f>IF(AV167="","",VLOOKUP(AV167,'シフト記号表（従来型・ユニット型共通）'!$C$6:$L$47,10,FALSE))</f>
        <v/>
      </c>
      <c r="AW168" s="259" t="str">
        <f>IF(AW167="","",VLOOKUP(AW167,'シフト記号表（従来型・ユニット型共通）'!$C$6:$L$47,10,FALSE))</f>
        <v/>
      </c>
      <c r="AX168" s="259" t="str">
        <f>IF(AX167="","",VLOOKUP(AX167,'シフト記号表（従来型・ユニット型共通）'!$C$6:$L$47,10,FALSE))</f>
        <v/>
      </c>
      <c r="AY168" s="259" t="str">
        <f>IF(AY167="","",VLOOKUP(AY167,'シフト記号表（従来型・ユニット型共通）'!$C$6:$L$47,10,FALSE))</f>
        <v/>
      </c>
      <c r="AZ168" s="259" t="str">
        <f>IF(AZ167="","",VLOOKUP(AZ167,'シフト記号表（従来型・ユニット型共通）'!$C$6:$L$47,10,FALSE))</f>
        <v/>
      </c>
      <c r="BA168" s="259" t="str">
        <f>IF(BA167="","",VLOOKUP(BA167,'シフト記号表（従来型・ユニット型共通）'!$C$6:$L$47,10,FALSE))</f>
        <v/>
      </c>
      <c r="BB168" s="260" t="str">
        <f>IF(BB167="","",VLOOKUP(BB167,'シフト記号表（従来型・ユニット型共通）'!$C$6:$L$47,10,FALSE))</f>
        <v/>
      </c>
      <c r="BC168" s="258" t="str">
        <f>IF(BC167="","",VLOOKUP(BC167,'シフト記号表（従来型・ユニット型共通）'!$C$6:$L$47,10,FALSE))</f>
        <v/>
      </c>
      <c r="BD168" s="259" t="str">
        <f>IF(BD167="","",VLOOKUP(BD167,'シフト記号表（従来型・ユニット型共通）'!$C$6:$L$47,10,FALSE))</f>
        <v/>
      </c>
      <c r="BE168" s="259" t="str">
        <f>IF(BE167="","",VLOOKUP(BE167,'シフト記号表（従来型・ユニット型共通）'!$C$6:$L$47,10,FALSE))</f>
        <v/>
      </c>
      <c r="BF168" s="1610" t="str">
        <f>IF($BI$3="４週",SUM(AA168:BB168),IF($BI$3="暦月",SUM(AA168:BE168),""))</f>
        <v/>
      </c>
      <c r="BG168" s="1611"/>
      <c r="BH168" s="1612" t="str">
        <f>IF($BI$3="４週",BF168/4,IF($BI$3="暦月",(BF168/($BI$8/7)),""))</f>
        <v/>
      </c>
      <c r="BI168" s="1611"/>
      <c r="BJ168" s="1607"/>
      <c r="BK168" s="1608"/>
      <c r="BL168" s="1608"/>
      <c r="BM168" s="1608"/>
      <c r="BN168" s="1609"/>
    </row>
    <row r="169" spans="2:66" ht="20.25" customHeight="1" x14ac:dyDescent="0.2">
      <c r="B169" s="1520">
        <f>B167+1</f>
        <v>77</v>
      </c>
      <c r="C169" s="1673"/>
      <c r="D169" s="1675"/>
      <c r="E169" s="1541"/>
      <c r="F169" s="1676"/>
      <c r="G169" s="1584"/>
      <c r="H169" s="1511"/>
      <c r="I169" s="253"/>
      <c r="J169" s="254"/>
      <c r="K169" s="253"/>
      <c r="L169" s="254"/>
      <c r="M169" s="1585"/>
      <c r="N169" s="1586"/>
      <c r="O169" s="1509"/>
      <c r="P169" s="1510"/>
      <c r="Q169" s="1510"/>
      <c r="R169" s="1511"/>
      <c r="S169" s="1515"/>
      <c r="T169" s="1516"/>
      <c r="U169" s="1516"/>
      <c r="V169" s="1516"/>
      <c r="W169" s="1517"/>
      <c r="X169" s="273" t="s">
        <v>487</v>
      </c>
      <c r="Y169" s="274"/>
      <c r="Z169" s="275"/>
      <c r="AA169" s="266"/>
      <c r="AB169" s="267"/>
      <c r="AC169" s="267"/>
      <c r="AD169" s="267"/>
      <c r="AE169" s="267"/>
      <c r="AF169" s="267"/>
      <c r="AG169" s="268"/>
      <c r="AH169" s="266"/>
      <c r="AI169" s="267"/>
      <c r="AJ169" s="267"/>
      <c r="AK169" s="267"/>
      <c r="AL169" s="267"/>
      <c r="AM169" s="267"/>
      <c r="AN169" s="268"/>
      <c r="AO169" s="266"/>
      <c r="AP169" s="267"/>
      <c r="AQ169" s="267"/>
      <c r="AR169" s="267"/>
      <c r="AS169" s="267"/>
      <c r="AT169" s="267"/>
      <c r="AU169" s="268"/>
      <c r="AV169" s="266"/>
      <c r="AW169" s="267"/>
      <c r="AX169" s="267"/>
      <c r="AY169" s="267"/>
      <c r="AZ169" s="267"/>
      <c r="BA169" s="267"/>
      <c r="BB169" s="268"/>
      <c r="BC169" s="266"/>
      <c r="BD169" s="267"/>
      <c r="BE169" s="269"/>
      <c r="BF169" s="1518"/>
      <c r="BG169" s="1519"/>
      <c r="BH169" s="1573"/>
      <c r="BI169" s="1574"/>
      <c r="BJ169" s="1575"/>
      <c r="BK169" s="1576"/>
      <c r="BL169" s="1576"/>
      <c r="BM169" s="1576"/>
      <c r="BN169" s="1577"/>
    </row>
    <row r="170" spans="2:66" ht="20.25" customHeight="1" x14ac:dyDescent="0.2">
      <c r="B170" s="1521"/>
      <c r="C170" s="1674"/>
      <c r="D170" s="1677"/>
      <c r="E170" s="1541"/>
      <c r="F170" s="1676"/>
      <c r="G170" s="1613"/>
      <c r="H170" s="1614"/>
      <c r="I170" s="276"/>
      <c r="J170" s="277">
        <f>G169</f>
        <v>0</v>
      </c>
      <c r="K170" s="276"/>
      <c r="L170" s="277">
        <f>M169</f>
        <v>0</v>
      </c>
      <c r="M170" s="1615"/>
      <c r="N170" s="1616"/>
      <c r="O170" s="1617"/>
      <c r="P170" s="1618"/>
      <c r="Q170" s="1618"/>
      <c r="R170" s="1614"/>
      <c r="S170" s="1515"/>
      <c r="T170" s="1516"/>
      <c r="U170" s="1516"/>
      <c r="V170" s="1516"/>
      <c r="W170" s="1517"/>
      <c r="X170" s="270" t="s">
        <v>488</v>
      </c>
      <c r="Y170" s="271"/>
      <c r="Z170" s="272"/>
      <c r="AA170" s="258" t="str">
        <f>IF(AA169="","",VLOOKUP(AA169,'シフト記号表（従来型・ユニット型共通）'!$C$6:$L$47,10,FALSE))</f>
        <v/>
      </c>
      <c r="AB170" s="259" t="str">
        <f>IF(AB169="","",VLOOKUP(AB169,'シフト記号表（従来型・ユニット型共通）'!$C$6:$L$47,10,FALSE))</f>
        <v/>
      </c>
      <c r="AC170" s="259" t="str">
        <f>IF(AC169="","",VLOOKUP(AC169,'シフト記号表（従来型・ユニット型共通）'!$C$6:$L$47,10,FALSE))</f>
        <v/>
      </c>
      <c r="AD170" s="259" t="str">
        <f>IF(AD169="","",VLOOKUP(AD169,'シフト記号表（従来型・ユニット型共通）'!$C$6:$L$47,10,FALSE))</f>
        <v/>
      </c>
      <c r="AE170" s="259" t="str">
        <f>IF(AE169="","",VLOOKUP(AE169,'シフト記号表（従来型・ユニット型共通）'!$C$6:$L$47,10,FALSE))</f>
        <v/>
      </c>
      <c r="AF170" s="259" t="str">
        <f>IF(AF169="","",VLOOKUP(AF169,'シフト記号表（従来型・ユニット型共通）'!$C$6:$L$47,10,FALSE))</f>
        <v/>
      </c>
      <c r="AG170" s="260" t="str">
        <f>IF(AG169="","",VLOOKUP(AG169,'シフト記号表（従来型・ユニット型共通）'!$C$6:$L$47,10,FALSE))</f>
        <v/>
      </c>
      <c r="AH170" s="258" t="str">
        <f>IF(AH169="","",VLOOKUP(AH169,'シフト記号表（従来型・ユニット型共通）'!$C$6:$L$47,10,FALSE))</f>
        <v/>
      </c>
      <c r="AI170" s="259" t="str">
        <f>IF(AI169="","",VLOOKUP(AI169,'シフト記号表（従来型・ユニット型共通）'!$C$6:$L$47,10,FALSE))</f>
        <v/>
      </c>
      <c r="AJ170" s="259" t="str">
        <f>IF(AJ169="","",VLOOKUP(AJ169,'シフト記号表（従来型・ユニット型共通）'!$C$6:$L$47,10,FALSE))</f>
        <v/>
      </c>
      <c r="AK170" s="259" t="str">
        <f>IF(AK169="","",VLOOKUP(AK169,'シフト記号表（従来型・ユニット型共通）'!$C$6:$L$47,10,FALSE))</f>
        <v/>
      </c>
      <c r="AL170" s="259" t="str">
        <f>IF(AL169="","",VLOOKUP(AL169,'シフト記号表（従来型・ユニット型共通）'!$C$6:$L$47,10,FALSE))</f>
        <v/>
      </c>
      <c r="AM170" s="259" t="str">
        <f>IF(AM169="","",VLOOKUP(AM169,'シフト記号表（従来型・ユニット型共通）'!$C$6:$L$47,10,FALSE))</f>
        <v/>
      </c>
      <c r="AN170" s="260" t="str">
        <f>IF(AN169="","",VLOOKUP(AN169,'シフト記号表（従来型・ユニット型共通）'!$C$6:$L$47,10,FALSE))</f>
        <v/>
      </c>
      <c r="AO170" s="258" t="str">
        <f>IF(AO169="","",VLOOKUP(AO169,'シフト記号表（従来型・ユニット型共通）'!$C$6:$L$47,10,FALSE))</f>
        <v/>
      </c>
      <c r="AP170" s="259" t="str">
        <f>IF(AP169="","",VLOOKUP(AP169,'シフト記号表（従来型・ユニット型共通）'!$C$6:$L$47,10,FALSE))</f>
        <v/>
      </c>
      <c r="AQ170" s="259" t="str">
        <f>IF(AQ169="","",VLOOKUP(AQ169,'シフト記号表（従来型・ユニット型共通）'!$C$6:$L$47,10,FALSE))</f>
        <v/>
      </c>
      <c r="AR170" s="259" t="str">
        <f>IF(AR169="","",VLOOKUP(AR169,'シフト記号表（従来型・ユニット型共通）'!$C$6:$L$47,10,FALSE))</f>
        <v/>
      </c>
      <c r="AS170" s="259" t="str">
        <f>IF(AS169="","",VLOOKUP(AS169,'シフト記号表（従来型・ユニット型共通）'!$C$6:$L$47,10,FALSE))</f>
        <v/>
      </c>
      <c r="AT170" s="259" t="str">
        <f>IF(AT169="","",VLOOKUP(AT169,'シフト記号表（従来型・ユニット型共通）'!$C$6:$L$47,10,FALSE))</f>
        <v/>
      </c>
      <c r="AU170" s="260" t="str">
        <f>IF(AU169="","",VLOOKUP(AU169,'シフト記号表（従来型・ユニット型共通）'!$C$6:$L$47,10,FALSE))</f>
        <v/>
      </c>
      <c r="AV170" s="258" t="str">
        <f>IF(AV169="","",VLOOKUP(AV169,'シフト記号表（従来型・ユニット型共通）'!$C$6:$L$47,10,FALSE))</f>
        <v/>
      </c>
      <c r="AW170" s="259" t="str">
        <f>IF(AW169="","",VLOOKUP(AW169,'シフト記号表（従来型・ユニット型共通）'!$C$6:$L$47,10,FALSE))</f>
        <v/>
      </c>
      <c r="AX170" s="259" t="str">
        <f>IF(AX169="","",VLOOKUP(AX169,'シフト記号表（従来型・ユニット型共通）'!$C$6:$L$47,10,FALSE))</f>
        <v/>
      </c>
      <c r="AY170" s="259" t="str">
        <f>IF(AY169="","",VLOOKUP(AY169,'シフト記号表（従来型・ユニット型共通）'!$C$6:$L$47,10,FALSE))</f>
        <v/>
      </c>
      <c r="AZ170" s="259" t="str">
        <f>IF(AZ169="","",VLOOKUP(AZ169,'シフト記号表（従来型・ユニット型共通）'!$C$6:$L$47,10,FALSE))</f>
        <v/>
      </c>
      <c r="BA170" s="259" t="str">
        <f>IF(BA169="","",VLOOKUP(BA169,'シフト記号表（従来型・ユニット型共通）'!$C$6:$L$47,10,FALSE))</f>
        <v/>
      </c>
      <c r="BB170" s="260" t="str">
        <f>IF(BB169="","",VLOOKUP(BB169,'シフト記号表（従来型・ユニット型共通）'!$C$6:$L$47,10,FALSE))</f>
        <v/>
      </c>
      <c r="BC170" s="258" t="str">
        <f>IF(BC169="","",VLOOKUP(BC169,'シフト記号表（従来型・ユニット型共通）'!$C$6:$L$47,10,FALSE))</f>
        <v/>
      </c>
      <c r="BD170" s="259" t="str">
        <f>IF(BD169="","",VLOOKUP(BD169,'シフト記号表（従来型・ユニット型共通）'!$C$6:$L$47,10,FALSE))</f>
        <v/>
      </c>
      <c r="BE170" s="259" t="str">
        <f>IF(BE169="","",VLOOKUP(BE169,'シフト記号表（従来型・ユニット型共通）'!$C$6:$L$47,10,FALSE))</f>
        <v/>
      </c>
      <c r="BF170" s="1610" t="str">
        <f>IF($BI$3="４週",SUM(AA170:BB170),IF($BI$3="暦月",SUM(AA170:BE170),""))</f>
        <v/>
      </c>
      <c r="BG170" s="1611"/>
      <c r="BH170" s="1612" t="str">
        <f>IF($BI$3="４週",BF170/4,IF($BI$3="暦月",(BF170/($BI$8/7)),""))</f>
        <v/>
      </c>
      <c r="BI170" s="1611"/>
      <c r="BJ170" s="1607"/>
      <c r="BK170" s="1608"/>
      <c r="BL170" s="1608"/>
      <c r="BM170" s="1608"/>
      <c r="BN170" s="1609"/>
    </row>
    <row r="171" spans="2:66" ht="20.25" customHeight="1" x14ac:dyDescent="0.2">
      <c r="B171" s="1520">
        <f>B169+1</f>
        <v>78</v>
      </c>
      <c r="C171" s="1673"/>
      <c r="D171" s="1675"/>
      <c r="E171" s="1541"/>
      <c r="F171" s="1676"/>
      <c r="G171" s="1584"/>
      <c r="H171" s="1511"/>
      <c r="I171" s="253"/>
      <c r="J171" s="254"/>
      <c r="K171" s="253"/>
      <c r="L171" s="254"/>
      <c r="M171" s="1585"/>
      <c r="N171" s="1586"/>
      <c r="O171" s="1509"/>
      <c r="P171" s="1510"/>
      <c r="Q171" s="1510"/>
      <c r="R171" s="1511"/>
      <c r="S171" s="1515"/>
      <c r="T171" s="1516"/>
      <c r="U171" s="1516"/>
      <c r="V171" s="1516"/>
      <c r="W171" s="1517"/>
      <c r="X171" s="273" t="s">
        <v>487</v>
      </c>
      <c r="Y171" s="274"/>
      <c r="Z171" s="275"/>
      <c r="AA171" s="266"/>
      <c r="AB171" s="267"/>
      <c r="AC171" s="267"/>
      <c r="AD171" s="267"/>
      <c r="AE171" s="267"/>
      <c r="AF171" s="267"/>
      <c r="AG171" s="268"/>
      <c r="AH171" s="266"/>
      <c r="AI171" s="267"/>
      <c r="AJ171" s="267"/>
      <c r="AK171" s="267"/>
      <c r="AL171" s="267"/>
      <c r="AM171" s="267"/>
      <c r="AN171" s="268"/>
      <c r="AO171" s="266"/>
      <c r="AP171" s="267"/>
      <c r="AQ171" s="267"/>
      <c r="AR171" s="267"/>
      <c r="AS171" s="267"/>
      <c r="AT171" s="267"/>
      <c r="AU171" s="268"/>
      <c r="AV171" s="266"/>
      <c r="AW171" s="267"/>
      <c r="AX171" s="267"/>
      <c r="AY171" s="267"/>
      <c r="AZ171" s="267"/>
      <c r="BA171" s="267"/>
      <c r="BB171" s="268"/>
      <c r="BC171" s="266"/>
      <c r="BD171" s="267"/>
      <c r="BE171" s="269"/>
      <c r="BF171" s="1518"/>
      <c r="BG171" s="1519"/>
      <c r="BH171" s="1573"/>
      <c r="BI171" s="1574"/>
      <c r="BJ171" s="1575"/>
      <c r="BK171" s="1576"/>
      <c r="BL171" s="1576"/>
      <c r="BM171" s="1576"/>
      <c r="BN171" s="1577"/>
    </row>
    <row r="172" spans="2:66" ht="20.25" customHeight="1" x14ac:dyDescent="0.2">
      <c r="B172" s="1521"/>
      <c r="C172" s="1674"/>
      <c r="D172" s="1677"/>
      <c r="E172" s="1541"/>
      <c r="F172" s="1676"/>
      <c r="G172" s="1613"/>
      <c r="H172" s="1614"/>
      <c r="I172" s="276"/>
      <c r="J172" s="277">
        <f>G171</f>
        <v>0</v>
      </c>
      <c r="K172" s="276"/>
      <c r="L172" s="277">
        <f>M171</f>
        <v>0</v>
      </c>
      <c r="M172" s="1615"/>
      <c r="N172" s="1616"/>
      <c r="O172" s="1617"/>
      <c r="P172" s="1618"/>
      <c r="Q172" s="1618"/>
      <c r="R172" s="1614"/>
      <c r="S172" s="1515"/>
      <c r="T172" s="1516"/>
      <c r="U172" s="1516"/>
      <c r="V172" s="1516"/>
      <c r="W172" s="1517"/>
      <c r="X172" s="270" t="s">
        <v>488</v>
      </c>
      <c r="Y172" s="271"/>
      <c r="Z172" s="272"/>
      <c r="AA172" s="258" t="str">
        <f>IF(AA171="","",VLOOKUP(AA171,'シフト記号表（従来型・ユニット型共通）'!$C$6:$L$47,10,FALSE))</f>
        <v/>
      </c>
      <c r="AB172" s="259" t="str">
        <f>IF(AB171="","",VLOOKUP(AB171,'シフト記号表（従来型・ユニット型共通）'!$C$6:$L$47,10,FALSE))</f>
        <v/>
      </c>
      <c r="AC172" s="259" t="str">
        <f>IF(AC171="","",VLOOKUP(AC171,'シフト記号表（従来型・ユニット型共通）'!$C$6:$L$47,10,FALSE))</f>
        <v/>
      </c>
      <c r="AD172" s="259" t="str">
        <f>IF(AD171="","",VLOOKUP(AD171,'シフト記号表（従来型・ユニット型共通）'!$C$6:$L$47,10,FALSE))</f>
        <v/>
      </c>
      <c r="AE172" s="259" t="str">
        <f>IF(AE171="","",VLOOKUP(AE171,'シフト記号表（従来型・ユニット型共通）'!$C$6:$L$47,10,FALSE))</f>
        <v/>
      </c>
      <c r="AF172" s="259" t="str">
        <f>IF(AF171="","",VLOOKUP(AF171,'シフト記号表（従来型・ユニット型共通）'!$C$6:$L$47,10,FALSE))</f>
        <v/>
      </c>
      <c r="AG172" s="260" t="str">
        <f>IF(AG171="","",VLOOKUP(AG171,'シフト記号表（従来型・ユニット型共通）'!$C$6:$L$47,10,FALSE))</f>
        <v/>
      </c>
      <c r="AH172" s="258" t="str">
        <f>IF(AH171="","",VLOOKUP(AH171,'シフト記号表（従来型・ユニット型共通）'!$C$6:$L$47,10,FALSE))</f>
        <v/>
      </c>
      <c r="AI172" s="259" t="str">
        <f>IF(AI171="","",VLOOKUP(AI171,'シフト記号表（従来型・ユニット型共通）'!$C$6:$L$47,10,FALSE))</f>
        <v/>
      </c>
      <c r="AJ172" s="259" t="str">
        <f>IF(AJ171="","",VLOOKUP(AJ171,'シフト記号表（従来型・ユニット型共通）'!$C$6:$L$47,10,FALSE))</f>
        <v/>
      </c>
      <c r="AK172" s="259" t="str">
        <f>IF(AK171="","",VLOOKUP(AK171,'シフト記号表（従来型・ユニット型共通）'!$C$6:$L$47,10,FALSE))</f>
        <v/>
      </c>
      <c r="AL172" s="259" t="str">
        <f>IF(AL171="","",VLOOKUP(AL171,'シフト記号表（従来型・ユニット型共通）'!$C$6:$L$47,10,FALSE))</f>
        <v/>
      </c>
      <c r="AM172" s="259" t="str">
        <f>IF(AM171="","",VLOOKUP(AM171,'シフト記号表（従来型・ユニット型共通）'!$C$6:$L$47,10,FALSE))</f>
        <v/>
      </c>
      <c r="AN172" s="260" t="str">
        <f>IF(AN171="","",VLOOKUP(AN171,'シフト記号表（従来型・ユニット型共通）'!$C$6:$L$47,10,FALSE))</f>
        <v/>
      </c>
      <c r="AO172" s="258" t="str">
        <f>IF(AO171="","",VLOOKUP(AO171,'シフト記号表（従来型・ユニット型共通）'!$C$6:$L$47,10,FALSE))</f>
        <v/>
      </c>
      <c r="AP172" s="259" t="str">
        <f>IF(AP171="","",VLOOKUP(AP171,'シフト記号表（従来型・ユニット型共通）'!$C$6:$L$47,10,FALSE))</f>
        <v/>
      </c>
      <c r="AQ172" s="259" t="str">
        <f>IF(AQ171="","",VLOOKUP(AQ171,'シフト記号表（従来型・ユニット型共通）'!$C$6:$L$47,10,FALSE))</f>
        <v/>
      </c>
      <c r="AR172" s="259" t="str">
        <f>IF(AR171="","",VLOOKUP(AR171,'シフト記号表（従来型・ユニット型共通）'!$C$6:$L$47,10,FALSE))</f>
        <v/>
      </c>
      <c r="AS172" s="259" t="str">
        <f>IF(AS171="","",VLOOKUP(AS171,'シフト記号表（従来型・ユニット型共通）'!$C$6:$L$47,10,FALSE))</f>
        <v/>
      </c>
      <c r="AT172" s="259" t="str">
        <f>IF(AT171="","",VLOOKUP(AT171,'シフト記号表（従来型・ユニット型共通）'!$C$6:$L$47,10,FALSE))</f>
        <v/>
      </c>
      <c r="AU172" s="260" t="str">
        <f>IF(AU171="","",VLOOKUP(AU171,'シフト記号表（従来型・ユニット型共通）'!$C$6:$L$47,10,FALSE))</f>
        <v/>
      </c>
      <c r="AV172" s="258" t="str">
        <f>IF(AV171="","",VLOOKUP(AV171,'シフト記号表（従来型・ユニット型共通）'!$C$6:$L$47,10,FALSE))</f>
        <v/>
      </c>
      <c r="AW172" s="259" t="str">
        <f>IF(AW171="","",VLOOKUP(AW171,'シフト記号表（従来型・ユニット型共通）'!$C$6:$L$47,10,FALSE))</f>
        <v/>
      </c>
      <c r="AX172" s="259" t="str">
        <f>IF(AX171="","",VLOOKUP(AX171,'シフト記号表（従来型・ユニット型共通）'!$C$6:$L$47,10,FALSE))</f>
        <v/>
      </c>
      <c r="AY172" s="259" t="str">
        <f>IF(AY171="","",VLOOKUP(AY171,'シフト記号表（従来型・ユニット型共通）'!$C$6:$L$47,10,FALSE))</f>
        <v/>
      </c>
      <c r="AZ172" s="259" t="str">
        <f>IF(AZ171="","",VLOOKUP(AZ171,'シフト記号表（従来型・ユニット型共通）'!$C$6:$L$47,10,FALSE))</f>
        <v/>
      </c>
      <c r="BA172" s="259" t="str">
        <f>IF(BA171="","",VLOOKUP(BA171,'シフト記号表（従来型・ユニット型共通）'!$C$6:$L$47,10,FALSE))</f>
        <v/>
      </c>
      <c r="BB172" s="260" t="str">
        <f>IF(BB171="","",VLOOKUP(BB171,'シフト記号表（従来型・ユニット型共通）'!$C$6:$L$47,10,FALSE))</f>
        <v/>
      </c>
      <c r="BC172" s="258" t="str">
        <f>IF(BC171="","",VLOOKUP(BC171,'シフト記号表（従来型・ユニット型共通）'!$C$6:$L$47,10,FALSE))</f>
        <v/>
      </c>
      <c r="BD172" s="259" t="str">
        <f>IF(BD171="","",VLOOKUP(BD171,'シフト記号表（従来型・ユニット型共通）'!$C$6:$L$47,10,FALSE))</f>
        <v/>
      </c>
      <c r="BE172" s="259" t="str">
        <f>IF(BE171="","",VLOOKUP(BE171,'シフト記号表（従来型・ユニット型共通）'!$C$6:$L$47,10,FALSE))</f>
        <v/>
      </c>
      <c r="BF172" s="1610" t="str">
        <f>IF($BI$3="４週",SUM(AA172:BB172),IF($BI$3="暦月",SUM(AA172:BE172),""))</f>
        <v/>
      </c>
      <c r="BG172" s="1611"/>
      <c r="BH172" s="1612" t="str">
        <f>IF($BI$3="４週",BF172/4,IF($BI$3="暦月",(BF172/($BI$8/7)),""))</f>
        <v/>
      </c>
      <c r="BI172" s="1611"/>
      <c r="BJ172" s="1607"/>
      <c r="BK172" s="1608"/>
      <c r="BL172" s="1608"/>
      <c r="BM172" s="1608"/>
      <c r="BN172" s="1609"/>
    </row>
    <row r="173" spans="2:66" ht="20.25" customHeight="1" x14ac:dyDescent="0.2">
      <c r="B173" s="1520">
        <f>B171+1</f>
        <v>79</v>
      </c>
      <c r="C173" s="1673"/>
      <c r="D173" s="1675"/>
      <c r="E173" s="1541"/>
      <c r="F173" s="1676"/>
      <c r="G173" s="1584"/>
      <c r="H173" s="1511"/>
      <c r="I173" s="253"/>
      <c r="J173" s="254"/>
      <c r="K173" s="253"/>
      <c r="L173" s="254"/>
      <c r="M173" s="1585"/>
      <c r="N173" s="1586"/>
      <c r="O173" s="1509"/>
      <c r="P173" s="1510"/>
      <c r="Q173" s="1510"/>
      <c r="R173" s="1511"/>
      <c r="S173" s="1515"/>
      <c r="T173" s="1516"/>
      <c r="U173" s="1516"/>
      <c r="V173" s="1516"/>
      <c r="W173" s="1517"/>
      <c r="X173" s="273" t="s">
        <v>487</v>
      </c>
      <c r="Y173" s="274"/>
      <c r="Z173" s="275"/>
      <c r="AA173" s="266"/>
      <c r="AB173" s="267"/>
      <c r="AC173" s="267"/>
      <c r="AD173" s="267"/>
      <c r="AE173" s="267"/>
      <c r="AF173" s="267"/>
      <c r="AG173" s="268"/>
      <c r="AH173" s="266"/>
      <c r="AI173" s="267"/>
      <c r="AJ173" s="267"/>
      <c r="AK173" s="267"/>
      <c r="AL173" s="267"/>
      <c r="AM173" s="267"/>
      <c r="AN173" s="268"/>
      <c r="AO173" s="266"/>
      <c r="AP173" s="267"/>
      <c r="AQ173" s="267"/>
      <c r="AR173" s="267"/>
      <c r="AS173" s="267"/>
      <c r="AT173" s="267"/>
      <c r="AU173" s="268"/>
      <c r="AV173" s="266"/>
      <c r="AW173" s="267"/>
      <c r="AX173" s="267"/>
      <c r="AY173" s="267"/>
      <c r="AZ173" s="267"/>
      <c r="BA173" s="267"/>
      <c r="BB173" s="268"/>
      <c r="BC173" s="266"/>
      <c r="BD173" s="267"/>
      <c r="BE173" s="269"/>
      <c r="BF173" s="1518"/>
      <c r="BG173" s="1519"/>
      <c r="BH173" s="1573"/>
      <c r="BI173" s="1574"/>
      <c r="BJ173" s="1575"/>
      <c r="BK173" s="1576"/>
      <c r="BL173" s="1576"/>
      <c r="BM173" s="1576"/>
      <c r="BN173" s="1577"/>
    </row>
    <row r="174" spans="2:66" ht="20.25" customHeight="1" x14ac:dyDescent="0.2">
      <c r="B174" s="1521"/>
      <c r="C174" s="1674"/>
      <c r="D174" s="1677"/>
      <c r="E174" s="1541"/>
      <c r="F174" s="1676"/>
      <c r="G174" s="1613"/>
      <c r="H174" s="1614"/>
      <c r="I174" s="276"/>
      <c r="J174" s="277">
        <f>G173</f>
        <v>0</v>
      </c>
      <c r="K174" s="276"/>
      <c r="L174" s="277">
        <f>M173</f>
        <v>0</v>
      </c>
      <c r="M174" s="1615"/>
      <c r="N174" s="1616"/>
      <c r="O174" s="1617"/>
      <c r="P174" s="1618"/>
      <c r="Q174" s="1618"/>
      <c r="R174" s="1614"/>
      <c r="S174" s="1515"/>
      <c r="T174" s="1516"/>
      <c r="U174" s="1516"/>
      <c r="V174" s="1516"/>
      <c r="W174" s="1517"/>
      <c r="X174" s="270" t="s">
        <v>488</v>
      </c>
      <c r="Y174" s="271"/>
      <c r="Z174" s="272"/>
      <c r="AA174" s="258" t="str">
        <f>IF(AA173="","",VLOOKUP(AA173,'シフト記号表（従来型・ユニット型共通）'!$C$6:$L$47,10,FALSE))</f>
        <v/>
      </c>
      <c r="AB174" s="259" t="str">
        <f>IF(AB173="","",VLOOKUP(AB173,'シフト記号表（従来型・ユニット型共通）'!$C$6:$L$47,10,FALSE))</f>
        <v/>
      </c>
      <c r="AC174" s="259" t="str">
        <f>IF(AC173="","",VLOOKUP(AC173,'シフト記号表（従来型・ユニット型共通）'!$C$6:$L$47,10,FALSE))</f>
        <v/>
      </c>
      <c r="AD174" s="259" t="str">
        <f>IF(AD173="","",VLOOKUP(AD173,'シフト記号表（従来型・ユニット型共通）'!$C$6:$L$47,10,FALSE))</f>
        <v/>
      </c>
      <c r="AE174" s="259" t="str">
        <f>IF(AE173="","",VLOOKUP(AE173,'シフト記号表（従来型・ユニット型共通）'!$C$6:$L$47,10,FALSE))</f>
        <v/>
      </c>
      <c r="AF174" s="259" t="str">
        <f>IF(AF173="","",VLOOKUP(AF173,'シフト記号表（従来型・ユニット型共通）'!$C$6:$L$47,10,FALSE))</f>
        <v/>
      </c>
      <c r="AG174" s="260" t="str">
        <f>IF(AG173="","",VLOOKUP(AG173,'シフト記号表（従来型・ユニット型共通）'!$C$6:$L$47,10,FALSE))</f>
        <v/>
      </c>
      <c r="AH174" s="258" t="str">
        <f>IF(AH173="","",VLOOKUP(AH173,'シフト記号表（従来型・ユニット型共通）'!$C$6:$L$47,10,FALSE))</f>
        <v/>
      </c>
      <c r="AI174" s="259" t="str">
        <f>IF(AI173="","",VLOOKUP(AI173,'シフト記号表（従来型・ユニット型共通）'!$C$6:$L$47,10,FALSE))</f>
        <v/>
      </c>
      <c r="AJ174" s="259" t="str">
        <f>IF(AJ173="","",VLOOKUP(AJ173,'シフト記号表（従来型・ユニット型共通）'!$C$6:$L$47,10,FALSE))</f>
        <v/>
      </c>
      <c r="AK174" s="259" t="str">
        <f>IF(AK173="","",VLOOKUP(AK173,'シフト記号表（従来型・ユニット型共通）'!$C$6:$L$47,10,FALSE))</f>
        <v/>
      </c>
      <c r="AL174" s="259" t="str">
        <f>IF(AL173="","",VLOOKUP(AL173,'シフト記号表（従来型・ユニット型共通）'!$C$6:$L$47,10,FALSE))</f>
        <v/>
      </c>
      <c r="AM174" s="259" t="str">
        <f>IF(AM173="","",VLOOKUP(AM173,'シフト記号表（従来型・ユニット型共通）'!$C$6:$L$47,10,FALSE))</f>
        <v/>
      </c>
      <c r="AN174" s="260" t="str">
        <f>IF(AN173="","",VLOOKUP(AN173,'シフト記号表（従来型・ユニット型共通）'!$C$6:$L$47,10,FALSE))</f>
        <v/>
      </c>
      <c r="AO174" s="258" t="str">
        <f>IF(AO173="","",VLOOKUP(AO173,'シフト記号表（従来型・ユニット型共通）'!$C$6:$L$47,10,FALSE))</f>
        <v/>
      </c>
      <c r="AP174" s="259" t="str">
        <f>IF(AP173="","",VLOOKUP(AP173,'シフト記号表（従来型・ユニット型共通）'!$C$6:$L$47,10,FALSE))</f>
        <v/>
      </c>
      <c r="AQ174" s="259" t="str">
        <f>IF(AQ173="","",VLOOKUP(AQ173,'シフト記号表（従来型・ユニット型共通）'!$C$6:$L$47,10,FALSE))</f>
        <v/>
      </c>
      <c r="AR174" s="259" t="str">
        <f>IF(AR173="","",VLOOKUP(AR173,'シフト記号表（従来型・ユニット型共通）'!$C$6:$L$47,10,FALSE))</f>
        <v/>
      </c>
      <c r="AS174" s="259" t="str">
        <f>IF(AS173="","",VLOOKUP(AS173,'シフト記号表（従来型・ユニット型共通）'!$C$6:$L$47,10,FALSE))</f>
        <v/>
      </c>
      <c r="AT174" s="259" t="str">
        <f>IF(AT173="","",VLOOKUP(AT173,'シフト記号表（従来型・ユニット型共通）'!$C$6:$L$47,10,FALSE))</f>
        <v/>
      </c>
      <c r="AU174" s="260" t="str">
        <f>IF(AU173="","",VLOOKUP(AU173,'シフト記号表（従来型・ユニット型共通）'!$C$6:$L$47,10,FALSE))</f>
        <v/>
      </c>
      <c r="AV174" s="258" t="str">
        <f>IF(AV173="","",VLOOKUP(AV173,'シフト記号表（従来型・ユニット型共通）'!$C$6:$L$47,10,FALSE))</f>
        <v/>
      </c>
      <c r="AW174" s="259" t="str">
        <f>IF(AW173="","",VLOOKUP(AW173,'シフト記号表（従来型・ユニット型共通）'!$C$6:$L$47,10,FALSE))</f>
        <v/>
      </c>
      <c r="AX174" s="259" t="str">
        <f>IF(AX173="","",VLOOKUP(AX173,'シフト記号表（従来型・ユニット型共通）'!$C$6:$L$47,10,FALSE))</f>
        <v/>
      </c>
      <c r="AY174" s="259" t="str">
        <f>IF(AY173="","",VLOOKUP(AY173,'シフト記号表（従来型・ユニット型共通）'!$C$6:$L$47,10,FALSE))</f>
        <v/>
      </c>
      <c r="AZ174" s="259" t="str">
        <f>IF(AZ173="","",VLOOKUP(AZ173,'シフト記号表（従来型・ユニット型共通）'!$C$6:$L$47,10,FALSE))</f>
        <v/>
      </c>
      <c r="BA174" s="259" t="str">
        <f>IF(BA173="","",VLOOKUP(BA173,'シフト記号表（従来型・ユニット型共通）'!$C$6:$L$47,10,FALSE))</f>
        <v/>
      </c>
      <c r="BB174" s="260" t="str">
        <f>IF(BB173="","",VLOOKUP(BB173,'シフト記号表（従来型・ユニット型共通）'!$C$6:$L$47,10,FALSE))</f>
        <v/>
      </c>
      <c r="BC174" s="258" t="str">
        <f>IF(BC173="","",VLOOKUP(BC173,'シフト記号表（従来型・ユニット型共通）'!$C$6:$L$47,10,FALSE))</f>
        <v/>
      </c>
      <c r="BD174" s="259" t="str">
        <f>IF(BD173="","",VLOOKUP(BD173,'シフト記号表（従来型・ユニット型共通）'!$C$6:$L$47,10,FALSE))</f>
        <v/>
      </c>
      <c r="BE174" s="259" t="str">
        <f>IF(BE173="","",VLOOKUP(BE173,'シフト記号表（従来型・ユニット型共通）'!$C$6:$L$47,10,FALSE))</f>
        <v/>
      </c>
      <c r="BF174" s="1610" t="str">
        <f>IF($BI$3="４週",SUM(AA174:BB174),IF($BI$3="暦月",SUM(AA174:BE174),""))</f>
        <v/>
      </c>
      <c r="BG174" s="1611"/>
      <c r="BH174" s="1612" t="str">
        <f>IF($BI$3="４週",BF174/4,IF($BI$3="暦月",(BF174/($BI$8/7)),""))</f>
        <v/>
      </c>
      <c r="BI174" s="1611"/>
      <c r="BJ174" s="1607"/>
      <c r="BK174" s="1608"/>
      <c r="BL174" s="1608"/>
      <c r="BM174" s="1608"/>
      <c r="BN174" s="1609"/>
    </row>
    <row r="175" spans="2:66" ht="20.25" customHeight="1" x14ac:dyDescent="0.2">
      <c r="B175" s="1520">
        <f>B173+1</f>
        <v>80</v>
      </c>
      <c r="C175" s="1673"/>
      <c r="D175" s="1675"/>
      <c r="E175" s="1541"/>
      <c r="F175" s="1676"/>
      <c r="G175" s="1584"/>
      <c r="H175" s="1511"/>
      <c r="I175" s="253"/>
      <c r="J175" s="254"/>
      <c r="K175" s="253"/>
      <c r="L175" s="254"/>
      <c r="M175" s="1585"/>
      <c r="N175" s="1586"/>
      <c r="O175" s="1509"/>
      <c r="P175" s="1510"/>
      <c r="Q175" s="1510"/>
      <c r="R175" s="1511"/>
      <c r="S175" s="1515"/>
      <c r="T175" s="1516"/>
      <c r="U175" s="1516"/>
      <c r="V175" s="1516"/>
      <c r="W175" s="1517"/>
      <c r="X175" s="273" t="s">
        <v>487</v>
      </c>
      <c r="Y175" s="274"/>
      <c r="Z175" s="275"/>
      <c r="AA175" s="266"/>
      <c r="AB175" s="267"/>
      <c r="AC175" s="267"/>
      <c r="AD175" s="267"/>
      <c r="AE175" s="267"/>
      <c r="AF175" s="267"/>
      <c r="AG175" s="268"/>
      <c r="AH175" s="266"/>
      <c r="AI175" s="267"/>
      <c r="AJ175" s="267"/>
      <c r="AK175" s="267"/>
      <c r="AL175" s="267"/>
      <c r="AM175" s="267"/>
      <c r="AN175" s="268"/>
      <c r="AO175" s="266"/>
      <c r="AP175" s="267"/>
      <c r="AQ175" s="267"/>
      <c r="AR175" s="267"/>
      <c r="AS175" s="267"/>
      <c r="AT175" s="267"/>
      <c r="AU175" s="268"/>
      <c r="AV175" s="266"/>
      <c r="AW175" s="267"/>
      <c r="AX175" s="267"/>
      <c r="AY175" s="267"/>
      <c r="AZ175" s="267"/>
      <c r="BA175" s="267"/>
      <c r="BB175" s="268"/>
      <c r="BC175" s="266"/>
      <c r="BD175" s="267"/>
      <c r="BE175" s="269"/>
      <c r="BF175" s="1518"/>
      <c r="BG175" s="1519"/>
      <c r="BH175" s="1573"/>
      <c r="BI175" s="1574"/>
      <c r="BJ175" s="1575"/>
      <c r="BK175" s="1576"/>
      <c r="BL175" s="1576"/>
      <c r="BM175" s="1576"/>
      <c r="BN175" s="1577"/>
    </row>
    <row r="176" spans="2:66" ht="20.25" customHeight="1" x14ac:dyDescent="0.2">
      <c r="B176" s="1521"/>
      <c r="C176" s="1674"/>
      <c r="D176" s="1677"/>
      <c r="E176" s="1541"/>
      <c r="F176" s="1676"/>
      <c r="G176" s="1613"/>
      <c r="H176" s="1614"/>
      <c r="I176" s="276"/>
      <c r="J176" s="277">
        <f>G175</f>
        <v>0</v>
      </c>
      <c r="K176" s="276"/>
      <c r="L176" s="277">
        <f>M175</f>
        <v>0</v>
      </c>
      <c r="M176" s="1615"/>
      <c r="N176" s="1616"/>
      <c r="O176" s="1617"/>
      <c r="P176" s="1618"/>
      <c r="Q176" s="1618"/>
      <c r="R176" s="1614"/>
      <c r="S176" s="1515"/>
      <c r="T176" s="1516"/>
      <c r="U176" s="1516"/>
      <c r="V176" s="1516"/>
      <c r="W176" s="1517"/>
      <c r="X176" s="270" t="s">
        <v>488</v>
      </c>
      <c r="Y176" s="271"/>
      <c r="Z176" s="272"/>
      <c r="AA176" s="258" t="str">
        <f>IF(AA175="","",VLOOKUP(AA175,'シフト記号表（従来型・ユニット型共通）'!$C$6:$L$47,10,FALSE))</f>
        <v/>
      </c>
      <c r="AB176" s="259" t="str">
        <f>IF(AB175="","",VLOOKUP(AB175,'シフト記号表（従来型・ユニット型共通）'!$C$6:$L$47,10,FALSE))</f>
        <v/>
      </c>
      <c r="AC176" s="259" t="str">
        <f>IF(AC175="","",VLOOKUP(AC175,'シフト記号表（従来型・ユニット型共通）'!$C$6:$L$47,10,FALSE))</f>
        <v/>
      </c>
      <c r="AD176" s="259" t="str">
        <f>IF(AD175="","",VLOOKUP(AD175,'シフト記号表（従来型・ユニット型共通）'!$C$6:$L$47,10,FALSE))</f>
        <v/>
      </c>
      <c r="AE176" s="259" t="str">
        <f>IF(AE175="","",VLOOKUP(AE175,'シフト記号表（従来型・ユニット型共通）'!$C$6:$L$47,10,FALSE))</f>
        <v/>
      </c>
      <c r="AF176" s="259" t="str">
        <f>IF(AF175="","",VLOOKUP(AF175,'シフト記号表（従来型・ユニット型共通）'!$C$6:$L$47,10,FALSE))</f>
        <v/>
      </c>
      <c r="AG176" s="260" t="str">
        <f>IF(AG175="","",VLOOKUP(AG175,'シフト記号表（従来型・ユニット型共通）'!$C$6:$L$47,10,FALSE))</f>
        <v/>
      </c>
      <c r="AH176" s="258" t="str">
        <f>IF(AH175="","",VLOOKUP(AH175,'シフト記号表（従来型・ユニット型共通）'!$C$6:$L$47,10,FALSE))</f>
        <v/>
      </c>
      <c r="AI176" s="259" t="str">
        <f>IF(AI175="","",VLOOKUP(AI175,'シフト記号表（従来型・ユニット型共通）'!$C$6:$L$47,10,FALSE))</f>
        <v/>
      </c>
      <c r="AJ176" s="259" t="str">
        <f>IF(AJ175="","",VLOOKUP(AJ175,'シフト記号表（従来型・ユニット型共通）'!$C$6:$L$47,10,FALSE))</f>
        <v/>
      </c>
      <c r="AK176" s="259" t="str">
        <f>IF(AK175="","",VLOOKUP(AK175,'シフト記号表（従来型・ユニット型共通）'!$C$6:$L$47,10,FALSE))</f>
        <v/>
      </c>
      <c r="AL176" s="259" t="str">
        <f>IF(AL175="","",VLOOKUP(AL175,'シフト記号表（従来型・ユニット型共通）'!$C$6:$L$47,10,FALSE))</f>
        <v/>
      </c>
      <c r="AM176" s="259" t="str">
        <f>IF(AM175="","",VLOOKUP(AM175,'シフト記号表（従来型・ユニット型共通）'!$C$6:$L$47,10,FALSE))</f>
        <v/>
      </c>
      <c r="AN176" s="260" t="str">
        <f>IF(AN175="","",VLOOKUP(AN175,'シフト記号表（従来型・ユニット型共通）'!$C$6:$L$47,10,FALSE))</f>
        <v/>
      </c>
      <c r="AO176" s="258" t="str">
        <f>IF(AO175="","",VLOOKUP(AO175,'シフト記号表（従来型・ユニット型共通）'!$C$6:$L$47,10,FALSE))</f>
        <v/>
      </c>
      <c r="AP176" s="259" t="str">
        <f>IF(AP175="","",VLOOKUP(AP175,'シフト記号表（従来型・ユニット型共通）'!$C$6:$L$47,10,FALSE))</f>
        <v/>
      </c>
      <c r="AQ176" s="259" t="str">
        <f>IF(AQ175="","",VLOOKUP(AQ175,'シフト記号表（従来型・ユニット型共通）'!$C$6:$L$47,10,FALSE))</f>
        <v/>
      </c>
      <c r="AR176" s="259" t="str">
        <f>IF(AR175="","",VLOOKUP(AR175,'シフト記号表（従来型・ユニット型共通）'!$C$6:$L$47,10,FALSE))</f>
        <v/>
      </c>
      <c r="AS176" s="259" t="str">
        <f>IF(AS175="","",VLOOKUP(AS175,'シフト記号表（従来型・ユニット型共通）'!$C$6:$L$47,10,FALSE))</f>
        <v/>
      </c>
      <c r="AT176" s="259" t="str">
        <f>IF(AT175="","",VLOOKUP(AT175,'シフト記号表（従来型・ユニット型共通）'!$C$6:$L$47,10,FALSE))</f>
        <v/>
      </c>
      <c r="AU176" s="260" t="str">
        <f>IF(AU175="","",VLOOKUP(AU175,'シフト記号表（従来型・ユニット型共通）'!$C$6:$L$47,10,FALSE))</f>
        <v/>
      </c>
      <c r="AV176" s="258" t="str">
        <f>IF(AV175="","",VLOOKUP(AV175,'シフト記号表（従来型・ユニット型共通）'!$C$6:$L$47,10,FALSE))</f>
        <v/>
      </c>
      <c r="AW176" s="259" t="str">
        <f>IF(AW175="","",VLOOKUP(AW175,'シフト記号表（従来型・ユニット型共通）'!$C$6:$L$47,10,FALSE))</f>
        <v/>
      </c>
      <c r="AX176" s="259" t="str">
        <f>IF(AX175="","",VLOOKUP(AX175,'シフト記号表（従来型・ユニット型共通）'!$C$6:$L$47,10,FALSE))</f>
        <v/>
      </c>
      <c r="AY176" s="259" t="str">
        <f>IF(AY175="","",VLOOKUP(AY175,'シフト記号表（従来型・ユニット型共通）'!$C$6:$L$47,10,FALSE))</f>
        <v/>
      </c>
      <c r="AZ176" s="259" t="str">
        <f>IF(AZ175="","",VLOOKUP(AZ175,'シフト記号表（従来型・ユニット型共通）'!$C$6:$L$47,10,FALSE))</f>
        <v/>
      </c>
      <c r="BA176" s="259" t="str">
        <f>IF(BA175="","",VLOOKUP(BA175,'シフト記号表（従来型・ユニット型共通）'!$C$6:$L$47,10,FALSE))</f>
        <v/>
      </c>
      <c r="BB176" s="260" t="str">
        <f>IF(BB175="","",VLOOKUP(BB175,'シフト記号表（従来型・ユニット型共通）'!$C$6:$L$47,10,FALSE))</f>
        <v/>
      </c>
      <c r="BC176" s="258" t="str">
        <f>IF(BC175="","",VLOOKUP(BC175,'シフト記号表（従来型・ユニット型共通）'!$C$6:$L$47,10,FALSE))</f>
        <v/>
      </c>
      <c r="BD176" s="259" t="str">
        <f>IF(BD175="","",VLOOKUP(BD175,'シフト記号表（従来型・ユニット型共通）'!$C$6:$L$47,10,FALSE))</f>
        <v/>
      </c>
      <c r="BE176" s="259" t="str">
        <f>IF(BE175="","",VLOOKUP(BE175,'シフト記号表（従来型・ユニット型共通）'!$C$6:$L$47,10,FALSE))</f>
        <v/>
      </c>
      <c r="BF176" s="1610" t="str">
        <f>IF($BI$3="４週",SUM(AA176:BB176),IF($BI$3="暦月",SUM(AA176:BE176),""))</f>
        <v/>
      </c>
      <c r="BG176" s="1611"/>
      <c r="BH176" s="1612" t="str">
        <f>IF($BI$3="４週",BF176/4,IF($BI$3="暦月",(BF176/($BI$8/7)),""))</f>
        <v/>
      </c>
      <c r="BI176" s="1611"/>
      <c r="BJ176" s="1607"/>
      <c r="BK176" s="1608"/>
      <c r="BL176" s="1608"/>
      <c r="BM176" s="1608"/>
      <c r="BN176" s="1609"/>
    </row>
    <row r="177" spans="2:66" ht="20.25" customHeight="1" x14ac:dyDescent="0.2">
      <c r="B177" s="1520">
        <f>B175+1</f>
        <v>81</v>
      </c>
      <c r="C177" s="1673"/>
      <c r="D177" s="1675"/>
      <c r="E177" s="1541"/>
      <c r="F177" s="1676"/>
      <c r="G177" s="1584"/>
      <c r="H177" s="1511"/>
      <c r="I177" s="253"/>
      <c r="J177" s="254"/>
      <c r="K177" s="253"/>
      <c r="L177" s="254"/>
      <c r="M177" s="1585"/>
      <c r="N177" s="1586"/>
      <c r="O177" s="1509"/>
      <c r="P177" s="1510"/>
      <c r="Q177" s="1510"/>
      <c r="R177" s="1511"/>
      <c r="S177" s="1515"/>
      <c r="T177" s="1516"/>
      <c r="U177" s="1516"/>
      <c r="V177" s="1516"/>
      <c r="W177" s="1517"/>
      <c r="X177" s="273" t="s">
        <v>487</v>
      </c>
      <c r="Y177" s="274"/>
      <c r="Z177" s="275"/>
      <c r="AA177" s="266"/>
      <c r="AB177" s="267"/>
      <c r="AC177" s="267"/>
      <c r="AD177" s="267"/>
      <c r="AE177" s="267"/>
      <c r="AF177" s="267"/>
      <c r="AG177" s="268"/>
      <c r="AH177" s="266"/>
      <c r="AI177" s="267"/>
      <c r="AJ177" s="267"/>
      <c r="AK177" s="267"/>
      <c r="AL177" s="267"/>
      <c r="AM177" s="267"/>
      <c r="AN177" s="268"/>
      <c r="AO177" s="266"/>
      <c r="AP177" s="267"/>
      <c r="AQ177" s="267"/>
      <c r="AR177" s="267"/>
      <c r="AS177" s="267"/>
      <c r="AT177" s="267"/>
      <c r="AU177" s="268"/>
      <c r="AV177" s="266"/>
      <c r="AW177" s="267"/>
      <c r="AX177" s="267"/>
      <c r="AY177" s="267"/>
      <c r="AZ177" s="267"/>
      <c r="BA177" s="267"/>
      <c r="BB177" s="268"/>
      <c r="BC177" s="266"/>
      <c r="BD177" s="267"/>
      <c r="BE177" s="269"/>
      <c r="BF177" s="1518"/>
      <c r="BG177" s="1519"/>
      <c r="BH177" s="1573"/>
      <c r="BI177" s="1574"/>
      <c r="BJ177" s="1575"/>
      <c r="BK177" s="1576"/>
      <c r="BL177" s="1576"/>
      <c r="BM177" s="1576"/>
      <c r="BN177" s="1577"/>
    </row>
    <row r="178" spans="2:66" ht="20.25" customHeight="1" x14ac:dyDescent="0.2">
      <c r="B178" s="1521"/>
      <c r="C178" s="1674"/>
      <c r="D178" s="1677"/>
      <c r="E178" s="1541"/>
      <c r="F178" s="1676"/>
      <c r="G178" s="1613"/>
      <c r="H178" s="1614"/>
      <c r="I178" s="276"/>
      <c r="J178" s="277">
        <f>G177</f>
        <v>0</v>
      </c>
      <c r="K178" s="276"/>
      <c r="L178" s="277">
        <f>M177</f>
        <v>0</v>
      </c>
      <c r="M178" s="1615"/>
      <c r="N178" s="1616"/>
      <c r="O178" s="1617"/>
      <c r="P178" s="1618"/>
      <c r="Q178" s="1618"/>
      <c r="R178" s="1614"/>
      <c r="S178" s="1515"/>
      <c r="T178" s="1516"/>
      <c r="U178" s="1516"/>
      <c r="V178" s="1516"/>
      <c r="W178" s="1517"/>
      <c r="X178" s="270" t="s">
        <v>488</v>
      </c>
      <c r="Y178" s="271"/>
      <c r="Z178" s="272"/>
      <c r="AA178" s="258" t="str">
        <f>IF(AA177="","",VLOOKUP(AA177,'シフト記号表（従来型・ユニット型共通）'!$C$6:$L$47,10,FALSE))</f>
        <v/>
      </c>
      <c r="AB178" s="259" t="str">
        <f>IF(AB177="","",VLOOKUP(AB177,'シフト記号表（従来型・ユニット型共通）'!$C$6:$L$47,10,FALSE))</f>
        <v/>
      </c>
      <c r="AC178" s="259" t="str">
        <f>IF(AC177="","",VLOOKUP(AC177,'シフト記号表（従来型・ユニット型共通）'!$C$6:$L$47,10,FALSE))</f>
        <v/>
      </c>
      <c r="AD178" s="259" t="str">
        <f>IF(AD177="","",VLOOKUP(AD177,'シフト記号表（従来型・ユニット型共通）'!$C$6:$L$47,10,FALSE))</f>
        <v/>
      </c>
      <c r="AE178" s="259" t="str">
        <f>IF(AE177="","",VLOOKUP(AE177,'シフト記号表（従来型・ユニット型共通）'!$C$6:$L$47,10,FALSE))</f>
        <v/>
      </c>
      <c r="AF178" s="259" t="str">
        <f>IF(AF177="","",VLOOKUP(AF177,'シフト記号表（従来型・ユニット型共通）'!$C$6:$L$47,10,FALSE))</f>
        <v/>
      </c>
      <c r="AG178" s="260" t="str">
        <f>IF(AG177="","",VLOOKUP(AG177,'シフト記号表（従来型・ユニット型共通）'!$C$6:$L$47,10,FALSE))</f>
        <v/>
      </c>
      <c r="AH178" s="258" t="str">
        <f>IF(AH177="","",VLOOKUP(AH177,'シフト記号表（従来型・ユニット型共通）'!$C$6:$L$47,10,FALSE))</f>
        <v/>
      </c>
      <c r="AI178" s="259" t="str">
        <f>IF(AI177="","",VLOOKUP(AI177,'シフト記号表（従来型・ユニット型共通）'!$C$6:$L$47,10,FALSE))</f>
        <v/>
      </c>
      <c r="AJ178" s="259" t="str">
        <f>IF(AJ177="","",VLOOKUP(AJ177,'シフト記号表（従来型・ユニット型共通）'!$C$6:$L$47,10,FALSE))</f>
        <v/>
      </c>
      <c r="AK178" s="259" t="str">
        <f>IF(AK177="","",VLOOKUP(AK177,'シフト記号表（従来型・ユニット型共通）'!$C$6:$L$47,10,FALSE))</f>
        <v/>
      </c>
      <c r="AL178" s="259" t="str">
        <f>IF(AL177="","",VLOOKUP(AL177,'シフト記号表（従来型・ユニット型共通）'!$C$6:$L$47,10,FALSE))</f>
        <v/>
      </c>
      <c r="AM178" s="259" t="str">
        <f>IF(AM177="","",VLOOKUP(AM177,'シフト記号表（従来型・ユニット型共通）'!$C$6:$L$47,10,FALSE))</f>
        <v/>
      </c>
      <c r="AN178" s="260" t="str">
        <f>IF(AN177="","",VLOOKUP(AN177,'シフト記号表（従来型・ユニット型共通）'!$C$6:$L$47,10,FALSE))</f>
        <v/>
      </c>
      <c r="AO178" s="258" t="str">
        <f>IF(AO177="","",VLOOKUP(AO177,'シフト記号表（従来型・ユニット型共通）'!$C$6:$L$47,10,FALSE))</f>
        <v/>
      </c>
      <c r="AP178" s="259" t="str">
        <f>IF(AP177="","",VLOOKUP(AP177,'シフト記号表（従来型・ユニット型共通）'!$C$6:$L$47,10,FALSE))</f>
        <v/>
      </c>
      <c r="AQ178" s="259" t="str">
        <f>IF(AQ177="","",VLOOKUP(AQ177,'シフト記号表（従来型・ユニット型共通）'!$C$6:$L$47,10,FALSE))</f>
        <v/>
      </c>
      <c r="AR178" s="259" t="str">
        <f>IF(AR177="","",VLOOKUP(AR177,'シフト記号表（従来型・ユニット型共通）'!$C$6:$L$47,10,FALSE))</f>
        <v/>
      </c>
      <c r="AS178" s="259" t="str">
        <f>IF(AS177="","",VLOOKUP(AS177,'シフト記号表（従来型・ユニット型共通）'!$C$6:$L$47,10,FALSE))</f>
        <v/>
      </c>
      <c r="AT178" s="259" t="str">
        <f>IF(AT177="","",VLOOKUP(AT177,'シフト記号表（従来型・ユニット型共通）'!$C$6:$L$47,10,FALSE))</f>
        <v/>
      </c>
      <c r="AU178" s="260" t="str">
        <f>IF(AU177="","",VLOOKUP(AU177,'シフト記号表（従来型・ユニット型共通）'!$C$6:$L$47,10,FALSE))</f>
        <v/>
      </c>
      <c r="AV178" s="258" t="str">
        <f>IF(AV177="","",VLOOKUP(AV177,'シフト記号表（従来型・ユニット型共通）'!$C$6:$L$47,10,FALSE))</f>
        <v/>
      </c>
      <c r="AW178" s="259" t="str">
        <f>IF(AW177="","",VLOOKUP(AW177,'シフト記号表（従来型・ユニット型共通）'!$C$6:$L$47,10,FALSE))</f>
        <v/>
      </c>
      <c r="AX178" s="259" t="str">
        <f>IF(AX177="","",VLOOKUP(AX177,'シフト記号表（従来型・ユニット型共通）'!$C$6:$L$47,10,FALSE))</f>
        <v/>
      </c>
      <c r="AY178" s="259" t="str">
        <f>IF(AY177="","",VLOOKUP(AY177,'シフト記号表（従来型・ユニット型共通）'!$C$6:$L$47,10,FALSE))</f>
        <v/>
      </c>
      <c r="AZ178" s="259" t="str">
        <f>IF(AZ177="","",VLOOKUP(AZ177,'シフト記号表（従来型・ユニット型共通）'!$C$6:$L$47,10,FALSE))</f>
        <v/>
      </c>
      <c r="BA178" s="259" t="str">
        <f>IF(BA177="","",VLOOKUP(BA177,'シフト記号表（従来型・ユニット型共通）'!$C$6:$L$47,10,FALSE))</f>
        <v/>
      </c>
      <c r="BB178" s="260" t="str">
        <f>IF(BB177="","",VLOOKUP(BB177,'シフト記号表（従来型・ユニット型共通）'!$C$6:$L$47,10,FALSE))</f>
        <v/>
      </c>
      <c r="BC178" s="258" t="str">
        <f>IF(BC177="","",VLOOKUP(BC177,'シフト記号表（従来型・ユニット型共通）'!$C$6:$L$47,10,FALSE))</f>
        <v/>
      </c>
      <c r="BD178" s="259" t="str">
        <f>IF(BD177="","",VLOOKUP(BD177,'シフト記号表（従来型・ユニット型共通）'!$C$6:$L$47,10,FALSE))</f>
        <v/>
      </c>
      <c r="BE178" s="259" t="str">
        <f>IF(BE177="","",VLOOKUP(BE177,'シフト記号表（従来型・ユニット型共通）'!$C$6:$L$47,10,FALSE))</f>
        <v/>
      </c>
      <c r="BF178" s="1610" t="str">
        <f>IF($BI$3="４週",SUM(AA178:BB178),IF($BI$3="暦月",SUM(AA178:BE178),""))</f>
        <v/>
      </c>
      <c r="BG178" s="1611"/>
      <c r="BH178" s="1612" t="str">
        <f>IF($BI$3="４週",BF178/4,IF($BI$3="暦月",(BF178/($BI$8/7)),""))</f>
        <v/>
      </c>
      <c r="BI178" s="1611"/>
      <c r="BJ178" s="1607"/>
      <c r="BK178" s="1608"/>
      <c r="BL178" s="1608"/>
      <c r="BM178" s="1608"/>
      <c r="BN178" s="1609"/>
    </row>
    <row r="179" spans="2:66" ht="20.25" customHeight="1" x14ac:dyDescent="0.2">
      <c r="B179" s="1520">
        <f>B177+1</f>
        <v>82</v>
      </c>
      <c r="C179" s="1673"/>
      <c r="D179" s="1675"/>
      <c r="E179" s="1541"/>
      <c r="F179" s="1676"/>
      <c r="G179" s="1584"/>
      <c r="H179" s="1511"/>
      <c r="I179" s="253"/>
      <c r="J179" s="254"/>
      <c r="K179" s="253"/>
      <c r="L179" s="254"/>
      <c r="M179" s="1585"/>
      <c r="N179" s="1586"/>
      <c r="O179" s="1509"/>
      <c r="P179" s="1510"/>
      <c r="Q179" s="1510"/>
      <c r="R179" s="1511"/>
      <c r="S179" s="1515"/>
      <c r="T179" s="1516"/>
      <c r="U179" s="1516"/>
      <c r="V179" s="1516"/>
      <c r="W179" s="1517"/>
      <c r="X179" s="273" t="s">
        <v>487</v>
      </c>
      <c r="Y179" s="274"/>
      <c r="Z179" s="275"/>
      <c r="AA179" s="266"/>
      <c r="AB179" s="267"/>
      <c r="AC179" s="267"/>
      <c r="AD179" s="267"/>
      <c r="AE179" s="267"/>
      <c r="AF179" s="267"/>
      <c r="AG179" s="268"/>
      <c r="AH179" s="266"/>
      <c r="AI179" s="267"/>
      <c r="AJ179" s="267"/>
      <c r="AK179" s="267"/>
      <c r="AL179" s="267"/>
      <c r="AM179" s="267"/>
      <c r="AN179" s="268"/>
      <c r="AO179" s="266"/>
      <c r="AP179" s="267"/>
      <c r="AQ179" s="267"/>
      <c r="AR179" s="267"/>
      <c r="AS179" s="267"/>
      <c r="AT179" s="267"/>
      <c r="AU179" s="268"/>
      <c r="AV179" s="266"/>
      <c r="AW179" s="267"/>
      <c r="AX179" s="267"/>
      <c r="AY179" s="267"/>
      <c r="AZ179" s="267"/>
      <c r="BA179" s="267"/>
      <c r="BB179" s="268"/>
      <c r="BC179" s="266"/>
      <c r="BD179" s="267"/>
      <c r="BE179" s="269"/>
      <c r="BF179" s="1518"/>
      <c r="BG179" s="1519"/>
      <c r="BH179" s="1573"/>
      <c r="BI179" s="1574"/>
      <c r="BJ179" s="1575"/>
      <c r="BK179" s="1576"/>
      <c r="BL179" s="1576"/>
      <c r="BM179" s="1576"/>
      <c r="BN179" s="1577"/>
    </row>
    <row r="180" spans="2:66" ht="20.25" customHeight="1" x14ac:dyDescent="0.2">
      <c r="B180" s="1521"/>
      <c r="C180" s="1674"/>
      <c r="D180" s="1677"/>
      <c r="E180" s="1541"/>
      <c r="F180" s="1676"/>
      <c r="G180" s="1613"/>
      <c r="H180" s="1614"/>
      <c r="I180" s="276"/>
      <c r="J180" s="277">
        <f>G179</f>
        <v>0</v>
      </c>
      <c r="K180" s="276"/>
      <c r="L180" s="277">
        <f>M179</f>
        <v>0</v>
      </c>
      <c r="M180" s="1615"/>
      <c r="N180" s="1616"/>
      <c r="O180" s="1617"/>
      <c r="P180" s="1618"/>
      <c r="Q180" s="1618"/>
      <c r="R180" s="1614"/>
      <c r="S180" s="1515"/>
      <c r="T180" s="1516"/>
      <c r="U180" s="1516"/>
      <c r="V180" s="1516"/>
      <c r="W180" s="1517"/>
      <c r="X180" s="270" t="s">
        <v>488</v>
      </c>
      <c r="Y180" s="271"/>
      <c r="Z180" s="272"/>
      <c r="AA180" s="258" t="str">
        <f>IF(AA179="","",VLOOKUP(AA179,'シフト記号表（従来型・ユニット型共通）'!$C$6:$L$47,10,FALSE))</f>
        <v/>
      </c>
      <c r="AB180" s="259" t="str">
        <f>IF(AB179="","",VLOOKUP(AB179,'シフト記号表（従来型・ユニット型共通）'!$C$6:$L$47,10,FALSE))</f>
        <v/>
      </c>
      <c r="AC180" s="259" t="str">
        <f>IF(AC179="","",VLOOKUP(AC179,'シフト記号表（従来型・ユニット型共通）'!$C$6:$L$47,10,FALSE))</f>
        <v/>
      </c>
      <c r="AD180" s="259" t="str">
        <f>IF(AD179="","",VLOOKUP(AD179,'シフト記号表（従来型・ユニット型共通）'!$C$6:$L$47,10,FALSE))</f>
        <v/>
      </c>
      <c r="AE180" s="259" t="str">
        <f>IF(AE179="","",VLOOKUP(AE179,'シフト記号表（従来型・ユニット型共通）'!$C$6:$L$47,10,FALSE))</f>
        <v/>
      </c>
      <c r="AF180" s="259" t="str">
        <f>IF(AF179="","",VLOOKUP(AF179,'シフト記号表（従来型・ユニット型共通）'!$C$6:$L$47,10,FALSE))</f>
        <v/>
      </c>
      <c r="AG180" s="260" t="str">
        <f>IF(AG179="","",VLOOKUP(AG179,'シフト記号表（従来型・ユニット型共通）'!$C$6:$L$47,10,FALSE))</f>
        <v/>
      </c>
      <c r="AH180" s="258" t="str">
        <f>IF(AH179="","",VLOOKUP(AH179,'シフト記号表（従来型・ユニット型共通）'!$C$6:$L$47,10,FALSE))</f>
        <v/>
      </c>
      <c r="AI180" s="259" t="str">
        <f>IF(AI179="","",VLOOKUP(AI179,'シフト記号表（従来型・ユニット型共通）'!$C$6:$L$47,10,FALSE))</f>
        <v/>
      </c>
      <c r="AJ180" s="259" t="str">
        <f>IF(AJ179="","",VLOOKUP(AJ179,'シフト記号表（従来型・ユニット型共通）'!$C$6:$L$47,10,FALSE))</f>
        <v/>
      </c>
      <c r="AK180" s="259" t="str">
        <f>IF(AK179="","",VLOOKUP(AK179,'シフト記号表（従来型・ユニット型共通）'!$C$6:$L$47,10,FALSE))</f>
        <v/>
      </c>
      <c r="AL180" s="259" t="str">
        <f>IF(AL179="","",VLOOKUP(AL179,'シフト記号表（従来型・ユニット型共通）'!$C$6:$L$47,10,FALSE))</f>
        <v/>
      </c>
      <c r="AM180" s="259" t="str">
        <f>IF(AM179="","",VLOOKUP(AM179,'シフト記号表（従来型・ユニット型共通）'!$C$6:$L$47,10,FALSE))</f>
        <v/>
      </c>
      <c r="AN180" s="260" t="str">
        <f>IF(AN179="","",VLOOKUP(AN179,'シフト記号表（従来型・ユニット型共通）'!$C$6:$L$47,10,FALSE))</f>
        <v/>
      </c>
      <c r="AO180" s="258" t="str">
        <f>IF(AO179="","",VLOOKUP(AO179,'シフト記号表（従来型・ユニット型共通）'!$C$6:$L$47,10,FALSE))</f>
        <v/>
      </c>
      <c r="AP180" s="259" t="str">
        <f>IF(AP179="","",VLOOKUP(AP179,'シフト記号表（従来型・ユニット型共通）'!$C$6:$L$47,10,FALSE))</f>
        <v/>
      </c>
      <c r="AQ180" s="259" t="str">
        <f>IF(AQ179="","",VLOOKUP(AQ179,'シフト記号表（従来型・ユニット型共通）'!$C$6:$L$47,10,FALSE))</f>
        <v/>
      </c>
      <c r="AR180" s="259" t="str">
        <f>IF(AR179="","",VLOOKUP(AR179,'シフト記号表（従来型・ユニット型共通）'!$C$6:$L$47,10,FALSE))</f>
        <v/>
      </c>
      <c r="AS180" s="259" t="str">
        <f>IF(AS179="","",VLOOKUP(AS179,'シフト記号表（従来型・ユニット型共通）'!$C$6:$L$47,10,FALSE))</f>
        <v/>
      </c>
      <c r="AT180" s="259" t="str">
        <f>IF(AT179="","",VLOOKUP(AT179,'シフト記号表（従来型・ユニット型共通）'!$C$6:$L$47,10,FALSE))</f>
        <v/>
      </c>
      <c r="AU180" s="260" t="str">
        <f>IF(AU179="","",VLOOKUP(AU179,'シフト記号表（従来型・ユニット型共通）'!$C$6:$L$47,10,FALSE))</f>
        <v/>
      </c>
      <c r="AV180" s="258" t="str">
        <f>IF(AV179="","",VLOOKUP(AV179,'シフト記号表（従来型・ユニット型共通）'!$C$6:$L$47,10,FALSE))</f>
        <v/>
      </c>
      <c r="AW180" s="259" t="str">
        <f>IF(AW179="","",VLOOKUP(AW179,'シフト記号表（従来型・ユニット型共通）'!$C$6:$L$47,10,FALSE))</f>
        <v/>
      </c>
      <c r="AX180" s="259" t="str">
        <f>IF(AX179="","",VLOOKUP(AX179,'シフト記号表（従来型・ユニット型共通）'!$C$6:$L$47,10,FALSE))</f>
        <v/>
      </c>
      <c r="AY180" s="259" t="str">
        <f>IF(AY179="","",VLOOKUP(AY179,'シフト記号表（従来型・ユニット型共通）'!$C$6:$L$47,10,FALSE))</f>
        <v/>
      </c>
      <c r="AZ180" s="259" t="str">
        <f>IF(AZ179="","",VLOOKUP(AZ179,'シフト記号表（従来型・ユニット型共通）'!$C$6:$L$47,10,FALSE))</f>
        <v/>
      </c>
      <c r="BA180" s="259" t="str">
        <f>IF(BA179="","",VLOOKUP(BA179,'シフト記号表（従来型・ユニット型共通）'!$C$6:$L$47,10,FALSE))</f>
        <v/>
      </c>
      <c r="BB180" s="260" t="str">
        <f>IF(BB179="","",VLOOKUP(BB179,'シフト記号表（従来型・ユニット型共通）'!$C$6:$L$47,10,FALSE))</f>
        <v/>
      </c>
      <c r="BC180" s="258" t="str">
        <f>IF(BC179="","",VLOOKUP(BC179,'シフト記号表（従来型・ユニット型共通）'!$C$6:$L$47,10,FALSE))</f>
        <v/>
      </c>
      <c r="BD180" s="259" t="str">
        <f>IF(BD179="","",VLOOKUP(BD179,'シフト記号表（従来型・ユニット型共通）'!$C$6:$L$47,10,FALSE))</f>
        <v/>
      </c>
      <c r="BE180" s="259" t="str">
        <f>IF(BE179="","",VLOOKUP(BE179,'シフト記号表（従来型・ユニット型共通）'!$C$6:$L$47,10,FALSE))</f>
        <v/>
      </c>
      <c r="BF180" s="1610" t="str">
        <f>IF($BI$3="４週",SUM(AA180:BB180),IF($BI$3="暦月",SUM(AA180:BE180),""))</f>
        <v/>
      </c>
      <c r="BG180" s="1611"/>
      <c r="BH180" s="1612" t="str">
        <f>IF($BI$3="４週",BF180/4,IF($BI$3="暦月",(BF180/($BI$8/7)),""))</f>
        <v/>
      </c>
      <c r="BI180" s="1611"/>
      <c r="BJ180" s="1607"/>
      <c r="BK180" s="1608"/>
      <c r="BL180" s="1608"/>
      <c r="BM180" s="1608"/>
      <c r="BN180" s="1609"/>
    </row>
    <row r="181" spans="2:66" ht="20.25" customHeight="1" x14ac:dyDescent="0.2">
      <c r="B181" s="1520">
        <f>B179+1</f>
        <v>83</v>
      </c>
      <c r="C181" s="1673"/>
      <c r="D181" s="1675"/>
      <c r="E181" s="1541"/>
      <c r="F181" s="1676"/>
      <c r="G181" s="1584"/>
      <c r="H181" s="1511"/>
      <c r="I181" s="253"/>
      <c r="J181" s="254"/>
      <c r="K181" s="253"/>
      <c r="L181" s="254"/>
      <c r="M181" s="1585"/>
      <c r="N181" s="1586"/>
      <c r="O181" s="1509"/>
      <c r="P181" s="1510"/>
      <c r="Q181" s="1510"/>
      <c r="R181" s="1511"/>
      <c r="S181" s="1515"/>
      <c r="T181" s="1516"/>
      <c r="U181" s="1516"/>
      <c r="V181" s="1516"/>
      <c r="W181" s="1517"/>
      <c r="X181" s="273" t="s">
        <v>487</v>
      </c>
      <c r="Y181" s="274"/>
      <c r="Z181" s="275"/>
      <c r="AA181" s="266"/>
      <c r="AB181" s="267"/>
      <c r="AC181" s="267"/>
      <c r="AD181" s="267"/>
      <c r="AE181" s="267"/>
      <c r="AF181" s="267"/>
      <c r="AG181" s="268"/>
      <c r="AH181" s="266"/>
      <c r="AI181" s="267"/>
      <c r="AJ181" s="267"/>
      <c r="AK181" s="267"/>
      <c r="AL181" s="267"/>
      <c r="AM181" s="267"/>
      <c r="AN181" s="268"/>
      <c r="AO181" s="266"/>
      <c r="AP181" s="267"/>
      <c r="AQ181" s="267"/>
      <c r="AR181" s="267"/>
      <c r="AS181" s="267"/>
      <c r="AT181" s="267"/>
      <c r="AU181" s="268"/>
      <c r="AV181" s="266"/>
      <c r="AW181" s="267"/>
      <c r="AX181" s="267"/>
      <c r="AY181" s="267"/>
      <c r="AZ181" s="267"/>
      <c r="BA181" s="267"/>
      <c r="BB181" s="268"/>
      <c r="BC181" s="266"/>
      <c r="BD181" s="267"/>
      <c r="BE181" s="269"/>
      <c r="BF181" s="1518"/>
      <c r="BG181" s="1519"/>
      <c r="BH181" s="1573"/>
      <c r="BI181" s="1574"/>
      <c r="BJ181" s="1575"/>
      <c r="BK181" s="1576"/>
      <c r="BL181" s="1576"/>
      <c r="BM181" s="1576"/>
      <c r="BN181" s="1577"/>
    </row>
    <row r="182" spans="2:66" ht="20.25" customHeight="1" x14ac:dyDescent="0.2">
      <c r="B182" s="1521"/>
      <c r="C182" s="1674"/>
      <c r="D182" s="1677"/>
      <c r="E182" s="1541"/>
      <c r="F182" s="1676"/>
      <c r="G182" s="1613"/>
      <c r="H182" s="1614"/>
      <c r="I182" s="276"/>
      <c r="J182" s="277">
        <f>G181</f>
        <v>0</v>
      </c>
      <c r="K182" s="276"/>
      <c r="L182" s="277">
        <f>M181</f>
        <v>0</v>
      </c>
      <c r="M182" s="1615"/>
      <c r="N182" s="1616"/>
      <c r="O182" s="1617"/>
      <c r="P182" s="1618"/>
      <c r="Q182" s="1618"/>
      <c r="R182" s="1614"/>
      <c r="S182" s="1515"/>
      <c r="T182" s="1516"/>
      <c r="U182" s="1516"/>
      <c r="V182" s="1516"/>
      <c r="W182" s="1517"/>
      <c r="X182" s="270" t="s">
        <v>488</v>
      </c>
      <c r="Y182" s="271"/>
      <c r="Z182" s="272"/>
      <c r="AA182" s="258" t="str">
        <f>IF(AA181="","",VLOOKUP(AA181,'シフト記号表（従来型・ユニット型共通）'!$C$6:$L$47,10,FALSE))</f>
        <v/>
      </c>
      <c r="AB182" s="259" t="str">
        <f>IF(AB181="","",VLOOKUP(AB181,'シフト記号表（従来型・ユニット型共通）'!$C$6:$L$47,10,FALSE))</f>
        <v/>
      </c>
      <c r="AC182" s="259" t="str">
        <f>IF(AC181="","",VLOOKUP(AC181,'シフト記号表（従来型・ユニット型共通）'!$C$6:$L$47,10,FALSE))</f>
        <v/>
      </c>
      <c r="AD182" s="259" t="str">
        <f>IF(AD181="","",VLOOKUP(AD181,'シフト記号表（従来型・ユニット型共通）'!$C$6:$L$47,10,FALSE))</f>
        <v/>
      </c>
      <c r="AE182" s="259" t="str">
        <f>IF(AE181="","",VLOOKUP(AE181,'シフト記号表（従来型・ユニット型共通）'!$C$6:$L$47,10,FALSE))</f>
        <v/>
      </c>
      <c r="AF182" s="259" t="str">
        <f>IF(AF181="","",VLOOKUP(AF181,'シフト記号表（従来型・ユニット型共通）'!$C$6:$L$47,10,FALSE))</f>
        <v/>
      </c>
      <c r="AG182" s="260" t="str">
        <f>IF(AG181="","",VLOOKUP(AG181,'シフト記号表（従来型・ユニット型共通）'!$C$6:$L$47,10,FALSE))</f>
        <v/>
      </c>
      <c r="AH182" s="258" t="str">
        <f>IF(AH181="","",VLOOKUP(AH181,'シフト記号表（従来型・ユニット型共通）'!$C$6:$L$47,10,FALSE))</f>
        <v/>
      </c>
      <c r="AI182" s="259" t="str">
        <f>IF(AI181="","",VLOOKUP(AI181,'シフト記号表（従来型・ユニット型共通）'!$C$6:$L$47,10,FALSE))</f>
        <v/>
      </c>
      <c r="AJ182" s="259" t="str">
        <f>IF(AJ181="","",VLOOKUP(AJ181,'シフト記号表（従来型・ユニット型共通）'!$C$6:$L$47,10,FALSE))</f>
        <v/>
      </c>
      <c r="AK182" s="259" t="str">
        <f>IF(AK181="","",VLOOKUP(AK181,'シフト記号表（従来型・ユニット型共通）'!$C$6:$L$47,10,FALSE))</f>
        <v/>
      </c>
      <c r="AL182" s="259" t="str">
        <f>IF(AL181="","",VLOOKUP(AL181,'シフト記号表（従来型・ユニット型共通）'!$C$6:$L$47,10,FALSE))</f>
        <v/>
      </c>
      <c r="AM182" s="259" t="str">
        <f>IF(AM181="","",VLOOKUP(AM181,'シフト記号表（従来型・ユニット型共通）'!$C$6:$L$47,10,FALSE))</f>
        <v/>
      </c>
      <c r="AN182" s="260" t="str">
        <f>IF(AN181="","",VLOOKUP(AN181,'シフト記号表（従来型・ユニット型共通）'!$C$6:$L$47,10,FALSE))</f>
        <v/>
      </c>
      <c r="AO182" s="258" t="str">
        <f>IF(AO181="","",VLOOKUP(AO181,'シフト記号表（従来型・ユニット型共通）'!$C$6:$L$47,10,FALSE))</f>
        <v/>
      </c>
      <c r="AP182" s="259" t="str">
        <f>IF(AP181="","",VLOOKUP(AP181,'シフト記号表（従来型・ユニット型共通）'!$C$6:$L$47,10,FALSE))</f>
        <v/>
      </c>
      <c r="AQ182" s="259" t="str">
        <f>IF(AQ181="","",VLOOKUP(AQ181,'シフト記号表（従来型・ユニット型共通）'!$C$6:$L$47,10,FALSE))</f>
        <v/>
      </c>
      <c r="AR182" s="259" t="str">
        <f>IF(AR181="","",VLOOKUP(AR181,'シフト記号表（従来型・ユニット型共通）'!$C$6:$L$47,10,FALSE))</f>
        <v/>
      </c>
      <c r="AS182" s="259" t="str">
        <f>IF(AS181="","",VLOOKUP(AS181,'シフト記号表（従来型・ユニット型共通）'!$C$6:$L$47,10,FALSE))</f>
        <v/>
      </c>
      <c r="AT182" s="259" t="str">
        <f>IF(AT181="","",VLOOKUP(AT181,'シフト記号表（従来型・ユニット型共通）'!$C$6:$L$47,10,FALSE))</f>
        <v/>
      </c>
      <c r="AU182" s="260" t="str">
        <f>IF(AU181="","",VLOOKUP(AU181,'シフト記号表（従来型・ユニット型共通）'!$C$6:$L$47,10,FALSE))</f>
        <v/>
      </c>
      <c r="AV182" s="258" t="str">
        <f>IF(AV181="","",VLOOKUP(AV181,'シフト記号表（従来型・ユニット型共通）'!$C$6:$L$47,10,FALSE))</f>
        <v/>
      </c>
      <c r="AW182" s="259" t="str">
        <f>IF(AW181="","",VLOOKUP(AW181,'シフト記号表（従来型・ユニット型共通）'!$C$6:$L$47,10,FALSE))</f>
        <v/>
      </c>
      <c r="AX182" s="259" t="str">
        <f>IF(AX181="","",VLOOKUP(AX181,'シフト記号表（従来型・ユニット型共通）'!$C$6:$L$47,10,FALSE))</f>
        <v/>
      </c>
      <c r="AY182" s="259" t="str">
        <f>IF(AY181="","",VLOOKUP(AY181,'シフト記号表（従来型・ユニット型共通）'!$C$6:$L$47,10,FALSE))</f>
        <v/>
      </c>
      <c r="AZ182" s="259" t="str">
        <f>IF(AZ181="","",VLOOKUP(AZ181,'シフト記号表（従来型・ユニット型共通）'!$C$6:$L$47,10,FALSE))</f>
        <v/>
      </c>
      <c r="BA182" s="259" t="str">
        <f>IF(BA181="","",VLOOKUP(BA181,'シフト記号表（従来型・ユニット型共通）'!$C$6:$L$47,10,FALSE))</f>
        <v/>
      </c>
      <c r="BB182" s="260" t="str">
        <f>IF(BB181="","",VLOOKUP(BB181,'シフト記号表（従来型・ユニット型共通）'!$C$6:$L$47,10,FALSE))</f>
        <v/>
      </c>
      <c r="BC182" s="258" t="str">
        <f>IF(BC181="","",VLOOKUP(BC181,'シフト記号表（従来型・ユニット型共通）'!$C$6:$L$47,10,FALSE))</f>
        <v/>
      </c>
      <c r="BD182" s="259" t="str">
        <f>IF(BD181="","",VLOOKUP(BD181,'シフト記号表（従来型・ユニット型共通）'!$C$6:$L$47,10,FALSE))</f>
        <v/>
      </c>
      <c r="BE182" s="259" t="str">
        <f>IF(BE181="","",VLOOKUP(BE181,'シフト記号表（従来型・ユニット型共通）'!$C$6:$L$47,10,FALSE))</f>
        <v/>
      </c>
      <c r="BF182" s="1610" t="str">
        <f>IF($BI$3="４週",SUM(AA182:BB182),IF($BI$3="暦月",SUM(AA182:BE182),""))</f>
        <v/>
      </c>
      <c r="BG182" s="1611"/>
      <c r="BH182" s="1612" t="str">
        <f>IF($BI$3="４週",BF182/4,IF($BI$3="暦月",(BF182/($BI$8/7)),""))</f>
        <v/>
      </c>
      <c r="BI182" s="1611"/>
      <c r="BJ182" s="1607"/>
      <c r="BK182" s="1608"/>
      <c r="BL182" s="1608"/>
      <c r="BM182" s="1608"/>
      <c r="BN182" s="1609"/>
    </row>
    <row r="183" spans="2:66" ht="20.25" customHeight="1" x14ac:dyDescent="0.2">
      <c r="B183" s="1520">
        <f>B181+1</f>
        <v>84</v>
      </c>
      <c r="C183" s="1673"/>
      <c r="D183" s="1675"/>
      <c r="E183" s="1541"/>
      <c r="F183" s="1676"/>
      <c r="G183" s="1584"/>
      <c r="H183" s="1511"/>
      <c r="I183" s="253"/>
      <c r="J183" s="254"/>
      <c r="K183" s="253"/>
      <c r="L183" s="254"/>
      <c r="M183" s="1585"/>
      <c r="N183" s="1586"/>
      <c r="O183" s="1509"/>
      <c r="P183" s="1510"/>
      <c r="Q183" s="1510"/>
      <c r="R183" s="1511"/>
      <c r="S183" s="1515"/>
      <c r="T183" s="1516"/>
      <c r="U183" s="1516"/>
      <c r="V183" s="1516"/>
      <c r="W183" s="1517"/>
      <c r="X183" s="273" t="s">
        <v>487</v>
      </c>
      <c r="Y183" s="274"/>
      <c r="Z183" s="275"/>
      <c r="AA183" s="266"/>
      <c r="AB183" s="267"/>
      <c r="AC183" s="267"/>
      <c r="AD183" s="267"/>
      <c r="AE183" s="267"/>
      <c r="AF183" s="267"/>
      <c r="AG183" s="268"/>
      <c r="AH183" s="266"/>
      <c r="AI183" s="267"/>
      <c r="AJ183" s="267"/>
      <c r="AK183" s="267"/>
      <c r="AL183" s="267"/>
      <c r="AM183" s="267"/>
      <c r="AN183" s="268"/>
      <c r="AO183" s="266"/>
      <c r="AP183" s="267"/>
      <c r="AQ183" s="267"/>
      <c r="AR183" s="267"/>
      <c r="AS183" s="267"/>
      <c r="AT183" s="267"/>
      <c r="AU183" s="268"/>
      <c r="AV183" s="266"/>
      <c r="AW183" s="267"/>
      <c r="AX183" s="267"/>
      <c r="AY183" s="267"/>
      <c r="AZ183" s="267"/>
      <c r="BA183" s="267"/>
      <c r="BB183" s="268"/>
      <c r="BC183" s="266"/>
      <c r="BD183" s="267"/>
      <c r="BE183" s="269"/>
      <c r="BF183" s="1518"/>
      <c r="BG183" s="1519"/>
      <c r="BH183" s="1573"/>
      <c r="BI183" s="1574"/>
      <c r="BJ183" s="1575"/>
      <c r="BK183" s="1576"/>
      <c r="BL183" s="1576"/>
      <c r="BM183" s="1576"/>
      <c r="BN183" s="1577"/>
    </row>
    <row r="184" spans="2:66" ht="20.25" customHeight="1" x14ac:dyDescent="0.2">
      <c r="B184" s="1521"/>
      <c r="C184" s="1674"/>
      <c r="D184" s="1677"/>
      <c r="E184" s="1541"/>
      <c r="F184" s="1676"/>
      <c r="G184" s="1613"/>
      <c r="H184" s="1614"/>
      <c r="I184" s="276"/>
      <c r="J184" s="277">
        <f>G183</f>
        <v>0</v>
      </c>
      <c r="K184" s="276"/>
      <c r="L184" s="277">
        <f>M183</f>
        <v>0</v>
      </c>
      <c r="M184" s="1615"/>
      <c r="N184" s="1616"/>
      <c r="O184" s="1617"/>
      <c r="P184" s="1618"/>
      <c r="Q184" s="1618"/>
      <c r="R184" s="1614"/>
      <c r="S184" s="1515"/>
      <c r="T184" s="1516"/>
      <c r="U184" s="1516"/>
      <c r="V184" s="1516"/>
      <c r="W184" s="1517"/>
      <c r="X184" s="270" t="s">
        <v>488</v>
      </c>
      <c r="Y184" s="271"/>
      <c r="Z184" s="272"/>
      <c r="AA184" s="258" t="str">
        <f>IF(AA183="","",VLOOKUP(AA183,'シフト記号表（従来型・ユニット型共通）'!$C$6:$L$47,10,FALSE))</f>
        <v/>
      </c>
      <c r="AB184" s="259" t="str">
        <f>IF(AB183="","",VLOOKUP(AB183,'シフト記号表（従来型・ユニット型共通）'!$C$6:$L$47,10,FALSE))</f>
        <v/>
      </c>
      <c r="AC184" s="259" t="str">
        <f>IF(AC183="","",VLOOKUP(AC183,'シフト記号表（従来型・ユニット型共通）'!$C$6:$L$47,10,FALSE))</f>
        <v/>
      </c>
      <c r="AD184" s="259" t="str">
        <f>IF(AD183="","",VLOOKUP(AD183,'シフト記号表（従来型・ユニット型共通）'!$C$6:$L$47,10,FALSE))</f>
        <v/>
      </c>
      <c r="AE184" s="259" t="str">
        <f>IF(AE183="","",VLOOKUP(AE183,'シフト記号表（従来型・ユニット型共通）'!$C$6:$L$47,10,FALSE))</f>
        <v/>
      </c>
      <c r="AF184" s="259" t="str">
        <f>IF(AF183="","",VLOOKUP(AF183,'シフト記号表（従来型・ユニット型共通）'!$C$6:$L$47,10,FALSE))</f>
        <v/>
      </c>
      <c r="AG184" s="260" t="str">
        <f>IF(AG183="","",VLOOKUP(AG183,'シフト記号表（従来型・ユニット型共通）'!$C$6:$L$47,10,FALSE))</f>
        <v/>
      </c>
      <c r="AH184" s="258" t="str">
        <f>IF(AH183="","",VLOOKUP(AH183,'シフト記号表（従来型・ユニット型共通）'!$C$6:$L$47,10,FALSE))</f>
        <v/>
      </c>
      <c r="AI184" s="259" t="str">
        <f>IF(AI183="","",VLOOKUP(AI183,'シフト記号表（従来型・ユニット型共通）'!$C$6:$L$47,10,FALSE))</f>
        <v/>
      </c>
      <c r="AJ184" s="259" t="str">
        <f>IF(AJ183="","",VLOOKUP(AJ183,'シフト記号表（従来型・ユニット型共通）'!$C$6:$L$47,10,FALSE))</f>
        <v/>
      </c>
      <c r="AK184" s="259" t="str">
        <f>IF(AK183="","",VLOOKUP(AK183,'シフト記号表（従来型・ユニット型共通）'!$C$6:$L$47,10,FALSE))</f>
        <v/>
      </c>
      <c r="AL184" s="259" t="str">
        <f>IF(AL183="","",VLOOKUP(AL183,'シフト記号表（従来型・ユニット型共通）'!$C$6:$L$47,10,FALSE))</f>
        <v/>
      </c>
      <c r="AM184" s="259" t="str">
        <f>IF(AM183="","",VLOOKUP(AM183,'シフト記号表（従来型・ユニット型共通）'!$C$6:$L$47,10,FALSE))</f>
        <v/>
      </c>
      <c r="AN184" s="260" t="str">
        <f>IF(AN183="","",VLOOKUP(AN183,'シフト記号表（従来型・ユニット型共通）'!$C$6:$L$47,10,FALSE))</f>
        <v/>
      </c>
      <c r="AO184" s="258" t="str">
        <f>IF(AO183="","",VLOOKUP(AO183,'シフト記号表（従来型・ユニット型共通）'!$C$6:$L$47,10,FALSE))</f>
        <v/>
      </c>
      <c r="AP184" s="259" t="str">
        <f>IF(AP183="","",VLOOKUP(AP183,'シフト記号表（従来型・ユニット型共通）'!$C$6:$L$47,10,FALSE))</f>
        <v/>
      </c>
      <c r="AQ184" s="259" t="str">
        <f>IF(AQ183="","",VLOOKUP(AQ183,'シフト記号表（従来型・ユニット型共通）'!$C$6:$L$47,10,FALSE))</f>
        <v/>
      </c>
      <c r="AR184" s="259" t="str">
        <f>IF(AR183="","",VLOOKUP(AR183,'シフト記号表（従来型・ユニット型共通）'!$C$6:$L$47,10,FALSE))</f>
        <v/>
      </c>
      <c r="AS184" s="259" t="str">
        <f>IF(AS183="","",VLOOKUP(AS183,'シフト記号表（従来型・ユニット型共通）'!$C$6:$L$47,10,FALSE))</f>
        <v/>
      </c>
      <c r="AT184" s="259" t="str">
        <f>IF(AT183="","",VLOOKUP(AT183,'シフト記号表（従来型・ユニット型共通）'!$C$6:$L$47,10,FALSE))</f>
        <v/>
      </c>
      <c r="AU184" s="260" t="str">
        <f>IF(AU183="","",VLOOKUP(AU183,'シフト記号表（従来型・ユニット型共通）'!$C$6:$L$47,10,FALSE))</f>
        <v/>
      </c>
      <c r="AV184" s="258" t="str">
        <f>IF(AV183="","",VLOOKUP(AV183,'シフト記号表（従来型・ユニット型共通）'!$C$6:$L$47,10,FALSE))</f>
        <v/>
      </c>
      <c r="AW184" s="259" t="str">
        <f>IF(AW183="","",VLOOKUP(AW183,'シフト記号表（従来型・ユニット型共通）'!$C$6:$L$47,10,FALSE))</f>
        <v/>
      </c>
      <c r="AX184" s="259" t="str">
        <f>IF(AX183="","",VLOOKUP(AX183,'シフト記号表（従来型・ユニット型共通）'!$C$6:$L$47,10,FALSE))</f>
        <v/>
      </c>
      <c r="AY184" s="259" t="str">
        <f>IF(AY183="","",VLOOKUP(AY183,'シフト記号表（従来型・ユニット型共通）'!$C$6:$L$47,10,FALSE))</f>
        <v/>
      </c>
      <c r="AZ184" s="259" t="str">
        <f>IF(AZ183="","",VLOOKUP(AZ183,'シフト記号表（従来型・ユニット型共通）'!$C$6:$L$47,10,FALSE))</f>
        <v/>
      </c>
      <c r="BA184" s="259" t="str">
        <f>IF(BA183="","",VLOOKUP(BA183,'シフト記号表（従来型・ユニット型共通）'!$C$6:$L$47,10,FALSE))</f>
        <v/>
      </c>
      <c r="BB184" s="260" t="str">
        <f>IF(BB183="","",VLOOKUP(BB183,'シフト記号表（従来型・ユニット型共通）'!$C$6:$L$47,10,FALSE))</f>
        <v/>
      </c>
      <c r="BC184" s="258" t="str">
        <f>IF(BC183="","",VLOOKUP(BC183,'シフト記号表（従来型・ユニット型共通）'!$C$6:$L$47,10,FALSE))</f>
        <v/>
      </c>
      <c r="BD184" s="259" t="str">
        <f>IF(BD183="","",VLOOKUP(BD183,'シフト記号表（従来型・ユニット型共通）'!$C$6:$L$47,10,FALSE))</f>
        <v/>
      </c>
      <c r="BE184" s="259" t="str">
        <f>IF(BE183="","",VLOOKUP(BE183,'シフト記号表（従来型・ユニット型共通）'!$C$6:$L$47,10,FALSE))</f>
        <v/>
      </c>
      <c r="BF184" s="1610" t="str">
        <f>IF($BI$3="４週",SUM(AA184:BB184),IF($BI$3="暦月",SUM(AA184:BE184),""))</f>
        <v/>
      </c>
      <c r="BG184" s="1611"/>
      <c r="BH184" s="1612" t="str">
        <f>IF($BI$3="４週",BF184/4,IF($BI$3="暦月",(BF184/($BI$8/7)),""))</f>
        <v/>
      </c>
      <c r="BI184" s="1611"/>
      <c r="BJ184" s="1607"/>
      <c r="BK184" s="1608"/>
      <c r="BL184" s="1608"/>
      <c r="BM184" s="1608"/>
      <c r="BN184" s="1609"/>
    </row>
    <row r="185" spans="2:66" ht="20.25" customHeight="1" x14ac:dyDescent="0.2">
      <c r="B185" s="1520">
        <f>B183+1</f>
        <v>85</v>
      </c>
      <c r="C185" s="1673"/>
      <c r="D185" s="1675"/>
      <c r="E185" s="1541"/>
      <c r="F185" s="1676"/>
      <c r="G185" s="1584"/>
      <c r="H185" s="1511"/>
      <c r="I185" s="253"/>
      <c r="J185" s="254"/>
      <c r="K185" s="253"/>
      <c r="L185" s="254"/>
      <c r="M185" s="1585"/>
      <c r="N185" s="1586"/>
      <c r="O185" s="1509"/>
      <c r="P185" s="1510"/>
      <c r="Q185" s="1510"/>
      <c r="R185" s="1511"/>
      <c r="S185" s="1515"/>
      <c r="T185" s="1516"/>
      <c r="U185" s="1516"/>
      <c r="V185" s="1516"/>
      <c r="W185" s="1517"/>
      <c r="X185" s="273" t="s">
        <v>487</v>
      </c>
      <c r="Y185" s="274"/>
      <c r="Z185" s="275"/>
      <c r="AA185" s="266"/>
      <c r="AB185" s="267"/>
      <c r="AC185" s="267"/>
      <c r="AD185" s="267"/>
      <c r="AE185" s="267"/>
      <c r="AF185" s="267"/>
      <c r="AG185" s="268"/>
      <c r="AH185" s="266"/>
      <c r="AI185" s="267"/>
      <c r="AJ185" s="267"/>
      <c r="AK185" s="267"/>
      <c r="AL185" s="267"/>
      <c r="AM185" s="267"/>
      <c r="AN185" s="268"/>
      <c r="AO185" s="266"/>
      <c r="AP185" s="267"/>
      <c r="AQ185" s="267"/>
      <c r="AR185" s="267"/>
      <c r="AS185" s="267"/>
      <c r="AT185" s="267"/>
      <c r="AU185" s="268"/>
      <c r="AV185" s="266"/>
      <c r="AW185" s="267"/>
      <c r="AX185" s="267"/>
      <c r="AY185" s="267"/>
      <c r="AZ185" s="267"/>
      <c r="BA185" s="267"/>
      <c r="BB185" s="268"/>
      <c r="BC185" s="266"/>
      <c r="BD185" s="267"/>
      <c r="BE185" s="269"/>
      <c r="BF185" s="1518"/>
      <c r="BG185" s="1519"/>
      <c r="BH185" s="1573"/>
      <c r="BI185" s="1574"/>
      <c r="BJ185" s="1575"/>
      <c r="BK185" s="1576"/>
      <c r="BL185" s="1576"/>
      <c r="BM185" s="1576"/>
      <c r="BN185" s="1577"/>
    </row>
    <row r="186" spans="2:66" ht="20.25" customHeight="1" x14ac:dyDescent="0.2">
      <c r="B186" s="1521"/>
      <c r="C186" s="1674"/>
      <c r="D186" s="1677"/>
      <c r="E186" s="1541"/>
      <c r="F186" s="1676"/>
      <c r="G186" s="1613"/>
      <c r="H186" s="1614"/>
      <c r="I186" s="276"/>
      <c r="J186" s="277">
        <f>G185</f>
        <v>0</v>
      </c>
      <c r="K186" s="276"/>
      <c r="L186" s="277">
        <f>M185</f>
        <v>0</v>
      </c>
      <c r="M186" s="1615"/>
      <c r="N186" s="1616"/>
      <c r="O186" s="1617"/>
      <c r="P186" s="1618"/>
      <c r="Q186" s="1618"/>
      <c r="R186" s="1614"/>
      <c r="S186" s="1515"/>
      <c r="T186" s="1516"/>
      <c r="U186" s="1516"/>
      <c r="V186" s="1516"/>
      <c r="W186" s="1517"/>
      <c r="X186" s="270" t="s">
        <v>488</v>
      </c>
      <c r="Y186" s="271"/>
      <c r="Z186" s="272"/>
      <c r="AA186" s="258" t="str">
        <f>IF(AA185="","",VLOOKUP(AA185,'シフト記号表（従来型・ユニット型共通）'!$C$6:$L$47,10,FALSE))</f>
        <v/>
      </c>
      <c r="AB186" s="259" t="str">
        <f>IF(AB185="","",VLOOKUP(AB185,'シフト記号表（従来型・ユニット型共通）'!$C$6:$L$47,10,FALSE))</f>
        <v/>
      </c>
      <c r="AC186" s="259" t="str">
        <f>IF(AC185="","",VLOOKUP(AC185,'シフト記号表（従来型・ユニット型共通）'!$C$6:$L$47,10,FALSE))</f>
        <v/>
      </c>
      <c r="AD186" s="259" t="str">
        <f>IF(AD185="","",VLOOKUP(AD185,'シフト記号表（従来型・ユニット型共通）'!$C$6:$L$47,10,FALSE))</f>
        <v/>
      </c>
      <c r="AE186" s="259" t="str">
        <f>IF(AE185="","",VLOOKUP(AE185,'シフト記号表（従来型・ユニット型共通）'!$C$6:$L$47,10,FALSE))</f>
        <v/>
      </c>
      <c r="AF186" s="259" t="str">
        <f>IF(AF185="","",VLOOKUP(AF185,'シフト記号表（従来型・ユニット型共通）'!$C$6:$L$47,10,FALSE))</f>
        <v/>
      </c>
      <c r="AG186" s="260" t="str">
        <f>IF(AG185="","",VLOOKUP(AG185,'シフト記号表（従来型・ユニット型共通）'!$C$6:$L$47,10,FALSE))</f>
        <v/>
      </c>
      <c r="AH186" s="258" t="str">
        <f>IF(AH185="","",VLOOKUP(AH185,'シフト記号表（従来型・ユニット型共通）'!$C$6:$L$47,10,FALSE))</f>
        <v/>
      </c>
      <c r="AI186" s="259" t="str">
        <f>IF(AI185="","",VLOOKUP(AI185,'シフト記号表（従来型・ユニット型共通）'!$C$6:$L$47,10,FALSE))</f>
        <v/>
      </c>
      <c r="AJ186" s="259" t="str">
        <f>IF(AJ185="","",VLOOKUP(AJ185,'シフト記号表（従来型・ユニット型共通）'!$C$6:$L$47,10,FALSE))</f>
        <v/>
      </c>
      <c r="AK186" s="259" t="str">
        <f>IF(AK185="","",VLOOKUP(AK185,'シフト記号表（従来型・ユニット型共通）'!$C$6:$L$47,10,FALSE))</f>
        <v/>
      </c>
      <c r="AL186" s="259" t="str">
        <f>IF(AL185="","",VLOOKUP(AL185,'シフト記号表（従来型・ユニット型共通）'!$C$6:$L$47,10,FALSE))</f>
        <v/>
      </c>
      <c r="AM186" s="259" t="str">
        <f>IF(AM185="","",VLOOKUP(AM185,'シフト記号表（従来型・ユニット型共通）'!$C$6:$L$47,10,FALSE))</f>
        <v/>
      </c>
      <c r="AN186" s="260" t="str">
        <f>IF(AN185="","",VLOOKUP(AN185,'シフト記号表（従来型・ユニット型共通）'!$C$6:$L$47,10,FALSE))</f>
        <v/>
      </c>
      <c r="AO186" s="258" t="str">
        <f>IF(AO185="","",VLOOKUP(AO185,'シフト記号表（従来型・ユニット型共通）'!$C$6:$L$47,10,FALSE))</f>
        <v/>
      </c>
      <c r="AP186" s="259" t="str">
        <f>IF(AP185="","",VLOOKUP(AP185,'シフト記号表（従来型・ユニット型共通）'!$C$6:$L$47,10,FALSE))</f>
        <v/>
      </c>
      <c r="AQ186" s="259" t="str">
        <f>IF(AQ185="","",VLOOKUP(AQ185,'シフト記号表（従来型・ユニット型共通）'!$C$6:$L$47,10,FALSE))</f>
        <v/>
      </c>
      <c r="AR186" s="259" t="str">
        <f>IF(AR185="","",VLOOKUP(AR185,'シフト記号表（従来型・ユニット型共通）'!$C$6:$L$47,10,FALSE))</f>
        <v/>
      </c>
      <c r="AS186" s="259" t="str">
        <f>IF(AS185="","",VLOOKUP(AS185,'シフト記号表（従来型・ユニット型共通）'!$C$6:$L$47,10,FALSE))</f>
        <v/>
      </c>
      <c r="AT186" s="259" t="str">
        <f>IF(AT185="","",VLOOKUP(AT185,'シフト記号表（従来型・ユニット型共通）'!$C$6:$L$47,10,FALSE))</f>
        <v/>
      </c>
      <c r="AU186" s="260" t="str">
        <f>IF(AU185="","",VLOOKUP(AU185,'シフト記号表（従来型・ユニット型共通）'!$C$6:$L$47,10,FALSE))</f>
        <v/>
      </c>
      <c r="AV186" s="258" t="str">
        <f>IF(AV185="","",VLOOKUP(AV185,'シフト記号表（従来型・ユニット型共通）'!$C$6:$L$47,10,FALSE))</f>
        <v/>
      </c>
      <c r="AW186" s="259" t="str">
        <f>IF(AW185="","",VLOOKUP(AW185,'シフト記号表（従来型・ユニット型共通）'!$C$6:$L$47,10,FALSE))</f>
        <v/>
      </c>
      <c r="AX186" s="259" t="str">
        <f>IF(AX185="","",VLOOKUP(AX185,'シフト記号表（従来型・ユニット型共通）'!$C$6:$L$47,10,FALSE))</f>
        <v/>
      </c>
      <c r="AY186" s="259" t="str">
        <f>IF(AY185="","",VLOOKUP(AY185,'シフト記号表（従来型・ユニット型共通）'!$C$6:$L$47,10,FALSE))</f>
        <v/>
      </c>
      <c r="AZ186" s="259" t="str">
        <f>IF(AZ185="","",VLOOKUP(AZ185,'シフト記号表（従来型・ユニット型共通）'!$C$6:$L$47,10,FALSE))</f>
        <v/>
      </c>
      <c r="BA186" s="259" t="str">
        <f>IF(BA185="","",VLOOKUP(BA185,'シフト記号表（従来型・ユニット型共通）'!$C$6:$L$47,10,FALSE))</f>
        <v/>
      </c>
      <c r="BB186" s="260" t="str">
        <f>IF(BB185="","",VLOOKUP(BB185,'シフト記号表（従来型・ユニット型共通）'!$C$6:$L$47,10,FALSE))</f>
        <v/>
      </c>
      <c r="BC186" s="258" t="str">
        <f>IF(BC185="","",VLOOKUP(BC185,'シフト記号表（従来型・ユニット型共通）'!$C$6:$L$47,10,FALSE))</f>
        <v/>
      </c>
      <c r="BD186" s="259" t="str">
        <f>IF(BD185="","",VLOOKUP(BD185,'シフト記号表（従来型・ユニット型共通）'!$C$6:$L$47,10,FALSE))</f>
        <v/>
      </c>
      <c r="BE186" s="259" t="str">
        <f>IF(BE185="","",VLOOKUP(BE185,'シフト記号表（従来型・ユニット型共通）'!$C$6:$L$47,10,FALSE))</f>
        <v/>
      </c>
      <c r="BF186" s="1610" t="str">
        <f>IF($BI$3="４週",SUM(AA186:BB186),IF($BI$3="暦月",SUM(AA186:BE186),""))</f>
        <v/>
      </c>
      <c r="BG186" s="1611"/>
      <c r="BH186" s="1612" t="str">
        <f>IF($BI$3="４週",BF186/4,IF($BI$3="暦月",(BF186/($BI$8/7)),""))</f>
        <v/>
      </c>
      <c r="BI186" s="1611"/>
      <c r="BJ186" s="1607"/>
      <c r="BK186" s="1608"/>
      <c r="BL186" s="1608"/>
      <c r="BM186" s="1608"/>
      <c r="BN186" s="1609"/>
    </row>
    <row r="187" spans="2:66" ht="20.25" customHeight="1" x14ac:dyDescent="0.2">
      <c r="B187" s="1520">
        <f>B185+1</f>
        <v>86</v>
      </c>
      <c r="C187" s="1673"/>
      <c r="D187" s="1675"/>
      <c r="E187" s="1541"/>
      <c r="F187" s="1676"/>
      <c r="G187" s="1584"/>
      <c r="H187" s="1511"/>
      <c r="I187" s="253"/>
      <c r="J187" s="254"/>
      <c r="K187" s="253"/>
      <c r="L187" s="254"/>
      <c r="M187" s="1585"/>
      <c r="N187" s="1586"/>
      <c r="O187" s="1509"/>
      <c r="P187" s="1510"/>
      <c r="Q187" s="1510"/>
      <c r="R187" s="1511"/>
      <c r="S187" s="1515"/>
      <c r="T187" s="1516"/>
      <c r="U187" s="1516"/>
      <c r="V187" s="1516"/>
      <c r="W187" s="1517"/>
      <c r="X187" s="273" t="s">
        <v>487</v>
      </c>
      <c r="Y187" s="274"/>
      <c r="Z187" s="275"/>
      <c r="AA187" s="266"/>
      <c r="AB187" s="267"/>
      <c r="AC187" s="267"/>
      <c r="AD187" s="267"/>
      <c r="AE187" s="267"/>
      <c r="AF187" s="267"/>
      <c r="AG187" s="268"/>
      <c r="AH187" s="266"/>
      <c r="AI187" s="267"/>
      <c r="AJ187" s="267"/>
      <c r="AK187" s="267"/>
      <c r="AL187" s="267"/>
      <c r="AM187" s="267"/>
      <c r="AN187" s="268"/>
      <c r="AO187" s="266"/>
      <c r="AP187" s="267"/>
      <c r="AQ187" s="267"/>
      <c r="AR187" s="267"/>
      <c r="AS187" s="267"/>
      <c r="AT187" s="267"/>
      <c r="AU187" s="268"/>
      <c r="AV187" s="266"/>
      <c r="AW187" s="267"/>
      <c r="AX187" s="267"/>
      <c r="AY187" s="267"/>
      <c r="AZ187" s="267"/>
      <c r="BA187" s="267"/>
      <c r="BB187" s="268"/>
      <c r="BC187" s="266"/>
      <c r="BD187" s="267"/>
      <c r="BE187" s="269"/>
      <c r="BF187" s="1518"/>
      <c r="BG187" s="1519"/>
      <c r="BH187" s="1573"/>
      <c r="BI187" s="1574"/>
      <c r="BJ187" s="1575"/>
      <c r="BK187" s="1576"/>
      <c r="BL187" s="1576"/>
      <c r="BM187" s="1576"/>
      <c r="BN187" s="1577"/>
    </row>
    <row r="188" spans="2:66" ht="20.25" customHeight="1" x14ac:dyDescent="0.2">
      <c r="B188" s="1521"/>
      <c r="C188" s="1674"/>
      <c r="D188" s="1677"/>
      <c r="E188" s="1541"/>
      <c r="F188" s="1676"/>
      <c r="G188" s="1613"/>
      <c r="H188" s="1614"/>
      <c r="I188" s="276"/>
      <c r="J188" s="277">
        <f>G187</f>
        <v>0</v>
      </c>
      <c r="K188" s="276"/>
      <c r="L188" s="277">
        <f>M187</f>
        <v>0</v>
      </c>
      <c r="M188" s="1615"/>
      <c r="N188" s="1616"/>
      <c r="O188" s="1617"/>
      <c r="P188" s="1618"/>
      <c r="Q188" s="1618"/>
      <c r="R188" s="1614"/>
      <c r="S188" s="1515"/>
      <c r="T188" s="1516"/>
      <c r="U188" s="1516"/>
      <c r="V188" s="1516"/>
      <c r="W188" s="1517"/>
      <c r="X188" s="270" t="s">
        <v>488</v>
      </c>
      <c r="Y188" s="271"/>
      <c r="Z188" s="272"/>
      <c r="AA188" s="258" t="str">
        <f>IF(AA187="","",VLOOKUP(AA187,'シフト記号表（従来型・ユニット型共通）'!$C$6:$L$47,10,FALSE))</f>
        <v/>
      </c>
      <c r="AB188" s="259" t="str">
        <f>IF(AB187="","",VLOOKUP(AB187,'シフト記号表（従来型・ユニット型共通）'!$C$6:$L$47,10,FALSE))</f>
        <v/>
      </c>
      <c r="AC188" s="259" t="str">
        <f>IF(AC187="","",VLOOKUP(AC187,'シフト記号表（従来型・ユニット型共通）'!$C$6:$L$47,10,FALSE))</f>
        <v/>
      </c>
      <c r="AD188" s="259" t="str">
        <f>IF(AD187="","",VLOOKUP(AD187,'シフト記号表（従来型・ユニット型共通）'!$C$6:$L$47,10,FALSE))</f>
        <v/>
      </c>
      <c r="AE188" s="259" t="str">
        <f>IF(AE187="","",VLOOKUP(AE187,'シフト記号表（従来型・ユニット型共通）'!$C$6:$L$47,10,FALSE))</f>
        <v/>
      </c>
      <c r="AF188" s="259" t="str">
        <f>IF(AF187="","",VLOOKUP(AF187,'シフト記号表（従来型・ユニット型共通）'!$C$6:$L$47,10,FALSE))</f>
        <v/>
      </c>
      <c r="AG188" s="260" t="str">
        <f>IF(AG187="","",VLOOKUP(AG187,'シフト記号表（従来型・ユニット型共通）'!$C$6:$L$47,10,FALSE))</f>
        <v/>
      </c>
      <c r="AH188" s="258" t="str">
        <f>IF(AH187="","",VLOOKUP(AH187,'シフト記号表（従来型・ユニット型共通）'!$C$6:$L$47,10,FALSE))</f>
        <v/>
      </c>
      <c r="AI188" s="259" t="str">
        <f>IF(AI187="","",VLOOKUP(AI187,'シフト記号表（従来型・ユニット型共通）'!$C$6:$L$47,10,FALSE))</f>
        <v/>
      </c>
      <c r="AJ188" s="259" t="str">
        <f>IF(AJ187="","",VLOOKUP(AJ187,'シフト記号表（従来型・ユニット型共通）'!$C$6:$L$47,10,FALSE))</f>
        <v/>
      </c>
      <c r="AK188" s="259" t="str">
        <f>IF(AK187="","",VLOOKUP(AK187,'シフト記号表（従来型・ユニット型共通）'!$C$6:$L$47,10,FALSE))</f>
        <v/>
      </c>
      <c r="AL188" s="259" t="str">
        <f>IF(AL187="","",VLOOKUP(AL187,'シフト記号表（従来型・ユニット型共通）'!$C$6:$L$47,10,FALSE))</f>
        <v/>
      </c>
      <c r="AM188" s="259" t="str">
        <f>IF(AM187="","",VLOOKUP(AM187,'シフト記号表（従来型・ユニット型共通）'!$C$6:$L$47,10,FALSE))</f>
        <v/>
      </c>
      <c r="AN188" s="260" t="str">
        <f>IF(AN187="","",VLOOKUP(AN187,'シフト記号表（従来型・ユニット型共通）'!$C$6:$L$47,10,FALSE))</f>
        <v/>
      </c>
      <c r="AO188" s="258" t="str">
        <f>IF(AO187="","",VLOOKUP(AO187,'シフト記号表（従来型・ユニット型共通）'!$C$6:$L$47,10,FALSE))</f>
        <v/>
      </c>
      <c r="AP188" s="259" t="str">
        <f>IF(AP187="","",VLOOKUP(AP187,'シフト記号表（従来型・ユニット型共通）'!$C$6:$L$47,10,FALSE))</f>
        <v/>
      </c>
      <c r="AQ188" s="259" t="str">
        <f>IF(AQ187="","",VLOOKUP(AQ187,'シフト記号表（従来型・ユニット型共通）'!$C$6:$L$47,10,FALSE))</f>
        <v/>
      </c>
      <c r="AR188" s="259" t="str">
        <f>IF(AR187="","",VLOOKUP(AR187,'シフト記号表（従来型・ユニット型共通）'!$C$6:$L$47,10,FALSE))</f>
        <v/>
      </c>
      <c r="AS188" s="259" t="str">
        <f>IF(AS187="","",VLOOKUP(AS187,'シフト記号表（従来型・ユニット型共通）'!$C$6:$L$47,10,FALSE))</f>
        <v/>
      </c>
      <c r="AT188" s="259" t="str">
        <f>IF(AT187="","",VLOOKUP(AT187,'シフト記号表（従来型・ユニット型共通）'!$C$6:$L$47,10,FALSE))</f>
        <v/>
      </c>
      <c r="AU188" s="260" t="str">
        <f>IF(AU187="","",VLOOKUP(AU187,'シフト記号表（従来型・ユニット型共通）'!$C$6:$L$47,10,FALSE))</f>
        <v/>
      </c>
      <c r="AV188" s="258" t="str">
        <f>IF(AV187="","",VLOOKUP(AV187,'シフト記号表（従来型・ユニット型共通）'!$C$6:$L$47,10,FALSE))</f>
        <v/>
      </c>
      <c r="AW188" s="259" t="str">
        <f>IF(AW187="","",VLOOKUP(AW187,'シフト記号表（従来型・ユニット型共通）'!$C$6:$L$47,10,FALSE))</f>
        <v/>
      </c>
      <c r="AX188" s="259" t="str">
        <f>IF(AX187="","",VLOOKUP(AX187,'シフト記号表（従来型・ユニット型共通）'!$C$6:$L$47,10,FALSE))</f>
        <v/>
      </c>
      <c r="AY188" s="259" t="str">
        <f>IF(AY187="","",VLOOKUP(AY187,'シフト記号表（従来型・ユニット型共通）'!$C$6:$L$47,10,FALSE))</f>
        <v/>
      </c>
      <c r="AZ188" s="259" t="str">
        <f>IF(AZ187="","",VLOOKUP(AZ187,'シフト記号表（従来型・ユニット型共通）'!$C$6:$L$47,10,FALSE))</f>
        <v/>
      </c>
      <c r="BA188" s="259" t="str">
        <f>IF(BA187="","",VLOOKUP(BA187,'シフト記号表（従来型・ユニット型共通）'!$C$6:$L$47,10,FALSE))</f>
        <v/>
      </c>
      <c r="BB188" s="260" t="str">
        <f>IF(BB187="","",VLOOKUP(BB187,'シフト記号表（従来型・ユニット型共通）'!$C$6:$L$47,10,FALSE))</f>
        <v/>
      </c>
      <c r="BC188" s="258" t="str">
        <f>IF(BC187="","",VLOOKUP(BC187,'シフト記号表（従来型・ユニット型共通）'!$C$6:$L$47,10,FALSE))</f>
        <v/>
      </c>
      <c r="BD188" s="259" t="str">
        <f>IF(BD187="","",VLOOKUP(BD187,'シフト記号表（従来型・ユニット型共通）'!$C$6:$L$47,10,FALSE))</f>
        <v/>
      </c>
      <c r="BE188" s="259" t="str">
        <f>IF(BE187="","",VLOOKUP(BE187,'シフト記号表（従来型・ユニット型共通）'!$C$6:$L$47,10,FALSE))</f>
        <v/>
      </c>
      <c r="BF188" s="1610" t="str">
        <f>IF($BI$3="４週",SUM(AA188:BB188),IF($BI$3="暦月",SUM(AA188:BE188),""))</f>
        <v/>
      </c>
      <c r="BG188" s="1611"/>
      <c r="BH188" s="1612" t="str">
        <f>IF($BI$3="４週",BF188/4,IF($BI$3="暦月",(BF188/($BI$8/7)),""))</f>
        <v/>
      </c>
      <c r="BI188" s="1611"/>
      <c r="BJ188" s="1607"/>
      <c r="BK188" s="1608"/>
      <c r="BL188" s="1608"/>
      <c r="BM188" s="1608"/>
      <c r="BN188" s="1609"/>
    </row>
    <row r="189" spans="2:66" ht="20.25" customHeight="1" x14ac:dyDescent="0.2">
      <c r="B189" s="1520">
        <f>B187+1</f>
        <v>87</v>
      </c>
      <c r="C189" s="1673"/>
      <c r="D189" s="1675"/>
      <c r="E189" s="1541"/>
      <c r="F189" s="1676"/>
      <c r="G189" s="1584"/>
      <c r="H189" s="1511"/>
      <c r="I189" s="253"/>
      <c r="J189" s="254"/>
      <c r="K189" s="253"/>
      <c r="L189" s="254"/>
      <c r="M189" s="1585"/>
      <c r="N189" s="1586"/>
      <c r="O189" s="1509"/>
      <c r="P189" s="1510"/>
      <c r="Q189" s="1510"/>
      <c r="R189" s="1511"/>
      <c r="S189" s="1515"/>
      <c r="T189" s="1516"/>
      <c r="U189" s="1516"/>
      <c r="V189" s="1516"/>
      <c r="W189" s="1517"/>
      <c r="X189" s="273" t="s">
        <v>487</v>
      </c>
      <c r="Y189" s="274"/>
      <c r="Z189" s="275"/>
      <c r="AA189" s="266"/>
      <c r="AB189" s="267"/>
      <c r="AC189" s="267"/>
      <c r="AD189" s="267"/>
      <c r="AE189" s="267"/>
      <c r="AF189" s="267"/>
      <c r="AG189" s="268"/>
      <c r="AH189" s="266"/>
      <c r="AI189" s="267"/>
      <c r="AJ189" s="267"/>
      <c r="AK189" s="267"/>
      <c r="AL189" s="267"/>
      <c r="AM189" s="267"/>
      <c r="AN189" s="268"/>
      <c r="AO189" s="266"/>
      <c r="AP189" s="267"/>
      <c r="AQ189" s="267"/>
      <c r="AR189" s="267"/>
      <c r="AS189" s="267"/>
      <c r="AT189" s="267"/>
      <c r="AU189" s="268"/>
      <c r="AV189" s="266"/>
      <c r="AW189" s="267"/>
      <c r="AX189" s="267"/>
      <c r="AY189" s="267"/>
      <c r="AZ189" s="267"/>
      <c r="BA189" s="267"/>
      <c r="BB189" s="268"/>
      <c r="BC189" s="266"/>
      <c r="BD189" s="267"/>
      <c r="BE189" s="269"/>
      <c r="BF189" s="1518"/>
      <c r="BG189" s="1519"/>
      <c r="BH189" s="1573"/>
      <c r="BI189" s="1574"/>
      <c r="BJ189" s="1575"/>
      <c r="BK189" s="1576"/>
      <c r="BL189" s="1576"/>
      <c r="BM189" s="1576"/>
      <c r="BN189" s="1577"/>
    </row>
    <row r="190" spans="2:66" ht="20.25" customHeight="1" x14ac:dyDescent="0.2">
      <c r="B190" s="1521"/>
      <c r="C190" s="1674"/>
      <c r="D190" s="1677"/>
      <c r="E190" s="1541"/>
      <c r="F190" s="1676"/>
      <c r="G190" s="1613"/>
      <c r="H190" s="1614"/>
      <c r="I190" s="276"/>
      <c r="J190" s="277">
        <f>G189</f>
        <v>0</v>
      </c>
      <c r="K190" s="276"/>
      <c r="L190" s="277">
        <f>M189</f>
        <v>0</v>
      </c>
      <c r="M190" s="1615"/>
      <c r="N190" s="1616"/>
      <c r="O190" s="1617"/>
      <c r="P190" s="1618"/>
      <c r="Q190" s="1618"/>
      <c r="R190" s="1614"/>
      <c r="S190" s="1515"/>
      <c r="T190" s="1516"/>
      <c r="U190" s="1516"/>
      <c r="V190" s="1516"/>
      <c r="W190" s="1517"/>
      <c r="X190" s="270" t="s">
        <v>488</v>
      </c>
      <c r="Y190" s="271"/>
      <c r="Z190" s="272"/>
      <c r="AA190" s="258" t="str">
        <f>IF(AA189="","",VLOOKUP(AA189,'シフト記号表（従来型・ユニット型共通）'!$C$6:$L$47,10,FALSE))</f>
        <v/>
      </c>
      <c r="AB190" s="259" t="str">
        <f>IF(AB189="","",VLOOKUP(AB189,'シフト記号表（従来型・ユニット型共通）'!$C$6:$L$47,10,FALSE))</f>
        <v/>
      </c>
      <c r="AC190" s="259" t="str">
        <f>IF(AC189="","",VLOOKUP(AC189,'シフト記号表（従来型・ユニット型共通）'!$C$6:$L$47,10,FALSE))</f>
        <v/>
      </c>
      <c r="AD190" s="259" t="str">
        <f>IF(AD189="","",VLOOKUP(AD189,'シフト記号表（従来型・ユニット型共通）'!$C$6:$L$47,10,FALSE))</f>
        <v/>
      </c>
      <c r="AE190" s="259" t="str">
        <f>IF(AE189="","",VLOOKUP(AE189,'シフト記号表（従来型・ユニット型共通）'!$C$6:$L$47,10,FALSE))</f>
        <v/>
      </c>
      <c r="AF190" s="259" t="str">
        <f>IF(AF189="","",VLOOKUP(AF189,'シフト記号表（従来型・ユニット型共通）'!$C$6:$L$47,10,FALSE))</f>
        <v/>
      </c>
      <c r="AG190" s="260" t="str">
        <f>IF(AG189="","",VLOOKUP(AG189,'シフト記号表（従来型・ユニット型共通）'!$C$6:$L$47,10,FALSE))</f>
        <v/>
      </c>
      <c r="AH190" s="258" t="str">
        <f>IF(AH189="","",VLOOKUP(AH189,'シフト記号表（従来型・ユニット型共通）'!$C$6:$L$47,10,FALSE))</f>
        <v/>
      </c>
      <c r="AI190" s="259" t="str">
        <f>IF(AI189="","",VLOOKUP(AI189,'シフト記号表（従来型・ユニット型共通）'!$C$6:$L$47,10,FALSE))</f>
        <v/>
      </c>
      <c r="AJ190" s="259" t="str">
        <f>IF(AJ189="","",VLOOKUP(AJ189,'シフト記号表（従来型・ユニット型共通）'!$C$6:$L$47,10,FALSE))</f>
        <v/>
      </c>
      <c r="AK190" s="259" t="str">
        <f>IF(AK189="","",VLOOKUP(AK189,'シフト記号表（従来型・ユニット型共通）'!$C$6:$L$47,10,FALSE))</f>
        <v/>
      </c>
      <c r="AL190" s="259" t="str">
        <f>IF(AL189="","",VLOOKUP(AL189,'シフト記号表（従来型・ユニット型共通）'!$C$6:$L$47,10,FALSE))</f>
        <v/>
      </c>
      <c r="AM190" s="259" t="str">
        <f>IF(AM189="","",VLOOKUP(AM189,'シフト記号表（従来型・ユニット型共通）'!$C$6:$L$47,10,FALSE))</f>
        <v/>
      </c>
      <c r="AN190" s="260" t="str">
        <f>IF(AN189="","",VLOOKUP(AN189,'シフト記号表（従来型・ユニット型共通）'!$C$6:$L$47,10,FALSE))</f>
        <v/>
      </c>
      <c r="AO190" s="258" t="str">
        <f>IF(AO189="","",VLOOKUP(AO189,'シフト記号表（従来型・ユニット型共通）'!$C$6:$L$47,10,FALSE))</f>
        <v/>
      </c>
      <c r="AP190" s="259" t="str">
        <f>IF(AP189="","",VLOOKUP(AP189,'シフト記号表（従来型・ユニット型共通）'!$C$6:$L$47,10,FALSE))</f>
        <v/>
      </c>
      <c r="AQ190" s="259" t="str">
        <f>IF(AQ189="","",VLOOKUP(AQ189,'シフト記号表（従来型・ユニット型共通）'!$C$6:$L$47,10,FALSE))</f>
        <v/>
      </c>
      <c r="AR190" s="259" t="str">
        <f>IF(AR189="","",VLOOKUP(AR189,'シフト記号表（従来型・ユニット型共通）'!$C$6:$L$47,10,FALSE))</f>
        <v/>
      </c>
      <c r="AS190" s="259" t="str">
        <f>IF(AS189="","",VLOOKUP(AS189,'シフト記号表（従来型・ユニット型共通）'!$C$6:$L$47,10,FALSE))</f>
        <v/>
      </c>
      <c r="AT190" s="259" t="str">
        <f>IF(AT189="","",VLOOKUP(AT189,'シフト記号表（従来型・ユニット型共通）'!$C$6:$L$47,10,FALSE))</f>
        <v/>
      </c>
      <c r="AU190" s="260" t="str">
        <f>IF(AU189="","",VLOOKUP(AU189,'シフト記号表（従来型・ユニット型共通）'!$C$6:$L$47,10,FALSE))</f>
        <v/>
      </c>
      <c r="AV190" s="258" t="str">
        <f>IF(AV189="","",VLOOKUP(AV189,'シフト記号表（従来型・ユニット型共通）'!$C$6:$L$47,10,FALSE))</f>
        <v/>
      </c>
      <c r="AW190" s="259" t="str">
        <f>IF(AW189="","",VLOOKUP(AW189,'シフト記号表（従来型・ユニット型共通）'!$C$6:$L$47,10,FALSE))</f>
        <v/>
      </c>
      <c r="AX190" s="259" t="str">
        <f>IF(AX189="","",VLOOKUP(AX189,'シフト記号表（従来型・ユニット型共通）'!$C$6:$L$47,10,FALSE))</f>
        <v/>
      </c>
      <c r="AY190" s="259" t="str">
        <f>IF(AY189="","",VLOOKUP(AY189,'シフト記号表（従来型・ユニット型共通）'!$C$6:$L$47,10,FALSE))</f>
        <v/>
      </c>
      <c r="AZ190" s="259" t="str">
        <f>IF(AZ189="","",VLOOKUP(AZ189,'シフト記号表（従来型・ユニット型共通）'!$C$6:$L$47,10,FALSE))</f>
        <v/>
      </c>
      <c r="BA190" s="259" t="str">
        <f>IF(BA189="","",VLOOKUP(BA189,'シフト記号表（従来型・ユニット型共通）'!$C$6:$L$47,10,FALSE))</f>
        <v/>
      </c>
      <c r="BB190" s="260" t="str">
        <f>IF(BB189="","",VLOOKUP(BB189,'シフト記号表（従来型・ユニット型共通）'!$C$6:$L$47,10,FALSE))</f>
        <v/>
      </c>
      <c r="BC190" s="258" t="str">
        <f>IF(BC189="","",VLOOKUP(BC189,'シフト記号表（従来型・ユニット型共通）'!$C$6:$L$47,10,FALSE))</f>
        <v/>
      </c>
      <c r="BD190" s="259" t="str">
        <f>IF(BD189="","",VLOOKUP(BD189,'シフト記号表（従来型・ユニット型共通）'!$C$6:$L$47,10,FALSE))</f>
        <v/>
      </c>
      <c r="BE190" s="259" t="str">
        <f>IF(BE189="","",VLOOKUP(BE189,'シフト記号表（従来型・ユニット型共通）'!$C$6:$L$47,10,FALSE))</f>
        <v/>
      </c>
      <c r="BF190" s="1610" t="str">
        <f>IF($BI$3="４週",SUM(AA190:BB190),IF($BI$3="暦月",SUM(AA190:BE190),""))</f>
        <v/>
      </c>
      <c r="BG190" s="1611"/>
      <c r="BH190" s="1612" t="str">
        <f>IF($BI$3="４週",BF190/4,IF($BI$3="暦月",(BF190/($BI$8/7)),""))</f>
        <v/>
      </c>
      <c r="BI190" s="1611"/>
      <c r="BJ190" s="1607"/>
      <c r="BK190" s="1608"/>
      <c r="BL190" s="1608"/>
      <c r="BM190" s="1608"/>
      <c r="BN190" s="1609"/>
    </row>
    <row r="191" spans="2:66" ht="20.25" customHeight="1" x14ac:dyDescent="0.2">
      <c r="B191" s="1520">
        <f>B189+1</f>
        <v>88</v>
      </c>
      <c r="C191" s="1673"/>
      <c r="D191" s="1675"/>
      <c r="E191" s="1541"/>
      <c r="F191" s="1676"/>
      <c r="G191" s="1584"/>
      <c r="H191" s="1511"/>
      <c r="I191" s="253"/>
      <c r="J191" s="254"/>
      <c r="K191" s="253"/>
      <c r="L191" s="254"/>
      <c r="M191" s="1585"/>
      <c r="N191" s="1586"/>
      <c r="O191" s="1509"/>
      <c r="P191" s="1510"/>
      <c r="Q191" s="1510"/>
      <c r="R191" s="1511"/>
      <c r="S191" s="1515"/>
      <c r="T191" s="1516"/>
      <c r="U191" s="1516"/>
      <c r="V191" s="1516"/>
      <c r="W191" s="1517"/>
      <c r="X191" s="273" t="s">
        <v>487</v>
      </c>
      <c r="Y191" s="274"/>
      <c r="Z191" s="275"/>
      <c r="AA191" s="266"/>
      <c r="AB191" s="267"/>
      <c r="AC191" s="267"/>
      <c r="AD191" s="267"/>
      <c r="AE191" s="267"/>
      <c r="AF191" s="267"/>
      <c r="AG191" s="268"/>
      <c r="AH191" s="266"/>
      <c r="AI191" s="267"/>
      <c r="AJ191" s="267"/>
      <c r="AK191" s="267"/>
      <c r="AL191" s="267"/>
      <c r="AM191" s="267"/>
      <c r="AN191" s="268"/>
      <c r="AO191" s="266"/>
      <c r="AP191" s="267"/>
      <c r="AQ191" s="267"/>
      <c r="AR191" s="267"/>
      <c r="AS191" s="267"/>
      <c r="AT191" s="267"/>
      <c r="AU191" s="268"/>
      <c r="AV191" s="266"/>
      <c r="AW191" s="267"/>
      <c r="AX191" s="267"/>
      <c r="AY191" s="267"/>
      <c r="AZ191" s="267"/>
      <c r="BA191" s="267"/>
      <c r="BB191" s="268"/>
      <c r="BC191" s="266"/>
      <c r="BD191" s="267"/>
      <c r="BE191" s="269"/>
      <c r="BF191" s="1518"/>
      <c r="BG191" s="1519"/>
      <c r="BH191" s="1573"/>
      <c r="BI191" s="1574"/>
      <c r="BJ191" s="1575"/>
      <c r="BK191" s="1576"/>
      <c r="BL191" s="1576"/>
      <c r="BM191" s="1576"/>
      <c r="BN191" s="1577"/>
    </row>
    <row r="192" spans="2:66" ht="20.25" customHeight="1" x14ac:dyDescent="0.2">
      <c r="B192" s="1521"/>
      <c r="C192" s="1674"/>
      <c r="D192" s="1677"/>
      <c r="E192" s="1541"/>
      <c r="F192" s="1676"/>
      <c r="G192" s="1613"/>
      <c r="H192" s="1614"/>
      <c r="I192" s="276"/>
      <c r="J192" s="277">
        <f>G191</f>
        <v>0</v>
      </c>
      <c r="K192" s="276"/>
      <c r="L192" s="277">
        <f>M191</f>
        <v>0</v>
      </c>
      <c r="M192" s="1615"/>
      <c r="N192" s="1616"/>
      <c r="O192" s="1617"/>
      <c r="P192" s="1618"/>
      <c r="Q192" s="1618"/>
      <c r="R192" s="1614"/>
      <c r="S192" s="1515"/>
      <c r="T192" s="1516"/>
      <c r="U192" s="1516"/>
      <c r="V192" s="1516"/>
      <c r="W192" s="1517"/>
      <c r="X192" s="270" t="s">
        <v>488</v>
      </c>
      <c r="Y192" s="271"/>
      <c r="Z192" s="272"/>
      <c r="AA192" s="258" t="str">
        <f>IF(AA191="","",VLOOKUP(AA191,'シフト記号表（従来型・ユニット型共通）'!$C$6:$L$47,10,FALSE))</f>
        <v/>
      </c>
      <c r="AB192" s="259" t="str">
        <f>IF(AB191="","",VLOOKUP(AB191,'シフト記号表（従来型・ユニット型共通）'!$C$6:$L$47,10,FALSE))</f>
        <v/>
      </c>
      <c r="AC192" s="259" t="str">
        <f>IF(AC191="","",VLOOKUP(AC191,'シフト記号表（従来型・ユニット型共通）'!$C$6:$L$47,10,FALSE))</f>
        <v/>
      </c>
      <c r="AD192" s="259" t="str">
        <f>IF(AD191="","",VLOOKUP(AD191,'シフト記号表（従来型・ユニット型共通）'!$C$6:$L$47,10,FALSE))</f>
        <v/>
      </c>
      <c r="AE192" s="259" t="str">
        <f>IF(AE191="","",VLOOKUP(AE191,'シフト記号表（従来型・ユニット型共通）'!$C$6:$L$47,10,FALSE))</f>
        <v/>
      </c>
      <c r="AF192" s="259" t="str">
        <f>IF(AF191="","",VLOOKUP(AF191,'シフト記号表（従来型・ユニット型共通）'!$C$6:$L$47,10,FALSE))</f>
        <v/>
      </c>
      <c r="AG192" s="260" t="str">
        <f>IF(AG191="","",VLOOKUP(AG191,'シフト記号表（従来型・ユニット型共通）'!$C$6:$L$47,10,FALSE))</f>
        <v/>
      </c>
      <c r="AH192" s="258" t="str">
        <f>IF(AH191="","",VLOOKUP(AH191,'シフト記号表（従来型・ユニット型共通）'!$C$6:$L$47,10,FALSE))</f>
        <v/>
      </c>
      <c r="AI192" s="259" t="str">
        <f>IF(AI191="","",VLOOKUP(AI191,'シフト記号表（従来型・ユニット型共通）'!$C$6:$L$47,10,FALSE))</f>
        <v/>
      </c>
      <c r="AJ192" s="259" t="str">
        <f>IF(AJ191="","",VLOOKUP(AJ191,'シフト記号表（従来型・ユニット型共通）'!$C$6:$L$47,10,FALSE))</f>
        <v/>
      </c>
      <c r="AK192" s="259" t="str">
        <f>IF(AK191="","",VLOOKUP(AK191,'シフト記号表（従来型・ユニット型共通）'!$C$6:$L$47,10,FALSE))</f>
        <v/>
      </c>
      <c r="AL192" s="259" t="str">
        <f>IF(AL191="","",VLOOKUP(AL191,'シフト記号表（従来型・ユニット型共通）'!$C$6:$L$47,10,FALSE))</f>
        <v/>
      </c>
      <c r="AM192" s="259" t="str">
        <f>IF(AM191="","",VLOOKUP(AM191,'シフト記号表（従来型・ユニット型共通）'!$C$6:$L$47,10,FALSE))</f>
        <v/>
      </c>
      <c r="AN192" s="260" t="str">
        <f>IF(AN191="","",VLOOKUP(AN191,'シフト記号表（従来型・ユニット型共通）'!$C$6:$L$47,10,FALSE))</f>
        <v/>
      </c>
      <c r="AO192" s="258" t="str">
        <f>IF(AO191="","",VLOOKUP(AO191,'シフト記号表（従来型・ユニット型共通）'!$C$6:$L$47,10,FALSE))</f>
        <v/>
      </c>
      <c r="AP192" s="259" t="str">
        <f>IF(AP191="","",VLOOKUP(AP191,'シフト記号表（従来型・ユニット型共通）'!$C$6:$L$47,10,FALSE))</f>
        <v/>
      </c>
      <c r="AQ192" s="259" t="str">
        <f>IF(AQ191="","",VLOOKUP(AQ191,'シフト記号表（従来型・ユニット型共通）'!$C$6:$L$47,10,FALSE))</f>
        <v/>
      </c>
      <c r="AR192" s="259" t="str">
        <f>IF(AR191="","",VLOOKUP(AR191,'シフト記号表（従来型・ユニット型共通）'!$C$6:$L$47,10,FALSE))</f>
        <v/>
      </c>
      <c r="AS192" s="259" t="str">
        <f>IF(AS191="","",VLOOKUP(AS191,'シフト記号表（従来型・ユニット型共通）'!$C$6:$L$47,10,FALSE))</f>
        <v/>
      </c>
      <c r="AT192" s="259" t="str">
        <f>IF(AT191="","",VLOOKUP(AT191,'シフト記号表（従来型・ユニット型共通）'!$C$6:$L$47,10,FALSE))</f>
        <v/>
      </c>
      <c r="AU192" s="260" t="str">
        <f>IF(AU191="","",VLOOKUP(AU191,'シフト記号表（従来型・ユニット型共通）'!$C$6:$L$47,10,FALSE))</f>
        <v/>
      </c>
      <c r="AV192" s="258" t="str">
        <f>IF(AV191="","",VLOOKUP(AV191,'シフト記号表（従来型・ユニット型共通）'!$C$6:$L$47,10,FALSE))</f>
        <v/>
      </c>
      <c r="AW192" s="259" t="str">
        <f>IF(AW191="","",VLOOKUP(AW191,'シフト記号表（従来型・ユニット型共通）'!$C$6:$L$47,10,FALSE))</f>
        <v/>
      </c>
      <c r="AX192" s="259" t="str">
        <f>IF(AX191="","",VLOOKUP(AX191,'シフト記号表（従来型・ユニット型共通）'!$C$6:$L$47,10,FALSE))</f>
        <v/>
      </c>
      <c r="AY192" s="259" t="str">
        <f>IF(AY191="","",VLOOKUP(AY191,'シフト記号表（従来型・ユニット型共通）'!$C$6:$L$47,10,FALSE))</f>
        <v/>
      </c>
      <c r="AZ192" s="259" t="str">
        <f>IF(AZ191="","",VLOOKUP(AZ191,'シフト記号表（従来型・ユニット型共通）'!$C$6:$L$47,10,FALSE))</f>
        <v/>
      </c>
      <c r="BA192" s="259" t="str">
        <f>IF(BA191="","",VLOOKUP(BA191,'シフト記号表（従来型・ユニット型共通）'!$C$6:$L$47,10,FALSE))</f>
        <v/>
      </c>
      <c r="BB192" s="260" t="str">
        <f>IF(BB191="","",VLOOKUP(BB191,'シフト記号表（従来型・ユニット型共通）'!$C$6:$L$47,10,FALSE))</f>
        <v/>
      </c>
      <c r="BC192" s="258" t="str">
        <f>IF(BC191="","",VLOOKUP(BC191,'シフト記号表（従来型・ユニット型共通）'!$C$6:$L$47,10,FALSE))</f>
        <v/>
      </c>
      <c r="BD192" s="259" t="str">
        <f>IF(BD191="","",VLOOKUP(BD191,'シフト記号表（従来型・ユニット型共通）'!$C$6:$L$47,10,FALSE))</f>
        <v/>
      </c>
      <c r="BE192" s="259" t="str">
        <f>IF(BE191="","",VLOOKUP(BE191,'シフト記号表（従来型・ユニット型共通）'!$C$6:$L$47,10,FALSE))</f>
        <v/>
      </c>
      <c r="BF192" s="1610" t="str">
        <f>IF($BI$3="４週",SUM(AA192:BB192),IF($BI$3="暦月",SUM(AA192:BE192),""))</f>
        <v/>
      </c>
      <c r="BG192" s="1611"/>
      <c r="BH192" s="1612" t="str">
        <f>IF($BI$3="４週",BF192/4,IF($BI$3="暦月",(BF192/($BI$8/7)),""))</f>
        <v/>
      </c>
      <c r="BI192" s="1611"/>
      <c r="BJ192" s="1607"/>
      <c r="BK192" s="1608"/>
      <c r="BL192" s="1608"/>
      <c r="BM192" s="1608"/>
      <c r="BN192" s="1609"/>
    </row>
    <row r="193" spans="2:66" ht="20.25" customHeight="1" x14ac:dyDescent="0.2">
      <c r="B193" s="1520">
        <f>B191+1</f>
        <v>89</v>
      </c>
      <c r="C193" s="1673"/>
      <c r="D193" s="1675"/>
      <c r="E193" s="1541"/>
      <c r="F193" s="1676"/>
      <c r="G193" s="1584"/>
      <c r="H193" s="1511"/>
      <c r="I193" s="253"/>
      <c r="J193" s="254"/>
      <c r="K193" s="253"/>
      <c r="L193" s="254"/>
      <c r="M193" s="1585"/>
      <c r="N193" s="1586"/>
      <c r="O193" s="1509"/>
      <c r="P193" s="1510"/>
      <c r="Q193" s="1510"/>
      <c r="R193" s="1511"/>
      <c r="S193" s="1515"/>
      <c r="T193" s="1516"/>
      <c r="U193" s="1516"/>
      <c r="V193" s="1516"/>
      <c r="W193" s="1517"/>
      <c r="X193" s="273" t="s">
        <v>487</v>
      </c>
      <c r="Y193" s="274"/>
      <c r="Z193" s="275"/>
      <c r="AA193" s="266"/>
      <c r="AB193" s="267"/>
      <c r="AC193" s="267"/>
      <c r="AD193" s="267"/>
      <c r="AE193" s="267"/>
      <c r="AF193" s="267"/>
      <c r="AG193" s="268"/>
      <c r="AH193" s="266"/>
      <c r="AI193" s="267"/>
      <c r="AJ193" s="267"/>
      <c r="AK193" s="267"/>
      <c r="AL193" s="267"/>
      <c r="AM193" s="267"/>
      <c r="AN193" s="268"/>
      <c r="AO193" s="266"/>
      <c r="AP193" s="267"/>
      <c r="AQ193" s="267"/>
      <c r="AR193" s="267"/>
      <c r="AS193" s="267"/>
      <c r="AT193" s="267"/>
      <c r="AU193" s="268"/>
      <c r="AV193" s="266"/>
      <c r="AW193" s="267"/>
      <c r="AX193" s="267"/>
      <c r="AY193" s="267"/>
      <c r="AZ193" s="267"/>
      <c r="BA193" s="267"/>
      <c r="BB193" s="268"/>
      <c r="BC193" s="266"/>
      <c r="BD193" s="267"/>
      <c r="BE193" s="269"/>
      <c r="BF193" s="1518"/>
      <c r="BG193" s="1519"/>
      <c r="BH193" s="1573"/>
      <c r="BI193" s="1574"/>
      <c r="BJ193" s="1575"/>
      <c r="BK193" s="1576"/>
      <c r="BL193" s="1576"/>
      <c r="BM193" s="1576"/>
      <c r="BN193" s="1577"/>
    </row>
    <row r="194" spans="2:66" ht="20.25" customHeight="1" x14ac:dyDescent="0.2">
      <c r="B194" s="1521"/>
      <c r="C194" s="1674"/>
      <c r="D194" s="1677"/>
      <c r="E194" s="1541"/>
      <c r="F194" s="1676"/>
      <c r="G194" s="1613"/>
      <c r="H194" s="1614"/>
      <c r="I194" s="276"/>
      <c r="J194" s="277">
        <f>G193</f>
        <v>0</v>
      </c>
      <c r="K194" s="276"/>
      <c r="L194" s="277">
        <f>M193</f>
        <v>0</v>
      </c>
      <c r="M194" s="1615"/>
      <c r="N194" s="1616"/>
      <c r="O194" s="1617"/>
      <c r="P194" s="1618"/>
      <c r="Q194" s="1618"/>
      <c r="R194" s="1614"/>
      <c r="S194" s="1515"/>
      <c r="T194" s="1516"/>
      <c r="U194" s="1516"/>
      <c r="V194" s="1516"/>
      <c r="W194" s="1517"/>
      <c r="X194" s="270" t="s">
        <v>488</v>
      </c>
      <c r="Y194" s="271"/>
      <c r="Z194" s="272"/>
      <c r="AA194" s="258" t="str">
        <f>IF(AA193="","",VLOOKUP(AA193,'シフト記号表（従来型・ユニット型共通）'!$C$6:$L$47,10,FALSE))</f>
        <v/>
      </c>
      <c r="AB194" s="259" t="str">
        <f>IF(AB193="","",VLOOKUP(AB193,'シフト記号表（従来型・ユニット型共通）'!$C$6:$L$47,10,FALSE))</f>
        <v/>
      </c>
      <c r="AC194" s="259" t="str">
        <f>IF(AC193="","",VLOOKUP(AC193,'シフト記号表（従来型・ユニット型共通）'!$C$6:$L$47,10,FALSE))</f>
        <v/>
      </c>
      <c r="AD194" s="259" t="str">
        <f>IF(AD193="","",VLOOKUP(AD193,'シフト記号表（従来型・ユニット型共通）'!$C$6:$L$47,10,FALSE))</f>
        <v/>
      </c>
      <c r="AE194" s="259" t="str">
        <f>IF(AE193="","",VLOOKUP(AE193,'シフト記号表（従来型・ユニット型共通）'!$C$6:$L$47,10,FALSE))</f>
        <v/>
      </c>
      <c r="AF194" s="259" t="str">
        <f>IF(AF193="","",VLOOKUP(AF193,'シフト記号表（従来型・ユニット型共通）'!$C$6:$L$47,10,FALSE))</f>
        <v/>
      </c>
      <c r="AG194" s="260" t="str">
        <f>IF(AG193="","",VLOOKUP(AG193,'シフト記号表（従来型・ユニット型共通）'!$C$6:$L$47,10,FALSE))</f>
        <v/>
      </c>
      <c r="AH194" s="258" t="str">
        <f>IF(AH193="","",VLOOKUP(AH193,'シフト記号表（従来型・ユニット型共通）'!$C$6:$L$47,10,FALSE))</f>
        <v/>
      </c>
      <c r="AI194" s="259" t="str">
        <f>IF(AI193="","",VLOOKUP(AI193,'シフト記号表（従来型・ユニット型共通）'!$C$6:$L$47,10,FALSE))</f>
        <v/>
      </c>
      <c r="AJ194" s="259" t="str">
        <f>IF(AJ193="","",VLOOKUP(AJ193,'シフト記号表（従来型・ユニット型共通）'!$C$6:$L$47,10,FALSE))</f>
        <v/>
      </c>
      <c r="AK194" s="259" t="str">
        <f>IF(AK193="","",VLOOKUP(AK193,'シフト記号表（従来型・ユニット型共通）'!$C$6:$L$47,10,FALSE))</f>
        <v/>
      </c>
      <c r="AL194" s="259" t="str">
        <f>IF(AL193="","",VLOOKUP(AL193,'シフト記号表（従来型・ユニット型共通）'!$C$6:$L$47,10,FALSE))</f>
        <v/>
      </c>
      <c r="AM194" s="259" t="str">
        <f>IF(AM193="","",VLOOKUP(AM193,'シフト記号表（従来型・ユニット型共通）'!$C$6:$L$47,10,FALSE))</f>
        <v/>
      </c>
      <c r="AN194" s="260" t="str">
        <f>IF(AN193="","",VLOOKUP(AN193,'シフト記号表（従来型・ユニット型共通）'!$C$6:$L$47,10,FALSE))</f>
        <v/>
      </c>
      <c r="AO194" s="258" t="str">
        <f>IF(AO193="","",VLOOKUP(AO193,'シフト記号表（従来型・ユニット型共通）'!$C$6:$L$47,10,FALSE))</f>
        <v/>
      </c>
      <c r="AP194" s="259" t="str">
        <f>IF(AP193="","",VLOOKUP(AP193,'シフト記号表（従来型・ユニット型共通）'!$C$6:$L$47,10,FALSE))</f>
        <v/>
      </c>
      <c r="AQ194" s="259" t="str">
        <f>IF(AQ193="","",VLOOKUP(AQ193,'シフト記号表（従来型・ユニット型共通）'!$C$6:$L$47,10,FALSE))</f>
        <v/>
      </c>
      <c r="AR194" s="259" t="str">
        <f>IF(AR193="","",VLOOKUP(AR193,'シフト記号表（従来型・ユニット型共通）'!$C$6:$L$47,10,FALSE))</f>
        <v/>
      </c>
      <c r="AS194" s="259" t="str">
        <f>IF(AS193="","",VLOOKUP(AS193,'シフト記号表（従来型・ユニット型共通）'!$C$6:$L$47,10,FALSE))</f>
        <v/>
      </c>
      <c r="AT194" s="259" t="str">
        <f>IF(AT193="","",VLOOKUP(AT193,'シフト記号表（従来型・ユニット型共通）'!$C$6:$L$47,10,FALSE))</f>
        <v/>
      </c>
      <c r="AU194" s="260" t="str">
        <f>IF(AU193="","",VLOOKUP(AU193,'シフト記号表（従来型・ユニット型共通）'!$C$6:$L$47,10,FALSE))</f>
        <v/>
      </c>
      <c r="AV194" s="258" t="str">
        <f>IF(AV193="","",VLOOKUP(AV193,'シフト記号表（従来型・ユニット型共通）'!$C$6:$L$47,10,FALSE))</f>
        <v/>
      </c>
      <c r="AW194" s="259" t="str">
        <f>IF(AW193="","",VLOOKUP(AW193,'シフト記号表（従来型・ユニット型共通）'!$C$6:$L$47,10,FALSE))</f>
        <v/>
      </c>
      <c r="AX194" s="259" t="str">
        <f>IF(AX193="","",VLOOKUP(AX193,'シフト記号表（従来型・ユニット型共通）'!$C$6:$L$47,10,FALSE))</f>
        <v/>
      </c>
      <c r="AY194" s="259" t="str">
        <f>IF(AY193="","",VLOOKUP(AY193,'シフト記号表（従来型・ユニット型共通）'!$C$6:$L$47,10,FALSE))</f>
        <v/>
      </c>
      <c r="AZ194" s="259" t="str">
        <f>IF(AZ193="","",VLOOKUP(AZ193,'シフト記号表（従来型・ユニット型共通）'!$C$6:$L$47,10,FALSE))</f>
        <v/>
      </c>
      <c r="BA194" s="259" t="str">
        <f>IF(BA193="","",VLOOKUP(BA193,'シフト記号表（従来型・ユニット型共通）'!$C$6:$L$47,10,FALSE))</f>
        <v/>
      </c>
      <c r="BB194" s="260" t="str">
        <f>IF(BB193="","",VLOOKUP(BB193,'シフト記号表（従来型・ユニット型共通）'!$C$6:$L$47,10,FALSE))</f>
        <v/>
      </c>
      <c r="BC194" s="258" t="str">
        <f>IF(BC193="","",VLOOKUP(BC193,'シフト記号表（従来型・ユニット型共通）'!$C$6:$L$47,10,FALSE))</f>
        <v/>
      </c>
      <c r="BD194" s="259" t="str">
        <f>IF(BD193="","",VLOOKUP(BD193,'シフト記号表（従来型・ユニット型共通）'!$C$6:$L$47,10,FALSE))</f>
        <v/>
      </c>
      <c r="BE194" s="259" t="str">
        <f>IF(BE193="","",VLOOKUP(BE193,'シフト記号表（従来型・ユニット型共通）'!$C$6:$L$47,10,FALSE))</f>
        <v/>
      </c>
      <c r="BF194" s="1610" t="str">
        <f>IF($BI$3="４週",SUM(AA194:BB194),IF($BI$3="暦月",SUM(AA194:BE194),""))</f>
        <v/>
      </c>
      <c r="BG194" s="1611"/>
      <c r="BH194" s="1612" t="str">
        <f>IF($BI$3="４週",BF194/4,IF($BI$3="暦月",(BF194/($BI$8/7)),""))</f>
        <v/>
      </c>
      <c r="BI194" s="1611"/>
      <c r="BJ194" s="1607"/>
      <c r="BK194" s="1608"/>
      <c r="BL194" s="1608"/>
      <c r="BM194" s="1608"/>
      <c r="BN194" s="1609"/>
    </row>
    <row r="195" spans="2:66" ht="20.25" customHeight="1" x14ac:dyDescent="0.2">
      <c r="B195" s="1520">
        <f>B193+1</f>
        <v>90</v>
      </c>
      <c r="C195" s="1673"/>
      <c r="D195" s="1675"/>
      <c r="E195" s="1541"/>
      <c r="F195" s="1676"/>
      <c r="G195" s="1584"/>
      <c r="H195" s="1511"/>
      <c r="I195" s="253"/>
      <c r="J195" s="254"/>
      <c r="K195" s="253"/>
      <c r="L195" s="254"/>
      <c r="M195" s="1585"/>
      <c r="N195" s="1586"/>
      <c r="O195" s="1509"/>
      <c r="P195" s="1510"/>
      <c r="Q195" s="1510"/>
      <c r="R195" s="1511"/>
      <c r="S195" s="1515"/>
      <c r="T195" s="1516"/>
      <c r="U195" s="1516"/>
      <c r="V195" s="1516"/>
      <c r="W195" s="1517"/>
      <c r="X195" s="273" t="s">
        <v>487</v>
      </c>
      <c r="Y195" s="274"/>
      <c r="Z195" s="275"/>
      <c r="AA195" s="266"/>
      <c r="AB195" s="267"/>
      <c r="AC195" s="267"/>
      <c r="AD195" s="267"/>
      <c r="AE195" s="267"/>
      <c r="AF195" s="267"/>
      <c r="AG195" s="268"/>
      <c r="AH195" s="266"/>
      <c r="AI195" s="267"/>
      <c r="AJ195" s="267"/>
      <c r="AK195" s="267"/>
      <c r="AL195" s="267"/>
      <c r="AM195" s="267"/>
      <c r="AN195" s="268"/>
      <c r="AO195" s="266"/>
      <c r="AP195" s="267"/>
      <c r="AQ195" s="267"/>
      <c r="AR195" s="267"/>
      <c r="AS195" s="267"/>
      <c r="AT195" s="267"/>
      <c r="AU195" s="268"/>
      <c r="AV195" s="266"/>
      <c r="AW195" s="267"/>
      <c r="AX195" s="267"/>
      <c r="AY195" s="267"/>
      <c r="AZ195" s="267"/>
      <c r="BA195" s="267"/>
      <c r="BB195" s="268"/>
      <c r="BC195" s="266"/>
      <c r="BD195" s="267"/>
      <c r="BE195" s="269"/>
      <c r="BF195" s="1518"/>
      <c r="BG195" s="1519"/>
      <c r="BH195" s="1573"/>
      <c r="BI195" s="1574"/>
      <c r="BJ195" s="1575"/>
      <c r="BK195" s="1576"/>
      <c r="BL195" s="1576"/>
      <c r="BM195" s="1576"/>
      <c r="BN195" s="1577"/>
    </row>
    <row r="196" spans="2:66" ht="20.25" customHeight="1" x14ac:dyDescent="0.2">
      <c r="B196" s="1521"/>
      <c r="C196" s="1674"/>
      <c r="D196" s="1677"/>
      <c r="E196" s="1541"/>
      <c r="F196" s="1676"/>
      <c r="G196" s="1613"/>
      <c r="H196" s="1614"/>
      <c r="I196" s="276"/>
      <c r="J196" s="277">
        <f>G195</f>
        <v>0</v>
      </c>
      <c r="K196" s="276"/>
      <c r="L196" s="277">
        <f>M195</f>
        <v>0</v>
      </c>
      <c r="M196" s="1615"/>
      <c r="N196" s="1616"/>
      <c r="O196" s="1617"/>
      <c r="P196" s="1618"/>
      <c r="Q196" s="1618"/>
      <c r="R196" s="1614"/>
      <c r="S196" s="1515"/>
      <c r="T196" s="1516"/>
      <c r="U196" s="1516"/>
      <c r="V196" s="1516"/>
      <c r="W196" s="1517"/>
      <c r="X196" s="270" t="s">
        <v>488</v>
      </c>
      <c r="Y196" s="271"/>
      <c r="Z196" s="272"/>
      <c r="AA196" s="258" t="str">
        <f>IF(AA195="","",VLOOKUP(AA195,'シフト記号表（従来型・ユニット型共通）'!$C$6:$L$47,10,FALSE))</f>
        <v/>
      </c>
      <c r="AB196" s="259" t="str">
        <f>IF(AB195="","",VLOOKUP(AB195,'シフト記号表（従来型・ユニット型共通）'!$C$6:$L$47,10,FALSE))</f>
        <v/>
      </c>
      <c r="AC196" s="259" t="str">
        <f>IF(AC195="","",VLOOKUP(AC195,'シフト記号表（従来型・ユニット型共通）'!$C$6:$L$47,10,FALSE))</f>
        <v/>
      </c>
      <c r="AD196" s="259" t="str">
        <f>IF(AD195="","",VLOOKUP(AD195,'シフト記号表（従来型・ユニット型共通）'!$C$6:$L$47,10,FALSE))</f>
        <v/>
      </c>
      <c r="AE196" s="259" t="str">
        <f>IF(AE195="","",VLOOKUP(AE195,'シフト記号表（従来型・ユニット型共通）'!$C$6:$L$47,10,FALSE))</f>
        <v/>
      </c>
      <c r="AF196" s="259" t="str">
        <f>IF(AF195="","",VLOOKUP(AF195,'シフト記号表（従来型・ユニット型共通）'!$C$6:$L$47,10,FALSE))</f>
        <v/>
      </c>
      <c r="AG196" s="260" t="str">
        <f>IF(AG195="","",VLOOKUP(AG195,'シフト記号表（従来型・ユニット型共通）'!$C$6:$L$47,10,FALSE))</f>
        <v/>
      </c>
      <c r="AH196" s="258" t="str">
        <f>IF(AH195="","",VLOOKUP(AH195,'シフト記号表（従来型・ユニット型共通）'!$C$6:$L$47,10,FALSE))</f>
        <v/>
      </c>
      <c r="AI196" s="259" t="str">
        <f>IF(AI195="","",VLOOKUP(AI195,'シフト記号表（従来型・ユニット型共通）'!$C$6:$L$47,10,FALSE))</f>
        <v/>
      </c>
      <c r="AJ196" s="259" t="str">
        <f>IF(AJ195="","",VLOOKUP(AJ195,'シフト記号表（従来型・ユニット型共通）'!$C$6:$L$47,10,FALSE))</f>
        <v/>
      </c>
      <c r="AK196" s="259" t="str">
        <f>IF(AK195="","",VLOOKUP(AK195,'シフト記号表（従来型・ユニット型共通）'!$C$6:$L$47,10,FALSE))</f>
        <v/>
      </c>
      <c r="AL196" s="259" t="str">
        <f>IF(AL195="","",VLOOKUP(AL195,'シフト記号表（従来型・ユニット型共通）'!$C$6:$L$47,10,FALSE))</f>
        <v/>
      </c>
      <c r="AM196" s="259" t="str">
        <f>IF(AM195="","",VLOOKUP(AM195,'シフト記号表（従来型・ユニット型共通）'!$C$6:$L$47,10,FALSE))</f>
        <v/>
      </c>
      <c r="AN196" s="260" t="str">
        <f>IF(AN195="","",VLOOKUP(AN195,'シフト記号表（従来型・ユニット型共通）'!$C$6:$L$47,10,FALSE))</f>
        <v/>
      </c>
      <c r="AO196" s="258" t="str">
        <f>IF(AO195="","",VLOOKUP(AO195,'シフト記号表（従来型・ユニット型共通）'!$C$6:$L$47,10,FALSE))</f>
        <v/>
      </c>
      <c r="AP196" s="259" t="str">
        <f>IF(AP195="","",VLOOKUP(AP195,'シフト記号表（従来型・ユニット型共通）'!$C$6:$L$47,10,FALSE))</f>
        <v/>
      </c>
      <c r="AQ196" s="259" t="str">
        <f>IF(AQ195="","",VLOOKUP(AQ195,'シフト記号表（従来型・ユニット型共通）'!$C$6:$L$47,10,FALSE))</f>
        <v/>
      </c>
      <c r="AR196" s="259" t="str">
        <f>IF(AR195="","",VLOOKUP(AR195,'シフト記号表（従来型・ユニット型共通）'!$C$6:$L$47,10,FALSE))</f>
        <v/>
      </c>
      <c r="AS196" s="259" t="str">
        <f>IF(AS195="","",VLOOKUP(AS195,'シフト記号表（従来型・ユニット型共通）'!$C$6:$L$47,10,FALSE))</f>
        <v/>
      </c>
      <c r="AT196" s="259" t="str">
        <f>IF(AT195="","",VLOOKUP(AT195,'シフト記号表（従来型・ユニット型共通）'!$C$6:$L$47,10,FALSE))</f>
        <v/>
      </c>
      <c r="AU196" s="260" t="str">
        <f>IF(AU195="","",VLOOKUP(AU195,'シフト記号表（従来型・ユニット型共通）'!$C$6:$L$47,10,FALSE))</f>
        <v/>
      </c>
      <c r="AV196" s="258" t="str">
        <f>IF(AV195="","",VLOOKUP(AV195,'シフト記号表（従来型・ユニット型共通）'!$C$6:$L$47,10,FALSE))</f>
        <v/>
      </c>
      <c r="AW196" s="259" t="str">
        <f>IF(AW195="","",VLOOKUP(AW195,'シフト記号表（従来型・ユニット型共通）'!$C$6:$L$47,10,FALSE))</f>
        <v/>
      </c>
      <c r="AX196" s="259" t="str">
        <f>IF(AX195="","",VLOOKUP(AX195,'シフト記号表（従来型・ユニット型共通）'!$C$6:$L$47,10,FALSE))</f>
        <v/>
      </c>
      <c r="AY196" s="259" t="str">
        <f>IF(AY195="","",VLOOKUP(AY195,'シフト記号表（従来型・ユニット型共通）'!$C$6:$L$47,10,FALSE))</f>
        <v/>
      </c>
      <c r="AZ196" s="259" t="str">
        <f>IF(AZ195="","",VLOOKUP(AZ195,'シフト記号表（従来型・ユニット型共通）'!$C$6:$L$47,10,FALSE))</f>
        <v/>
      </c>
      <c r="BA196" s="259" t="str">
        <f>IF(BA195="","",VLOOKUP(BA195,'シフト記号表（従来型・ユニット型共通）'!$C$6:$L$47,10,FALSE))</f>
        <v/>
      </c>
      <c r="BB196" s="260" t="str">
        <f>IF(BB195="","",VLOOKUP(BB195,'シフト記号表（従来型・ユニット型共通）'!$C$6:$L$47,10,FALSE))</f>
        <v/>
      </c>
      <c r="BC196" s="258" t="str">
        <f>IF(BC195="","",VLOOKUP(BC195,'シフト記号表（従来型・ユニット型共通）'!$C$6:$L$47,10,FALSE))</f>
        <v/>
      </c>
      <c r="BD196" s="259" t="str">
        <f>IF(BD195="","",VLOOKUP(BD195,'シフト記号表（従来型・ユニット型共通）'!$C$6:$L$47,10,FALSE))</f>
        <v/>
      </c>
      <c r="BE196" s="259" t="str">
        <f>IF(BE195="","",VLOOKUP(BE195,'シフト記号表（従来型・ユニット型共通）'!$C$6:$L$47,10,FALSE))</f>
        <v/>
      </c>
      <c r="BF196" s="1610" t="str">
        <f>IF($BI$3="４週",SUM(AA196:BB196),IF($BI$3="暦月",SUM(AA196:BE196),""))</f>
        <v/>
      </c>
      <c r="BG196" s="1611"/>
      <c r="BH196" s="1612" t="str">
        <f>IF($BI$3="４週",BF196/4,IF($BI$3="暦月",(BF196/($BI$8/7)),""))</f>
        <v/>
      </c>
      <c r="BI196" s="1611"/>
      <c r="BJ196" s="1607"/>
      <c r="BK196" s="1608"/>
      <c r="BL196" s="1608"/>
      <c r="BM196" s="1608"/>
      <c r="BN196" s="1609"/>
    </row>
    <row r="197" spans="2:66" ht="20.25" customHeight="1" x14ac:dyDescent="0.2">
      <c r="B197" s="1520">
        <f>B195+1</f>
        <v>91</v>
      </c>
      <c r="C197" s="1673"/>
      <c r="D197" s="1675"/>
      <c r="E197" s="1541"/>
      <c r="F197" s="1676"/>
      <c r="G197" s="1584"/>
      <c r="H197" s="1511"/>
      <c r="I197" s="253"/>
      <c r="J197" s="254"/>
      <c r="K197" s="253"/>
      <c r="L197" s="254"/>
      <c r="M197" s="1585"/>
      <c r="N197" s="1586"/>
      <c r="O197" s="1509"/>
      <c r="P197" s="1510"/>
      <c r="Q197" s="1510"/>
      <c r="R197" s="1511"/>
      <c r="S197" s="1515"/>
      <c r="T197" s="1516"/>
      <c r="U197" s="1516"/>
      <c r="V197" s="1516"/>
      <c r="W197" s="1517"/>
      <c r="X197" s="273" t="s">
        <v>487</v>
      </c>
      <c r="Y197" s="274"/>
      <c r="Z197" s="275"/>
      <c r="AA197" s="266"/>
      <c r="AB197" s="267"/>
      <c r="AC197" s="267"/>
      <c r="AD197" s="267"/>
      <c r="AE197" s="267"/>
      <c r="AF197" s="267"/>
      <c r="AG197" s="268"/>
      <c r="AH197" s="266"/>
      <c r="AI197" s="267"/>
      <c r="AJ197" s="267"/>
      <c r="AK197" s="267"/>
      <c r="AL197" s="267"/>
      <c r="AM197" s="267"/>
      <c r="AN197" s="268"/>
      <c r="AO197" s="266"/>
      <c r="AP197" s="267"/>
      <c r="AQ197" s="267"/>
      <c r="AR197" s="267"/>
      <c r="AS197" s="267"/>
      <c r="AT197" s="267"/>
      <c r="AU197" s="268"/>
      <c r="AV197" s="266"/>
      <c r="AW197" s="267"/>
      <c r="AX197" s="267"/>
      <c r="AY197" s="267"/>
      <c r="AZ197" s="267"/>
      <c r="BA197" s="267"/>
      <c r="BB197" s="268"/>
      <c r="BC197" s="266"/>
      <c r="BD197" s="267"/>
      <c r="BE197" s="269"/>
      <c r="BF197" s="1518"/>
      <c r="BG197" s="1519"/>
      <c r="BH197" s="1573"/>
      <c r="BI197" s="1574"/>
      <c r="BJ197" s="1575"/>
      <c r="BK197" s="1576"/>
      <c r="BL197" s="1576"/>
      <c r="BM197" s="1576"/>
      <c r="BN197" s="1577"/>
    </row>
    <row r="198" spans="2:66" ht="20.25" customHeight="1" x14ac:dyDescent="0.2">
      <c r="B198" s="1521"/>
      <c r="C198" s="1674"/>
      <c r="D198" s="1677"/>
      <c r="E198" s="1541"/>
      <c r="F198" s="1676"/>
      <c r="G198" s="1613"/>
      <c r="H198" s="1614"/>
      <c r="I198" s="276"/>
      <c r="J198" s="277">
        <f>G197</f>
        <v>0</v>
      </c>
      <c r="K198" s="276"/>
      <c r="L198" s="277">
        <f>M197</f>
        <v>0</v>
      </c>
      <c r="M198" s="1615"/>
      <c r="N198" s="1616"/>
      <c r="O198" s="1617"/>
      <c r="P198" s="1618"/>
      <c r="Q198" s="1618"/>
      <c r="R198" s="1614"/>
      <c r="S198" s="1515"/>
      <c r="T198" s="1516"/>
      <c r="U198" s="1516"/>
      <c r="V198" s="1516"/>
      <c r="W198" s="1517"/>
      <c r="X198" s="270" t="s">
        <v>488</v>
      </c>
      <c r="Y198" s="271"/>
      <c r="Z198" s="272"/>
      <c r="AA198" s="258" t="str">
        <f>IF(AA197="","",VLOOKUP(AA197,'シフト記号表（従来型・ユニット型共通）'!$C$6:$L$47,10,FALSE))</f>
        <v/>
      </c>
      <c r="AB198" s="259" t="str">
        <f>IF(AB197="","",VLOOKUP(AB197,'シフト記号表（従来型・ユニット型共通）'!$C$6:$L$47,10,FALSE))</f>
        <v/>
      </c>
      <c r="AC198" s="259" t="str">
        <f>IF(AC197="","",VLOOKUP(AC197,'シフト記号表（従来型・ユニット型共通）'!$C$6:$L$47,10,FALSE))</f>
        <v/>
      </c>
      <c r="AD198" s="259" t="str">
        <f>IF(AD197="","",VLOOKUP(AD197,'シフト記号表（従来型・ユニット型共通）'!$C$6:$L$47,10,FALSE))</f>
        <v/>
      </c>
      <c r="AE198" s="259" t="str">
        <f>IF(AE197="","",VLOOKUP(AE197,'シフト記号表（従来型・ユニット型共通）'!$C$6:$L$47,10,FALSE))</f>
        <v/>
      </c>
      <c r="AF198" s="259" t="str">
        <f>IF(AF197="","",VLOOKUP(AF197,'シフト記号表（従来型・ユニット型共通）'!$C$6:$L$47,10,FALSE))</f>
        <v/>
      </c>
      <c r="AG198" s="260" t="str">
        <f>IF(AG197="","",VLOOKUP(AG197,'シフト記号表（従来型・ユニット型共通）'!$C$6:$L$47,10,FALSE))</f>
        <v/>
      </c>
      <c r="AH198" s="258" t="str">
        <f>IF(AH197="","",VLOOKUP(AH197,'シフト記号表（従来型・ユニット型共通）'!$C$6:$L$47,10,FALSE))</f>
        <v/>
      </c>
      <c r="AI198" s="259" t="str">
        <f>IF(AI197="","",VLOOKUP(AI197,'シフト記号表（従来型・ユニット型共通）'!$C$6:$L$47,10,FALSE))</f>
        <v/>
      </c>
      <c r="AJ198" s="259" t="str">
        <f>IF(AJ197="","",VLOOKUP(AJ197,'シフト記号表（従来型・ユニット型共通）'!$C$6:$L$47,10,FALSE))</f>
        <v/>
      </c>
      <c r="AK198" s="259" t="str">
        <f>IF(AK197="","",VLOOKUP(AK197,'シフト記号表（従来型・ユニット型共通）'!$C$6:$L$47,10,FALSE))</f>
        <v/>
      </c>
      <c r="AL198" s="259" t="str">
        <f>IF(AL197="","",VLOOKUP(AL197,'シフト記号表（従来型・ユニット型共通）'!$C$6:$L$47,10,FALSE))</f>
        <v/>
      </c>
      <c r="AM198" s="259" t="str">
        <f>IF(AM197="","",VLOOKUP(AM197,'シフト記号表（従来型・ユニット型共通）'!$C$6:$L$47,10,FALSE))</f>
        <v/>
      </c>
      <c r="AN198" s="260" t="str">
        <f>IF(AN197="","",VLOOKUP(AN197,'シフト記号表（従来型・ユニット型共通）'!$C$6:$L$47,10,FALSE))</f>
        <v/>
      </c>
      <c r="AO198" s="258" t="str">
        <f>IF(AO197="","",VLOOKUP(AO197,'シフト記号表（従来型・ユニット型共通）'!$C$6:$L$47,10,FALSE))</f>
        <v/>
      </c>
      <c r="AP198" s="259" t="str">
        <f>IF(AP197="","",VLOOKUP(AP197,'シフト記号表（従来型・ユニット型共通）'!$C$6:$L$47,10,FALSE))</f>
        <v/>
      </c>
      <c r="AQ198" s="259" t="str">
        <f>IF(AQ197="","",VLOOKUP(AQ197,'シフト記号表（従来型・ユニット型共通）'!$C$6:$L$47,10,FALSE))</f>
        <v/>
      </c>
      <c r="AR198" s="259" t="str">
        <f>IF(AR197="","",VLOOKUP(AR197,'シフト記号表（従来型・ユニット型共通）'!$C$6:$L$47,10,FALSE))</f>
        <v/>
      </c>
      <c r="AS198" s="259" t="str">
        <f>IF(AS197="","",VLOOKUP(AS197,'シフト記号表（従来型・ユニット型共通）'!$C$6:$L$47,10,FALSE))</f>
        <v/>
      </c>
      <c r="AT198" s="259" t="str">
        <f>IF(AT197="","",VLOOKUP(AT197,'シフト記号表（従来型・ユニット型共通）'!$C$6:$L$47,10,FALSE))</f>
        <v/>
      </c>
      <c r="AU198" s="260" t="str">
        <f>IF(AU197="","",VLOOKUP(AU197,'シフト記号表（従来型・ユニット型共通）'!$C$6:$L$47,10,FALSE))</f>
        <v/>
      </c>
      <c r="AV198" s="258" t="str">
        <f>IF(AV197="","",VLOOKUP(AV197,'シフト記号表（従来型・ユニット型共通）'!$C$6:$L$47,10,FALSE))</f>
        <v/>
      </c>
      <c r="AW198" s="259" t="str">
        <f>IF(AW197="","",VLOOKUP(AW197,'シフト記号表（従来型・ユニット型共通）'!$C$6:$L$47,10,FALSE))</f>
        <v/>
      </c>
      <c r="AX198" s="259" t="str">
        <f>IF(AX197="","",VLOOKUP(AX197,'シフト記号表（従来型・ユニット型共通）'!$C$6:$L$47,10,FALSE))</f>
        <v/>
      </c>
      <c r="AY198" s="259" t="str">
        <f>IF(AY197="","",VLOOKUP(AY197,'シフト記号表（従来型・ユニット型共通）'!$C$6:$L$47,10,FALSE))</f>
        <v/>
      </c>
      <c r="AZ198" s="259" t="str">
        <f>IF(AZ197="","",VLOOKUP(AZ197,'シフト記号表（従来型・ユニット型共通）'!$C$6:$L$47,10,FALSE))</f>
        <v/>
      </c>
      <c r="BA198" s="259" t="str">
        <f>IF(BA197="","",VLOOKUP(BA197,'シフト記号表（従来型・ユニット型共通）'!$C$6:$L$47,10,FALSE))</f>
        <v/>
      </c>
      <c r="BB198" s="260" t="str">
        <f>IF(BB197="","",VLOOKUP(BB197,'シフト記号表（従来型・ユニット型共通）'!$C$6:$L$47,10,FALSE))</f>
        <v/>
      </c>
      <c r="BC198" s="258" t="str">
        <f>IF(BC197="","",VLOOKUP(BC197,'シフト記号表（従来型・ユニット型共通）'!$C$6:$L$47,10,FALSE))</f>
        <v/>
      </c>
      <c r="BD198" s="259" t="str">
        <f>IF(BD197="","",VLOOKUP(BD197,'シフト記号表（従来型・ユニット型共通）'!$C$6:$L$47,10,FALSE))</f>
        <v/>
      </c>
      <c r="BE198" s="259" t="str">
        <f>IF(BE197="","",VLOOKUP(BE197,'シフト記号表（従来型・ユニット型共通）'!$C$6:$L$47,10,FALSE))</f>
        <v/>
      </c>
      <c r="BF198" s="1610" t="str">
        <f>IF($BI$3="４週",SUM(AA198:BB198),IF($BI$3="暦月",SUM(AA198:BE198),""))</f>
        <v/>
      </c>
      <c r="BG198" s="1611"/>
      <c r="BH198" s="1612" t="str">
        <f>IF($BI$3="４週",BF198/4,IF($BI$3="暦月",(BF198/($BI$8/7)),""))</f>
        <v/>
      </c>
      <c r="BI198" s="1611"/>
      <c r="BJ198" s="1607"/>
      <c r="BK198" s="1608"/>
      <c r="BL198" s="1608"/>
      <c r="BM198" s="1608"/>
      <c r="BN198" s="1609"/>
    </row>
    <row r="199" spans="2:66" ht="20.25" customHeight="1" x14ac:dyDescent="0.2">
      <c r="B199" s="1520">
        <f>B197+1</f>
        <v>92</v>
      </c>
      <c r="C199" s="1673"/>
      <c r="D199" s="1675"/>
      <c r="E199" s="1541"/>
      <c r="F199" s="1676"/>
      <c r="G199" s="1584"/>
      <c r="H199" s="1511"/>
      <c r="I199" s="253"/>
      <c r="J199" s="254"/>
      <c r="K199" s="253"/>
      <c r="L199" s="254"/>
      <c r="M199" s="1585"/>
      <c r="N199" s="1586"/>
      <c r="O199" s="1509"/>
      <c r="P199" s="1510"/>
      <c r="Q199" s="1510"/>
      <c r="R199" s="1511"/>
      <c r="S199" s="1515"/>
      <c r="T199" s="1516"/>
      <c r="U199" s="1516"/>
      <c r="V199" s="1516"/>
      <c r="W199" s="1517"/>
      <c r="X199" s="273" t="s">
        <v>487</v>
      </c>
      <c r="Y199" s="274"/>
      <c r="Z199" s="275"/>
      <c r="AA199" s="266"/>
      <c r="AB199" s="267"/>
      <c r="AC199" s="267"/>
      <c r="AD199" s="267"/>
      <c r="AE199" s="267"/>
      <c r="AF199" s="267"/>
      <c r="AG199" s="268"/>
      <c r="AH199" s="266"/>
      <c r="AI199" s="267"/>
      <c r="AJ199" s="267"/>
      <c r="AK199" s="267"/>
      <c r="AL199" s="267"/>
      <c r="AM199" s="267"/>
      <c r="AN199" s="268"/>
      <c r="AO199" s="266"/>
      <c r="AP199" s="267"/>
      <c r="AQ199" s="267"/>
      <c r="AR199" s="267"/>
      <c r="AS199" s="267"/>
      <c r="AT199" s="267"/>
      <c r="AU199" s="268"/>
      <c r="AV199" s="266"/>
      <c r="AW199" s="267"/>
      <c r="AX199" s="267"/>
      <c r="AY199" s="267"/>
      <c r="AZ199" s="267"/>
      <c r="BA199" s="267"/>
      <c r="BB199" s="268"/>
      <c r="BC199" s="266"/>
      <c r="BD199" s="267"/>
      <c r="BE199" s="269"/>
      <c r="BF199" s="1518"/>
      <c r="BG199" s="1519"/>
      <c r="BH199" s="1573"/>
      <c r="BI199" s="1574"/>
      <c r="BJ199" s="1575"/>
      <c r="BK199" s="1576"/>
      <c r="BL199" s="1576"/>
      <c r="BM199" s="1576"/>
      <c r="BN199" s="1577"/>
    </row>
    <row r="200" spans="2:66" ht="20.25" customHeight="1" x14ac:dyDescent="0.2">
      <c r="B200" s="1521"/>
      <c r="C200" s="1674"/>
      <c r="D200" s="1677"/>
      <c r="E200" s="1541"/>
      <c r="F200" s="1676"/>
      <c r="G200" s="1613"/>
      <c r="H200" s="1614"/>
      <c r="I200" s="276"/>
      <c r="J200" s="277">
        <f>G199</f>
        <v>0</v>
      </c>
      <c r="K200" s="276"/>
      <c r="L200" s="277">
        <f>M199</f>
        <v>0</v>
      </c>
      <c r="M200" s="1615"/>
      <c r="N200" s="1616"/>
      <c r="O200" s="1617"/>
      <c r="P200" s="1618"/>
      <c r="Q200" s="1618"/>
      <c r="R200" s="1614"/>
      <c r="S200" s="1515"/>
      <c r="T200" s="1516"/>
      <c r="U200" s="1516"/>
      <c r="V200" s="1516"/>
      <c r="W200" s="1517"/>
      <c r="X200" s="270" t="s">
        <v>488</v>
      </c>
      <c r="Y200" s="271"/>
      <c r="Z200" s="272"/>
      <c r="AA200" s="258" t="str">
        <f>IF(AA199="","",VLOOKUP(AA199,'シフト記号表（従来型・ユニット型共通）'!$C$6:$L$47,10,FALSE))</f>
        <v/>
      </c>
      <c r="AB200" s="259" t="str">
        <f>IF(AB199="","",VLOOKUP(AB199,'シフト記号表（従来型・ユニット型共通）'!$C$6:$L$47,10,FALSE))</f>
        <v/>
      </c>
      <c r="AC200" s="259" t="str">
        <f>IF(AC199="","",VLOOKUP(AC199,'シフト記号表（従来型・ユニット型共通）'!$C$6:$L$47,10,FALSE))</f>
        <v/>
      </c>
      <c r="AD200" s="259" t="str">
        <f>IF(AD199="","",VLOOKUP(AD199,'シフト記号表（従来型・ユニット型共通）'!$C$6:$L$47,10,FALSE))</f>
        <v/>
      </c>
      <c r="AE200" s="259" t="str">
        <f>IF(AE199="","",VLOOKUP(AE199,'シフト記号表（従来型・ユニット型共通）'!$C$6:$L$47,10,FALSE))</f>
        <v/>
      </c>
      <c r="AF200" s="259" t="str">
        <f>IF(AF199="","",VLOOKUP(AF199,'シフト記号表（従来型・ユニット型共通）'!$C$6:$L$47,10,FALSE))</f>
        <v/>
      </c>
      <c r="AG200" s="260" t="str">
        <f>IF(AG199="","",VLOOKUP(AG199,'シフト記号表（従来型・ユニット型共通）'!$C$6:$L$47,10,FALSE))</f>
        <v/>
      </c>
      <c r="AH200" s="258" t="str">
        <f>IF(AH199="","",VLOOKUP(AH199,'シフト記号表（従来型・ユニット型共通）'!$C$6:$L$47,10,FALSE))</f>
        <v/>
      </c>
      <c r="AI200" s="259" t="str">
        <f>IF(AI199="","",VLOOKUP(AI199,'シフト記号表（従来型・ユニット型共通）'!$C$6:$L$47,10,FALSE))</f>
        <v/>
      </c>
      <c r="AJ200" s="259" t="str">
        <f>IF(AJ199="","",VLOOKUP(AJ199,'シフト記号表（従来型・ユニット型共通）'!$C$6:$L$47,10,FALSE))</f>
        <v/>
      </c>
      <c r="AK200" s="259" t="str">
        <f>IF(AK199="","",VLOOKUP(AK199,'シフト記号表（従来型・ユニット型共通）'!$C$6:$L$47,10,FALSE))</f>
        <v/>
      </c>
      <c r="AL200" s="259" t="str">
        <f>IF(AL199="","",VLOOKUP(AL199,'シフト記号表（従来型・ユニット型共通）'!$C$6:$L$47,10,FALSE))</f>
        <v/>
      </c>
      <c r="AM200" s="259" t="str">
        <f>IF(AM199="","",VLOOKUP(AM199,'シフト記号表（従来型・ユニット型共通）'!$C$6:$L$47,10,FALSE))</f>
        <v/>
      </c>
      <c r="AN200" s="260" t="str">
        <f>IF(AN199="","",VLOOKUP(AN199,'シフト記号表（従来型・ユニット型共通）'!$C$6:$L$47,10,FALSE))</f>
        <v/>
      </c>
      <c r="AO200" s="258" t="str">
        <f>IF(AO199="","",VLOOKUP(AO199,'シフト記号表（従来型・ユニット型共通）'!$C$6:$L$47,10,FALSE))</f>
        <v/>
      </c>
      <c r="AP200" s="259" t="str">
        <f>IF(AP199="","",VLOOKUP(AP199,'シフト記号表（従来型・ユニット型共通）'!$C$6:$L$47,10,FALSE))</f>
        <v/>
      </c>
      <c r="AQ200" s="259" t="str">
        <f>IF(AQ199="","",VLOOKUP(AQ199,'シフト記号表（従来型・ユニット型共通）'!$C$6:$L$47,10,FALSE))</f>
        <v/>
      </c>
      <c r="AR200" s="259" t="str">
        <f>IF(AR199="","",VLOOKUP(AR199,'シフト記号表（従来型・ユニット型共通）'!$C$6:$L$47,10,FALSE))</f>
        <v/>
      </c>
      <c r="AS200" s="259" t="str">
        <f>IF(AS199="","",VLOOKUP(AS199,'シフト記号表（従来型・ユニット型共通）'!$C$6:$L$47,10,FALSE))</f>
        <v/>
      </c>
      <c r="AT200" s="259" t="str">
        <f>IF(AT199="","",VLOOKUP(AT199,'シフト記号表（従来型・ユニット型共通）'!$C$6:$L$47,10,FALSE))</f>
        <v/>
      </c>
      <c r="AU200" s="260" t="str">
        <f>IF(AU199="","",VLOOKUP(AU199,'シフト記号表（従来型・ユニット型共通）'!$C$6:$L$47,10,FALSE))</f>
        <v/>
      </c>
      <c r="AV200" s="258" t="str">
        <f>IF(AV199="","",VLOOKUP(AV199,'シフト記号表（従来型・ユニット型共通）'!$C$6:$L$47,10,FALSE))</f>
        <v/>
      </c>
      <c r="AW200" s="259" t="str">
        <f>IF(AW199="","",VLOOKUP(AW199,'シフト記号表（従来型・ユニット型共通）'!$C$6:$L$47,10,FALSE))</f>
        <v/>
      </c>
      <c r="AX200" s="259" t="str">
        <f>IF(AX199="","",VLOOKUP(AX199,'シフト記号表（従来型・ユニット型共通）'!$C$6:$L$47,10,FALSE))</f>
        <v/>
      </c>
      <c r="AY200" s="259" t="str">
        <f>IF(AY199="","",VLOOKUP(AY199,'シフト記号表（従来型・ユニット型共通）'!$C$6:$L$47,10,FALSE))</f>
        <v/>
      </c>
      <c r="AZ200" s="259" t="str">
        <f>IF(AZ199="","",VLOOKUP(AZ199,'シフト記号表（従来型・ユニット型共通）'!$C$6:$L$47,10,FALSE))</f>
        <v/>
      </c>
      <c r="BA200" s="259" t="str">
        <f>IF(BA199="","",VLOOKUP(BA199,'シフト記号表（従来型・ユニット型共通）'!$C$6:$L$47,10,FALSE))</f>
        <v/>
      </c>
      <c r="BB200" s="260" t="str">
        <f>IF(BB199="","",VLOOKUP(BB199,'シフト記号表（従来型・ユニット型共通）'!$C$6:$L$47,10,FALSE))</f>
        <v/>
      </c>
      <c r="BC200" s="258" t="str">
        <f>IF(BC199="","",VLOOKUP(BC199,'シフト記号表（従来型・ユニット型共通）'!$C$6:$L$47,10,FALSE))</f>
        <v/>
      </c>
      <c r="BD200" s="259" t="str">
        <f>IF(BD199="","",VLOOKUP(BD199,'シフト記号表（従来型・ユニット型共通）'!$C$6:$L$47,10,FALSE))</f>
        <v/>
      </c>
      <c r="BE200" s="259" t="str">
        <f>IF(BE199="","",VLOOKUP(BE199,'シフト記号表（従来型・ユニット型共通）'!$C$6:$L$47,10,FALSE))</f>
        <v/>
      </c>
      <c r="BF200" s="1610" t="str">
        <f>IF($BI$3="４週",SUM(AA200:BB200),IF($BI$3="暦月",SUM(AA200:BE200),""))</f>
        <v/>
      </c>
      <c r="BG200" s="1611"/>
      <c r="BH200" s="1612" t="str">
        <f>IF($BI$3="４週",BF200/4,IF($BI$3="暦月",(BF200/($BI$8/7)),""))</f>
        <v/>
      </c>
      <c r="BI200" s="1611"/>
      <c r="BJ200" s="1607"/>
      <c r="BK200" s="1608"/>
      <c r="BL200" s="1608"/>
      <c r="BM200" s="1608"/>
      <c r="BN200" s="1609"/>
    </row>
    <row r="201" spans="2:66" ht="20.25" customHeight="1" x14ac:dyDescent="0.2">
      <c r="B201" s="1520">
        <f>B199+1</f>
        <v>93</v>
      </c>
      <c r="C201" s="1673"/>
      <c r="D201" s="1675"/>
      <c r="E201" s="1541"/>
      <c r="F201" s="1676"/>
      <c r="G201" s="1584"/>
      <c r="H201" s="1511"/>
      <c r="I201" s="253"/>
      <c r="J201" s="254"/>
      <c r="K201" s="253"/>
      <c r="L201" s="254"/>
      <c r="M201" s="1585"/>
      <c r="N201" s="1586"/>
      <c r="O201" s="1509"/>
      <c r="P201" s="1510"/>
      <c r="Q201" s="1510"/>
      <c r="R201" s="1511"/>
      <c r="S201" s="1515"/>
      <c r="T201" s="1516"/>
      <c r="U201" s="1516"/>
      <c r="V201" s="1516"/>
      <c r="W201" s="1517"/>
      <c r="X201" s="273" t="s">
        <v>487</v>
      </c>
      <c r="Y201" s="274"/>
      <c r="Z201" s="275"/>
      <c r="AA201" s="266"/>
      <c r="AB201" s="267"/>
      <c r="AC201" s="267"/>
      <c r="AD201" s="267"/>
      <c r="AE201" s="267"/>
      <c r="AF201" s="267"/>
      <c r="AG201" s="268"/>
      <c r="AH201" s="266"/>
      <c r="AI201" s="267"/>
      <c r="AJ201" s="267"/>
      <c r="AK201" s="267"/>
      <c r="AL201" s="267"/>
      <c r="AM201" s="267"/>
      <c r="AN201" s="268"/>
      <c r="AO201" s="266"/>
      <c r="AP201" s="267"/>
      <c r="AQ201" s="267"/>
      <c r="AR201" s="267"/>
      <c r="AS201" s="267"/>
      <c r="AT201" s="267"/>
      <c r="AU201" s="268"/>
      <c r="AV201" s="266"/>
      <c r="AW201" s="267"/>
      <c r="AX201" s="267"/>
      <c r="AY201" s="267"/>
      <c r="AZ201" s="267"/>
      <c r="BA201" s="267"/>
      <c r="BB201" s="268"/>
      <c r="BC201" s="266"/>
      <c r="BD201" s="267"/>
      <c r="BE201" s="269"/>
      <c r="BF201" s="1518"/>
      <c r="BG201" s="1519"/>
      <c r="BH201" s="1573"/>
      <c r="BI201" s="1574"/>
      <c r="BJ201" s="1575"/>
      <c r="BK201" s="1576"/>
      <c r="BL201" s="1576"/>
      <c r="BM201" s="1576"/>
      <c r="BN201" s="1577"/>
    </row>
    <row r="202" spans="2:66" ht="20.25" customHeight="1" x14ac:dyDescent="0.2">
      <c r="B202" s="1521"/>
      <c r="C202" s="1674"/>
      <c r="D202" s="1677"/>
      <c r="E202" s="1541"/>
      <c r="F202" s="1676"/>
      <c r="G202" s="1613"/>
      <c r="H202" s="1614"/>
      <c r="I202" s="276"/>
      <c r="J202" s="277">
        <f>G201</f>
        <v>0</v>
      </c>
      <c r="K202" s="276"/>
      <c r="L202" s="277">
        <f>M201</f>
        <v>0</v>
      </c>
      <c r="M202" s="1615"/>
      <c r="N202" s="1616"/>
      <c r="O202" s="1617"/>
      <c r="P202" s="1618"/>
      <c r="Q202" s="1618"/>
      <c r="R202" s="1614"/>
      <c r="S202" s="1515"/>
      <c r="T202" s="1516"/>
      <c r="U202" s="1516"/>
      <c r="V202" s="1516"/>
      <c r="W202" s="1517"/>
      <c r="X202" s="270" t="s">
        <v>488</v>
      </c>
      <c r="Y202" s="271"/>
      <c r="Z202" s="272"/>
      <c r="AA202" s="258" t="str">
        <f>IF(AA201="","",VLOOKUP(AA201,'シフト記号表（従来型・ユニット型共通）'!$C$6:$L$47,10,FALSE))</f>
        <v/>
      </c>
      <c r="AB202" s="259" t="str">
        <f>IF(AB201="","",VLOOKUP(AB201,'シフト記号表（従来型・ユニット型共通）'!$C$6:$L$47,10,FALSE))</f>
        <v/>
      </c>
      <c r="AC202" s="259" t="str">
        <f>IF(AC201="","",VLOOKUP(AC201,'シフト記号表（従来型・ユニット型共通）'!$C$6:$L$47,10,FALSE))</f>
        <v/>
      </c>
      <c r="AD202" s="259" t="str">
        <f>IF(AD201="","",VLOOKUP(AD201,'シフト記号表（従来型・ユニット型共通）'!$C$6:$L$47,10,FALSE))</f>
        <v/>
      </c>
      <c r="AE202" s="259" t="str">
        <f>IF(AE201="","",VLOOKUP(AE201,'シフト記号表（従来型・ユニット型共通）'!$C$6:$L$47,10,FALSE))</f>
        <v/>
      </c>
      <c r="AF202" s="259" t="str">
        <f>IF(AF201="","",VLOOKUP(AF201,'シフト記号表（従来型・ユニット型共通）'!$C$6:$L$47,10,FALSE))</f>
        <v/>
      </c>
      <c r="AG202" s="260" t="str">
        <f>IF(AG201="","",VLOOKUP(AG201,'シフト記号表（従来型・ユニット型共通）'!$C$6:$L$47,10,FALSE))</f>
        <v/>
      </c>
      <c r="AH202" s="258" t="str">
        <f>IF(AH201="","",VLOOKUP(AH201,'シフト記号表（従来型・ユニット型共通）'!$C$6:$L$47,10,FALSE))</f>
        <v/>
      </c>
      <c r="AI202" s="259" t="str">
        <f>IF(AI201="","",VLOOKUP(AI201,'シフト記号表（従来型・ユニット型共通）'!$C$6:$L$47,10,FALSE))</f>
        <v/>
      </c>
      <c r="AJ202" s="259" t="str">
        <f>IF(AJ201="","",VLOOKUP(AJ201,'シフト記号表（従来型・ユニット型共通）'!$C$6:$L$47,10,FALSE))</f>
        <v/>
      </c>
      <c r="AK202" s="259" t="str">
        <f>IF(AK201="","",VLOOKUP(AK201,'シフト記号表（従来型・ユニット型共通）'!$C$6:$L$47,10,FALSE))</f>
        <v/>
      </c>
      <c r="AL202" s="259" t="str">
        <f>IF(AL201="","",VLOOKUP(AL201,'シフト記号表（従来型・ユニット型共通）'!$C$6:$L$47,10,FALSE))</f>
        <v/>
      </c>
      <c r="AM202" s="259" t="str">
        <f>IF(AM201="","",VLOOKUP(AM201,'シフト記号表（従来型・ユニット型共通）'!$C$6:$L$47,10,FALSE))</f>
        <v/>
      </c>
      <c r="AN202" s="260" t="str">
        <f>IF(AN201="","",VLOOKUP(AN201,'シフト記号表（従来型・ユニット型共通）'!$C$6:$L$47,10,FALSE))</f>
        <v/>
      </c>
      <c r="AO202" s="258" t="str">
        <f>IF(AO201="","",VLOOKUP(AO201,'シフト記号表（従来型・ユニット型共通）'!$C$6:$L$47,10,FALSE))</f>
        <v/>
      </c>
      <c r="AP202" s="259" t="str">
        <f>IF(AP201="","",VLOOKUP(AP201,'シフト記号表（従来型・ユニット型共通）'!$C$6:$L$47,10,FALSE))</f>
        <v/>
      </c>
      <c r="AQ202" s="259" t="str">
        <f>IF(AQ201="","",VLOOKUP(AQ201,'シフト記号表（従来型・ユニット型共通）'!$C$6:$L$47,10,FALSE))</f>
        <v/>
      </c>
      <c r="AR202" s="259" t="str">
        <f>IF(AR201="","",VLOOKUP(AR201,'シフト記号表（従来型・ユニット型共通）'!$C$6:$L$47,10,FALSE))</f>
        <v/>
      </c>
      <c r="AS202" s="259" t="str">
        <f>IF(AS201="","",VLOOKUP(AS201,'シフト記号表（従来型・ユニット型共通）'!$C$6:$L$47,10,FALSE))</f>
        <v/>
      </c>
      <c r="AT202" s="259" t="str">
        <f>IF(AT201="","",VLOOKUP(AT201,'シフト記号表（従来型・ユニット型共通）'!$C$6:$L$47,10,FALSE))</f>
        <v/>
      </c>
      <c r="AU202" s="260" t="str">
        <f>IF(AU201="","",VLOOKUP(AU201,'シフト記号表（従来型・ユニット型共通）'!$C$6:$L$47,10,FALSE))</f>
        <v/>
      </c>
      <c r="AV202" s="258" t="str">
        <f>IF(AV201="","",VLOOKUP(AV201,'シフト記号表（従来型・ユニット型共通）'!$C$6:$L$47,10,FALSE))</f>
        <v/>
      </c>
      <c r="AW202" s="259" t="str">
        <f>IF(AW201="","",VLOOKUP(AW201,'シフト記号表（従来型・ユニット型共通）'!$C$6:$L$47,10,FALSE))</f>
        <v/>
      </c>
      <c r="AX202" s="259" t="str">
        <f>IF(AX201="","",VLOOKUP(AX201,'シフト記号表（従来型・ユニット型共通）'!$C$6:$L$47,10,FALSE))</f>
        <v/>
      </c>
      <c r="AY202" s="259" t="str">
        <f>IF(AY201="","",VLOOKUP(AY201,'シフト記号表（従来型・ユニット型共通）'!$C$6:$L$47,10,FALSE))</f>
        <v/>
      </c>
      <c r="AZ202" s="259" t="str">
        <f>IF(AZ201="","",VLOOKUP(AZ201,'シフト記号表（従来型・ユニット型共通）'!$C$6:$L$47,10,FALSE))</f>
        <v/>
      </c>
      <c r="BA202" s="259" t="str">
        <f>IF(BA201="","",VLOOKUP(BA201,'シフト記号表（従来型・ユニット型共通）'!$C$6:$L$47,10,FALSE))</f>
        <v/>
      </c>
      <c r="BB202" s="260" t="str">
        <f>IF(BB201="","",VLOOKUP(BB201,'シフト記号表（従来型・ユニット型共通）'!$C$6:$L$47,10,FALSE))</f>
        <v/>
      </c>
      <c r="BC202" s="258" t="str">
        <f>IF(BC201="","",VLOOKUP(BC201,'シフト記号表（従来型・ユニット型共通）'!$C$6:$L$47,10,FALSE))</f>
        <v/>
      </c>
      <c r="BD202" s="259" t="str">
        <f>IF(BD201="","",VLOOKUP(BD201,'シフト記号表（従来型・ユニット型共通）'!$C$6:$L$47,10,FALSE))</f>
        <v/>
      </c>
      <c r="BE202" s="259" t="str">
        <f>IF(BE201="","",VLOOKUP(BE201,'シフト記号表（従来型・ユニット型共通）'!$C$6:$L$47,10,FALSE))</f>
        <v/>
      </c>
      <c r="BF202" s="1610" t="str">
        <f>IF($BI$3="４週",SUM(AA202:BB202),IF($BI$3="暦月",SUM(AA202:BE202),""))</f>
        <v/>
      </c>
      <c r="BG202" s="1611"/>
      <c r="BH202" s="1612" t="str">
        <f>IF($BI$3="４週",BF202/4,IF($BI$3="暦月",(BF202/($BI$8/7)),""))</f>
        <v/>
      </c>
      <c r="BI202" s="1611"/>
      <c r="BJ202" s="1607"/>
      <c r="BK202" s="1608"/>
      <c r="BL202" s="1608"/>
      <c r="BM202" s="1608"/>
      <c r="BN202" s="1609"/>
    </row>
    <row r="203" spans="2:66" ht="20.25" customHeight="1" x14ac:dyDescent="0.2">
      <c r="B203" s="1520">
        <f>B201+1</f>
        <v>94</v>
      </c>
      <c r="C203" s="1673"/>
      <c r="D203" s="1675"/>
      <c r="E203" s="1541"/>
      <c r="F203" s="1676"/>
      <c r="G203" s="1584"/>
      <c r="H203" s="1511"/>
      <c r="I203" s="253"/>
      <c r="J203" s="254"/>
      <c r="K203" s="253"/>
      <c r="L203" s="254"/>
      <c r="M203" s="1585"/>
      <c r="N203" s="1586"/>
      <c r="O203" s="1509"/>
      <c r="P203" s="1510"/>
      <c r="Q203" s="1510"/>
      <c r="R203" s="1511"/>
      <c r="S203" s="1515"/>
      <c r="T203" s="1516"/>
      <c r="U203" s="1516"/>
      <c r="V203" s="1516"/>
      <c r="W203" s="1517"/>
      <c r="X203" s="273" t="s">
        <v>487</v>
      </c>
      <c r="Y203" s="274"/>
      <c r="Z203" s="275"/>
      <c r="AA203" s="266"/>
      <c r="AB203" s="267"/>
      <c r="AC203" s="267"/>
      <c r="AD203" s="267"/>
      <c r="AE203" s="267"/>
      <c r="AF203" s="267"/>
      <c r="AG203" s="268"/>
      <c r="AH203" s="266"/>
      <c r="AI203" s="267"/>
      <c r="AJ203" s="267"/>
      <c r="AK203" s="267"/>
      <c r="AL203" s="267"/>
      <c r="AM203" s="267"/>
      <c r="AN203" s="268"/>
      <c r="AO203" s="266"/>
      <c r="AP203" s="267"/>
      <c r="AQ203" s="267"/>
      <c r="AR203" s="267"/>
      <c r="AS203" s="267"/>
      <c r="AT203" s="267"/>
      <c r="AU203" s="268"/>
      <c r="AV203" s="266"/>
      <c r="AW203" s="267"/>
      <c r="AX203" s="267"/>
      <c r="AY203" s="267"/>
      <c r="AZ203" s="267"/>
      <c r="BA203" s="267"/>
      <c r="BB203" s="268"/>
      <c r="BC203" s="266"/>
      <c r="BD203" s="267"/>
      <c r="BE203" s="269"/>
      <c r="BF203" s="1518"/>
      <c r="BG203" s="1519"/>
      <c r="BH203" s="1573"/>
      <c r="BI203" s="1574"/>
      <c r="BJ203" s="1575"/>
      <c r="BK203" s="1576"/>
      <c r="BL203" s="1576"/>
      <c r="BM203" s="1576"/>
      <c r="BN203" s="1577"/>
    </row>
    <row r="204" spans="2:66" ht="20.25" customHeight="1" x14ac:dyDescent="0.2">
      <c r="B204" s="1521"/>
      <c r="C204" s="1674"/>
      <c r="D204" s="1677"/>
      <c r="E204" s="1541"/>
      <c r="F204" s="1676"/>
      <c r="G204" s="1613"/>
      <c r="H204" s="1614"/>
      <c r="I204" s="276"/>
      <c r="J204" s="277">
        <f>G203</f>
        <v>0</v>
      </c>
      <c r="K204" s="276"/>
      <c r="L204" s="277">
        <f>M203</f>
        <v>0</v>
      </c>
      <c r="M204" s="1615"/>
      <c r="N204" s="1616"/>
      <c r="O204" s="1617"/>
      <c r="P204" s="1618"/>
      <c r="Q204" s="1618"/>
      <c r="R204" s="1614"/>
      <c r="S204" s="1515"/>
      <c r="T204" s="1516"/>
      <c r="U204" s="1516"/>
      <c r="V204" s="1516"/>
      <c r="W204" s="1517"/>
      <c r="X204" s="270" t="s">
        <v>488</v>
      </c>
      <c r="Y204" s="271"/>
      <c r="Z204" s="272"/>
      <c r="AA204" s="258" t="str">
        <f>IF(AA203="","",VLOOKUP(AA203,'シフト記号表（従来型・ユニット型共通）'!$C$6:$L$47,10,FALSE))</f>
        <v/>
      </c>
      <c r="AB204" s="259" t="str">
        <f>IF(AB203="","",VLOOKUP(AB203,'シフト記号表（従来型・ユニット型共通）'!$C$6:$L$47,10,FALSE))</f>
        <v/>
      </c>
      <c r="AC204" s="259" t="str">
        <f>IF(AC203="","",VLOOKUP(AC203,'シフト記号表（従来型・ユニット型共通）'!$C$6:$L$47,10,FALSE))</f>
        <v/>
      </c>
      <c r="AD204" s="259" t="str">
        <f>IF(AD203="","",VLOOKUP(AD203,'シフト記号表（従来型・ユニット型共通）'!$C$6:$L$47,10,FALSE))</f>
        <v/>
      </c>
      <c r="AE204" s="259" t="str">
        <f>IF(AE203="","",VLOOKUP(AE203,'シフト記号表（従来型・ユニット型共通）'!$C$6:$L$47,10,FALSE))</f>
        <v/>
      </c>
      <c r="AF204" s="259" t="str">
        <f>IF(AF203="","",VLOOKUP(AF203,'シフト記号表（従来型・ユニット型共通）'!$C$6:$L$47,10,FALSE))</f>
        <v/>
      </c>
      <c r="AG204" s="260" t="str">
        <f>IF(AG203="","",VLOOKUP(AG203,'シフト記号表（従来型・ユニット型共通）'!$C$6:$L$47,10,FALSE))</f>
        <v/>
      </c>
      <c r="AH204" s="258" t="str">
        <f>IF(AH203="","",VLOOKUP(AH203,'シフト記号表（従来型・ユニット型共通）'!$C$6:$L$47,10,FALSE))</f>
        <v/>
      </c>
      <c r="AI204" s="259" t="str">
        <f>IF(AI203="","",VLOOKUP(AI203,'シフト記号表（従来型・ユニット型共通）'!$C$6:$L$47,10,FALSE))</f>
        <v/>
      </c>
      <c r="AJ204" s="259" t="str">
        <f>IF(AJ203="","",VLOOKUP(AJ203,'シフト記号表（従来型・ユニット型共通）'!$C$6:$L$47,10,FALSE))</f>
        <v/>
      </c>
      <c r="AK204" s="259" t="str">
        <f>IF(AK203="","",VLOOKUP(AK203,'シフト記号表（従来型・ユニット型共通）'!$C$6:$L$47,10,FALSE))</f>
        <v/>
      </c>
      <c r="AL204" s="259" t="str">
        <f>IF(AL203="","",VLOOKUP(AL203,'シフト記号表（従来型・ユニット型共通）'!$C$6:$L$47,10,FALSE))</f>
        <v/>
      </c>
      <c r="AM204" s="259" t="str">
        <f>IF(AM203="","",VLOOKUP(AM203,'シフト記号表（従来型・ユニット型共通）'!$C$6:$L$47,10,FALSE))</f>
        <v/>
      </c>
      <c r="AN204" s="260" t="str">
        <f>IF(AN203="","",VLOOKUP(AN203,'シフト記号表（従来型・ユニット型共通）'!$C$6:$L$47,10,FALSE))</f>
        <v/>
      </c>
      <c r="AO204" s="258" t="str">
        <f>IF(AO203="","",VLOOKUP(AO203,'シフト記号表（従来型・ユニット型共通）'!$C$6:$L$47,10,FALSE))</f>
        <v/>
      </c>
      <c r="AP204" s="259" t="str">
        <f>IF(AP203="","",VLOOKUP(AP203,'シフト記号表（従来型・ユニット型共通）'!$C$6:$L$47,10,FALSE))</f>
        <v/>
      </c>
      <c r="AQ204" s="259" t="str">
        <f>IF(AQ203="","",VLOOKUP(AQ203,'シフト記号表（従来型・ユニット型共通）'!$C$6:$L$47,10,FALSE))</f>
        <v/>
      </c>
      <c r="AR204" s="259" t="str">
        <f>IF(AR203="","",VLOOKUP(AR203,'シフト記号表（従来型・ユニット型共通）'!$C$6:$L$47,10,FALSE))</f>
        <v/>
      </c>
      <c r="AS204" s="259" t="str">
        <f>IF(AS203="","",VLOOKUP(AS203,'シフト記号表（従来型・ユニット型共通）'!$C$6:$L$47,10,FALSE))</f>
        <v/>
      </c>
      <c r="AT204" s="259" t="str">
        <f>IF(AT203="","",VLOOKUP(AT203,'シフト記号表（従来型・ユニット型共通）'!$C$6:$L$47,10,FALSE))</f>
        <v/>
      </c>
      <c r="AU204" s="260" t="str">
        <f>IF(AU203="","",VLOOKUP(AU203,'シフト記号表（従来型・ユニット型共通）'!$C$6:$L$47,10,FALSE))</f>
        <v/>
      </c>
      <c r="AV204" s="258" t="str">
        <f>IF(AV203="","",VLOOKUP(AV203,'シフト記号表（従来型・ユニット型共通）'!$C$6:$L$47,10,FALSE))</f>
        <v/>
      </c>
      <c r="AW204" s="259" t="str">
        <f>IF(AW203="","",VLOOKUP(AW203,'シフト記号表（従来型・ユニット型共通）'!$C$6:$L$47,10,FALSE))</f>
        <v/>
      </c>
      <c r="AX204" s="259" t="str">
        <f>IF(AX203="","",VLOOKUP(AX203,'シフト記号表（従来型・ユニット型共通）'!$C$6:$L$47,10,FALSE))</f>
        <v/>
      </c>
      <c r="AY204" s="259" t="str">
        <f>IF(AY203="","",VLOOKUP(AY203,'シフト記号表（従来型・ユニット型共通）'!$C$6:$L$47,10,FALSE))</f>
        <v/>
      </c>
      <c r="AZ204" s="259" t="str">
        <f>IF(AZ203="","",VLOOKUP(AZ203,'シフト記号表（従来型・ユニット型共通）'!$C$6:$L$47,10,FALSE))</f>
        <v/>
      </c>
      <c r="BA204" s="259" t="str">
        <f>IF(BA203="","",VLOOKUP(BA203,'シフト記号表（従来型・ユニット型共通）'!$C$6:$L$47,10,FALSE))</f>
        <v/>
      </c>
      <c r="BB204" s="260" t="str">
        <f>IF(BB203="","",VLOOKUP(BB203,'シフト記号表（従来型・ユニット型共通）'!$C$6:$L$47,10,FALSE))</f>
        <v/>
      </c>
      <c r="BC204" s="258" t="str">
        <f>IF(BC203="","",VLOOKUP(BC203,'シフト記号表（従来型・ユニット型共通）'!$C$6:$L$47,10,FALSE))</f>
        <v/>
      </c>
      <c r="BD204" s="259" t="str">
        <f>IF(BD203="","",VLOOKUP(BD203,'シフト記号表（従来型・ユニット型共通）'!$C$6:$L$47,10,FALSE))</f>
        <v/>
      </c>
      <c r="BE204" s="259" t="str">
        <f>IF(BE203="","",VLOOKUP(BE203,'シフト記号表（従来型・ユニット型共通）'!$C$6:$L$47,10,FALSE))</f>
        <v/>
      </c>
      <c r="BF204" s="1610" t="str">
        <f>IF($BI$3="４週",SUM(AA204:BB204),IF($BI$3="暦月",SUM(AA204:BE204),""))</f>
        <v/>
      </c>
      <c r="BG204" s="1611"/>
      <c r="BH204" s="1612" t="str">
        <f>IF($BI$3="４週",BF204/4,IF($BI$3="暦月",(BF204/($BI$8/7)),""))</f>
        <v/>
      </c>
      <c r="BI204" s="1611"/>
      <c r="BJ204" s="1607"/>
      <c r="BK204" s="1608"/>
      <c r="BL204" s="1608"/>
      <c r="BM204" s="1608"/>
      <c r="BN204" s="1609"/>
    </row>
    <row r="205" spans="2:66" ht="20.25" customHeight="1" x14ac:dyDescent="0.2">
      <c r="B205" s="1520">
        <f>B203+1</f>
        <v>95</v>
      </c>
      <c r="C205" s="1673"/>
      <c r="D205" s="1675"/>
      <c r="E205" s="1541"/>
      <c r="F205" s="1676"/>
      <c r="G205" s="1584"/>
      <c r="H205" s="1511"/>
      <c r="I205" s="253"/>
      <c r="J205" s="254"/>
      <c r="K205" s="253"/>
      <c r="L205" s="254"/>
      <c r="M205" s="1585"/>
      <c r="N205" s="1586"/>
      <c r="O205" s="1509"/>
      <c r="P205" s="1510"/>
      <c r="Q205" s="1510"/>
      <c r="R205" s="1511"/>
      <c r="S205" s="1515"/>
      <c r="T205" s="1516"/>
      <c r="U205" s="1516"/>
      <c r="V205" s="1516"/>
      <c r="W205" s="1517"/>
      <c r="X205" s="273" t="s">
        <v>487</v>
      </c>
      <c r="Y205" s="274"/>
      <c r="Z205" s="275"/>
      <c r="AA205" s="266"/>
      <c r="AB205" s="267"/>
      <c r="AC205" s="267"/>
      <c r="AD205" s="267"/>
      <c r="AE205" s="267"/>
      <c r="AF205" s="267"/>
      <c r="AG205" s="268"/>
      <c r="AH205" s="266"/>
      <c r="AI205" s="267"/>
      <c r="AJ205" s="267"/>
      <c r="AK205" s="267"/>
      <c r="AL205" s="267"/>
      <c r="AM205" s="267"/>
      <c r="AN205" s="268"/>
      <c r="AO205" s="266"/>
      <c r="AP205" s="267"/>
      <c r="AQ205" s="267"/>
      <c r="AR205" s="267"/>
      <c r="AS205" s="267"/>
      <c r="AT205" s="267"/>
      <c r="AU205" s="268"/>
      <c r="AV205" s="266"/>
      <c r="AW205" s="267"/>
      <c r="AX205" s="267"/>
      <c r="AY205" s="267"/>
      <c r="AZ205" s="267"/>
      <c r="BA205" s="267"/>
      <c r="BB205" s="268"/>
      <c r="BC205" s="266"/>
      <c r="BD205" s="267"/>
      <c r="BE205" s="269"/>
      <c r="BF205" s="1518"/>
      <c r="BG205" s="1519"/>
      <c r="BH205" s="1573"/>
      <c r="BI205" s="1574"/>
      <c r="BJ205" s="1575"/>
      <c r="BK205" s="1576"/>
      <c r="BL205" s="1576"/>
      <c r="BM205" s="1576"/>
      <c r="BN205" s="1577"/>
    </row>
    <row r="206" spans="2:66" ht="20.25" customHeight="1" x14ac:dyDescent="0.2">
      <c r="B206" s="1521"/>
      <c r="C206" s="1674"/>
      <c r="D206" s="1677"/>
      <c r="E206" s="1541"/>
      <c r="F206" s="1676"/>
      <c r="G206" s="1613"/>
      <c r="H206" s="1614"/>
      <c r="I206" s="276"/>
      <c r="J206" s="277">
        <f>G205</f>
        <v>0</v>
      </c>
      <c r="K206" s="276"/>
      <c r="L206" s="277">
        <f>M205</f>
        <v>0</v>
      </c>
      <c r="M206" s="1615"/>
      <c r="N206" s="1616"/>
      <c r="O206" s="1617"/>
      <c r="P206" s="1618"/>
      <c r="Q206" s="1618"/>
      <c r="R206" s="1614"/>
      <c r="S206" s="1515"/>
      <c r="T206" s="1516"/>
      <c r="U206" s="1516"/>
      <c r="V206" s="1516"/>
      <c r="W206" s="1517"/>
      <c r="X206" s="270" t="s">
        <v>488</v>
      </c>
      <c r="Y206" s="271"/>
      <c r="Z206" s="272"/>
      <c r="AA206" s="258" t="str">
        <f>IF(AA205="","",VLOOKUP(AA205,'シフト記号表（従来型・ユニット型共通）'!$C$6:$L$47,10,FALSE))</f>
        <v/>
      </c>
      <c r="AB206" s="259" t="str">
        <f>IF(AB205="","",VLOOKUP(AB205,'シフト記号表（従来型・ユニット型共通）'!$C$6:$L$47,10,FALSE))</f>
        <v/>
      </c>
      <c r="AC206" s="259" t="str">
        <f>IF(AC205="","",VLOOKUP(AC205,'シフト記号表（従来型・ユニット型共通）'!$C$6:$L$47,10,FALSE))</f>
        <v/>
      </c>
      <c r="AD206" s="259" t="str">
        <f>IF(AD205="","",VLOOKUP(AD205,'シフト記号表（従来型・ユニット型共通）'!$C$6:$L$47,10,FALSE))</f>
        <v/>
      </c>
      <c r="AE206" s="259" t="str">
        <f>IF(AE205="","",VLOOKUP(AE205,'シフト記号表（従来型・ユニット型共通）'!$C$6:$L$47,10,FALSE))</f>
        <v/>
      </c>
      <c r="AF206" s="259" t="str">
        <f>IF(AF205="","",VLOOKUP(AF205,'シフト記号表（従来型・ユニット型共通）'!$C$6:$L$47,10,FALSE))</f>
        <v/>
      </c>
      <c r="AG206" s="260" t="str">
        <f>IF(AG205="","",VLOOKUP(AG205,'シフト記号表（従来型・ユニット型共通）'!$C$6:$L$47,10,FALSE))</f>
        <v/>
      </c>
      <c r="AH206" s="258" t="str">
        <f>IF(AH205="","",VLOOKUP(AH205,'シフト記号表（従来型・ユニット型共通）'!$C$6:$L$47,10,FALSE))</f>
        <v/>
      </c>
      <c r="AI206" s="259" t="str">
        <f>IF(AI205="","",VLOOKUP(AI205,'シフト記号表（従来型・ユニット型共通）'!$C$6:$L$47,10,FALSE))</f>
        <v/>
      </c>
      <c r="AJ206" s="259" t="str">
        <f>IF(AJ205="","",VLOOKUP(AJ205,'シフト記号表（従来型・ユニット型共通）'!$C$6:$L$47,10,FALSE))</f>
        <v/>
      </c>
      <c r="AK206" s="259" t="str">
        <f>IF(AK205="","",VLOOKUP(AK205,'シフト記号表（従来型・ユニット型共通）'!$C$6:$L$47,10,FALSE))</f>
        <v/>
      </c>
      <c r="AL206" s="259" t="str">
        <f>IF(AL205="","",VLOOKUP(AL205,'シフト記号表（従来型・ユニット型共通）'!$C$6:$L$47,10,FALSE))</f>
        <v/>
      </c>
      <c r="AM206" s="259" t="str">
        <f>IF(AM205="","",VLOOKUP(AM205,'シフト記号表（従来型・ユニット型共通）'!$C$6:$L$47,10,FALSE))</f>
        <v/>
      </c>
      <c r="AN206" s="260" t="str">
        <f>IF(AN205="","",VLOOKUP(AN205,'シフト記号表（従来型・ユニット型共通）'!$C$6:$L$47,10,FALSE))</f>
        <v/>
      </c>
      <c r="AO206" s="258" t="str">
        <f>IF(AO205="","",VLOOKUP(AO205,'シフト記号表（従来型・ユニット型共通）'!$C$6:$L$47,10,FALSE))</f>
        <v/>
      </c>
      <c r="AP206" s="259" t="str">
        <f>IF(AP205="","",VLOOKUP(AP205,'シフト記号表（従来型・ユニット型共通）'!$C$6:$L$47,10,FALSE))</f>
        <v/>
      </c>
      <c r="AQ206" s="259" t="str">
        <f>IF(AQ205="","",VLOOKUP(AQ205,'シフト記号表（従来型・ユニット型共通）'!$C$6:$L$47,10,FALSE))</f>
        <v/>
      </c>
      <c r="AR206" s="259" t="str">
        <f>IF(AR205="","",VLOOKUP(AR205,'シフト記号表（従来型・ユニット型共通）'!$C$6:$L$47,10,FALSE))</f>
        <v/>
      </c>
      <c r="AS206" s="259" t="str">
        <f>IF(AS205="","",VLOOKUP(AS205,'シフト記号表（従来型・ユニット型共通）'!$C$6:$L$47,10,FALSE))</f>
        <v/>
      </c>
      <c r="AT206" s="259" t="str">
        <f>IF(AT205="","",VLOOKUP(AT205,'シフト記号表（従来型・ユニット型共通）'!$C$6:$L$47,10,FALSE))</f>
        <v/>
      </c>
      <c r="AU206" s="260" t="str">
        <f>IF(AU205="","",VLOOKUP(AU205,'シフト記号表（従来型・ユニット型共通）'!$C$6:$L$47,10,FALSE))</f>
        <v/>
      </c>
      <c r="AV206" s="258" t="str">
        <f>IF(AV205="","",VLOOKUP(AV205,'シフト記号表（従来型・ユニット型共通）'!$C$6:$L$47,10,FALSE))</f>
        <v/>
      </c>
      <c r="AW206" s="259" t="str">
        <f>IF(AW205="","",VLOOKUP(AW205,'シフト記号表（従来型・ユニット型共通）'!$C$6:$L$47,10,FALSE))</f>
        <v/>
      </c>
      <c r="AX206" s="259" t="str">
        <f>IF(AX205="","",VLOOKUP(AX205,'シフト記号表（従来型・ユニット型共通）'!$C$6:$L$47,10,FALSE))</f>
        <v/>
      </c>
      <c r="AY206" s="259" t="str">
        <f>IF(AY205="","",VLOOKUP(AY205,'シフト記号表（従来型・ユニット型共通）'!$C$6:$L$47,10,FALSE))</f>
        <v/>
      </c>
      <c r="AZ206" s="259" t="str">
        <f>IF(AZ205="","",VLOOKUP(AZ205,'シフト記号表（従来型・ユニット型共通）'!$C$6:$L$47,10,FALSE))</f>
        <v/>
      </c>
      <c r="BA206" s="259" t="str">
        <f>IF(BA205="","",VLOOKUP(BA205,'シフト記号表（従来型・ユニット型共通）'!$C$6:$L$47,10,FALSE))</f>
        <v/>
      </c>
      <c r="BB206" s="260" t="str">
        <f>IF(BB205="","",VLOOKUP(BB205,'シフト記号表（従来型・ユニット型共通）'!$C$6:$L$47,10,FALSE))</f>
        <v/>
      </c>
      <c r="BC206" s="258" t="str">
        <f>IF(BC205="","",VLOOKUP(BC205,'シフト記号表（従来型・ユニット型共通）'!$C$6:$L$47,10,FALSE))</f>
        <v/>
      </c>
      <c r="BD206" s="259" t="str">
        <f>IF(BD205="","",VLOOKUP(BD205,'シフト記号表（従来型・ユニット型共通）'!$C$6:$L$47,10,FALSE))</f>
        <v/>
      </c>
      <c r="BE206" s="259" t="str">
        <f>IF(BE205="","",VLOOKUP(BE205,'シフト記号表（従来型・ユニット型共通）'!$C$6:$L$47,10,FALSE))</f>
        <v/>
      </c>
      <c r="BF206" s="1610" t="str">
        <f>IF($BI$3="４週",SUM(AA206:BB206),IF($BI$3="暦月",SUM(AA206:BE206),""))</f>
        <v/>
      </c>
      <c r="BG206" s="1611"/>
      <c r="BH206" s="1612" t="str">
        <f>IF($BI$3="４週",BF206/4,IF($BI$3="暦月",(BF206/($BI$8/7)),""))</f>
        <v/>
      </c>
      <c r="BI206" s="1611"/>
      <c r="BJ206" s="1607"/>
      <c r="BK206" s="1608"/>
      <c r="BL206" s="1608"/>
      <c r="BM206" s="1608"/>
      <c r="BN206" s="1609"/>
    </row>
    <row r="207" spans="2:66" ht="20.25" customHeight="1" x14ac:dyDescent="0.2">
      <c r="B207" s="1520">
        <f>B205+1</f>
        <v>96</v>
      </c>
      <c r="C207" s="1673"/>
      <c r="D207" s="1675"/>
      <c r="E207" s="1541"/>
      <c r="F207" s="1676"/>
      <c r="G207" s="1584"/>
      <c r="H207" s="1511"/>
      <c r="I207" s="253"/>
      <c r="J207" s="254"/>
      <c r="K207" s="253"/>
      <c r="L207" s="254"/>
      <c r="M207" s="1585"/>
      <c r="N207" s="1586"/>
      <c r="O207" s="1509"/>
      <c r="P207" s="1510"/>
      <c r="Q207" s="1510"/>
      <c r="R207" s="1511"/>
      <c r="S207" s="1515"/>
      <c r="T207" s="1516"/>
      <c r="U207" s="1516"/>
      <c r="V207" s="1516"/>
      <c r="W207" s="1517"/>
      <c r="X207" s="273" t="s">
        <v>487</v>
      </c>
      <c r="Y207" s="274"/>
      <c r="Z207" s="275"/>
      <c r="AA207" s="266"/>
      <c r="AB207" s="267"/>
      <c r="AC207" s="267"/>
      <c r="AD207" s="267"/>
      <c r="AE207" s="267"/>
      <c r="AF207" s="267"/>
      <c r="AG207" s="268"/>
      <c r="AH207" s="266"/>
      <c r="AI207" s="267"/>
      <c r="AJ207" s="267"/>
      <c r="AK207" s="267"/>
      <c r="AL207" s="267"/>
      <c r="AM207" s="267"/>
      <c r="AN207" s="268"/>
      <c r="AO207" s="266"/>
      <c r="AP207" s="267"/>
      <c r="AQ207" s="267"/>
      <c r="AR207" s="267"/>
      <c r="AS207" s="267"/>
      <c r="AT207" s="267"/>
      <c r="AU207" s="268"/>
      <c r="AV207" s="266"/>
      <c r="AW207" s="267"/>
      <c r="AX207" s="267"/>
      <c r="AY207" s="267"/>
      <c r="AZ207" s="267"/>
      <c r="BA207" s="267"/>
      <c r="BB207" s="268"/>
      <c r="BC207" s="266"/>
      <c r="BD207" s="267"/>
      <c r="BE207" s="269"/>
      <c r="BF207" s="1518"/>
      <c r="BG207" s="1519"/>
      <c r="BH207" s="1573"/>
      <c r="BI207" s="1574"/>
      <c r="BJ207" s="1575"/>
      <c r="BK207" s="1576"/>
      <c r="BL207" s="1576"/>
      <c r="BM207" s="1576"/>
      <c r="BN207" s="1577"/>
    </row>
    <row r="208" spans="2:66" ht="20.25" customHeight="1" x14ac:dyDescent="0.2">
      <c r="B208" s="1521"/>
      <c r="C208" s="1674"/>
      <c r="D208" s="1677"/>
      <c r="E208" s="1541"/>
      <c r="F208" s="1676"/>
      <c r="G208" s="1613"/>
      <c r="H208" s="1614"/>
      <c r="I208" s="276"/>
      <c r="J208" s="277">
        <f>G207</f>
        <v>0</v>
      </c>
      <c r="K208" s="276"/>
      <c r="L208" s="277">
        <f>M207</f>
        <v>0</v>
      </c>
      <c r="M208" s="1615"/>
      <c r="N208" s="1616"/>
      <c r="O208" s="1617"/>
      <c r="P208" s="1618"/>
      <c r="Q208" s="1618"/>
      <c r="R208" s="1614"/>
      <c r="S208" s="1515"/>
      <c r="T208" s="1516"/>
      <c r="U208" s="1516"/>
      <c r="V208" s="1516"/>
      <c r="W208" s="1517"/>
      <c r="X208" s="270" t="s">
        <v>488</v>
      </c>
      <c r="Y208" s="271"/>
      <c r="Z208" s="272"/>
      <c r="AA208" s="258" t="str">
        <f>IF(AA207="","",VLOOKUP(AA207,'シフト記号表（従来型・ユニット型共通）'!$C$6:$L$47,10,FALSE))</f>
        <v/>
      </c>
      <c r="AB208" s="259" t="str">
        <f>IF(AB207="","",VLOOKUP(AB207,'シフト記号表（従来型・ユニット型共通）'!$C$6:$L$47,10,FALSE))</f>
        <v/>
      </c>
      <c r="AC208" s="259" t="str">
        <f>IF(AC207="","",VLOOKUP(AC207,'シフト記号表（従来型・ユニット型共通）'!$C$6:$L$47,10,FALSE))</f>
        <v/>
      </c>
      <c r="AD208" s="259" t="str">
        <f>IF(AD207="","",VLOOKUP(AD207,'シフト記号表（従来型・ユニット型共通）'!$C$6:$L$47,10,FALSE))</f>
        <v/>
      </c>
      <c r="AE208" s="259" t="str">
        <f>IF(AE207="","",VLOOKUP(AE207,'シフト記号表（従来型・ユニット型共通）'!$C$6:$L$47,10,FALSE))</f>
        <v/>
      </c>
      <c r="AF208" s="259" t="str">
        <f>IF(AF207="","",VLOOKUP(AF207,'シフト記号表（従来型・ユニット型共通）'!$C$6:$L$47,10,FALSE))</f>
        <v/>
      </c>
      <c r="AG208" s="260" t="str">
        <f>IF(AG207="","",VLOOKUP(AG207,'シフト記号表（従来型・ユニット型共通）'!$C$6:$L$47,10,FALSE))</f>
        <v/>
      </c>
      <c r="AH208" s="258" t="str">
        <f>IF(AH207="","",VLOOKUP(AH207,'シフト記号表（従来型・ユニット型共通）'!$C$6:$L$47,10,FALSE))</f>
        <v/>
      </c>
      <c r="AI208" s="259" t="str">
        <f>IF(AI207="","",VLOOKUP(AI207,'シフト記号表（従来型・ユニット型共通）'!$C$6:$L$47,10,FALSE))</f>
        <v/>
      </c>
      <c r="AJ208" s="259" t="str">
        <f>IF(AJ207="","",VLOOKUP(AJ207,'シフト記号表（従来型・ユニット型共通）'!$C$6:$L$47,10,FALSE))</f>
        <v/>
      </c>
      <c r="AK208" s="259" t="str">
        <f>IF(AK207="","",VLOOKUP(AK207,'シフト記号表（従来型・ユニット型共通）'!$C$6:$L$47,10,FALSE))</f>
        <v/>
      </c>
      <c r="AL208" s="259" t="str">
        <f>IF(AL207="","",VLOOKUP(AL207,'シフト記号表（従来型・ユニット型共通）'!$C$6:$L$47,10,FALSE))</f>
        <v/>
      </c>
      <c r="AM208" s="259" t="str">
        <f>IF(AM207="","",VLOOKUP(AM207,'シフト記号表（従来型・ユニット型共通）'!$C$6:$L$47,10,FALSE))</f>
        <v/>
      </c>
      <c r="AN208" s="260" t="str">
        <f>IF(AN207="","",VLOOKUP(AN207,'シフト記号表（従来型・ユニット型共通）'!$C$6:$L$47,10,FALSE))</f>
        <v/>
      </c>
      <c r="AO208" s="258" t="str">
        <f>IF(AO207="","",VLOOKUP(AO207,'シフト記号表（従来型・ユニット型共通）'!$C$6:$L$47,10,FALSE))</f>
        <v/>
      </c>
      <c r="AP208" s="259" t="str">
        <f>IF(AP207="","",VLOOKUP(AP207,'シフト記号表（従来型・ユニット型共通）'!$C$6:$L$47,10,FALSE))</f>
        <v/>
      </c>
      <c r="AQ208" s="259" t="str">
        <f>IF(AQ207="","",VLOOKUP(AQ207,'シフト記号表（従来型・ユニット型共通）'!$C$6:$L$47,10,FALSE))</f>
        <v/>
      </c>
      <c r="AR208" s="259" t="str">
        <f>IF(AR207="","",VLOOKUP(AR207,'シフト記号表（従来型・ユニット型共通）'!$C$6:$L$47,10,FALSE))</f>
        <v/>
      </c>
      <c r="AS208" s="259" t="str">
        <f>IF(AS207="","",VLOOKUP(AS207,'シフト記号表（従来型・ユニット型共通）'!$C$6:$L$47,10,FALSE))</f>
        <v/>
      </c>
      <c r="AT208" s="259" t="str">
        <f>IF(AT207="","",VLOOKUP(AT207,'シフト記号表（従来型・ユニット型共通）'!$C$6:$L$47,10,FALSE))</f>
        <v/>
      </c>
      <c r="AU208" s="260" t="str">
        <f>IF(AU207="","",VLOOKUP(AU207,'シフト記号表（従来型・ユニット型共通）'!$C$6:$L$47,10,FALSE))</f>
        <v/>
      </c>
      <c r="AV208" s="258" t="str">
        <f>IF(AV207="","",VLOOKUP(AV207,'シフト記号表（従来型・ユニット型共通）'!$C$6:$L$47,10,FALSE))</f>
        <v/>
      </c>
      <c r="AW208" s="259" t="str">
        <f>IF(AW207="","",VLOOKUP(AW207,'シフト記号表（従来型・ユニット型共通）'!$C$6:$L$47,10,FALSE))</f>
        <v/>
      </c>
      <c r="AX208" s="259" t="str">
        <f>IF(AX207="","",VLOOKUP(AX207,'シフト記号表（従来型・ユニット型共通）'!$C$6:$L$47,10,FALSE))</f>
        <v/>
      </c>
      <c r="AY208" s="259" t="str">
        <f>IF(AY207="","",VLOOKUP(AY207,'シフト記号表（従来型・ユニット型共通）'!$C$6:$L$47,10,FALSE))</f>
        <v/>
      </c>
      <c r="AZ208" s="259" t="str">
        <f>IF(AZ207="","",VLOOKUP(AZ207,'シフト記号表（従来型・ユニット型共通）'!$C$6:$L$47,10,FALSE))</f>
        <v/>
      </c>
      <c r="BA208" s="259" t="str">
        <f>IF(BA207="","",VLOOKUP(BA207,'シフト記号表（従来型・ユニット型共通）'!$C$6:$L$47,10,FALSE))</f>
        <v/>
      </c>
      <c r="BB208" s="260" t="str">
        <f>IF(BB207="","",VLOOKUP(BB207,'シフト記号表（従来型・ユニット型共通）'!$C$6:$L$47,10,FALSE))</f>
        <v/>
      </c>
      <c r="BC208" s="258" t="str">
        <f>IF(BC207="","",VLOOKUP(BC207,'シフト記号表（従来型・ユニット型共通）'!$C$6:$L$47,10,FALSE))</f>
        <v/>
      </c>
      <c r="BD208" s="259" t="str">
        <f>IF(BD207="","",VLOOKUP(BD207,'シフト記号表（従来型・ユニット型共通）'!$C$6:$L$47,10,FALSE))</f>
        <v/>
      </c>
      <c r="BE208" s="259" t="str">
        <f>IF(BE207="","",VLOOKUP(BE207,'シフト記号表（従来型・ユニット型共通）'!$C$6:$L$47,10,FALSE))</f>
        <v/>
      </c>
      <c r="BF208" s="1610" t="str">
        <f>IF($BI$3="４週",SUM(AA208:BB208),IF($BI$3="暦月",SUM(AA208:BE208),""))</f>
        <v/>
      </c>
      <c r="BG208" s="1611"/>
      <c r="BH208" s="1612" t="str">
        <f>IF($BI$3="４週",BF208/4,IF($BI$3="暦月",(BF208/($BI$8/7)),""))</f>
        <v/>
      </c>
      <c r="BI208" s="1611"/>
      <c r="BJ208" s="1607"/>
      <c r="BK208" s="1608"/>
      <c r="BL208" s="1608"/>
      <c r="BM208" s="1608"/>
      <c r="BN208" s="1609"/>
    </row>
    <row r="209" spans="2:66" ht="20.25" customHeight="1" x14ac:dyDescent="0.2">
      <c r="B209" s="1520">
        <f>B207+1</f>
        <v>97</v>
      </c>
      <c r="C209" s="1673"/>
      <c r="D209" s="1675"/>
      <c r="E209" s="1541"/>
      <c r="F209" s="1676"/>
      <c r="G209" s="1584"/>
      <c r="H209" s="1511"/>
      <c r="I209" s="253"/>
      <c r="J209" s="254"/>
      <c r="K209" s="253"/>
      <c r="L209" s="254"/>
      <c r="M209" s="1585"/>
      <c r="N209" s="1586"/>
      <c r="O209" s="1509"/>
      <c r="P209" s="1510"/>
      <c r="Q209" s="1510"/>
      <c r="R209" s="1511"/>
      <c r="S209" s="1515"/>
      <c r="T209" s="1516"/>
      <c r="U209" s="1516"/>
      <c r="V209" s="1516"/>
      <c r="W209" s="1517"/>
      <c r="X209" s="273" t="s">
        <v>487</v>
      </c>
      <c r="Y209" s="274"/>
      <c r="Z209" s="275"/>
      <c r="AA209" s="266"/>
      <c r="AB209" s="267"/>
      <c r="AC209" s="267"/>
      <c r="AD209" s="267"/>
      <c r="AE209" s="267"/>
      <c r="AF209" s="267"/>
      <c r="AG209" s="268"/>
      <c r="AH209" s="266"/>
      <c r="AI209" s="267"/>
      <c r="AJ209" s="267"/>
      <c r="AK209" s="267"/>
      <c r="AL209" s="267"/>
      <c r="AM209" s="267"/>
      <c r="AN209" s="268"/>
      <c r="AO209" s="266"/>
      <c r="AP209" s="267"/>
      <c r="AQ209" s="267"/>
      <c r="AR209" s="267"/>
      <c r="AS209" s="267"/>
      <c r="AT209" s="267"/>
      <c r="AU209" s="268"/>
      <c r="AV209" s="266"/>
      <c r="AW209" s="267"/>
      <c r="AX209" s="267"/>
      <c r="AY209" s="267"/>
      <c r="AZ209" s="267"/>
      <c r="BA209" s="267"/>
      <c r="BB209" s="268"/>
      <c r="BC209" s="266"/>
      <c r="BD209" s="267"/>
      <c r="BE209" s="269"/>
      <c r="BF209" s="1518"/>
      <c r="BG209" s="1519"/>
      <c r="BH209" s="1573"/>
      <c r="BI209" s="1574"/>
      <c r="BJ209" s="1575"/>
      <c r="BK209" s="1576"/>
      <c r="BL209" s="1576"/>
      <c r="BM209" s="1576"/>
      <c r="BN209" s="1577"/>
    </row>
    <row r="210" spans="2:66" ht="20.25" customHeight="1" x14ac:dyDescent="0.2">
      <c r="B210" s="1521"/>
      <c r="C210" s="1674"/>
      <c r="D210" s="1677"/>
      <c r="E210" s="1541"/>
      <c r="F210" s="1676"/>
      <c r="G210" s="1613"/>
      <c r="H210" s="1614"/>
      <c r="I210" s="276"/>
      <c r="J210" s="277">
        <f>G209</f>
        <v>0</v>
      </c>
      <c r="K210" s="276"/>
      <c r="L210" s="277">
        <f>M209</f>
        <v>0</v>
      </c>
      <c r="M210" s="1615"/>
      <c r="N210" s="1616"/>
      <c r="O210" s="1617"/>
      <c r="P210" s="1618"/>
      <c r="Q210" s="1618"/>
      <c r="R210" s="1614"/>
      <c r="S210" s="1515"/>
      <c r="T210" s="1516"/>
      <c r="U210" s="1516"/>
      <c r="V210" s="1516"/>
      <c r="W210" s="1517"/>
      <c r="X210" s="270" t="s">
        <v>488</v>
      </c>
      <c r="Y210" s="271"/>
      <c r="Z210" s="272"/>
      <c r="AA210" s="258" t="str">
        <f>IF(AA209="","",VLOOKUP(AA209,'シフト記号表（従来型・ユニット型共通）'!$C$6:$L$47,10,FALSE))</f>
        <v/>
      </c>
      <c r="AB210" s="259" t="str">
        <f>IF(AB209="","",VLOOKUP(AB209,'シフト記号表（従来型・ユニット型共通）'!$C$6:$L$47,10,FALSE))</f>
        <v/>
      </c>
      <c r="AC210" s="259" t="str">
        <f>IF(AC209="","",VLOOKUP(AC209,'シフト記号表（従来型・ユニット型共通）'!$C$6:$L$47,10,FALSE))</f>
        <v/>
      </c>
      <c r="AD210" s="259" t="str">
        <f>IF(AD209="","",VLOOKUP(AD209,'シフト記号表（従来型・ユニット型共通）'!$C$6:$L$47,10,FALSE))</f>
        <v/>
      </c>
      <c r="AE210" s="259" t="str">
        <f>IF(AE209="","",VLOOKUP(AE209,'シフト記号表（従来型・ユニット型共通）'!$C$6:$L$47,10,FALSE))</f>
        <v/>
      </c>
      <c r="AF210" s="259" t="str">
        <f>IF(AF209="","",VLOOKUP(AF209,'シフト記号表（従来型・ユニット型共通）'!$C$6:$L$47,10,FALSE))</f>
        <v/>
      </c>
      <c r="AG210" s="260" t="str">
        <f>IF(AG209="","",VLOOKUP(AG209,'シフト記号表（従来型・ユニット型共通）'!$C$6:$L$47,10,FALSE))</f>
        <v/>
      </c>
      <c r="AH210" s="258" t="str">
        <f>IF(AH209="","",VLOOKUP(AH209,'シフト記号表（従来型・ユニット型共通）'!$C$6:$L$47,10,FALSE))</f>
        <v/>
      </c>
      <c r="AI210" s="259" t="str">
        <f>IF(AI209="","",VLOOKUP(AI209,'シフト記号表（従来型・ユニット型共通）'!$C$6:$L$47,10,FALSE))</f>
        <v/>
      </c>
      <c r="AJ210" s="259" t="str">
        <f>IF(AJ209="","",VLOOKUP(AJ209,'シフト記号表（従来型・ユニット型共通）'!$C$6:$L$47,10,FALSE))</f>
        <v/>
      </c>
      <c r="AK210" s="259" t="str">
        <f>IF(AK209="","",VLOOKUP(AK209,'シフト記号表（従来型・ユニット型共通）'!$C$6:$L$47,10,FALSE))</f>
        <v/>
      </c>
      <c r="AL210" s="259" t="str">
        <f>IF(AL209="","",VLOOKUP(AL209,'シフト記号表（従来型・ユニット型共通）'!$C$6:$L$47,10,FALSE))</f>
        <v/>
      </c>
      <c r="AM210" s="259" t="str">
        <f>IF(AM209="","",VLOOKUP(AM209,'シフト記号表（従来型・ユニット型共通）'!$C$6:$L$47,10,FALSE))</f>
        <v/>
      </c>
      <c r="AN210" s="260" t="str">
        <f>IF(AN209="","",VLOOKUP(AN209,'シフト記号表（従来型・ユニット型共通）'!$C$6:$L$47,10,FALSE))</f>
        <v/>
      </c>
      <c r="AO210" s="258" t="str">
        <f>IF(AO209="","",VLOOKUP(AO209,'シフト記号表（従来型・ユニット型共通）'!$C$6:$L$47,10,FALSE))</f>
        <v/>
      </c>
      <c r="AP210" s="259" t="str">
        <f>IF(AP209="","",VLOOKUP(AP209,'シフト記号表（従来型・ユニット型共通）'!$C$6:$L$47,10,FALSE))</f>
        <v/>
      </c>
      <c r="AQ210" s="259" t="str">
        <f>IF(AQ209="","",VLOOKUP(AQ209,'シフト記号表（従来型・ユニット型共通）'!$C$6:$L$47,10,FALSE))</f>
        <v/>
      </c>
      <c r="AR210" s="259" t="str">
        <f>IF(AR209="","",VLOOKUP(AR209,'シフト記号表（従来型・ユニット型共通）'!$C$6:$L$47,10,FALSE))</f>
        <v/>
      </c>
      <c r="AS210" s="259" t="str">
        <f>IF(AS209="","",VLOOKUP(AS209,'シフト記号表（従来型・ユニット型共通）'!$C$6:$L$47,10,FALSE))</f>
        <v/>
      </c>
      <c r="AT210" s="259" t="str">
        <f>IF(AT209="","",VLOOKUP(AT209,'シフト記号表（従来型・ユニット型共通）'!$C$6:$L$47,10,FALSE))</f>
        <v/>
      </c>
      <c r="AU210" s="260" t="str">
        <f>IF(AU209="","",VLOOKUP(AU209,'シフト記号表（従来型・ユニット型共通）'!$C$6:$L$47,10,FALSE))</f>
        <v/>
      </c>
      <c r="AV210" s="258" t="str">
        <f>IF(AV209="","",VLOOKUP(AV209,'シフト記号表（従来型・ユニット型共通）'!$C$6:$L$47,10,FALSE))</f>
        <v/>
      </c>
      <c r="AW210" s="259" t="str">
        <f>IF(AW209="","",VLOOKUP(AW209,'シフト記号表（従来型・ユニット型共通）'!$C$6:$L$47,10,FALSE))</f>
        <v/>
      </c>
      <c r="AX210" s="259" t="str">
        <f>IF(AX209="","",VLOOKUP(AX209,'シフト記号表（従来型・ユニット型共通）'!$C$6:$L$47,10,FALSE))</f>
        <v/>
      </c>
      <c r="AY210" s="259" t="str">
        <f>IF(AY209="","",VLOOKUP(AY209,'シフト記号表（従来型・ユニット型共通）'!$C$6:$L$47,10,FALSE))</f>
        <v/>
      </c>
      <c r="AZ210" s="259" t="str">
        <f>IF(AZ209="","",VLOOKUP(AZ209,'シフト記号表（従来型・ユニット型共通）'!$C$6:$L$47,10,FALSE))</f>
        <v/>
      </c>
      <c r="BA210" s="259" t="str">
        <f>IF(BA209="","",VLOOKUP(BA209,'シフト記号表（従来型・ユニット型共通）'!$C$6:$L$47,10,FALSE))</f>
        <v/>
      </c>
      <c r="BB210" s="260" t="str">
        <f>IF(BB209="","",VLOOKUP(BB209,'シフト記号表（従来型・ユニット型共通）'!$C$6:$L$47,10,FALSE))</f>
        <v/>
      </c>
      <c r="BC210" s="258" t="str">
        <f>IF(BC209="","",VLOOKUP(BC209,'シフト記号表（従来型・ユニット型共通）'!$C$6:$L$47,10,FALSE))</f>
        <v/>
      </c>
      <c r="BD210" s="259" t="str">
        <f>IF(BD209="","",VLOOKUP(BD209,'シフト記号表（従来型・ユニット型共通）'!$C$6:$L$47,10,FALSE))</f>
        <v/>
      </c>
      <c r="BE210" s="259" t="str">
        <f>IF(BE209="","",VLOOKUP(BE209,'シフト記号表（従来型・ユニット型共通）'!$C$6:$L$47,10,FALSE))</f>
        <v/>
      </c>
      <c r="BF210" s="1610" t="str">
        <f>IF($BI$3="４週",SUM(AA210:BB210),IF($BI$3="暦月",SUM(AA210:BE210),""))</f>
        <v/>
      </c>
      <c r="BG210" s="1611"/>
      <c r="BH210" s="1612" t="str">
        <f>IF($BI$3="４週",BF210/4,IF($BI$3="暦月",(BF210/($BI$8/7)),""))</f>
        <v/>
      </c>
      <c r="BI210" s="1611"/>
      <c r="BJ210" s="1607"/>
      <c r="BK210" s="1608"/>
      <c r="BL210" s="1608"/>
      <c r="BM210" s="1608"/>
      <c r="BN210" s="1609"/>
    </row>
    <row r="211" spans="2:66" ht="20.25" customHeight="1" x14ac:dyDescent="0.2">
      <c r="B211" s="1520">
        <f>B209+1</f>
        <v>98</v>
      </c>
      <c r="C211" s="1673"/>
      <c r="D211" s="1675"/>
      <c r="E211" s="1541"/>
      <c r="F211" s="1676"/>
      <c r="G211" s="1584"/>
      <c r="H211" s="1511"/>
      <c r="I211" s="253"/>
      <c r="J211" s="254"/>
      <c r="K211" s="253"/>
      <c r="L211" s="254"/>
      <c r="M211" s="1585"/>
      <c r="N211" s="1586"/>
      <c r="O211" s="1509"/>
      <c r="P211" s="1510"/>
      <c r="Q211" s="1510"/>
      <c r="R211" s="1511"/>
      <c r="S211" s="1515"/>
      <c r="T211" s="1516"/>
      <c r="U211" s="1516"/>
      <c r="V211" s="1516"/>
      <c r="W211" s="1517"/>
      <c r="X211" s="273" t="s">
        <v>487</v>
      </c>
      <c r="Y211" s="274"/>
      <c r="Z211" s="275"/>
      <c r="AA211" s="266"/>
      <c r="AB211" s="267"/>
      <c r="AC211" s="267"/>
      <c r="AD211" s="267"/>
      <c r="AE211" s="267"/>
      <c r="AF211" s="267"/>
      <c r="AG211" s="268"/>
      <c r="AH211" s="266"/>
      <c r="AI211" s="267"/>
      <c r="AJ211" s="267"/>
      <c r="AK211" s="267"/>
      <c r="AL211" s="267"/>
      <c r="AM211" s="267"/>
      <c r="AN211" s="268"/>
      <c r="AO211" s="266"/>
      <c r="AP211" s="267"/>
      <c r="AQ211" s="267"/>
      <c r="AR211" s="267"/>
      <c r="AS211" s="267"/>
      <c r="AT211" s="267"/>
      <c r="AU211" s="268"/>
      <c r="AV211" s="266"/>
      <c r="AW211" s="267"/>
      <c r="AX211" s="267"/>
      <c r="AY211" s="267"/>
      <c r="AZ211" s="267"/>
      <c r="BA211" s="267"/>
      <c r="BB211" s="268"/>
      <c r="BC211" s="266"/>
      <c r="BD211" s="267"/>
      <c r="BE211" s="269"/>
      <c r="BF211" s="1518"/>
      <c r="BG211" s="1519"/>
      <c r="BH211" s="1573"/>
      <c r="BI211" s="1574"/>
      <c r="BJ211" s="1575"/>
      <c r="BK211" s="1576"/>
      <c r="BL211" s="1576"/>
      <c r="BM211" s="1576"/>
      <c r="BN211" s="1577"/>
    </row>
    <row r="212" spans="2:66" ht="20.25" customHeight="1" x14ac:dyDescent="0.2">
      <c r="B212" s="1521"/>
      <c r="C212" s="1674"/>
      <c r="D212" s="1677"/>
      <c r="E212" s="1541"/>
      <c r="F212" s="1676"/>
      <c r="G212" s="1613"/>
      <c r="H212" s="1614"/>
      <c r="I212" s="276"/>
      <c r="J212" s="277">
        <f>G211</f>
        <v>0</v>
      </c>
      <c r="K212" s="276"/>
      <c r="L212" s="277">
        <f>M211</f>
        <v>0</v>
      </c>
      <c r="M212" s="1615"/>
      <c r="N212" s="1616"/>
      <c r="O212" s="1617"/>
      <c r="P212" s="1618"/>
      <c r="Q212" s="1618"/>
      <c r="R212" s="1614"/>
      <c r="S212" s="1515"/>
      <c r="T212" s="1516"/>
      <c r="U212" s="1516"/>
      <c r="V212" s="1516"/>
      <c r="W212" s="1517"/>
      <c r="X212" s="270" t="s">
        <v>488</v>
      </c>
      <c r="Y212" s="271"/>
      <c r="Z212" s="272"/>
      <c r="AA212" s="258" t="str">
        <f>IF(AA211="","",VLOOKUP(AA211,'シフト記号表（従来型・ユニット型共通）'!$C$6:$L$47,10,FALSE))</f>
        <v/>
      </c>
      <c r="AB212" s="259" t="str">
        <f>IF(AB211="","",VLOOKUP(AB211,'シフト記号表（従来型・ユニット型共通）'!$C$6:$L$47,10,FALSE))</f>
        <v/>
      </c>
      <c r="AC212" s="259" t="str">
        <f>IF(AC211="","",VLOOKUP(AC211,'シフト記号表（従来型・ユニット型共通）'!$C$6:$L$47,10,FALSE))</f>
        <v/>
      </c>
      <c r="AD212" s="259" t="str">
        <f>IF(AD211="","",VLOOKUP(AD211,'シフト記号表（従来型・ユニット型共通）'!$C$6:$L$47,10,FALSE))</f>
        <v/>
      </c>
      <c r="AE212" s="259" t="str">
        <f>IF(AE211="","",VLOOKUP(AE211,'シフト記号表（従来型・ユニット型共通）'!$C$6:$L$47,10,FALSE))</f>
        <v/>
      </c>
      <c r="AF212" s="259" t="str">
        <f>IF(AF211="","",VLOOKUP(AF211,'シフト記号表（従来型・ユニット型共通）'!$C$6:$L$47,10,FALSE))</f>
        <v/>
      </c>
      <c r="AG212" s="260" t="str">
        <f>IF(AG211="","",VLOOKUP(AG211,'シフト記号表（従来型・ユニット型共通）'!$C$6:$L$47,10,FALSE))</f>
        <v/>
      </c>
      <c r="AH212" s="258" t="str">
        <f>IF(AH211="","",VLOOKUP(AH211,'シフト記号表（従来型・ユニット型共通）'!$C$6:$L$47,10,FALSE))</f>
        <v/>
      </c>
      <c r="AI212" s="259" t="str">
        <f>IF(AI211="","",VLOOKUP(AI211,'シフト記号表（従来型・ユニット型共通）'!$C$6:$L$47,10,FALSE))</f>
        <v/>
      </c>
      <c r="AJ212" s="259" t="str">
        <f>IF(AJ211="","",VLOOKUP(AJ211,'シフト記号表（従来型・ユニット型共通）'!$C$6:$L$47,10,FALSE))</f>
        <v/>
      </c>
      <c r="AK212" s="259" t="str">
        <f>IF(AK211="","",VLOOKUP(AK211,'シフト記号表（従来型・ユニット型共通）'!$C$6:$L$47,10,FALSE))</f>
        <v/>
      </c>
      <c r="AL212" s="259" t="str">
        <f>IF(AL211="","",VLOOKUP(AL211,'シフト記号表（従来型・ユニット型共通）'!$C$6:$L$47,10,FALSE))</f>
        <v/>
      </c>
      <c r="AM212" s="259" t="str">
        <f>IF(AM211="","",VLOOKUP(AM211,'シフト記号表（従来型・ユニット型共通）'!$C$6:$L$47,10,FALSE))</f>
        <v/>
      </c>
      <c r="AN212" s="260" t="str">
        <f>IF(AN211="","",VLOOKUP(AN211,'シフト記号表（従来型・ユニット型共通）'!$C$6:$L$47,10,FALSE))</f>
        <v/>
      </c>
      <c r="AO212" s="258" t="str">
        <f>IF(AO211="","",VLOOKUP(AO211,'シフト記号表（従来型・ユニット型共通）'!$C$6:$L$47,10,FALSE))</f>
        <v/>
      </c>
      <c r="AP212" s="259" t="str">
        <f>IF(AP211="","",VLOOKUP(AP211,'シフト記号表（従来型・ユニット型共通）'!$C$6:$L$47,10,FALSE))</f>
        <v/>
      </c>
      <c r="AQ212" s="259" t="str">
        <f>IF(AQ211="","",VLOOKUP(AQ211,'シフト記号表（従来型・ユニット型共通）'!$C$6:$L$47,10,FALSE))</f>
        <v/>
      </c>
      <c r="AR212" s="259" t="str">
        <f>IF(AR211="","",VLOOKUP(AR211,'シフト記号表（従来型・ユニット型共通）'!$C$6:$L$47,10,FALSE))</f>
        <v/>
      </c>
      <c r="AS212" s="259" t="str">
        <f>IF(AS211="","",VLOOKUP(AS211,'シフト記号表（従来型・ユニット型共通）'!$C$6:$L$47,10,FALSE))</f>
        <v/>
      </c>
      <c r="AT212" s="259" t="str">
        <f>IF(AT211="","",VLOOKUP(AT211,'シフト記号表（従来型・ユニット型共通）'!$C$6:$L$47,10,FALSE))</f>
        <v/>
      </c>
      <c r="AU212" s="260" t="str">
        <f>IF(AU211="","",VLOOKUP(AU211,'シフト記号表（従来型・ユニット型共通）'!$C$6:$L$47,10,FALSE))</f>
        <v/>
      </c>
      <c r="AV212" s="258" t="str">
        <f>IF(AV211="","",VLOOKUP(AV211,'シフト記号表（従来型・ユニット型共通）'!$C$6:$L$47,10,FALSE))</f>
        <v/>
      </c>
      <c r="AW212" s="259" t="str">
        <f>IF(AW211="","",VLOOKUP(AW211,'シフト記号表（従来型・ユニット型共通）'!$C$6:$L$47,10,FALSE))</f>
        <v/>
      </c>
      <c r="AX212" s="259" t="str">
        <f>IF(AX211="","",VLOOKUP(AX211,'シフト記号表（従来型・ユニット型共通）'!$C$6:$L$47,10,FALSE))</f>
        <v/>
      </c>
      <c r="AY212" s="259" t="str">
        <f>IF(AY211="","",VLOOKUP(AY211,'シフト記号表（従来型・ユニット型共通）'!$C$6:$L$47,10,FALSE))</f>
        <v/>
      </c>
      <c r="AZ212" s="259" t="str">
        <f>IF(AZ211="","",VLOOKUP(AZ211,'シフト記号表（従来型・ユニット型共通）'!$C$6:$L$47,10,FALSE))</f>
        <v/>
      </c>
      <c r="BA212" s="259" t="str">
        <f>IF(BA211="","",VLOOKUP(BA211,'シフト記号表（従来型・ユニット型共通）'!$C$6:$L$47,10,FALSE))</f>
        <v/>
      </c>
      <c r="BB212" s="260" t="str">
        <f>IF(BB211="","",VLOOKUP(BB211,'シフト記号表（従来型・ユニット型共通）'!$C$6:$L$47,10,FALSE))</f>
        <v/>
      </c>
      <c r="BC212" s="258" t="str">
        <f>IF(BC211="","",VLOOKUP(BC211,'シフト記号表（従来型・ユニット型共通）'!$C$6:$L$47,10,FALSE))</f>
        <v/>
      </c>
      <c r="BD212" s="259" t="str">
        <f>IF(BD211="","",VLOOKUP(BD211,'シフト記号表（従来型・ユニット型共通）'!$C$6:$L$47,10,FALSE))</f>
        <v/>
      </c>
      <c r="BE212" s="259" t="str">
        <f>IF(BE211="","",VLOOKUP(BE211,'シフト記号表（従来型・ユニット型共通）'!$C$6:$L$47,10,FALSE))</f>
        <v/>
      </c>
      <c r="BF212" s="1610" t="str">
        <f>IF($BI$3="４週",SUM(AA212:BB212),IF($BI$3="暦月",SUM(AA212:BE212),""))</f>
        <v/>
      </c>
      <c r="BG212" s="1611"/>
      <c r="BH212" s="1612" t="str">
        <f>IF($BI$3="４週",BF212/4,IF($BI$3="暦月",(BF212/($BI$8/7)),""))</f>
        <v/>
      </c>
      <c r="BI212" s="1611"/>
      <c r="BJ212" s="1607"/>
      <c r="BK212" s="1608"/>
      <c r="BL212" s="1608"/>
      <c r="BM212" s="1608"/>
      <c r="BN212" s="1609"/>
    </row>
    <row r="213" spans="2:66" ht="20.25" customHeight="1" x14ac:dyDescent="0.2">
      <c r="B213" s="1520">
        <f>B211+1</f>
        <v>99</v>
      </c>
      <c r="C213" s="1673"/>
      <c r="D213" s="1675"/>
      <c r="E213" s="1541"/>
      <c r="F213" s="1676"/>
      <c r="G213" s="1584"/>
      <c r="H213" s="1511"/>
      <c r="I213" s="253"/>
      <c r="J213" s="254"/>
      <c r="K213" s="253"/>
      <c r="L213" s="254"/>
      <c r="M213" s="1585"/>
      <c r="N213" s="1586"/>
      <c r="O213" s="1509"/>
      <c r="P213" s="1510"/>
      <c r="Q213" s="1510"/>
      <c r="R213" s="1511"/>
      <c r="S213" s="1515"/>
      <c r="T213" s="1516"/>
      <c r="U213" s="1516"/>
      <c r="V213" s="1516"/>
      <c r="W213" s="1517"/>
      <c r="X213" s="273" t="s">
        <v>487</v>
      </c>
      <c r="Y213" s="274"/>
      <c r="Z213" s="275"/>
      <c r="AA213" s="266"/>
      <c r="AB213" s="267"/>
      <c r="AC213" s="267"/>
      <c r="AD213" s="267"/>
      <c r="AE213" s="267"/>
      <c r="AF213" s="267"/>
      <c r="AG213" s="268"/>
      <c r="AH213" s="266"/>
      <c r="AI213" s="267"/>
      <c r="AJ213" s="267"/>
      <c r="AK213" s="267"/>
      <c r="AL213" s="267"/>
      <c r="AM213" s="267"/>
      <c r="AN213" s="268"/>
      <c r="AO213" s="266"/>
      <c r="AP213" s="267"/>
      <c r="AQ213" s="267"/>
      <c r="AR213" s="267"/>
      <c r="AS213" s="267"/>
      <c r="AT213" s="267"/>
      <c r="AU213" s="268"/>
      <c r="AV213" s="266"/>
      <c r="AW213" s="267"/>
      <c r="AX213" s="267"/>
      <c r="AY213" s="267"/>
      <c r="AZ213" s="267"/>
      <c r="BA213" s="267"/>
      <c r="BB213" s="268"/>
      <c r="BC213" s="266"/>
      <c r="BD213" s="267"/>
      <c r="BE213" s="269"/>
      <c r="BF213" s="1518"/>
      <c r="BG213" s="1519"/>
      <c r="BH213" s="1573"/>
      <c r="BI213" s="1574"/>
      <c r="BJ213" s="1575"/>
      <c r="BK213" s="1576"/>
      <c r="BL213" s="1576"/>
      <c r="BM213" s="1576"/>
      <c r="BN213" s="1577"/>
    </row>
    <row r="214" spans="2:66" ht="20.25" customHeight="1" x14ac:dyDescent="0.2">
      <c r="B214" s="1521"/>
      <c r="C214" s="1674"/>
      <c r="D214" s="1677"/>
      <c r="E214" s="1541"/>
      <c r="F214" s="1676"/>
      <c r="G214" s="1613"/>
      <c r="H214" s="1614"/>
      <c r="I214" s="276"/>
      <c r="J214" s="277">
        <f>G213</f>
        <v>0</v>
      </c>
      <c r="K214" s="276"/>
      <c r="L214" s="277">
        <f>M213</f>
        <v>0</v>
      </c>
      <c r="M214" s="1615"/>
      <c r="N214" s="1616"/>
      <c r="O214" s="1617"/>
      <c r="P214" s="1618"/>
      <c r="Q214" s="1618"/>
      <c r="R214" s="1614"/>
      <c r="S214" s="1515"/>
      <c r="T214" s="1516"/>
      <c r="U214" s="1516"/>
      <c r="V214" s="1516"/>
      <c r="W214" s="1517"/>
      <c r="X214" s="270" t="s">
        <v>488</v>
      </c>
      <c r="Y214" s="271"/>
      <c r="Z214" s="272"/>
      <c r="AA214" s="258" t="str">
        <f>IF(AA213="","",VLOOKUP(AA213,'シフト記号表（従来型・ユニット型共通）'!$C$6:$L$47,10,FALSE))</f>
        <v/>
      </c>
      <c r="AB214" s="259" t="str">
        <f>IF(AB213="","",VLOOKUP(AB213,'シフト記号表（従来型・ユニット型共通）'!$C$6:$L$47,10,FALSE))</f>
        <v/>
      </c>
      <c r="AC214" s="259" t="str">
        <f>IF(AC213="","",VLOOKUP(AC213,'シフト記号表（従来型・ユニット型共通）'!$C$6:$L$47,10,FALSE))</f>
        <v/>
      </c>
      <c r="AD214" s="259" t="str">
        <f>IF(AD213="","",VLOOKUP(AD213,'シフト記号表（従来型・ユニット型共通）'!$C$6:$L$47,10,FALSE))</f>
        <v/>
      </c>
      <c r="AE214" s="259" t="str">
        <f>IF(AE213="","",VLOOKUP(AE213,'シフト記号表（従来型・ユニット型共通）'!$C$6:$L$47,10,FALSE))</f>
        <v/>
      </c>
      <c r="AF214" s="259" t="str">
        <f>IF(AF213="","",VLOOKUP(AF213,'シフト記号表（従来型・ユニット型共通）'!$C$6:$L$47,10,FALSE))</f>
        <v/>
      </c>
      <c r="AG214" s="260" t="str">
        <f>IF(AG213="","",VLOOKUP(AG213,'シフト記号表（従来型・ユニット型共通）'!$C$6:$L$47,10,FALSE))</f>
        <v/>
      </c>
      <c r="AH214" s="258" t="str">
        <f>IF(AH213="","",VLOOKUP(AH213,'シフト記号表（従来型・ユニット型共通）'!$C$6:$L$47,10,FALSE))</f>
        <v/>
      </c>
      <c r="AI214" s="259" t="str">
        <f>IF(AI213="","",VLOOKUP(AI213,'シフト記号表（従来型・ユニット型共通）'!$C$6:$L$47,10,FALSE))</f>
        <v/>
      </c>
      <c r="AJ214" s="259" t="str">
        <f>IF(AJ213="","",VLOOKUP(AJ213,'シフト記号表（従来型・ユニット型共通）'!$C$6:$L$47,10,FALSE))</f>
        <v/>
      </c>
      <c r="AK214" s="259" t="str">
        <f>IF(AK213="","",VLOOKUP(AK213,'シフト記号表（従来型・ユニット型共通）'!$C$6:$L$47,10,FALSE))</f>
        <v/>
      </c>
      <c r="AL214" s="259" t="str">
        <f>IF(AL213="","",VLOOKUP(AL213,'シフト記号表（従来型・ユニット型共通）'!$C$6:$L$47,10,FALSE))</f>
        <v/>
      </c>
      <c r="AM214" s="259" t="str">
        <f>IF(AM213="","",VLOOKUP(AM213,'シフト記号表（従来型・ユニット型共通）'!$C$6:$L$47,10,FALSE))</f>
        <v/>
      </c>
      <c r="AN214" s="260" t="str">
        <f>IF(AN213="","",VLOOKUP(AN213,'シフト記号表（従来型・ユニット型共通）'!$C$6:$L$47,10,FALSE))</f>
        <v/>
      </c>
      <c r="AO214" s="258" t="str">
        <f>IF(AO213="","",VLOOKUP(AO213,'シフト記号表（従来型・ユニット型共通）'!$C$6:$L$47,10,FALSE))</f>
        <v/>
      </c>
      <c r="AP214" s="259" t="str">
        <f>IF(AP213="","",VLOOKUP(AP213,'シフト記号表（従来型・ユニット型共通）'!$C$6:$L$47,10,FALSE))</f>
        <v/>
      </c>
      <c r="AQ214" s="259" t="str">
        <f>IF(AQ213="","",VLOOKUP(AQ213,'シフト記号表（従来型・ユニット型共通）'!$C$6:$L$47,10,FALSE))</f>
        <v/>
      </c>
      <c r="AR214" s="259" t="str">
        <f>IF(AR213="","",VLOOKUP(AR213,'シフト記号表（従来型・ユニット型共通）'!$C$6:$L$47,10,FALSE))</f>
        <v/>
      </c>
      <c r="AS214" s="259" t="str">
        <f>IF(AS213="","",VLOOKUP(AS213,'シフト記号表（従来型・ユニット型共通）'!$C$6:$L$47,10,FALSE))</f>
        <v/>
      </c>
      <c r="AT214" s="259" t="str">
        <f>IF(AT213="","",VLOOKUP(AT213,'シフト記号表（従来型・ユニット型共通）'!$C$6:$L$47,10,FALSE))</f>
        <v/>
      </c>
      <c r="AU214" s="260" t="str">
        <f>IF(AU213="","",VLOOKUP(AU213,'シフト記号表（従来型・ユニット型共通）'!$C$6:$L$47,10,FALSE))</f>
        <v/>
      </c>
      <c r="AV214" s="258" t="str">
        <f>IF(AV213="","",VLOOKUP(AV213,'シフト記号表（従来型・ユニット型共通）'!$C$6:$L$47,10,FALSE))</f>
        <v/>
      </c>
      <c r="AW214" s="259" t="str">
        <f>IF(AW213="","",VLOOKUP(AW213,'シフト記号表（従来型・ユニット型共通）'!$C$6:$L$47,10,FALSE))</f>
        <v/>
      </c>
      <c r="AX214" s="259" t="str">
        <f>IF(AX213="","",VLOOKUP(AX213,'シフト記号表（従来型・ユニット型共通）'!$C$6:$L$47,10,FALSE))</f>
        <v/>
      </c>
      <c r="AY214" s="259" t="str">
        <f>IF(AY213="","",VLOOKUP(AY213,'シフト記号表（従来型・ユニット型共通）'!$C$6:$L$47,10,FALSE))</f>
        <v/>
      </c>
      <c r="AZ214" s="259" t="str">
        <f>IF(AZ213="","",VLOOKUP(AZ213,'シフト記号表（従来型・ユニット型共通）'!$C$6:$L$47,10,FALSE))</f>
        <v/>
      </c>
      <c r="BA214" s="259" t="str">
        <f>IF(BA213="","",VLOOKUP(BA213,'シフト記号表（従来型・ユニット型共通）'!$C$6:$L$47,10,FALSE))</f>
        <v/>
      </c>
      <c r="BB214" s="260" t="str">
        <f>IF(BB213="","",VLOOKUP(BB213,'シフト記号表（従来型・ユニット型共通）'!$C$6:$L$47,10,FALSE))</f>
        <v/>
      </c>
      <c r="BC214" s="258" t="str">
        <f>IF(BC213="","",VLOOKUP(BC213,'シフト記号表（従来型・ユニット型共通）'!$C$6:$L$47,10,FALSE))</f>
        <v/>
      </c>
      <c r="BD214" s="259" t="str">
        <f>IF(BD213="","",VLOOKUP(BD213,'シフト記号表（従来型・ユニット型共通）'!$C$6:$L$47,10,FALSE))</f>
        <v/>
      </c>
      <c r="BE214" s="259" t="str">
        <f>IF(BE213="","",VLOOKUP(BE213,'シフト記号表（従来型・ユニット型共通）'!$C$6:$L$47,10,FALSE))</f>
        <v/>
      </c>
      <c r="BF214" s="1610" t="str">
        <f>IF($BI$3="４週",SUM(AA214:BB214),IF($BI$3="暦月",SUM(AA214:BE214),""))</f>
        <v/>
      </c>
      <c r="BG214" s="1611"/>
      <c r="BH214" s="1612" t="str">
        <f>IF($BI$3="４週",BF214/4,IF($BI$3="暦月",(BF214/($BI$8/7)),""))</f>
        <v/>
      </c>
      <c r="BI214" s="1611"/>
      <c r="BJ214" s="1607"/>
      <c r="BK214" s="1608"/>
      <c r="BL214" s="1608"/>
      <c r="BM214" s="1608"/>
      <c r="BN214" s="1609"/>
    </row>
    <row r="215" spans="2:66" ht="20.25" customHeight="1" x14ac:dyDescent="0.2">
      <c r="B215" s="1520">
        <f>B213+1</f>
        <v>100</v>
      </c>
      <c r="C215" s="1673"/>
      <c r="D215" s="1675"/>
      <c r="E215" s="1541"/>
      <c r="F215" s="1676"/>
      <c r="G215" s="1584"/>
      <c r="H215" s="1511"/>
      <c r="I215" s="261"/>
      <c r="J215" s="262"/>
      <c r="K215" s="261"/>
      <c r="L215" s="262"/>
      <c r="M215" s="1585"/>
      <c r="N215" s="1586"/>
      <c r="O215" s="1509"/>
      <c r="P215" s="1510"/>
      <c r="Q215" s="1510"/>
      <c r="R215" s="1511"/>
      <c r="S215" s="1515"/>
      <c r="T215" s="1516"/>
      <c r="U215" s="1516"/>
      <c r="V215" s="1516"/>
      <c r="W215" s="1517"/>
      <c r="X215" s="263" t="s">
        <v>487</v>
      </c>
      <c r="Y215" s="264"/>
      <c r="Z215" s="265"/>
      <c r="AA215" s="266"/>
      <c r="AB215" s="267"/>
      <c r="AC215" s="267"/>
      <c r="AD215" s="267"/>
      <c r="AE215" s="267"/>
      <c r="AF215" s="267"/>
      <c r="AG215" s="268"/>
      <c r="AH215" s="266"/>
      <c r="AI215" s="267"/>
      <c r="AJ215" s="267"/>
      <c r="AK215" s="267"/>
      <c r="AL215" s="267"/>
      <c r="AM215" s="267"/>
      <c r="AN215" s="268"/>
      <c r="AO215" s="266"/>
      <c r="AP215" s="267"/>
      <c r="AQ215" s="267"/>
      <c r="AR215" s="267"/>
      <c r="AS215" s="267"/>
      <c r="AT215" s="267"/>
      <c r="AU215" s="268"/>
      <c r="AV215" s="266"/>
      <c r="AW215" s="267"/>
      <c r="AX215" s="267"/>
      <c r="AY215" s="267"/>
      <c r="AZ215" s="267"/>
      <c r="BA215" s="267"/>
      <c r="BB215" s="268"/>
      <c r="BC215" s="266"/>
      <c r="BD215" s="267"/>
      <c r="BE215" s="269"/>
      <c r="BF215" s="1518"/>
      <c r="BG215" s="1519"/>
      <c r="BH215" s="1573"/>
      <c r="BI215" s="1574"/>
      <c r="BJ215" s="1575"/>
      <c r="BK215" s="1576"/>
      <c r="BL215" s="1576"/>
      <c r="BM215" s="1576"/>
      <c r="BN215" s="1577"/>
    </row>
    <row r="216" spans="2:66" ht="20.25" customHeight="1" thickBot="1" x14ac:dyDescent="0.25">
      <c r="B216" s="1619"/>
      <c r="C216" s="1682"/>
      <c r="D216" s="1683"/>
      <c r="E216" s="1684"/>
      <c r="F216" s="1685"/>
      <c r="G216" s="1620"/>
      <c r="H216" s="1621"/>
      <c r="I216" s="278"/>
      <c r="J216" s="279">
        <f>G215</f>
        <v>0</v>
      </c>
      <c r="K216" s="278"/>
      <c r="L216" s="279">
        <f>M215</f>
        <v>0</v>
      </c>
      <c r="M216" s="1622"/>
      <c r="N216" s="1623"/>
      <c r="O216" s="1624"/>
      <c r="P216" s="1625"/>
      <c r="Q216" s="1625"/>
      <c r="R216" s="1621"/>
      <c r="S216" s="1626"/>
      <c r="T216" s="1627"/>
      <c r="U216" s="1627"/>
      <c r="V216" s="1627"/>
      <c r="W216" s="1628"/>
      <c r="X216" s="280" t="s">
        <v>488</v>
      </c>
      <c r="Y216" s="281"/>
      <c r="Z216" s="282"/>
      <c r="AA216" s="283" t="str">
        <f>IF(AA215="","",VLOOKUP(AA215,'シフト記号表（従来型・ユニット型共通）'!$C$6:$L$47,10,FALSE))</f>
        <v/>
      </c>
      <c r="AB216" s="284" t="str">
        <f>IF(AB215="","",VLOOKUP(AB215,'シフト記号表（従来型・ユニット型共通）'!$C$6:$L$47,10,FALSE))</f>
        <v/>
      </c>
      <c r="AC216" s="284" t="str">
        <f>IF(AC215="","",VLOOKUP(AC215,'シフト記号表（従来型・ユニット型共通）'!$C$6:$L$47,10,FALSE))</f>
        <v/>
      </c>
      <c r="AD216" s="284" t="str">
        <f>IF(AD215="","",VLOOKUP(AD215,'シフト記号表（従来型・ユニット型共通）'!$C$6:$L$47,10,FALSE))</f>
        <v/>
      </c>
      <c r="AE216" s="284" t="str">
        <f>IF(AE215="","",VLOOKUP(AE215,'シフト記号表（従来型・ユニット型共通）'!$C$6:$L$47,10,FALSE))</f>
        <v/>
      </c>
      <c r="AF216" s="284" t="str">
        <f>IF(AF215="","",VLOOKUP(AF215,'シフト記号表（従来型・ユニット型共通）'!$C$6:$L$47,10,FALSE))</f>
        <v/>
      </c>
      <c r="AG216" s="285" t="str">
        <f>IF(AG215="","",VLOOKUP(AG215,'シフト記号表（従来型・ユニット型共通）'!$C$6:$L$47,10,FALSE))</f>
        <v/>
      </c>
      <c r="AH216" s="283" t="str">
        <f>IF(AH215="","",VLOOKUP(AH215,'シフト記号表（従来型・ユニット型共通）'!$C$6:$L$47,10,FALSE))</f>
        <v/>
      </c>
      <c r="AI216" s="284" t="str">
        <f>IF(AI215="","",VLOOKUP(AI215,'シフト記号表（従来型・ユニット型共通）'!$C$6:$L$47,10,FALSE))</f>
        <v/>
      </c>
      <c r="AJ216" s="284" t="str">
        <f>IF(AJ215="","",VLOOKUP(AJ215,'シフト記号表（従来型・ユニット型共通）'!$C$6:$L$47,10,FALSE))</f>
        <v/>
      </c>
      <c r="AK216" s="284" t="str">
        <f>IF(AK215="","",VLOOKUP(AK215,'シフト記号表（従来型・ユニット型共通）'!$C$6:$L$47,10,FALSE))</f>
        <v/>
      </c>
      <c r="AL216" s="284" t="str">
        <f>IF(AL215="","",VLOOKUP(AL215,'シフト記号表（従来型・ユニット型共通）'!$C$6:$L$47,10,FALSE))</f>
        <v/>
      </c>
      <c r="AM216" s="284" t="str">
        <f>IF(AM215="","",VLOOKUP(AM215,'シフト記号表（従来型・ユニット型共通）'!$C$6:$L$47,10,FALSE))</f>
        <v/>
      </c>
      <c r="AN216" s="285" t="str">
        <f>IF(AN215="","",VLOOKUP(AN215,'シフト記号表（従来型・ユニット型共通）'!$C$6:$L$47,10,FALSE))</f>
        <v/>
      </c>
      <c r="AO216" s="283" t="str">
        <f>IF(AO215="","",VLOOKUP(AO215,'シフト記号表（従来型・ユニット型共通）'!$C$6:$L$47,10,FALSE))</f>
        <v/>
      </c>
      <c r="AP216" s="284" t="str">
        <f>IF(AP215="","",VLOOKUP(AP215,'シフト記号表（従来型・ユニット型共通）'!$C$6:$L$47,10,FALSE))</f>
        <v/>
      </c>
      <c r="AQ216" s="284" t="str">
        <f>IF(AQ215="","",VLOOKUP(AQ215,'シフト記号表（従来型・ユニット型共通）'!$C$6:$L$47,10,FALSE))</f>
        <v/>
      </c>
      <c r="AR216" s="284" t="str">
        <f>IF(AR215="","",VLOOKUP(AR215,'シフト記号表（従来型・ユニット型共通）'!$C$6:$L$47,10,FALSE))</f>
        <v/>
      </c>
      <c r="AS216" s="284" t="str">
        <f>IF(AS215="","",VLOOKUP(AS215,'シフト記号表（従来型・ユニット型共通）'!$C$6:$L$47,10,FALSE))</f>
        <v/>
      </c>
      <c r="AT216" s="284" t="str">
        <f>IF(AT215="","",VLOOKUP(AT215,'シフト記号表（従来型・ユニット型共通）'!$C$6:$L$47,10,FALSE))</f>
        <v/>
      </c>
      <c r="AU216" s="285" t="str">
        <f>IF(AU215="","",VLOOKUP(AU215,'シフト記号表（従来型・ユニット型共通）'!$C$6:$L$47,10,FALSE))</f>
        <v/>
      </c>
      <c r="AV216" s="283" t="str">
        <f>IF(AV215="","",VLOOKUP(AV215,'シフト記号表（従来型・ユニット型共通）'!$C$6:$L$47,10,FALSE))</f>
        <v/>
      </c>
      <c r="AW216" s="284" t="str">
        <f>IF(AW215="","",VLOOKUP(AW215,'シフト記号表（従来型・ユニット型共通）'!$C$6:$L$47,10,FALSE))</f>
        <v/>
      </c>
      <c r="AX216" s="284" t="str">
        <f>IF(AX215="","",VLOOKUP(AX215,'シフト記号表（従来型・ユニット型共通）'!$C$6:$L$47,10,FALSE))</f>
        <v/>
      </c>
      <c r="AY216" s="284" t="str">
        <f>IF(AY215="","",VLOOKUP(AY215,'シフト記号表（従来型・ユニット型共通）'!$C$6:$L$47,10,FALSE))</f>
        <v/>
      </c>
      <c r="AZ216" s="284" t="str">
        <f>IF(AZ215="","",VLOOKUP(AZ215,'シフト記号表（従来型・ユニット型共通）'!$C$6:$L$47,10,FALSE))</f>
        <v/>
      </c>
      <c r="BA216" s="284" t="str">
        <f>IF(BA215="","",VLOOKUP(BA215,'シフト記号表（従来型・ユニット型共通）'!$C$6:$L$47,10,FALSE))</f>
        <v/>
      </c>
      <c r="BB216" s="285" t="str">
        <f>IF(BB215="","",VLOOKUP(BB215,'シフト記号表（従来型・ユニット型共通）'!$C$6:$L$47,10,FALSE))</f>
        <v/>
      </c>
      <c r="BC216" s="283" t="str">
        <f>IF(BC215="","",VLOOKUP(BC215,'シフト記号表（従来型・ユニット型共通）'!$C$6:$L$47,10,FALSE))</f>
        <v/>
      </c>
      <c r="BD216" s="284" t="str">
        <f>IF(BD215="","",VLOOKUP(BD215,'シフト記号表（従来型・ユニット型共通）'!$C$6:$L$47,10,FALSE))</f>
        <v/>
      </c>
      <c r="BE216" s="284" t="str">
        <f>IF(BE215="","",VLOOKUP(BE215,'シフト記号表（従来型・ユニット型共通）'!$C$6:$L$47,10,FALSE))</f>
        <v/>
      </c>
      <c r="BF216" s="1637" t="str">
        <f>IF($BI$3="４週",SUM(AA216:BB216),IF($BI$3="暦月",SUM(AA216:BE216),""))</f>
        <v/>
      </c>
      <c r="BG216" s="1638"/>
      <c r="BH216" s="1639" t="str">
        <f>IF($BI$3="４週",BF216/4,IF($BI$3="暦月",(BF216/($BI$8/7)),""))</f>
        <v/>
      </c>
      <c r="BI216" s="1638"/>
      <c r="BJ216" s="1634"/>
      <c r="BK216" s="1635"/>
      <c r="BL216" s="1635"/>
      <c r="BM216" s="1635"/>
      <c r="BN216" s="1636"/>
    </row>
    <row r="217" spans="2:66" ht="20.25" customHeight="1" x14ac:dyDescent="0.2">
      <c r="B217" s="286"/>
      <c r="C217" s="286"/>
      <c r="D217" s="286"/>
      <c r="E217" s="286"/>
      <c r="F217" s="286"/>
      <c r="G217" s="287"/>
      <c r="H217" s="287"/>
      <c r="I217" s="287"/>
      <c r="J217" s="287"/>
      <c r="K217" s="287"/>
      <c r="L217" s="287"/>
      <c r="M217" s="288"/>
      <c r="N217" s="288"/>
      <c r="O217" s="287"/>
      <c r="P217" s="287"/>
      <c r="Q217" s="287"/>
      <c r="R217" s="287"/>
      <c r="S217" s="289"/>
      <c r="T217" s="289"/>
      <c r="U217" s="289"/>
      <c r="V217" s="290"/>
      <c r="W217" s="290"/>
      <c r="X217" s="290"/>
      <c r="Y217" s="291"/>
      <c r="Z217" s="292"/>
      <c r="AA217" s="293"/>
      <c r="AB217" s="293"/>
      <c r="AC217" s="293"/>
      <c r="AD217" s="293"/>
      <c r="AE217" s="293"/>
      <c r="AF217" s="293"/>
      <c r="AG217" s="293"/>
      <c r="AH217" s="293"/>
      <c r="AI217" s="293"/>
      <c r="AJ217" s="293"/>
      <c r="AK217" s="293"/>
      <c r="AL217" s="293"/>
      <c r="AM217" s="293"/>
      <c r="AN217" s="293"/>
      <c r="AO217" s="293"/>
      <c r="AP217" s="293"/>
      <c r="AQ217" s="293"/>
      <c r="AR217" s="293"/>
      <c r="AS217" s="293"/>
      <c r="AT217" s="293"/>
      <c r="AU217" s="293"/>
      <c r="AV217" s="293"/>
      <c r="AW217" s="293"/>
      <c r="AX217" s="293"/>
      <c r="AY217" s="293"/>
      <c r="AZ217" s="293"/>
      <c r="BA217" s="293"/>
      <c r="BB217" s="293"/>
      <c r="BC217" s="293"/>
      <c r="BD217" s="293"/>
      <c r="BE217" s="293"/>
      <c r="BF217" s="293"/>
      <c r="BG217" s="293"/>
      <c r="BH217" s="294"/>
      <c r="BI217" s="294"/>
      <c r="BJ217" s="289"/>
      <c r="BK217" s="289"/>
      <c r="BL217" s="289"/>
      <c r="BM217" s="289"/>
      <c r="BN217" s="289"/>
    </row>
    <row r="218" spans="2:66" ht="20.25" customHeight="1" x14ac:dyDescent="0.2">
      <c r="B218" s="286"/>
      <c r="C218" s="286"/>
      <c r="D218" s="286"/>
      <c r="E218" s="286"/>
      <c r="F218" s="286"/>
      <c r="G218" s="287"/>
      <c r="H218" s="287"/>
      <c r="I218" s="287"/>
      <c r="J218" s="287"/>
      <c r="K218" s="287"/>
      <c r="L218" s="287"/>
      <c r="M218" s="295"/>
      <c r="N218" s="296" t="s">
        <v>539</v>
      </c>
      <c r="O218" s="296"/>
      <c r="P218" s="296"/>
      <c r="Q218" s="296"/>
      <c r="R218" s="296"/>
      <c r="S218" s="296"/>
      <c r="T218" s="296"/>
      <c r="U218" s="296"/>
      <c r="V218" s="296"/>
      <c r="W218" s="296"/>
      <c r="X218" s="297"/>
      <c r="Y218" s="296"/>
      <c r="Z218" s="296"/>
      <c r="AA218" s="296"/>
      <c r="AB218" s="296"/>
      <c r="AC218" s="296"/>
      <c r="AD218" s="298"/>
      <c r="AE218" s="298"/>
      <c r="AF218" s="298"/>
      <c r="AG218" s="298"/>
      <c r="AH218" s="298"/>
      <c r="AI218" s="298"/>
      <c r="AJ218" s="298"/>
      <c r="AK218" s="298"/>
      <c r="AL218" s="298"/>
      <c r="AM218" s="298"/>
      <c r="AN218" s="298"/>
      <c r="AO218" s="298"/>
      <c r="AP218" s="298"/>
      <c r="AQ218" s="298"/>
      <c r="AR218" s="298"/>
      <c r="AS218" s="298"/>
      <c r="AT218" s="298"/>
      <c r="AU218" s="298"/>
      <c r="AV218" s="298"/>
      <c r="AW218" s="298"/>
      <c r="AX218" s="298"/>
      <c r="AY218" s="298"/>
      <c r="AZ218" s="298"/>
      <c r="BA218" s="298"/>
      <c r="BB218" s="298"/>
      <c r="BC218" s="298"/>
      <c r="BD218" s="298"/>
      <c r="BE218" s="298"/>
      <c r="BF218" s="298"/>
      <c r="BG218" s="298"/>
      <c r="BH218" s="299"/>
      <c r="BI218" s="294"/>
      <c r="BJ218" s="289"/>
      <c r="BK218" s="289"/>
      <c r="BL218" s="289"/>
      <c r="BM218" s="289"/>
      <c r="BN218" s="289"/>
    </row>
    <row r="219" spans="2:66" ht="20.25" customHeight="1" x14ac:dyDescent="0.2">
      <c r="B219" s="286"/>
      <c r="C219" s="286"/>
      <c r="D219" s="286"/>
      <c r="E219" s="286"/>
      <c r="F219" s="286"/>
      <c r="G219" s="287"/>
      <c r="H219" s="287"/>
      <c r="I219" s="287"/>
      <c r="J219" s="287"/>
      <c r="K219" s="287"/>
      <c r="L219" s="287"/>
      <c r="M219" s="295"/>
      <c r="N219" s="296"/>
      <c r="O219" s="296" t="s">
        <v>490</v>
      </c>
      <c r="P219" s="296"/>
      <c r="Q219" s="296"/>
      <c r="R219" s="296"/>
      <c r="S219" s="296"/>
      <c r="T219" s="296"/>
      <c r="U219" s="296"/>
      <c r="V219" s="296"/>
      <c r="W219" s="296"/>
      <c r="X219" s="297"/>
      <c r="Y219" s="296"/>
      <c r="Z219" s="296"/>
      <c r="AA219" s="296"/>
      <c r="AB219" s="296"/>
      <c r="AC219" s="296"/>
      <c r="AD219" s="298"/>
      <c r="AE219" s="296" t="s">
        <v>491</v>
      </c>
      <c r="AF219" s="296"/>
      <c r="AG219" s="296"/>
      <c r="AH219" s="296"/>
      <c r="AI219" s="296"/>
      <c r="AJ219" s="296"/>
      <c r="AK219" s="296"/>
      <c r="AL219" s="296"/>
      <c r="AM219" s="296"/>
      <c r="AN219" s="297"/>
      <c r="AO219" s="296"/>
      <c r="AP219" s="296"/>
      <c r="AQ219" s="296"/>
      <c r="AR219" s="296"/>
      <c r="AS219" s="298"/>
      <c r="AT219" s="298"/>
      <c r="AU219" s="296" t="s">
        <v>492</v>
      </c>
      <c r="AV219" s="298"/>
      <c r="AW219" s="298"/>
      <c r="AX219" s="298"/>
      <c r="AY219" s="298"/>
      <c r="AZ219" s="298"/>
      <c r="BA219" s="298"/>
      <c r="BB219" s="298"/>
      <c r="BC219" s="298"/>
      <c r="BD219" s="298"/>
      <c r="BE219" s="298"/>
      <c r="BF219" s="298"/>
      <c r="BG219" s="298"/>
      <c r="BH219" s="299"/>
      <c r="BI219" s="294"/>
      <c r="BJ219" s="1640"/>
      <c r="BK219" s="1640"/>
      <c r="BL219" s="1640"/>
      <c r="BM219" s="1640"/>
      <c r="BN219" s="289"/>
    </row>
    <row r="220" spans="2:66" ht="20.25" customHeight="1" x14ac:dyDescent="0.2">
      <c r="B220" s="286"/>
      <c r="C220" s="286"/>
      <c r="D220" s="286"/>
      <c r="E220" s="286"/>
      <c r="F220" s="286"/>
      <c r="G220" s="287"/>
      <c r="H220" s="287"/>
      <c r="I220" s="287"/>
      <c r="J220" s="287"/>
      <c r="K220" s="287"/>
      <c r="L220" s="287"/>
      <c r="M220" s="295"/>
      <c r="N220" s="296"/>
      <c r="O220" s="1641" t="s">
        <v>493</v>
      </c>
      <c r="P220" s="1641"/>
      <c r="Q220" s="1641" t="s">
        <v>494</v>
      </c>
      <c r="R220" s="1641"/>
      <c r="S220" s="1641"/>
      <c r="T220" s="1641"/>
      <c r="U220" s="296"/>
      <c r="V220" s="1630" t="s">
        <v>495</v>
      </c>
      <c r="W220" s="1630"/>
      <c r="X220" s="1630"/>
      <c r="Y220" s="1630"/>
      <c r="Z220" s="300"/>
      <c r="AA220" s="301" t="s">
        <v>496</v>
      </c>
      <c r="AB220" s="301"/>
      <c r="AC220" s="207"/>
      <c r="AD220" s="298"/>
      <c r="AE220" s="1641" t="s">
        <v>493</v>
      </c>
      <c r="AF220" s="1641"/>
      <c r="AG220" s="1641" t="s">
        <v>494</v>
      </c>
      <c r="AH220" s="1641"/>
      <c r="AI220" s="1641"/>
      <c r="AJ220" s="1641"/>
      <c r="AK220" s="296"/>
      <c r="AL220" s="1630" t="s">
        <v>495</v>
      </c>
      <c r="AM220" s="1630"/>
      <c r="AN220" s="1630"/>
      <c r="AO220" s="1630"/>
      <c r="AP220" s="300"/>
      <c r="AQ220" s="301" t="s">
        <v>496</v>
      </c>
      <c r="AR220" s="301"/>
      <c r="AS220" s="298"/>
      <c r="AT220" s="298"/>
      <c r="AU220" s="298"/>
      <c r="AV220" s="298"/>
      <c r="AW220" s="298"/>
      <c r="AX220" s="298"/>
      <c r="AY220" s="298"/>
      <c r="AZ220" s="298"/>
      <c r="BA220" s="298"/>
      <c r="BB220" s="298"/>
      <c r="BC220" s="298"/>
      <c r="BD220" s="298"/>
      <c r="BE220" s="298"/>
      <c r="BF220" s="298"/>
      <c r="BG220" s="298"/>
      <c r="BH220" s="299"/>
      <c r="BI220" s="294"/>
      <c r="BJ220" s="1631"/>
      <c r="BK220" s="1631"/>
      <c r="BL220" s="1631"/>
      <c r="BM220" s="1631"/>
      <c r="BN220" s="289"/>
    </row>
    <row r="221" spans="2:66" ht="20.25" customHeight="1" x14ac:dyDescent="0.2">
      <c r="B221" s="286"/>
      <c r="C221" s="286"/>
      <c r="D221" s="286"/>
      <c r="E221" s="286"/>
      <c r="F221" s="286"/>
      <c r="G221" s="287"/>
      <c r="H221" s="287"/>
      <c r="I221" s="287"/>
      <c r="J221" s="287"/>
      <c r="K221" s="287"/>
      <c r="L221" s="287"/>
      <c r="M221" s="295"/>
      <c r="N221" s="296"/>
      <c r="O221" s="1632"/>
      <c r="P221" s="1632"/>
      <c r="Q221" s="1632" t="s">
        <v>497</v>
      </c>
      <c r="R221" s="1632"/>
      <c r="S221" s="1632" t="s">
        <v>498</v>
      </c>
      <c r="T221" s="1632"/>
      <c r="U221" s="296"/>
      <c r="V221" s="1632" t="s">
        <v>497</v>
      </c>
      <c r="W221" s="1632"/>
      <c r="X221" s="1632" t="s">
        <v>498</v>
      </c>
      <c r="Y221" s="1632"/>
      <c r="Z221" s="300"/>
      <c r="AA221" s="301" t="s">
        <v>499</v>
      </c>
      <c r="AB221" s="301"/>
      <c r="AC221" s="207"/>
      <c r="AD221" s="298"/>
      <c r="AE221" s="1632"/>
      <c r="AF221" s="1632"/>
      <c r="AG221" s="1632" t="s">
        <v>497</v>
      </c>
      <c r="AH221" s="1632"/>
      <c r="AI221" s="1632" t="s">
        <v>498</v>
      </c>
      <c r="AJ221" s="1632"/>
      <c r="AK221" s="296"/>
      <c r="AL221" s="1632" t="s">
        <v>497</v>
      </c>
      <c r="AM221" s="1632"/>
      <c r="AN221" s="1632" t="s">
        <v>498</v>
      </c>
      <c r="AO221" s="1632"/>
      <c r="AP221" s="300"/>
      <c r="AQ221" s="301" t="s">
        <v>499</v>
      </c>
      <c r="AR221" s="301"/>
      <c r="AS221" s="298"/>
      <c r="AT221" s="298"/>
      <c r="AU221" s="302" t="s">
        <v>500</v>
      </c>
      <c r="AV221" s="302"/>
      <c r="AW221" s="302"/>
      <c r="AX221" s="302"/>
      <c r="AY221" s="300"/>
      <c r="AZ221" s="301" t="s">
        <v>501</v>
      </c>
      <c r="BA221" s="302"/>
      <c r="BB221" s="302"/>
      <c r="BC221" s="302"/>
      <c r="BD221" s="300"/>
      <c r="BE221" s="1632" t="s">
        <v>502</v>
      </c>
      <c r="BF221" s="1632"/>
      <c r="BG221" s="1632"/>
      <c r="BH221" s="1632"/>
      <c r="BI221" s="294"/>
      <c r="BJ221" s="1629"/>
      <c r="BK221" s="1629"/>
      <c r="BL221" s="1629"/>
      <c r="BM221" s="1629"/>
      <c r="BN221" s="289"/>
    </row>
    <row r="222" spans="2:66" ht="20.25" customHeight="1" x14ac:dyDescent="0.2">
      <c r="B222" s="286"/>
      <c r="C222" s="286"/>
      <c r="D222" s="286"/>
      <c r="E222" s="286"/>
      <c r="F222" s="286"/>
      <c r="G222" s="287"/>
      <c r="H222" s="287"/>
      <c r="I222" s="287"/>
      <c r="J222" s="287"/>
      <c r="K222" s="287"/>
      <c r="L222" s="287"/>
      <c r="M222" s="295"/>
      <c r="N222" s="296"/>
      <c r="O222" s="1647" t="s">
        <v>503</v>
      </c>
      <c r="P222" s="1647"/>
      <c r="Q222" s="1649">
        <f>SUMIFS($BF$17:$BF$216,$J$17:$J$216,"看護職員",$L$17:$L$216,"A")</f>
        <v>0</v>
      </c>
      <c r="R222" s="1649"/>
      <c r="S222" s="1642">
        <f>SUMIFS($BH$17:$BH$216,$J$17:$J$216,"看護職員",$L$17:$L$216,"A")</f>
        <v>0</v>
      </c>
      <c r="T222" s="1642"/>
      <c r="U222" s="303"/>
      <c r="V222" s="1643">
        <v>0</v>
      </c>
      <c r="W222" s="1643"/>
      <c r="X222" s="1643">
        <v>0</v>
      </c>
      <c r="Y222" s="1643"/>
      <c r="Z222" s="304"/>
      <c r="AA222" s="1644">
        <v>0</v>
      </c>
      <c r="AB222" s="1645"/>
      <c r="AC222" s="207"/>
      <c r="AD222" s="298"/>
      <c r="AE222" s="1647" t="s">
        <v>503</v>
      </c>
      <c r="AF222" s="1647"/>
      <c r="AG222" s="1649">
        <f>SUMIFS($BF$17:$BF$216,$J$17:$J$216,"介護職員",$L$17:$L$216,"A")</f>
        <v>0</v>
      </c>
      <c r="AH222" s="1649"/>
      <c r="AI222" s="1642">
        <f>SUMIFS($BH$17:$BH$216,$J$17:$J$216,"介護職員",$L$17:$L$216,"A")</f>
        <v>0</v>
      </c>
      <c r="AJ222" s="1642"/>
      <c r="AK222" s="303"/>
      <c r="AL222" s="1643">
        <v>0</v>
      </c>
      <c r="AM222" s="1643"/>
      <c r="AN222" s="1643">
        <v>0</v>
      </c>
      <c r="AO222" s="1643"/>
      <c r="AP222" s="304"/>
      <c r="AQ222" s="1644">
        <v>0</v>
      </c>
      <c r="AR222" s="1645"/>
      <c r="AS222" s="298"/>
      <c r="AT222" s="298"/>
      <c r="AU222" s="1646" t="e">
        <f>Y236</f>
        <v>#DIV/0!</v>
      </c>
      <c r="AV222" s="1647"/>
      <c r="AW222" s="1647"/>
      <c r="AX222" s="1647"/>
      <c r="AY222" s="305" t="s">
        <v>504</v>
      </c>
      <c r="AZ222" s="1646" t="e">
        <f>AO236</f>
        <v>#DIV/0!</v>
      </c>
      <c r="BA222" s="1648"/>
      <c r="BB222" s="1648"/>
      <c r="BC222" s="1648"/>
      <c r="BD222" s="305" t="s">
        <v>505</v>
      </c>
      <c r="BE222" s="1633" t="e">
        <f>ROUNDDOWN(AU222+AZ222,1)</f>
        <v>#DIV/0!</v>
      </c>
      <c r="BF222" s="1633"/>
      <c r="BG222" s="1633"/>
      <c r="BH222" s="1633"/>
      <c r="BI222" s="294"/>
      <c r="BJ222" s="306"/>
      <c r="BK222" s="306"/>
      <c r="BL222" s="306"/>
      <c r="BM222" s="306"/>
      <c r="BN222" s="289"/>
    </row>
    <row r="223" spans="2:66" ht="20.25" customHeight="1" x14ac:dyDescent="0.2">
      <c r="B223" s="286"/>
      <c r="C223" s="286"/>
      <c r="D223" s="286"/>
      <c r="E223" s="286"/>
      <c r="F223" s="286"/>
      <c r="G223" s="287"/>
      <c r="H223" s="287"/>
      <c r="I223" s="287"/>
      <c r="J223" s="287"/>
      <c r="K223" s="287"/>
      <c r="L223" s="287"/>
      <c r="M223" s="295"/>
      <c r="N223" s="296"/>
      <c r="O223" s="1647" t="s">
        <v>506</v>
      </c>
      <c r="P223" s="1647"/>
      <c r="Q223" s="1649">
        <f>SUMIFS($BF$17:$BF$216,$J$17:$J$216,"看護職員",$L$17:$L$216,"B")</f>
        <v>0</v>
      </c>
      <c r="R223" s="1649"/>
      <c r="S223" s="1642">
        <f>SUMIFS($BH$17:$BH$216,$J$17:$J$216,"看護職員",$L$17:$L$216,"B")</f>
        <v>0</v>
      </c>
      <c r="T223" s="1642"/>
      <c r="U223" s="303"/>
      <c r="V223" s="1643">
        <v>0</v>
      </c>
      <c r="W223" s="1643"/>
      <c r="X223" s="1643">
        <v>0</v>
      </c>
      <c r="Y223" s="1643"/>
      <c r="Z223" s="304"/>
      <c r="AA223" s="1644">
        <v>0</v>
      </c>
      <c r="AB223" s="1645"/>
      <c r="AC223" s="207"/>
      <c r="AD223" s="298"/>
      <c r="AE223" s="1647" t="s">
        <v>506</v>
      </c>
      <c r="AF223" s="1647"/>
      <c r="AG223" s="1649">
        <f>SUMIFS($BF$17:$BF$216,$J$17:$J$216,"介護職員",$L$17:$L$216,"B")</f>
        <v>0</v>
      </c>
      <c r="AH223" s="1649"/>
      <c r="AI223" s="1642">
        <f>SUMIFS($BH$17:$BH$216,$J$17:$J$216,"介護職員",$L$17:$L$216,"B")</f>
        <v>0</v>
      </c>
      <c r="AJ223" s="1642"/>
      <c r="AK223" s="303"/>
      <c r="AL223" s="1643">
        <v>0</v>
      </c>
      <c r="AM223" s="1643"/>
      <c r="AN223" s="1643">
        <v>0</v>
      </c>
      <c r="AO223" s="1643"/>
      <c r="AP223" s="304"/>
      <c r="AQ223" s="1644">
        <v>0</v>
      </c>
      <c r="AR223" s="1645"/>
      <c r="AS223" s="298"/>
      <c r="AT223" s="298"/>
      <c r="AU223" s="298"/>
      <c r="AV223" s="298"/>
      <c r="AW223" s="298"/>
      <c r="AX223" s="298"/>
      <c r="AY223" s="298"/>
      <c r="AZ223" s="298"/>
      <c r="BA223" s="298"/>
      <c r="BB223" s="298"/>
      <c r="BC223" s="298"/>
      <c r="BD223" s="298"/>
      <c r="BE223" s="298"/>
      <c r="BF223" s="298"/>
      <c r="BG223" s="298"/>
      <c r="BH223" s="299"/>
      <c r="BI223" s="294"/>
      <c r="BJ223" s="289"/>
      <c r="BK223" s="289"/>
      <c r="BL223" s="289"/>
      <c r="BM223" s="289"/>
      <c r="BN223" s="289"/>
    </row>
    <row r="224" spans="2:66" ht="20.25" customHeight="1" x14ac:dyDescent="0.2">
      <c r="B224" s="286"/>
      <c r="C224" s="286"/>
      <c r="D224" s="286"/>
      <c r="E224" s="286"/>
      <c r="F224" s="286"/>
      <c r="G224" s="287"/>
      <c r="H224" s="287"/>
      <c r="I224" s="287"/>
      <c r="J224" s="287"/>
      <c r="K224" s="287"/>
      <c r="L224" s="287"/>
      <c r="M224" s="295"/>
      <c r="N224" s="296"/>
      <c r="O224" s="1647" t="s">
        <v>507</v>
      </c>
      <c r="P224" s="1647"/>
      <c r="Q224" s="1649">
        <f>SUMIFS($BF$17:$BF$216,$J$17:$J$216,"看護職員",$L$17:$L$216,"C")</f>
        <v>0</v>
      </c>
      <c r="R224" s="1649"/>
      <c r="S224" s="1642">
        <f>SUMIFS($BH$17:$BH$216,$J$17:$J$216,"看護職員",$L$17:$L$216,"C")</f>
        <v>0</v>
      </c>
      <c r="T224" s="1642"/>
      <c r="U224" s="303"/>
      <c r="V224" s="1643">
        <v>0</v>
      </c>
      <c r="W224" s="1643"/>
      <c r="X224" s="1650">
        <v>0</v>
      </c>
      <c r="Y224" s="1650"/>
      <c r="Z224" s="304"/>
      <c r="AA224" s="1651" t="s">
        <v>508</v>
      </c>
      <c r="AB224" s="1652"/>
      <c r="AC224" s="207"/>
      <c r="AD224" s="298"/>
      <c r="AE224" s="1647" t="s">
        <v>507</v>
      </c>
      <c r="AF224" s="1647"/>
      <c r="AG224" s="1649">
        <f>SUMIFS($BF$17:$BF$216,$J$17:$J$216,"介護職員",$L$17:$L$216,"C")</f>
        <v>0</v>
      </c>
      <c r="AH224" s="1649"/>
      <c r="AI224" s="1642">
        <f>SUMIFS($BH$17:$BH$216,$J$17:$J$216,"介護職員",$L$17:$L$216,"C")</f>
        <v>0</v>
      </c>
      <c r="AJ224" s="1642"/>
      <c r="AK224" s="303"/>
      <c r="AL224" s="1643">
        <v>0</v>
      </c>
      <c r="AM224" s="1643"/>
      <c r="AN224" s="1650">
        <v>0</v>
      </c>
      <c r="AO224" s="1650"/>
      <c r="AP224" s="304"/>
      <c r="AQ224" s="1651" t="s">
        <v>508</v>
      </c>
      <c r="AR224" s="1652"/>
      <c r="AS224" s="298"/>
      <c r="AT224" s="298"/>
      <c r="AU224" s="298"/>
      <c r="AV224" s="298"/>
      <c r="AW224" s="298"/>
      <c r="AX224" s="298"/>
      <c r="AY224" s="298"/>
      <c r="AZ224" s="298"/>
      <c r="BA224" s="298"/>
      <c r="BB224" s="298"/>
      <c r="BC224" s="298"/>
      <c r="BD224" s="298"/>
      <c r="BE224" s="298"/>
      <c r="BF224" s="298"/>
      <c r="BG224" s="298"/>
      <c r="BH224" s="299"/>
      <c r="BI224" s="294"/>
      <c r="BJ224" s="289"/>
      <c r="BK224" s="289"/>
      <c r="BL224" s="289"/>
      <c r="BM224" s="289"/>
      <c r="BN224" s="289"/>
    </row>
    <row r="225" spans="2:66" ht="20.25" customHeight="1" x14ac:dyDescent="0.2">
      <c r="B225" s="286"/>
      <c r="C225" s="286"/>
      <c r="D225" s="286"/>
      <c r="E225" s="286"/>
      <c r="F225" s="286"/>
      <c r="G225" s="287"/>
      <c r="H225" s="287"/>
      <c r="I225" s="287"/>
      <c r="J225" s="287"/>
      <c r="K225" s="287"/>
      <c r="L225" s="287"/>
      <c r="M225" s="295"/>
      <c r="N225" s="296"/>
      <c r="O225" s="1647" t="s">
        <v>509</v>
      </c>
      <c r="P225" s="1647"/>
      <c r="Q225" s="1649">
        <f>SUMIFS($BF$17:$BF$216,$J$17:$J$216,"看護職員",$L$17:$L$216,"D")</f>
        <v>0</v>
      </c>
      <c r="R225" s="1649"/>
      <c r="S225" s="1642">
        <f>SUMIFS($BH$17:$BH$216,$J$17:$J$216,"看護職員",$L$17:$L$216,"D")</f>
        <v>0</v>
      </c>
      <c r="T225" s="1642"/>
      <c r="U225" s="303"/>
      <c r="V225" s="1643">
        <v>0</v>
      </c>
      <c r="W225" s="1643"/>
      <c r="X225" s="1650">
        <v>0</v>
      </c>
      <c r="Y225" s="1650"/>
      <c r="Z225" s="304"/>
      <c r="AA225" s="1651" t="s">
        <v>508</v>
      </c>
      <c r="AB225" s="1652"/>
      <c r="AC225" s="207"/>
      <c r="AD225" s="298"/>
      <c r="AE225" s="1647" t="s">
        <v>509</v>
      </c>
      <c r="AF225" s="1647"/>
      <c r="AG225" s="1649">
        <f>SUMIFS($BF$17:$BF$216,$J$17:$J$216,"介護職員",$L$17:$L$216,"D")</f>
        <v>0</v>
      </c>
      <c r="AH225" s="1649"/>
      <c r="AI225" s="1642">
        <f>SUMIFS($BH$17:$BH$216,$J$17:$J$216,"介護職員",$L$17:$L$216,"D")</f>
        <v>0</v>
      </c>
      <c r="AJ225" s="1642"/>
      <c r="AK225" s="303"/>
      <c r="AL225" s="1643">
        <v>0</v>
      </c>
      <c r="AM225" s="1643"/>
      <c r="AN225" s="1650">
        <v>0</v>
      </c>
      <c r="AO225" s="1650"/>
      <c r="AP225" s="304"/>
      <c r="AQ225" s="1651" t="s">
        <v>508</v>
      </c>
      <c r="AR225" s="1652"/>
      <c r="AS225" s="298"/>
      <c r="AT225" s="298"/>
      <c r="AU225" s="296" t="s">
        <v>510</v>
      </c>
      <c r="AV225" s="296"/>
      <c r="AW225" s="296"/>
      <c r="AX225" s="296"/>
      <c r="AY225" s="296"/>
      <c r="AZ225" s="296"/>
      <c r="BA225" s="298"/>
      <c r="BB225" s="298"/>
      <c r="BC225" s="298"/>
      <c r="BD225" s="298"/>
      <c r="BE225" s="298"/>
      <c r="BF225" s="298"/>
      <c r="BG225" s="298"/>
      <c r="BH225" s="299"/>
      <c r="BI225" s="294"/>
      <c r="BJ225" s="289"/>
      <c r="BK225" s="289"/>
      <c r="BL225" s="289"/>
      <c r="BM225" s="289"/>
      <c r="BN225" s="289"/>
    </row>
    <row r="226" spans="2:66" ht="20.25" customHeight="1" x14ac:dyDescent="0.2">
      <c r="B226" s="286"/>
      <c r="C226" s="286"/>
      <c r="D226" s="286"/>
      <c r="E226" s="286"/>
      <c r="F226" s="286"/>
      <c r="G226" s="287"/>
      <c r="H226" s="287"/>
      <c r="I226" s="287"/>
      <c r="J226" s="287"/>
      <c r="K226" s="287"/>
      <c r="L226" s="287"/>
      <c r="M226" s="295"/>
      <c r="N226" s="296"/>
      <c r="O226" s="1647" t="s">
        <v>502</v>
      </c>
      <c r="P226" s="1647"/>
      <c r="Q226" s="1649">
        <f>SUM(Q222:R225)</f>
        <v>0</v>
      </c>
      <c r="R226" s="1649"/>
      <c r="S226" s="1642">
        <f>SUM(S222:T225)</f>
        <v>0</v>
      </c>
      <c r="T226" s="1642"/>
      <c r="U226" s="303"/>
      <c r="V226" s="1649">
        <f>SUM(V222:W225)</f>
        <v>0</v>
      </c>
      <c r="W226" s="1649"/>
      <c r="X226" s="1642">
        <f>SUM(X222:Y225)</f>
        <v>0</v>
      </c>
      <c r="Y226" s="1642"/>
      <c r="Z226" s="304"/>
      <c r="AA226" s="1660">
        <f>SUM(AA222:AB223)</f>
        <v>0</v>
      </c>
      <c r="AB226" s="1661"/>
      <c r="AC226" s="207"/>
      <c r="AD226" s="298"/>
      <c r="AE226" s="1647" t="s">
        <v>502</v>
      </c>
      <c r="AF226" s="1647"/>
      <c r="AG226" s="1649">
        <f>SUM(AG222:AH225)</f>
        <v>0</v>
      </c>
      <c r="AH226" s="1649"/>
      <c r="AI226" s="1642">
        <f>SUM(AI222:AJ225)</f>
        <v>0</v>
      </c>
      <c r="AJ226" s="1642"/>
      <c r="AK226" s="303"/>
      <c r="AL226" s="1649">
        <f>SUM(AL222:AM225)</f>
        <v>0</v>
      </c>
      <c r="AM226" s="1649"/>
      <c r="AN226" s="1642">
        <f>SUM(AN222:AO225)</f>
        <v>0</v>
      </c>
      <c r="AO226" s="1642"/>
      <c r="AP226" s="304"/>
      <c r="AQ226" s="1660">
        <f>SUM(AQ222:AR223)</f>
        <v>0</v>
      </c>
      <c r="AR226" s="1661"/>
      <c r="AS226" s="298"/>
      <c r="AT226" s="298"/>
      <c r="AU226" s="1647" t="s">
        <v>511</v>
      </c>
      <c r="AV226" s="1647"/>
      <c r="AW226" s="1647" t="s">
        <v>512</v>
      </c>
      <c r="AX226" s="1647"/>
      <c r="AY226" s="1647"/>
      <c r="AZ226" s="1647"/>
      <c r="BA226" s="298"/>
      <c r="BB226" s="298"/>
      <c r="BC226" s="298"/>
      <c r="BD226" s="298"/>
      <c r="BE226" s="298"/>
      <c r="BF226" s="298"/>
      <c r="BG226" s="298"/>
      <c r="BH226" s="299"/>
      <c r="BI226" s="294"/>
      <c r="BJ226" s="289"/>
      <c r="BK226" s="289"/>
      <c r="BL226" s="289"/>
      <c r="BM226" s="289"/>
      <c r="BN226" s="289"/>
    </row>
    <row r="227" spans="2:66" ht="20.25" customHeight="1" x14ac:dyDescent="0.2">
      <c r="B227" s="286"/>
      <c r="C227" s="286"/>
      <c r="D227" s="286"/>
      <c r="E227" s="286"/>
      <c r="F227" s="286"/>
      <c r="G227" s="287"/>
      <c r="H227" s="287"/>
      <c r="I227" s="287"/>
      <c r="J227" s="287"/>
      <c r="K227" s="287"/>
      <c r="L227" s="287"/>
      <c r="M227" s="295"/>
      <c r="N227" s="295"/>
      <c r="O227" s="307"/>
      <c r="P227" s="307"/>
      <c r="Q227" s="307"/>
      <c r="R227" s="307"/>
      <c r="S227" s="308"/>
      <c r="T227" s="308"/>
      <c r="U227" s="308"/>
      <c r="V227" s="309"/>
      <c r="W227" s="309"/>
      <c r="X227" s="309"/>
      <c r="Y227" s="309"/>
      <c r="Z227" s="310"/>
      <c r="AA227" s="298"/>
      <c r="AB227" s="298"/>
      <c r="AC227" s="298"/>
      <c r="AD227" s="298"/>
      <c r="AE227" s="307"/>
      <c r="AF227" s="307"/>
      <c r="AG227" s="307"/>
      <c r="AH227" s="307"/>
      <c r="AI227" s="308"/>
      <c r="AJ227" s="308"/>
      <c r="AK227" s="308"/>
      <c r="AL227" s="309"/>
      <c r="AM227" s="309"/>
      <c r="AN227" s="309"/>
      <c r="AO227" s="309"/>
      <c r="AP227" s="310"/>
      <c r="AQ227" s="298"/>
      <c r="AR227" s="298"/>
      <c r="AS227" s="298"/>
      <c r="AT227" s="298"/>
      <c r="AU227" s="1647" t="s">
        <v>503</v>
      </c>
      <c r="AV227" s="1647"/>
      <c r="AW227" s="1647" t="s">
        <v>513</v>
      </c>
      <c r="AX227" s="1647"/>
      <c r="AY227" s="1647"/>
      <c r="AZ227" s="1647"/>
      <c r="BA227" s="298"/>
      <c r="BB227" s="298"/>
      <c r="BC227" s="298"/>
      <c r="BD227" s="298"/>
      <c r="BE227" s="298"/>
      <c r="BF227" s="298"/>
      <c r="BG227" s="298"/>
      <c r="BH227" s="299"/>
      <c r="BI227" s="294"/>
      <c r="BJ227" s="289"/>
      <c r="BK227" s="289"/>
      <c r="BL227" s="289"/>
      <c r="BM227" s="289"/>
      <c r="BN227" s="289"/>
    </row>
    <row r="228" spans="2:66" ht="20.25" customHeight="1" x14ac:dyDescent="0.2">
      <c r="B228" s="286"/>
      <c r="C228" s="286"/>
      <c r="D228" s="286"/>
      <c r="E228" s="286"/>
      <c r="F228" s="286"/>
      <c r="G228" s="287"/>
      <c r="H228" s="287"/>
      <c r="I228" s="287"/>
      <c r="J228" s="287"/>
      <c r="K228" s="287"/>
      <c r="L228" s="287"/>
      <c r="M228" s="295"/>
      <c r="N228" s="295"/>
      <c r="O228" s="297" t="s">
        <v>514</v>
      </c>
      <c r="P228" s="296"/>
      <c r="Q228" s="296"/>
      <c r="R228" s="296"/>
      <c r="S228" s="296"/>
      <c r="T228" s="296"/>
      <c r="U228" s="311" t="s">
        <v>515</v>
      </c>
      <c r="V228" s="1656" t="s">
        <v>516</v>
      </c>
      <c r="W228" s="1657"/>
      <c r="X228" s="312"/>
      <c r="Y228" s="312"/>
      <c r="Z228" s="296"/>
      <c r="AA228" s="296"/>
      <c r="AB228" s="296"/>
      <c r="AC228" s="298"/>
      <c r="AD228" s="298"/>
      <c r="AE228" s="297" t="s">
        <v>514</v>
      </c>
      <c r="AF228" s="296"/>
      <c r="AG228" s="296"/>
      <c r="AH228" s="296"/>
      <c r="AI228" s="296"/>
      <c r="AJ228" s="296"/>
      <c r="AK228" s="311" t="s">
        <v>515</v>
      </c>
      <c r="AL228" s="1658" t="str">
        <f>V228</f>
        <v>週</v>
      </c>
      <c r="AM228" s="1659"/>
      <c r="AN228" s="312"/>
      <c r="AO228" s="312"/>
      <c r="AP228" s="296"/>
      <c r="AQ228" s="296"/>
      <c r="AR228" s="296"/>
      <c r="AS228" s="298"/>
      <c r="AT228" s="298"/>
      <c r="AU228" s="1647" t="s">
        <v>506</v>
      </c>
      <c r="AV228" s="1647"/>
      <c r="AW228" s="1647" t="s">
        <v>517</v>
      </c>
      <c r="AX228" s="1647"/>
      <c r="AY228" s="1647"/>
      <c r="AZ228" s="1647"/>
      <c r="BA228" s="298"/>
      <c r="BB228" s="298"/>
      <c r="BC228" s="298"/>
      <c r="BD228" s="298"/>
      <c r="BE228" s="298"/>
      <c r="BF228" s="298"/>
      <c r="BG228" s="298"/>
      <c r="BH228" s="299"/>
      <c r="BI228" s="294"/>
      <c r="BJ228" s="289"/>
      <c r="BK228" s="289"/>
      <c r="BL228" s="289"/>
      <c r="BM228" s="289"/>
      <c r="BN228" s="289"/>
    </row>
    <row r="229" spans="2:66" ht="20.25" customHeight="1" x14ac:dyDescent="0.2">
      <c r="B229" s="286"/>
      <c r="C229" s="286"/>
      <c r="D229" s="286"/>
      <c r="E229" s="286"/>
      <c r="F229" s="286"/>
      <c r="G229" s="287"/>
      <c r="H229" s="287"/>
      <c r="I229" s="287"/>
      <c r="J229" s="287"/>
      <c r="K229" s="287"/>
      <c r="L229" s="287"/>
      <c r="M229" s="295"/>
      <c r="N229" s="295"/>
      <c r="O229" s="296" t="s">
        <v>518</v>
      </c>
      <c r="P229" s="296"/>
      <c r="Q229" s="296"/>
      <c r="R229" s="296"/>
      <c r="S229" s="296"/>
      <c r="T229" s="296" t="s">
        <v>519</v>
      </c>
      <c r="U229" s="296"/>
      <c r="V229" s="296"/>
      <c r="W229" s="296"/>
      <c r="X229" s="297"/>
      <c r="Y229" s="296"/>
      <c r="Z229" s="296"/>
      <c r="AA229" s="296"/>
      <c r="AB229" s="296"/>
      <c r="AC229" s="298"/>
      <c r="AD229" s="298"/>
      <c r="AE229" s="296" t="s">
        <v>518</v>
      </c>
      <c r="AF229" s="296"/>
      <c r="AG229" s="296"/>
      <c r="AH229" s="296"/>
      <c r="AI229" s="296"/>
      <c r="AJ229" s="296" t="s">
        <v>519</v>
      </c>
      <c r="AK229" s="296"/>
      <c r="AL229" s="296"/>
      <c r="AM229" s="296"/>
      <c r="AN229" s="297"/>
      <c r="AO229" s="296"/>
      <c r="AP229" s="296"/>
      <c r="AQ229" s="296"/>
      <c r="AR229" s="296"/>
      <c r="AS229" s="298"/>
      <c r="AT229" s="298"/>
      <c r="AU229" s="1647" t="s">
        <v>507</v>
      </c>
      <c r="AV229" s="1647"/>
      <c r="AW229" s="1647" t="s">
        <v>520</v>
      </c>
      <c r="AX229" s="1647"/>
      <c r="AY229" s="1647"/>
      <c r="AZ229" s="1647"/>
      <c r="BA229" s="298"/>
      <c r="BB229" s="298"/>
      <c r="BC229" s="298"/>
      <c r="BD229" s="298"/>
      <c r="BE229" s="298"/>
      <c r="BF229" s="298"/>
      <c r="BG229" s="298"/>
      <c r="BH229" s="299"/>
      <c r="BI229" s="294"/>
      <c r="BJ229" s="289"/>
      <c r="BK229" s="289"/>
      <c r="BL229" s="289"/>
      <c r="BM229" s="289"/>
      <c r="BN229" s="289"/>
    </row>
    <row r="230" spans="2:66" ht="20.25" customHeight="1" x14ac:dyDescent="0.2">
      <c r="B230" s="286"/>
      <c r="C230" s="286"/>
      <c r="D230" s="286"/>
      <c r="E230" s="286"/>
      <c r="F230" s="286"/>
      <c r="G230" s="287"/>
      <c r="H230" s="287"/>
      <c r="I230" s="287"/>
      <c r="J230" s="287"/>
      <c r="K230" s="287"/>
      <c r="L230" s="287"/>
      <c r="M230" s="295"/>
      <c r="N230" s="295"/>
      <c r="O230" s="296" t="str">
        <f>IF($V$228="週","対象時間数（週平均）","対象時間数（当月合計）")</f>
        <v>対象時間数（週平均）</v>
      </c>
      <c r="P230" s="296"/>
      <c r="Q230" s="296"/>
      <c r="R230" s="296"/>
      <c r="S230" s="296"/>
      <c r="T230" s="296" t="str">
        <f>IF($V$228="週","週に勤務すべき時間数","当月に勤務すべき時間数")</f>
        <v>週に勤務すべき時間数</v>
      </c>
      <c r="U230" s="296"/>
      <c r="V230" s="296"/>
      <c r="W230" s="296"/>
      <c r="X230" s="297"/>
      <c r="Y230" s="296" t="s">
        <v>521</v>
      </c>
      <c r="Z230" s="296"/>
      <c r="AA230" s="296"/>
      <c r="AB230" s="296"/>
      <c r="AC230" s="298"/>
      <c r="AD230" s="298"/>
      <c r="AE230" s="296" t="str">
        <f>IF(AL228="週","対象時間数（週平均）","対象時間数（当月合計）")</f>
        <v>対象時間数（週平均）</v>
      </c>
      <c r="AF230" s="296"/>
      <c r="AG230" s="296"/>
      <c r="AH230" s="296"/>
      <c r="AI230" s="296"/>
      <c r="AJ230" s="296" t="str">
        <f>IF($AL$228="週","週に勤務すべき時間数","当月に勤務すべき時間数")</f>
        <v>週に勤務すべき時間数</v>
      </c>
      <c r="AK230" s="296"/>
      <c r="AL230" s="296"/>
      <c r="AM230" s="296"/>
      <c r="AN230" s="297"/>
      <c r="AO230" s="296" t="s">
        <v>521</v>
      </c>
      <c r="AP230" s="296"/>
      <c r="AQ230" s="296"/>
      <c r="AR230" s="296"/>
      <c r="AS230" s="298"/>
      <c r="AT230" s="298"/>
      <c r="AU230" s="1647" t="s">
        <v>509</v>
      </c>
      <c r="AV230" s="1647"/>
      <c r="AW230" s="1647" t="s">
        <v>522</v>
      </c>
      <c r="AX230" s="1647"/>
      <c r="AY230" s="1647"/>
      <c r="AZ230" s="1647"/>
      <c r="BA230" s="298"/>
      <c r="BB230" s="298"/>
      <c r="BC230" s="298"/>
      <c r="BD230" s="298"/>
      <c r="BE230" s="298"/>
      <c r="BF230" s="298"/>
      <c r="BG230" s="298"/>
      <c r="BH230" s="299"/>
      <c r="BI230" s="294"/>
      <c r="BJ230" s="289"/>
      <c r="BK230" s="289"/>
      <c r="BL230" s="289"/>
      <c r="BM230" s="289"/>
      <c r="BN230" s="289"/>
    </row>
    <row r="231" spans="2:66" ht="20.25" customHeight="1" x14ac:dyDescent="0.2">
      <c r="M231" s="207"/>
      <c r="N231" s="207"/>
      <c r="O231" s="1662">
        <f>IF($V$228="週",X226,V226)</f>
        <v>0</v>
      </c>
      <c r="P231" s="1662"/>
      <c r="Q231" s="1662"/>
      <c r="R231" s="1662"/>
      <c r="S231" s="305" t="s">
        <v>523</v>
      </c>
      <c r="T231" s="1647">
        <f>IF($V$228="週",$BE$6,$BI$6)</f>
        <v>0</v>
      </c>
      <c r="U231" s="1647"/>
      <c r="V231" s="1647"/>
      <c r="W231" s="1647"/>
      <c r="X231" s="305" t="s">
        <v>505</v>
      </c>
      <c r="Y231" s="1653" t="e">
        <f>ROUNDDOWN(O231/T231,1)</f>
        <v>#DIV/0!</v>
      </c>
      <c r="Z231" s="1653"/>
      <c r="AA231" s="1653"/>
      <c r="AB231" s="1653"/>
      <c r="AC231" s="207"/>
      <c r="AD231" s="207"/>
      <c r="AE231" s="1662">
        <f>IF($AL$228="週",AN226,AL226)</f>
        <v>0</v>
      </c>
      <c r="AF231" s="1662"/>
      <c r="AG231" s="1662"/>
      <c r="AH231" s="1662"/>
      <c r="AI231" s="305" t="s">
        <v>523</v>
      </c>
      <c r="AJ231" s="1647">
        <f>IF($AL$228="週",$BE$6,$BI$6)</f>
        <v>0</v>
      </c>
      <c r="AK231" s="1647"/>
      <c r="AL231" s="1647"/>
      <c r="AM231" s="1647"/>
      <c r="AN231" s="305" t="s">
        <v>505</v>
      </c>
      <c r="AO231" s="1653" t="e">
        <f>ROUNDDOWN(AE231/AJ231,1)</f>
        <v>#DIV/0!</v>
      </c>
      <c r="AP231" s="1653"/>
      <c r="AQ231" s="1653"/>
      <c r="AR231" s="1653"/>
      <c r="AS231" s="207"/>
      <c r="AT231" s="207"/>
      <c r="AU231" s="207"/>
      <c r="AV231" s="207"/>
      <c r="AW231" s="207"/>
      <c r="AX231" s="207"/>
      <c r="AY231" s="207"/>
      <c r="AZ231" s="207"/>
      <c r="BA231" s="207"/>
      <c r="BB231" s="207"/>
      <c r="BC231" s="207"/>
      <c r="BD231" s="207"/>
      <c r="BE231" s="207"/>
      <c r="BF231" s="207"/>
      <c r="BG231" s="207"/>
      <c r="BH231" s="207"/>
    </row>
    <row r="232" spans="2:66" ht="20.25" customHeight="1" x14ac:dyDescent="0.2">
      <c r="M232" s="207"/>
      <c r="N232" s="207"/>
      <c r="O232" s="296"/>
      <c r="P232" s="296"/>
      <c r="Q232" s="296"/>
      <c r="R232" s="296"/>
      <c r="S232" s="296"/>
      <c r="T232" s="296"/>
      <c r="U232" s="296"/>
      <c r="V232" s="296"/>
      <c r="W232" s="296"/>
      <c r="X232" s="297"/>
      <c r="Y232" s="296" t="s">
        <v>524</v>
      </c>
      <c r="Z232" s="296"/>
      <c r="AA232" s="296"/>
      <c r="AB232" s="296"/>
      <c r="AC232" s="207"/>
      <c r="AD232" s="207"/>
      <c r="AE232" s="296"/>
      <c r="AF232" s="296"/>
      <c r="AG232" s="296"/>
      <c r="AH232" s="296"/>
      <c r="AI232" s="296"/>
      <c r="AJ232" s="296"/>
      <c r="AK232" s="296"/>
      <c r="AL232" s="296"/>
      <c r="AM232" s="296"/>
      <c r="AN232" s="297"/>
      <c r="AO232" s="296" t="s">
        <v>524</v>
      </c>
      <c r="AP232" s="296"/>
      <c r="AQ232" s="296"/>
      <c r="AR232" s="296"/>
      <c r="AS232" s="207"/>
      <c r="AT232" s="207"/>
      <c r="AU232" s="207"/>
      <c r="AV232" s="207"/>
      <c r="AW232" s="207"/>
      <c r="AX232" s="207"/>
      <c r="AY232" s="207"/>
      <c r="AZ232" s="207"/>
      <c r="BA232" s="207"/>
      <c r="BB232" s="207"/>
      <c r="BC232" s="207"/>
      <c r="BD232" s="207"/>
      <c r="BE232" s="207"/>
      <c r="BF232" s="207"/>
      <c r="BG232" s="207"/>
      <c r="BH232" s="207"/>
    </row>
    <row r="233" spans="2:66" ht="20.25" customHeight="1" x14ac:dyDescent="0.2">
      <c r="M233" s="207"/>
      <c r="N233" s="207"/>
      <c r="O233" s="296" t="s">
        <v>525</v>
      </c>
      <c r="P233" s="296"/>
      <c r="Q233" s="296"/>
      <c r="R233" s="296"/>
      <c r="S233" s="296"/>
      <c r="T233" s="296"/>
      <c r="U233" s="296"/>
      <c r="V233" s="296"/>
      <c r="W233" s="296"/>
      <c r="X233" s="297"/>
      <c r="Y233" s="296"/>
      <c r="Z233" s="296"/>
      <c r="AA233" s="296"/>
      <c r="AB233" s="296"/>
      <c r="AC233" s="207"/>
      <c r="AD233" s="207"/>
      <c r="AE233" s="296" t="s">
        <v>526</v>
      </c>
      <c r="AF233" s="296"/>
      <c r="AG233" s="296"/>
      <c r="AH233" s="296"/>
      <c r="AI233" s="296"/>
      <c r="AJ233" s="296"/>
      <c r="AK233" s="296"/>
      <c r="AL233" s="296"/>
      <c r="AM233" s="296"/>
      <c r="AN233" s="297"/>
      <c r="AO233" s="296"/>
      <c r="AP233" s="296"/>
      <c r="AQ233" s="296"/>
      <c r="AR233" s="296"/>
      <c r="AS233" s="207"/>
      <c r="AT233" s="207"/>
      <c r="AU233" s="207"/>
      <c r="AV233" s="207"/>
      <c r="AW233" s="207"/>
      <c r="AX233" s="207"/>
      <c r="AY233" s="207"/>
      <c r="AZ233" s="207"/>
      <c r="BA233" s="207"/>
      <c r="BB233" s="207"/>
      <c r="BC233" s="207"/>
      <c r="BD233" s="207"/>
      <c r="BE233" s="207"/>
      <c r="BF233" s="207"/>
      <c r="BG233" s="207"/>
      <c r="BH233" s="207"/>
    </row>
    <row r="234" spans="2:66" ht="20.25" customHeight="1" x14ac:dyDescent="0.2">
      <c r="M234" s="207"/>
      <c r="N234" s="207"/>
      <c r="O234" s="296" t="s">
        <v>496</v>
      </c>
      <c r="P234" s="296"/>
      <c r="Q234" s="296"/>
      <c r="R234" s="296"/>
      <c r="S234" s="296"/>
      <c r="T234" s="296"/>
      <c r="U234" s="296"/>
      <c r="V234" s="296"/>
      <c r="W234" s="296"/>
      <c r="X234" s="297"/>
      <c r="Y234" s="1641"/>
      <c r="Z234" s="1641"/>
      <c r="AA234" s="1641"/>
      <c r="AB234" s="1641"/>
      <c r="AC234" s="207"/>
      <c r="AD234" s="207"/>
      <c r="AE234" s="296" t="s">
        <v>496</v>
      </c>
      <c r="AF234" s="296"/>
      <c r="AG234" s="296"/>
      <c r="AH234" s="296"/>
      <c r="AI234" s="296"/>
      <c r="AJ234" s="296"/>
      <c r="AK234" s="296"/>
      <c r="AL234" s="296"/>
      <c r="AM234" s="296"/>
      <c r="AN234" s="297"/>
      <c r="AO234" s="1641"/>
      <c r="AP234" s="1641"/>
      <c r="AQ234" s="1641"/>
      <c r="AR234" s="1641"/>
      <c r="AS234" s="207"/>
      <c r="AT234" s="207"/>
      <c r="AU234" s="207"/>
      <c r="AV234" s="207"/>
      <c r="AW234" s="207"/>
      <c r="AX234" s="207"/>
      <c r="AY234" s="207"/>
      <c r="AZ234" s="207"/>
      <c r="BA234" s="207"/>
      <c r="BB234" s="207"/>
      <c r="BC234" s="207"/>
      <c r="BD234" s="207"/>
      <c r="BE234" s="207"/>
      <c r="BF234" s="207"/>
      <c r="BG234" s="207"/>
      <c r="BH234" s="207"/>
    </row>
    <row r="235" spans="2:66" ht="20.25" customHeight="1" x14ac:dyDescent="0.2">
      <c r="M235" s="207"/>
      <c r="N235" s="207"/>
      <c r="O235" s="300" t="s">
        <v>527</v>
      </c>
      <c r="P235" s="300"/>
      <c r="Q235" s="300"/>
      <c r="R235" s="300"/>
      <c r="S235" s="300"/>
      <c r="T235" s="296" t="s">
        <v>528</v>
      </c>
      <c r="U235" s="300"/>
      <c r="V235" s="300"/>
      <c r="W235" s="300"/>
      <c r="X235" s="300"/>
      <c r="Y235" s="1632" t="s">
        <v>502</v>
      </c>
      <c r="Z235" s="1632"/>
      <c r="AA235" s="1632"/>
      <c r="AB235" s="1632"/>
      <c r="AC235" s="207"/>
      <c r="AD235" s="207"/>
      <c r="AE235" s="300" t="s">
        <v>527</v>
      </c>
      <c r="AF235" s="300"/>
      <c r="AG235" s="300"/>
      <c r="AH235" s="300"/>
      <c r="AI235" s="300"/>
      <c r="AJ235" s="296" t="s">
        <v>528</v>
      </c>
      <c r="AK235" s="300"/>
      <c r="AL235" s="300"/>
      <c r="AM235" s="300"/>
      <c r="AN235" s="300"/>
      <c r="AO235" s="1632" t="s">
        <v>502</v>
      </c>
      <c r="AP235" s="1632"/>
      <c r="AQ235" s="1632"/>
      <c r="AR235" s="1632"/>
      <c r="AS235" s="207"/>
      <c r="AT235" s="207"/>
      <c r="AU235" s="207"/>
      <c r="AV235" s="207"/>
      <c r="AW235" s="207"/>
      <c r="AX235" s="207"/>
      <c r="AY235" s="207"/>
      <c r="AZ235" s="207"/>
      <c r="BA235" s="207"/>
      <c r="BB235" s="207"/>
      <c r="BC235" s="207"/>
      <c r="BD235" s="207"/>
      <c r="BE235" s="207"/>
      <c r="BF235" s="207"/>
      <c r="BG235" s="207"/>
      <c r="BH235" s="207"/>
    </row>
    <row r="236" spans="2:66" ht="20.25" customHeight="1" x14ac:dyDescent="0.2">
      <c r="M236" s="207"/>
      <c r="N236" s="207"/>
      <c r="O236" s="1647">
        <f>AA226</f>
        <v>0</v>
      </c>
      <c r="P236" s="1647"/>
      <c r="Q236" s="1647"/>
      <c r="R236" s="1647"/>
      <c r="S236" s="305" t="s">
        <v>504</v>
      </c>
      <c r="T236" s="1653" t="e">
        <f>Y231</f>
        <v>#DIV/0!</v>
      </c>
      <c r="U236" s="1653"/>
      <c r="V236" s="1653"/>
      <c r="W236" s="1653"/>
      <c r="X236" s="305" t="s">
        <v>505</v>
      </c>
      <c r="Y236" s="1633" t="e">
        <f>ROUNDDOWN(O236+T236,1)</f>
        <v>#DIV/0!</v>
      </c>
      <c r="Z236" s="1633"/>
      <c r="AA236" s="1633"/>
      <c r="AB236" s="1633"/>
      <c r="AC236" s="313"/>
      <c r="AD236" s="313"/>
      <c r="AE236" s="1654">
        <f>AQ226</f>
        <v>0</v>
      </c>
      <c r="AF236" s="1654"/>
      <c r="AG236" s="1654"/>
      <c r="AH236" s="1654"/>
      <c r="AI236" s="310" t="s">
        <v>504</v>
      </c>
      <c r="AJ236" s="1655" t="e">
        <f>AO231</f>
        <v>#DIV/0!</v>
      </c>
      <c r="AK236" s="1655"/>
      <c r="AL236" s="1655"/>
      <c r="AM236" s="1655"/>
      <c r="AN236" s="310" t="s">
        <v>505</v>
      </c>
      <c r="AO236" s="1633" t="e">
        <f>ROUNDDOWN(AE236+AJ236,1)</f>
        <v>#DIV/0!</v>
      </c>
      <c r="AP236" s="1633"/>
      <c r="AQ236" s="1633"/>
      <c r="AR236" s="1633"/>
      <c r="AS236" s="207"/>
      <c r="AT236" s="207"/>
      <c r="AU236" s="207"/>
      <c r="AV236" s="207"/>
      <c r="AW236" s="207"/>
      <c r="AX236" s="207"/>
      <c r="AY236" s="207"/>
      <c r="AZ236" s="207"/>
      <c r="BA236" s="207"/>
      <c r="BB236" s="207"/>
      <c r="BC236" s="207"/>
      <c r="BD236" s="207"/>
      <c r="BE236" s="207"/>
      <c r="BF236" s="207"/>
      <c r="BG236" s="207"/>
      <c r="BH236" s="207"/>
    </row>
    <row r="237" spans="2:66" ht="20.25" customHeight="1" x14ac:dyDescent="0.2"/>
    <row r="238" spans="2:66" ht="20.25" customHeight="1" x14ac:dyDescent="0.2"/>
    <row r="239" spans="2:66" ht="20.25" customHeight="1" x14ac:dyDescent="0.2"/>
    <row r="240" spans="2:66" ht="20.25" customHeight="1" x14ac:dyDescent="0.2"/>
    <row r="241" ht="20.25" customHeight="1" x14ac:dyDescent="0.2"/>
    <row r="242" ht="20.25" customHeight="1" x14ac:dyDescent="0.2"/>
    <row r="243" ht="20.25" customHeight="1" x14ac:dyDescent="0.2"/>
    <row r="244" ht="20.25" customHeight="1" x14ac:dyDescent="0.2"/>
    <row r="245" ht="20.25" customHeight="1" x14ac:dyDescent="0.2"/>
    <row r="246" ht="20.25" customHeight="1" x14ac:dyDescent="0.2"/>
    <row r="247" ht="20.25" customHeight="1" x14ac:dyDescent="0.2"/>
    <row r="248" ht="20.25" customHeight="1" x14ac:dyDescent="0.2"/>
    <row r="249" ht="20.25" customHeight="1" x14ac:dyDescent="0.2"/>
    <row r="250" ht="20.25" customHeight="1" x14ac:dyDescent="0.2"/>
    <row r="251" ht="20.25" customHeight="1" x14ac:dyDescent="0.2"/>
    <row r="252" ht="20.25" customHeight="1" x14ac:dyDescent="0.2"/>
    <row r="253" ht="20.25" customHeight="1" x14ac:dyDescent="0.2"/>
    <row r="254" ht="20.25" customHeight="1" x14ac:dyDescent="0.2"/>
    <row r="255" ht="20.25" customHeight="1" x14ac:dyDescent="0.2"/>
    <row r="256" ht="20.25" customHeight="1" x14ac:dyDescent="0.2"/>
    <row r="283" spans="1:63" x14ac:dyDescent="0.2">
      <c r="A283" s="314"/>
      <c r="B283" s="314"/>
      <c r="C283" s="314"/>
      <c r="D283" s="314"/>
      <c r="E283" s="314"/>
      <c r="F283" s="314"/>
      <c r="G283" s="315"/>
      <c r="H283" s="315"/>
      <c r="I283" s="315"/>
      <c r="J283" s="315"/>
      <c r="K283" s="315"/>
      <c r="L283" s="315"/>
      <c r="M283" s="315"/>
      <c r="N283" s="315"/>
      <c r="O283" s="316"/>
      <c r="P283" s="316"/>
      <c r="Q283" s="316"/>
      <c r="R283" s="316"/>
      <c r="S283" s="316"/>
      <c r="T283" s="316"/>
      <c r="U283" s="316"/>
      <c r="V283" s="316"/>
      <c r="W283" s="316"/>
      <c r="X283" s="316"/>
      <c r="Y283" s="316"/>
      <c r="Z283" s="316"/>
      <c r="AA283" s="316"/>
      <c r="AB283" s="316"/>
      <c r="AC283" s="316"/>
      <c r="AD283" s="316"/>
      <c r="AE283" s="316"/>
      <c r="AF283" s="316"/>
      <c r="AG283" s="316"/>
      <c r="AH283" s="316"/>
      <c r="AI283" s="316"/>
      <c r="AJ283" s="316"/>
      <c r="AK283" s="316"/>
      <c r="AL283" s="316"/>
      <c r="AM283" s="316"/>
      <c r="AN283" s="316"/>
      <c r="AO283" s="316"/>
      <c r="AP283" s="316"/>
      <c r="AQ283" s="316"/>
      <c r="AR283" s="316"/>
      <c r="AS283" s="316"/>
      <c r="AT283" s="316"/>
      <c r="AU283" s="316"/>
      <c r="AV283" s="316"/>
      <c r="AW283" s="316"/>
      <c r="AX283" s="316"/>
      <c r="AY283" s="316"/>
      <c r="AZ283" s="316"/>
      <c r="BA283" s="316"/>
      <c r="BB283" s="316"/>
      <c r="BC283" s="316"/>
      <c r="BD283" s="317"/>
      <c r="BE283" s="317"/>
      <c r="BF283" s="317"/>
      <c r="BG283" s="317"/>
      <c r="BH283" s="317"/>
      <c r="BI283" s="317"/>
      <c r="BJ283" s="317"/>
      <c r="BK283" s="317"/>
    </row>
    <row r="284" spans="1:63" x14ac:dyDescent="0.2">
      <c r="A284" s="314"/>
      <c r="B284" s="314"/>
      <c r="C284" s="314"/>
      <c r="D284" s="314"/>
      <c r="E284" s="314"/>
      <c r="F284" s="314"/>
      <c r="G284" s="315"/>
      <c r="H284" s="315"/>
      <c r="I284" s="315"/>
      <c r="J284" s="315"/>
      <c r="K284" s="315"/>
      <c r="L284" s="315"/>
      <c r="M284" s="315"/>
      <c r="N284" s="315"/>
      <c r="O284" s="316"/>
      <c r="P284" s="316"/>
      <c r="Q284" s="316"/>
      <c r="R284" s="316"/>
      <c r="S284" s="316"/>
      <c r="T284" s="316"/>
      <c r="U284" s="316"/>
      <c r="V284" s="316"/>
      <c r="W284" s="316"/>
      <c r="X284" s="316"/>
      <c r="Y284" s="316"/>
      <c r="Z284" s="316"/>
      <c r="AA284" s="316"/>
      <c r="AB284" s="316"/>
      <c r="AC284" s="316"/>
      <c r="AD284" s="316"/>
      <c r="AE284" s="316"/>
      <c r="AF284" s="316"/>
      <c r="AG284" s="316"/>
      <c r="AH284" s="316"/>
      <c r="AI284" s="316"/>
      <c r="AJ284" s="316"/>
      <c r="AK284" s="316"/>
      <c r="AL284" s="316"/>
      <c r="AM284" s="316"/>
      <c r="AN284" s="316"/>
      <c r="AO284" s="316"/>
      <c r="AP284" s="316"/>
      <c r="AQ284" s="316"/>
      <c r="AR284" s="316"/>
      <c r="AS284" s="316"/>
      <c r="AT284" s="316"/>
      <c r="AU284" s="316"/>
      <c r="AV284" s="316"/>
      <c r="AW284" s="316"/>
      <c r="AX284" s="316"/>
      <c r="AY284" s="316"/>
      <c r="AZ284" s="316"/>
      <c r="BA284" s="316"/>
      <c r="BB284" s="316"/>
      <c r="BC284" s="316"/>
      <c r="BD284" s="317"/>
      <c r="BE284" s="317"/>
      <c r="BF284" s="317"/>
      <c r="BG284" s="317"/>
      <c r="BH284" s="317"/>
      <c r="BI284" s="317"/>
      <c r="BJ284" s="317"/>
      <c r="BK284" s="317"/>
    </row>
    <row r="285" spans="1:63" x14ac:dyDescent="0.2">
      <c r="A285" s="314"/>
      <c r="B285" s="314"/>
      <c r="C285" s="314"/>
      <c r="D285" s="314"/>
      <c r="E285" s="314"/>
      <c r="F285" s="314"/>
      <c r="G285" s="318"/>
      <c r="H285" s="318"/>
      <c r="I285" s="318"/>
      <c r="J285" s="318"/>
      <c r="K285" s="318"/>
      <c r="L285" s="318"/>
      <c r="M285" s="318"/>
      <c r="N285" s="318"/>
      <c r="O285" s="315"/>
      <c r="P285" s="315"/>
      <c r="Q285" s="314"/>
      <c r="R285" s="314"/>
      <c r="S285" s="314"/>
      <c r="T285" s="314"/>
      <c r="U285" s="314"/>
      <c r="V285" s="314"/>
    </row>
    <row r="286" spans="1:63" x14ac:dyDescent="0.2">
      <c r="A286" s="314"/>
      <c r="B286" s="314"/>
      <c r="C286" s="314"/>
      <c r="D286" s="314"/>
      <c r="E286" s="314"/>
      <c r="F286" s="314"/>
      <c r="G286" s="318"/>
      <c r="H286" s="318"/>
      <c r="I286" s="318"/>
      <c r="J286" s="318"/>
      <c r="K286" s="318"/>
      <c r="L286" s="318"/>
      <c r="M286" s="318"/>
      <c r="N286" s="318"/>
      <c r="O286" s="315"/>
      <c r="P286" s="315"/>
      <c r="Q286" s="314"/>
      <c r="R286" s="314"/>
      <c r="S286" s="314"/>
      <c r="T286" s="314"/>
      <c r="U286" s="314"/>
      <c r="V286" s="314"/>
    </row>
    <row r="287" spans="1:63" x14ac:dyDescent="0.2">
      <c r="G287" s="220"/>
      <c r="H287" s="220"/>
      <c r="I287" s="220"/>
      <c r="J287" s="220"/>
      <c r="K287" s="220"/>
      <c r="L287" s="220"/>
      <c r="M287" s="220"/>
      <c r="N287" s="220"/>
    </row>
    <row r="288" spans="1:63" x14ac:dyDescent="0.2">
      <c r="G288" s="220"/>
      <c r="H288" s="220"/>
      <c r="I288" s="220"/>
      <c r="J288" s="220"/>
      <c r="K288" s="220"/>
      <c r="L288" s="220"/>
      <c r="M288" s="220"/>
      <c r="N288" s="220"/>
    </row>
    <row r="289" spans="7:14" x14ac:dyDescent="0.2">
      <c r="G289" s="220"/>
      <c r="H289" s="220"/>
      <c r="I289" s="220"/>
      <c r="J289" s="220"/>
      <c r="K289" s="220"/>
      <c r="L289" s="220"/>
      <c r="M289" s="220"/>
      <c r="N289" s="220"/>
    </row>
    <row r="290" spans="7:14" x14ac:dyDescent="0.2">
      <c r="G290" s="220"/>
      <c r="H290" s="220"/>
      <c r="I290" s="220"/>
      <c r="J290" s="220"/>
      <c r="K290" s="220"/>
      <c r="L290" s="220"/>
      <c r="M290" s="220"/>
      <c r="N290" s="220"/>
    </row>
  </sheetData>
  <sheetProtection sheet="1" insertRows="0" deleteRows="0"/>
  <mergeCells count="1336">
    <mergeCell ref="AU230:AV230"/>
    <mergeCell ref="AW230:AZ230"/>
    <mergeCell ref="O231:R231"/>
    <mergeCell ref="T231:W231"/>
    <mergeCell ref="Y231:AB231"/>
    <mergeCell ref="AE231:AH231"/>
    <mergeCell ref="AJ231:AM231"/>
    <mergeCell ref="AO231:AR231"/>
    <mergeCell ref="AA225:AB225"/>
    <mergeCell ref="AE225:AF225"/>
    <mergeCell ref="AG225:AH225"/>
    <mergeCell ref="AI225:AJ225"/>
    <mergeCell ref="AL225:AM225"/>
    <mergeCell ref="AN225:AO225"/>
    <mergeCell ref="O225:P225"/>
    <mergeCell ref="Q225:R225"/>
    <mergeCell ref="S225:T225"/>
    <mergeCell ref="V225:W225"/>
    <mergeCell ref="X225:Y225"/>
    <mergeCell ref="AU228:AV228"/>
    <mergeCell ref="AW228:AZ228"/>
    <mergeCell ref="AU229:AV229"/>
    <mergeCell ref="AW229:AZ229"/>
    <mergeCell ref="AU226:AV226"/>
    <mergeCell ref="AW226:AZ226"/>
    <mergeCell ref="AU227:AV227"/>
    <mergeCell ref="AW227:AZ227"/>
    <mergeCell ref="AG226:AH226"/>
    <mergeCell ref="AI226:AJ226"/>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O223:P223"/>
    <mergeCell ref="Q223:R223"/>
    <mergeCell ref="S223:T223"/>
    <mergeCell ref="V223:W223"/>
    <mergeCell ref="X223:Y223"/>
    <mergeCell ref="AA223:AB223"/>
    <mergeCell ref="AE223:AF223"/>
    <mergeCell ref="AG223:AH223"/>
    <mergeCell ref="AI223:AJ223"/>
    <mergeCell ref="AL226:AM226"/>
    <mergeCell ref="AN226:AO226"/>
    <mergeCell ref="AQ226:AR226"/>
    <mergeCell ref="AQ225:AR225"/>
    <mergeCell ref="O226:P226"/>
    <mergeCell ref="Q226:R226"/>
    <mergeCell ref="S226:T226"/>
    <mergeCell ref="V226:W226"/>
    <mergeCell ref="X226:Y226"/>
    <mergeCell ref="AA226:AB226"/>
    <mergeCell ref="AE226:AF226"/>
    <mergeCell ref="AG224:AH224"/>
    <mergeCell ref="AI224:AJ224"/>
    <mergeCell ref="AL224:AM224"/>
    <mergeCell ref="AN224:AO224"/>
    <mergeCell ref="AQ224:AR224"/>
    <mergeCell ref="BJ221:BM221"/>
    <mergeCell ref="O222:P222"/>
    <mergeCell ref="Q222:R222"/>
    <mergeCell ref="S222:T222"/>
    <mergeCell ref="V222:W222"/>
    <mergeCell ref="X222:Y222"/>
    <mergeCell ref="AA222:AB222"/>
    <mergeCell ref="AE222:AF222"/>
    <mergeCell ref="AG222:AH222"/>
    <mergeCell ref="V221:W221"/>
    <mergeCell ref="X221:Y221"/>
    <mergeCell ref="AG221:AH221"/>
    <mergeCell ref="AI221:AJ221"/>
    <mergeCell ref="AL221:AM221"/>
    <mergeCell ref="AN221:AO221"/>
    <mergeCell ref="AL223:AM223"/>
    <mergeCell ref="AN223:AO223"/>
    <mergeCell ref="AQ223:AR223"/>
    <mergeCell ref="O224:P224"/>
    <mergeCell ref="Q224:R224"/>
    <mergeCell ref="S224:T224"/>
    <mergeCell ref="V224:W224"/>
    <mergeCell ref="X224:Y224"/>
    <mergeCell ref="AA224:AB224"/>
    <mergeCell ref="AE224:AF224"/>
    <mergeCell ref="BJ219:BM219"/>
    <mergeCell ref="O220:P221"/>
    <mergeCell ref="Q220:T220"/>
    <mergeCell ref="V220:Y220"/>
    <mergeCell ref="AE220:AF221"/>
    <mergeCell ref="AG220:AJ220"/>
    <mergeCell ref="AL220:AO220"/>
    <mergeCell ref="BJ220:BM220"/>
    <mergeCell ref="Q221:R221"/>
    <mergeCell ref="S221:T221"/>
    <mergeCell ref="BE222:BH222"/>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B215:B216"/>
    <mergeCell ref="C215:C216"/>
    <mergeCell ref="D215:F216"/>
    <mergeCell ref="G215:H216"/>
    <mergeCell ref="M215:N216"/>
    <mergeCell ref="O215:R21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S81:W82"/>
    <mergeCell ref="BF81:BG81"/>
    <mergeCell ref="BH81:BI81"/>
    <mergeCell ref="BJ81:BN82"/>
    <mergeCell ref="BF82:BG82"/>
    <mergeCell ref="BH82:BI82"/>
    <mergeCell ref="B81:B82"/>
    <mergeCell ref="C81:C82"/>
    <mergeCell ref="D81:F82"/>
    <mergeCell ref="G81:H82"/>
    <mergeCell ref="M81:N82"/>
    <mergeCell ref="O81:R82"/>
    <mergeCell ref="S79:W80"/>
    <mergeCell ref="BF79:BG79"/>
    <mergeCell ref="BH79:BI79"/>
    <mergeCell ref="BJ79:BN80"/>
    <mergeCell ref="BF80:BG80"/>
    <mergeCell ref="BH80:BI80"/>
    <mergeCell ref="B79:B80"/>
    <mergeCell ref="C79:C80"/>
    <mergeCell ref="D79:F80"/>
    <mergeCell ref="G79:H80"/>
    <mergeCell ref="M79:N80"/>
    <mergeCell ref="O79:R80"/>
    <mergeCell ref="S77:W78"/>
    <mergeCell ref="BF77:BG77"/>
    <mergeCell ref="BH77:BI77"/>
    <mergeCell ref="BJ77:BN78"/>
    <mergeCell ref="BF78:BG78"/>
    <mergeCell ref="BH78:BI78"/>
    <mergeCell ref="B77:B78"/>
    <mergeCell ref="C77:C78"/>
    <mergeCell ref="D77:F78"/>
    <mergeCell ref="G77:H78"/>
    <mergeCell ref="M77:N78"/>
    <mergeCell ref="O77:R78"/>
    <mergeCell ref="S75:W76"/>
    <mergeCell ref="BF75:BG75"/>
    <mergeCell ref="BH75:BI75"/>
    <mergeCell ref="BJ75:BN76"/>
    <mergeCell ref="BF76:BG76"/>
    <mergeCell ref="BH76:BI76"/>
    <mergeCell ref="B75:B76"/>
    <mergeCell ref="C75:C76"/>
    <mergeCell ref="D75:F76"/>
    <mergeCell ref="G75:H76"/>
    <mergeCell ref="M75:N76"/>
    <mergeCell ref="O75:R76"/>
    <mergeCell ref="S73:W74"/>
    <mergeCell ref="BF73:BG73"/>
    <mergeCell ref="BH73:BI73"/>
    <mergeCell ref="BJ73:BN74"/>
    <mergeCell ref="BF74:BG74"/>
    <mergeCell ref="BH74:BI74"/>
    <mergeCell ref="B73:B74"/>
    <mergeCell ref="C73:C74"/>
    <mergeCell ref="D73:F74"/>
    <mergeCell ref="G73:H74"/>
    <mergeCell ref="M73:N74"/>
    <mergeCell ref="O73:R74"/>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B12:B16"/>
    <mergeCell ref="C12:C16"/>
    <mergeCell ref="D12:F16"/>
    <mergeCell ref="G12:H16"/>
    <mergeCell ref="M12:N16"/>
    <mergeCell ref="O19:R20"/>
    <mergeCell ref="S19:W20"/>
    <mergeCell ref="BF19:BG19"/>
    <mergeCell ref="BH19:BI19"/>
    <mergeCell ref="BJ19:BN20"/>
    <mergeCell ref="BF20:BG20"/>
    <mergeCell ref="BH20:BI20"/>
    <mergeCell ref="BF17:BG17"/>
    <mergeCell ref="BH17:BI17"/>
    <mergeCell ref="BJ17:BN18"/>
    <mergeCell ref="BF18:BG18"/>
    <mergeCell ref="BH18:BI18"/>
    <mergeCell ref="B19:B20"/>
    <mergeCell ref="C19:C20"/>
    <mergeCell ref="D19:F20"/>
    <mergeCell ref="G19:H20"/>
    <mergeCell ref="M19:N20"/>
    <mergeCell ref="B17:B18"/>
    <mergeCell ref="C17:C18"/>
    <mergeCell ref="D17:F18"/>
    <mergeCell ref="G17:H18"/>
    <mergeCell ref="M17:N18"/>
    <mergeCell ref="O17:R18"/>
    <mergeCell ref="S17:W18"/>
    <mergeCell ref="AX1:BM1"/>
    <mergeCell ref="AG2:AH2"/>
    <mergeCell ref="AJ2:AK2"/>
    <mergeCell ref="AN2:AO2"/>
    <mergeCell ref="AX2:BM2"/>
    <mergeCell ref="BI3:BL3"/>
    <mergeCell ref="BC13:BE13"/>
    <mergeCell ref="O12:R16"/>
    <mergeCell ref="S12:W16"/>
    <mergeCell ref="AA12:BE12"/>
    <mergeCell ref="BF12:BG16"/>
    <mergeCell ref="BH12:BI16"/>
    <mergeCell ref="BJ12:BN16"/>
    <mergeCell ref="AA13:AG13"/>
    <mergeCell ref="AH13:AN13"/>
    <mergeCell ref="AO13:AU13"/>
    <mergeCell ref="AV13:BB13"/>
    <mergeCell ref="BI4:BL4"/>
    <mergeCell ref="BE6:BF6"/>
    <mergeCell ref="BI6:BJ6"/>
    <mergeCell ref="BI8:BJ8"/>
    <mergeCell ref="BI10:BJ10"/>
  </mergeCells>
  <phoneticPr fontId="13"/>
  <conditionalFormatting sqref="AA230:AD230 AS230:BE230">
    <cfRule type="expression" dxfId="208" priority="208">
      <formula>OR(#REF!=$B217,#REF!=$B217)</formula>
    </cfRule>
  </conditionalFormatting>
  <conditionalFormatting sqref="AD220 AA220:AB220 AA229:AD229 AS229:BE229 AS220:BE220">
    <cfRule type="expression" dxfId="207" priority="209">
      <formula>OR(#REF!=$B218,#REF!=$B218)</formula>
    </cfRule>
  </conditionalFormatting>
  <conditionalFormatting sqref="AQ230:AR230">
    <cfRule type="expression" dxfId="206" priority="206">
      <formula>OR(#REF!=$B217,#REF!=$B217)</formula>
    </cfRule>
  </conditionalFormatting>
  <conditionalFormatting sqref="AQ220:AR220 AQ229:AR229">
    <cfRule type="expression" dxfId="205" priority="207">
      <formula>OR(#REF!=$B218,#REF!=$B218)</formula>
    </cfRule>
  </conditionalFormatting>
  <conditionalFormatting sqref="BF18:BI18">
    <cfRule type="expression" dxfId="204" priority="205">
      <formula>INDIRECT(ADDRESS(ROW(),COLUMN()))=TRUNC(INDIRECT(ADDRESS(ROW(),COLUMN())))</formula>
    </cfRule>
  </conditionalFormatting>
  <conditionalFormatting sqref="BF20:BI20">
    <cfRule type="expression" dxfId="203" priority="204">
      <formula>INDIRECT(ADDRESS(ROW(),COLUMN()))=TRUNC(INDIRECT(ADDRESS(ROW(),COLUMN())))</formula>
    </cfRule>
  </conditionalFormatting>
  <conditionalFormatting sqref="BF22:BI22">
    <cfRule type="expression" dxfId="202" priority="203">
      <formula>INDIRECT(ADDRESS(ROW(),COLUMN()))=TRUNC(INDIRECT(ADDRESS(ROW(),COLUMN())))</formula>
    </cfRule>
  </conditionalFormatting>
  <conditionalFormatting sqref="BF24:BI24">
    <cfRule type="expression" dxfId="201" priority="202">
      <formula>INDIRECT(ADDRESS(ROW(),COLUMN()))=TRUNC(INDIRECT(ADDRESS(ROW(),COLUMN())))</formula>
    </cfRule>
  </conditionalFormatting>
  <conditionalFormatting sqref="BF26:BI26">
    <cfRule type="expression" dxfId="200" priority="201">
      <formula>INDIRECT(ADDRESS(ROW(),COLUMN()))=TRUNC(INDIRECT(ADDRESS(ROW(),COLUMN())))</formula>
    </cfRule>
  </conditionalFormatting>
  <conditionalFormatting sqref="BF28:BI28">
    <cfRule type="expression" dxfId="199" priority="200">
      <formula>INDIRECT(ADDRESS(ROW(),COLUMN()))=TRUNC(INDIRECT(ADDRESS(ROW(),COLUMN())))</formula>
    </cfRule>
  </conditionalFormatting>
  <conditionalFormatting sqref="BF30:BI30">
    <cfRule type="expression" dxfId="198" priority="199">
      <formula>INDIRECT(ADDRESS(ROW(),COLUMN()))=TRUNC(INDIRECT(ADDRESS(ROW(),COLUMN())))</formula>
    </cfRule>
  </conditionalFormatting>
  <conditionalFormatting sqref="BF32:BI32">
    <cfRule type="expression" dxfId="197" priority="198">
      <formula>INDIRECT(ADDRESS(ROW(),COLUMN()))=TRUNC(INDIRECT(ADDRESS(ROW(),COLUMN())))</formula>
    </cfRule>
  </conditionalFormatting>
  <conditionalFormatting sqref="BF34:BI34">
    <cfRule type="expression" dxfId="196" priority="197">
      <formula>INDIRECT(ADDRESS(ROW(),COLUMN()))=TRUNC(INDIRECT(ADDRESS(ROW(),COLUMN())))</formula>
    </cfRule>
  </conditionalFormatting>
  <conditionalFormatting sqref="BF36:BI36">
    <cfRule type="expression" dxfId="195" priority="196">
      <formula>INDIRECT(ADDRESS(ROW(),COLUMN()))=TRUNC(INDIRECT(ADDRESS(ROW(),COLUMN())))</formula>
    </cfRule>
  </conditionalFormatting>
  <conditionalFormatting sqref="BF38:BI38">
    <cfRule type="expression" dxfId="194" priority="195">
      <formula>INDIRECT(ADDRESS(ROW(),COLUMN()))=TRUNC(INDIRECT(ADDRESS(ROW(),COLUMN())))</formula>
    </cfRule>
  </conditionalFormatting>
  <conditionalFormatting sqref="BF40:BI40">
    <cfRule type="expression" dxfId="193" priority="194">
      <formula>INDIRECT(ADDRESS(ROW(),COLUMN()))=TRUNC(INDIRECT(ADDRESS(ROW(),COLUMN())))</formula>
    </cfRule>
  </conditionalFormatting>
  <conditionalFormatting sqref="BF42:BI42">
    <cfRule type="expression" dxfId="192" priority="193">
      <formula>INDIRECT(ADDRESS(ROW(),COLUMN()))=TRUNC(INDIRECT(ADDRESS(ROW(),COLUMN())))</formula>
    </cfRule>
  </conditionalFormatting>
  <conditionalFormatting sqref="BF44:BI44">
    <cfRule type="expression" dxfId="191" priority="192">
      <formula>INDIRECT(ADDRESS(ROW(),COLUMN()))=TRUNC(INDIRECT(ADDRESS(ROW(),COLUMN())))</formula>
    </cfRule>
  </conditionalFormatting>
  <conditionalFormatting sqref="BF46:BI46">
    <cfRule type="expression" dxfId="190" priority="191">
      <formula>INDIRECT(ADDRESS(ROW(),COLUMN()))=TRUNC(INDIRECT(ADDRESS(ROW(),COLUMN())))</formula>
    </cfRule>
  </conditionalFormatting>
  <conditionalFormatting sqref="BF48:BI48">
    <cfRule type="expression" dxfId="189" priority="190">
      <formula>INDIRECT(ADDRESS(ROW(),COLUMN()))=TRUNC(INDIRECT(ADDRESS(ROW(),COLUMN())))</formula>
    </cfRule>
  </conditionalFormatting>
  <conditionalFormatting sqref="BF50:BI50">
    <cfRule type="expression" dxfId="188" priority="189">
      <formula>INDIRECT(ADDRESS(ROW(),COLUMN()))=TRUNC(INDIRECT(ADDRESS(ROW(),COLUMN())))</formula>
    </cfRule>
  </conditionalFormatting>
  <conditionalFormatting sqref="BF52:BI52">
    <cfRule type="expression" dxfId="187" priority="188">
      <formula>INDIRECT(ADDRESS(ROW(),COLUMN()))=TRUNC(INDIRECT(ADDRESS(ROW(),COLUMN())))</formula>
    </cfRule>
  </conditionalFormatting>
  <conditionalFormatting sqref="BF54:BI54">
    <cfRule type="expression" dxfId="186" priority="187">
      <formula>INDIRECT(ADDRESS(ROW(),COLUMN()))=TRUNC(INDIRECT(ADDRESS(ROW(),COLUMN())))</formula>
    </cfRule>
  </conditionalFormatting>
  <conditionalFormatting sqref="BF56:BI56">
    <cfRule type="expression" dxfId="185" priority="186">
      <formula>INDIRECT(ADDRESS(ROW(),COLUMN()))=TRUNC(INDIRECT(ADDRESS(ROW(),COLUMN())))</formula>
    </cfRule>
  </conditionalFormatting>
  <conditionalFormatting sqref="BF58:BI58">
    <cfRule type="expression" dxfId="184" priority="185">
      <formula>INDIRECT(ADDRESS(ROW(),COLUMN()))=TRUNC(INDIRECT(ADDRESS(ROW(),COLUMN())))</formula>
    </cfRule>
  </conditionalFormatting>
  <conditionalFormatting sqref="BF60:BI60">
    <cfRule type="expression" dxfId="183" priority="184">
      <formula>INDIRECT(ADDRESS(ROW(),COLUMN()))=TRUNC(INDIRECT(ADDRESS(ROW(),COLUMN())))</formula>
    </cfRule>
  </conditionalFormatting>
  <conditionalFormatting sqref="BF62:BI62">
    <cfRule type="expression" dxfId="182" priority="183">
      <formula>INDIRECT(ADDRESS(ROW(),COLUMN()))=TRUNC(INDIRECT(ADDRESS(ROW(),COLUMN())))</formula>
    </cfRule>
  </conditionalFormatting>
  <conditionalFormatting sqref="BF64:BI64">
    <cfRule type="expression" dxfId="181" priority="182">
      <formula>INDIRECT(ADDRESS(ROW(),COLUMN()))=TRUNC(INDIRECT(ADDRESS(ROW(),COLUMN())))</formula>
    </cfRule>
  </conditionalFormatting>
  <conditionalFormatting sqref="BF66:BI66">
    <cfRule type="expression" dxfId="180" priority="181">
      <formula>INDIRECT(ADDRESS(ROW(),COLUMN()))=TRUNC(INDIRECT(ADDRESS(ROW(),COLUMN())))</formula>
    </cfRule>
  </conditionalFormatting>
  <conditionalFormatting sqref="BF68:BI68">
    <cfRule type="expression" dxfId="179" priority="180">
      <formula>INDIRECT(ADDRESS(ROW(),COLUMN()))=TRUNC(INDIRECT(ADDRESS(ROW(),COLUMN())))</formula>
    </cfRule>
  </conditionalFormatting>
  <conditionalFormatting sqref="BF70:BI70">
    <cfRule type="expression" dxfId="178" priority="179">
      <formula>INDIRECT(ADDRESS(ROW(),COLUMN()))=TRUNC(INDIRECT(ADDRESS(ROW(),COLUMN())))</formula>
    </cfRule>
  </conditionalFormatting>
  <conditionalFormatting sqref="BF72:BI72">
    <cfRule type="expression" dxfId="177" priority="178">
      <formula>INDIRECT(ADDRESS(ROW(),COLUMN()))=TRUNC(INDIRECT(ADDRESS(ROW(),COLUMN())))</formula>
    </cfRule>
  </conditionalFormatting>
  <conditionalFormatting sqref="BF74:BI74">
    <cfRule type="expression" dxfId="176" priority="177">
      <formula>INDIRECT(ADDRESS(ROW(),COLUMN()))=TRUNC(INDIRECT(ADDRESS(ROW(),COLUMN())))</formula>
    </cfRule>
  </conditionalFormatting>
  <conditionalFormatting sqref="AG226:AR226 AK222:AR225">
    <cfRule type="expression" dxfId="175" priority="175">
      <formula>INDIRECT(ADDRESS(ROW(),COLUMN()))=TRUNC(INDIRECT(ADDRESS(ROW(),COLUMN())))</formula>
    </cfRule>
  </conditionalFormatting>
  <conditionalFormatting sqref="Q222:AB226">
    <cfRule type="expression" dxfId="174" priority="176">
      <formula>INDIRECT(ADDRESS(ROW(),COLUMN()))=TRUNC(INDIRECT(ADDRESS(ROW(),COLUMN())))</formula>
    </cfRule>
  </conditionalFormatting>
  <conditionalFormatting sqref="O231:R231">
    <cfRule type="expression" dxfId="173" priority="174">
      <formula>INDIRECT(ADDRESS(ROW(),COLUMN()))=TRUNC(INDIRECT(ADDRESS(ROW(),COLUMN())))</formula>
    </cfRule>
  </conditionalFormatting>
  <conditionalFormatting sqref="AE231:AH231">
    <cfRule type="expression" dxfId="172" priority="173">
      <formula>INDIRECT(ADDRESS(ROW(),COLUMN()))=TRUNC(INDIRECT(ADDRESS(ROW(),COLUMN())))</formula>
    </cfRule>
  </conditionalFormatting>
  <conditionalFormatting sqref="AG222:AJ225">
    <cfRule type="expression" dxfId="171" priority="172">
      <formula>INDIRECT(ADDRESS(ROW(),COLUMN()))=TRUNC(INDIRECT(ADDRESS(ROW(),COLUMN())))</formula>
    </cfRule>
  </conditionalFormatting>
  <conditionalFormatting sqref="AA18:BE18">
    <cfRule type="expression" dxfId="170" priority="170">
      <formula>INDIRECT(ADDRESS(ROW(),COLUMN()))=TRUNC(INDIRECT(ADDRESS(ROW(),COLUMN())))</formula>
    </cfRule>
  </conditionalFormatting>
  <conditionalFormatting sqref="AA20:BE20">
    <cfRule type="expression" dxfId="169" priority="171">
      <formula>INDIRECT(ADDRESS(ROW(),COLUMN()))=TRUNC(INDIRECT(ADDRESS(ROW(),COLUMN())))</formula>
    </cfRule>
  </conditionalFormatting>
  <conditionalFormatting sqref="AA188:BE188">
    <cfRule type="expression" dxfId="168" priority="29">
      <formula>INDIRECT(ADDRESS(ROW(),COLUMN()))=TRUNC(INDIRECT(ADDRESS(ROW(),COLUMN())))</formula>
    </cfRule>
  </conditionalFormatting>
  <conditionalFormatting sqref="AA22:BE22">
    <cfRule type="expression" dxfId="167" priority="169">
      <formula>INDIRECT(ADDRESS(ROW(),COLUMN()))=TRUNC(INDIRECT(ADDRESS(ROW(),COLUMN())))</formula>
    </cfRule>
  </conditionalFormatting>
  <conditionalFormatting sqref="AA24:BE24">
    <cfRule type="expression" dxfId="166" priority="168">
      <formula>INDIRECT(ADDRESS(ROW(),COLUMN()))=TRUNC(INDIRECT(ADDRESS(ROW(),COLUMN())))</formula>
    </cfRule>
  </conditionalFormatting>
  <conditionalFormatting sqref="AA26:BE26">
    <cfRule type="expression" dxfId="165" priority="167">
      <formula>INDIRECT(ADDRESS(ROW(),COLUMN()))=TRUNC(INDIRECT(ADDRESS(ROW(),COLUMN())))</formula>
    </cfRule>
  </conditionalFormatting>
  <conditionalFormatting sqref="AA28:BE28">
    <cfRule type="expression" dxfId="164" priority="166">
      <formula>INDIRECT(ADDRESS(ROW(),COLUMN()))=TRUNC(INDIRECT(ADDRESS(ROW(),COLUMN())))</formula>
    </cfRule>
  </conditionalFormatting>
  <conditionalFormatting sqref="AA30:BE30">
    <cfRule type="expression" dxfId="163" priority="165">
      <formula>INDIRECT(ADDRESS(ROW(),COLUMN()))=TRUNC(INDIRECT(ADDRESS(ROW(),COLUMN())))</formula>
    </cfRule>
  </conditionalFormatting>
  <conditionalFormatting sqref="AA32:BE32">
    <cfRule type="expression" dxfId="162" priority="164">
      <formula>INDIRECT(ADDRESS(ROW(),COLUMN()))=TRUNC(INDIRECT(ADDRESS(ROW(),COLUMN())))</formula>
    </cfRule>
  </conditionalFormatting>
  <conditionalFormatting sqref="AA34:BE34">
    <cfRule type="expression" dxfId="161" priority="163">
      <formula>INDIRECT(ADDRESS(ROW(),COLUMN()))=TRUNC(INDIRECT(ADDRESS(ROW(),COLUMN())))</formula>
    </cfRule>
  </conditionalFormatting>
  <conditionalFormatting sqref="AA36:BE36">
    <cfRule type="expression" dxfId="160" priority="162">
      <formula>INDIRECT(ADDRESS(ROW(),COLUMN()))=TRUNC(INDIRECT(ADDRESS(ROW(),COLUMN())))</formula>
    </cfRule>
  </conditionalFormatting>
  <conditionalFormatting sqref="AA38:BE38">
    <cfRule type="expression" dxfId="159" priority="161">
      <formula>INDIRECT(ADDRESS(ROW(),COLUMN()))=TRUNC(INDIRECT(ADDRESS(ROW(),COLUMN())))</formula>
    </cfRule>
  </conditionalFormatting>
  <conditionalFormatting sqref="AA40:BE40">
    <cfRule type="expression" dxfId="158" priority="160">
      <formula>INDIRECT(ADDRESS(ROW(),COLUMN()))=TRUNC(INDIRECT(ADDRESS(ROW(),COLUMN())))</formula>
    </cfRule>
  </conditionalFormatting>
  <conditionalFormatting sqref="AA42:BE42">
    <cfRule type="expression" dxfId="157" priority="159">
      <formula>INDIRECT(ADDRESS(ROW(),COLUMN()))=TRUNC(INDIRECT(ADDRESS(ROW(),COLUMN())))</formula>
    </cfRule>
  </conditionalFormatting>
  <conditionalFormatting sqref="AA44:BE44">
    <cfRule type="expression" dxfId="156" priority="158">
      <formula>INDIRECT(ADDRESS(ROW(),COLUMN()))=TRUNC(INDIRECT(ADDRESS(ROW(),COLUMN())))</formula>
    </cfRule>
  </conditionalFormatting>
  <conditionalFormatting sqref="AA46:BE46">
    <cfRule type="expression" dxfId="155" priority="157">
      <formula>INDIRECT(ADDRESS(ROW(),COLUMN()))=TRUNC(INDIRECT(ADDRESS(ROW(),COLUMN())))</formula>
    </cfRule>
  </conditionalFormatting>
  <conditionalFormatting sqref="AA48:BE48">
    <cfRule type="expression" dxfId="154" priority="156">
      <formula>INDIRECT(ADDRESS(ROW(),COLUMN()))=TRUNC(INDIRECT(ADDRESS(ROW(),COLUMN())))</formula>
    </cfRule>
  </conditionalFormatting>
  <conditionalFormatting sqref="AA50:BE50">
    <cfRule type="expression" dxfId="153" priority="155">
      <formula>INDIRECT(ADDRESS(ROW(),COLUMN()))=TRUNC(INDIRECT(ADDRESS(ROW(),COLUMN())))</formula>
    </cfRule>
  </conditionalFormatting>
  <conditionalFormatting sqref="AA52:BE52">
    <cfRule type="expression" dxfId="152" priority="154">
      <formula>INDIRECT(ADDRESS(ROW(),COLUMN()))=TRUNC(INDIRECT(ADDRESS(ROW(),COLUMN())))</formula>
    </cfRule>
  </conditionalFormatting>
  <conditionalFormatting sqref="AA54:BE54">
    <cfRule type="expression" dxfId="151" priority="153">
      <formula>INDIRECT(ADDRESS(ROW(),COLUMN()))=TRUNC(INDIRECT(ADDRESS(ROW(),COLUMN())))</formula>
    </cfRule>
  </conditionalFormatting>
  <conditionalFormatting sqref="AA56:BE56">
    <cfRule type="expression" dxfId="150" priority="152">
      <formula>INDIRECT(ADDRESS(ROW(),COLUMN()))=TRUNC(INDIRECT(ADDRESS(ROW(),COLUMN())))</formula>
    </cfRule>
  </conditionalFormatting>
  <conditionalFormatting sqref="AA58:BE58">
    <cfRule type="expression" dxfId="149" priority="151">
      <formula>INDIRECT(ADDRESS(ROW(),COLUMN()))=TRUNC(INDIRECT(ADDRESS(ROW(),COLUMN())))</formula>
    </cfRule>
  </conditionalFormatting>
  <conditionalFormatting sqref="AA60:BE60">
    <cfRule type="expression" dxfId="148" priority="150">
      <formula>INDIRECT(ADDRESS(ROW(),COLUMN()))=TRUNC(INDIRECT(ADDRESS(ROW(),COLUMN())))</formula>
    </cfRule>
  </conditionalFormatting>
  <conditionalFormatting sqref="AA62:BE62">
    <cfRule type="expression" dxfId="147" priority="149">
      <formula>INDIRECT(ADDRESS(ROW(),COLUMN()))=TRUNC(INDIRECT(ADDRESS(ROW(),COLUMN())))</formula>
    </cfRule>
  </conditionalFormatting>
  <conditionalFormatting sqref="AA64:BE64">
    <cfRule type="expression" dxfId="146" priority="148">
      <formula>INDIRECT(ADDRESS(ROW(),COLUMN()))=TRUNC(INDIRECT(ADDRESS(ROW(),COLUMN())))</formula>
    </cfRule>
  </conditionalFormatting>
  <conditionalFormatting sqref="AA66:BE66">
    <cfRule type="expression" dxfId="145" priority="147">
      <formula>INDIRECT(ADDRESS(ROW(),COLUMN()))=TRUNC(INDIRECT(ADDRESS(ROW(),COLUMN())))</formula>
    </cfRule>
  </conditionalFormatting>
  <conditionalFormatting sqref="AA68:BE68">
    <cfRule type="expression" dxfId="144" priority="146">
      <formula>INDIRECT(ADDRESS(ROW(),COLUMN()))=TRUNC(INDIRECT(ADDRESS(ROW(),COLUMN())))</formula>
    </cfRule>
  </conditionalFormatting>
  <conditionalFormatting sqref="AA70:BE70">
    <cfRule type="expression" dxfId="143" priority="145">
      <formula>INDIRECT(ADDRESS(ROW(),COLUMN()))=TRUNC(INDIRECT(ADDRESS(ROW(),COLUMN())))</formula>
    </cfRule>
  </conditionalFormatting>
  <conditionalFormatting sqref="AA72:BE72">
    <cfRule type="expression" dxfId="142" priority="144">
      <formula>INDIRECT(ADDRESS(ROW(),COLUMN()))=TRUNC(INDIRECT(ADDRESS(ROW(),COLUMN())))</formula>
    </cfRule>
  </conditionalFormatting>
  <conditionalFormatting sqref="AA74:BE74">
    <cfRule type="expression" dxfId="141" priority="143">
      <formula>INDIRECT(ADDRESS(ROW(),COLUMN()))=TRUNC(INDIRECT(ADDRESS(ROW(),COLUMN())))</formula>
    </cfRule>
  </conditionalFormatting>
  <conditionalFormatting sqref="AA76:BE76">
    <cfRule type="expression" dxfId="140" priority="141">
      <formula>INDIRECT(ADDRESS(ROW(),COLUMN()))=TRUNC(INDIRECT(ADDRESS(ROW(),COLUMN())))</formula>
    </cfRule>
  </conditionalFormatting>
  <conditionalFormatting sqref="BF76:BI76">
    <cfRule type="expression" dxfId="139" priority="142">
      <formula>INDIRECT(ADDRESS(ROW(),COLUMN()))=TRUNC(INDIRECT(ADDRESS(ROW(),COLUMN())))</formula>
    </cfRule>
  </conditionalFormatting>
  <conditionalFormatting sqref="BF78:BI78">
    <cfRule type="expression" dxfId="138" priority="140">
      <formula>INDIRECT(ADDRESS(ROW(),COLUMN()))=TRUNC(INDIRECT(ADDRESS(ROW(),COLUMN())))</formula>
    </cfRule>
  </conditionalFormatting>
  <conditionalFormatting sqref="AA78:BE78">
    <cfRule type="expression" dxfId="137" priority="139">
      <formula>INDIRECT(ADDRESS(ROW(),COLUMN()))=TRUNC(INDIRECT(ADDRESS(ROW(),COLUMN())))</formula>
    </cfRule>
  </conditionalFormatting>
  <conditionalFormatting sqref="BF80:BI80">
    <cfRule type="expression" dxfId="136" priority="138">
      <formula>INDIRECT(ADDRESS(ROW(),COLUMN()))=TRUNC(INDIRECT(ADDRESS(ROW(),COLUMN())))</formula>
    </cfRule>
  </conditionalFormatting>
  <conditionalFormatting sqref="AA80:BE80">
    <cfRule type="expression" dxfId="135" priority="137">
      <formula>INDIRECT(ADDRESS(ROW(),COLUMN()))=TRUNC(INDIRECT(ADDRESS(ROW(),COLUMN())))</formula>
    </cfRule>
  </conditionalFormatting>
  <conditionalFormatting sqref="BF82:BI82">
    <cfRule type="expression" dxfId="134" priority="136">
      <formula>INDIRECT(ADDRESS(ROW(),COLUMN()))=TRUNC(INDIRECT(ADDRESS(ROW(),COLUMN())))</formula>
    </cfRule>
  </conditionalFormatting>
  <conditionalFormatting sqref="AA82:BE82">
    <cfRule type="expression" dxfId="133" priority="135">
      <formula>INDIRECT(ADDRESS(ROW(),COLUMN()))=TRUNC(INDIRECT(ADDRESS(ROW(),COLUMN())))</formula>
    </cfRule>
  </conditionalFormatting>
  <conditionalFormatting sqref="BF84:BI84">
    <cfRule type="expression" dxfId="132" priority="134">
      <formula>INDIRECT(ADDRESS(ROW(),COLUMN()))=TRUNC(INDIRECT(ADDRESS(ROW(),COLUMN())))</formula>
    </cfRule>
  </conditionalFormatting>
  <conditionalFormatting sqref="AA84:BE84">
    <cfRule type="expression" dxfId="131" priority="133">
      <formula>INDIRECT(ADDRESS(ROW(),COLUMN()))=TRUNC(INDIRECT(ADDRESS(ROW(),COLUMN())))</formula>
    </cfRule>
  </conditionalFormatting>
  <conditionalFormatting sqref="BF86:BI86">
    <cfRule type="expression" dxfId="130" priority="132">
      <formula>INDIRECT(ADDRESS(ROW(),COLUMN()))=TRUNC(INDIRECT(ADDRESS(ROW(),COLUMN())))</formula>
    </cfRule>
  </conditionalFormatting>
  <conditionalFormatting sqref="AA86:BE86">
    <cfRule type="expression" dxfId="129" priority="131">
      <formula>INDIRECT(ADDRESS(ROW(),COLUMN()))=TRUNC(INDIRECT(ADDRESS(ROW(),COLUMN())))</formula>
    </cfRule>
  </conditionalFormatting>
  <conditionalFormatting sqref="BF88:BI88">
    <cfRule type="expression" dxfId="128" priority="130">
      <formula>INDIRECT(ADDRESS(ROW(),COLUMN()))=TRUNC(INDIRECT(ADDRESS(ROW(),COLUMN())))</formula>
    </cfRule>
  </conditionalFormatting>
  <conditionalFormatting sqref="AA88:BE88">
    <cfRule type="expression" dxfId="127" priority="129">
      <formula>INDIRECT(ADDRESS(ROW(),COLUMN()))=TRUNC(INDIRECT(ADDRESS(ROW(),COLUMN())))</formula>
    </cfRule>
  </conditionalFormatting>
  <conditionalFormatting sqref="BF90:BI90">
    <cfRule type="expression" dxfId="126" priority="128">
      <formula>INDIRECT(ADDRESS(ROW(),COLUMN()))=TRUNC(INDIRECT(ADDRESS(ROW(),COLUMN())))</formula>
    </cfRule>
  </conditionalFormatting>
  <conditionalFormatting sqref="AA90:BE90">
    <cfRule type="expression" dxfId="125" priority="127">
      <formula>INDIRECT(ADDRESS(ROW(),COLUMN()))=TRUNC(INDIRECT(ADDRESS(ROW(),COLUMN())))</formula>
    </cfRule>
  </conditionalFormatting>
  <conditionalFormatting sqref="BF92:BI92">
    <cfRule type="expression" dxfId="124" priority="126">
      <formula>INDIRECT(ADDRESS(ROW(),COLUMN()))=TRUNC(INDIRECT(ADDRESS(ROW(),COLUMN())))</formula>
    </cfRule>
  </conditionalFormatting>
  <conditionalFormatting sqref="AA92:BE92">
    <cfRule type="expression" dxfId="123" priority="125">
      <formula>INDIRECT(ADDRESS(ROW(),COLUMN()))=TRUNC(INDIRECT(ADDRESS(ROW(),COLUMN())))</formula>
    </cfRule>
  </conditionalFormatting>
  <conditionalFormatting sqref="BF94:BI94">
    <cfRule type="expression" dxfId="122" priority="124">
      <formula>INDIRECT(ADDRESS(ROW(),COLUMN()))=TRUNC(INDIRECT(ADDRESS(ROW(),COLUMN())))</formula>
    </cfRule>
  </conditionalFormatting>
  <conditionalFormatting sqref="AA94:BE94">
    <cfRule type="expression" dxfId="121" priority="123">
      <formula>INDIRECT(ADDRESS(ROW(),COLUMN()))=TRUNC(INDIRECT(ADDRESS(ROW(),COLUMN())))</formula>
    </cfRule>
  </conditionalFormatting>
  <conditionalFormatting sqref="BF96:BI96">
    <cfRule type="expression" dxfId="120" priority="122">
      <formula>INDIRECT(ADDRESS(ROW(),COLUMN()))=TRUNC(INDIRECT(ADDRESS(ROW(),COLUMN())))</formula>
    </cfRule>
  </conditionalFormatting>
  <conditionalFormatting sqref="AA96:BE96">
    <cfRule type="expression" dxfId="119" priority="121">
      <formula>INDIRECT(ADDRESS(ROW(),COLUMN()))=TRUNC(INDIRECT(ADDRESS(ROW(),COLUMN())))</formula>
    </cfRule>
  </conditionalFormatting>
  <conditionalFormatting sqref="BF98:BI98">
    <cfRule type="expression" dxfId="118" priority="120">
      <formula>INDIRECT(ADDRESS(ROW(),COLUMN()))=TRUNC(INDIRECT(ADDRESS(ROW(),COLUMN())))</formula>
    </cfRule>
  </conditionalFormatting>
  <conditionalFormatting sqref="AA98:BE98">
    <cfRule type="expression" dxfId="117" priority="119">
      <formula>INDIRECT(ADDRESS(ROW(),COLUMN()))=TRUNC(INDIRECT(ADDRESS(ROW(),COLUMN())))</formula>
    </cfRule>
  </conditionalFormatting>
  <conditionalFormatting sqref="BF100:BI100">
    <cfRule type="expression" dxfId="116" priority="118">
      <formula>INDIRECT(ADDRESS(ROW(),COLUMN()))=TRUNC(INDIRECT(ADDRESS(ROW(),COLUMN())))</formula>
    </cfRule>
  </conditionalFormatting>
  <conditionalFormatting sqref="AA100:BE100">
    <cfRule type="expression" dxfId="115" priority="117">
      <formula>INDIRECT(ADDRESS(ROW(),COLUMN()))=TRUNC(INDIRECT(ADDRESS(ROW(),COLUMN())))</formula>
    </cfRule>
  </conditionalFormatting>
  <conditionalFormatting sqref="BF102:BI102">
    <cfRule type="expression" dxfId="114" priority="116">
      <formula>INDIRECT(ADDRESS(ROW(),COLUMN()))=TRUNC(INDIRECT(ADDRESS(ROW(),COLUMN())))</formula>
    </cfRule>
  </conditionalFormatting>
  <conditionalFormatting sqref="AA102:BE102">
    <cfRule type="expression" dxfId="113" priority="115">
      <formula>INDIRECT(ADDRESS(ROW(),COLUMN()))=TRUNC(INDIRECT(ADDRESS(ROW(),COLUMN())))</formula>
    </cfRule>
  </conditionalFormatting>
  <conditionalFormatting sqref="BF104:BI104">
    <cfRule type="expression" dxfId="112" priority="114">
      <formula>INDIRECT(ADDRESS(ROW(),COLUMN()))=TRUNC(INDIRECT(ADDRESS(ROW(),COLUMN())))</formula>
    </cfRule>
  </conditionalFormatting>
  <conditionalFormatting sqref="AA104:BE104">
    <cfRule type="expression" dxfId="111" priority="113">
      <formula>INDIRECT(ADDRESS(ROW(),COLUMN()))=TRUNC(INDIRECT(ADDRESS(ROW(),COLUMN())))</formula>
    </cfRule>
  </conditionalFormatting>
  <conditionalFormatting sqref="BF106:BI106">
    <cfRule type="expression" dxfId="110" priority="112">
      <formula>INDIRECT(ADDRESS(ROW(),COLUMN()))=TRUNC(INDIRECT(ADDRESS(ROW(),COLUMN())))</formula>
    </cfRule>
  </conditionalFormatting>
  <conditionalFormatting sqref="AA106:BE106">
    <cfRule type="expression" dxfId="109" priority="111">
      <formula>INDIRECT(ADDRESS(ROW(),COLUMN()))=TRUNC(INDIRECT(ADDRESS(ROW(),COLUMN())))</formula>
    </cfRule>
  </conditionalFormatting>
  <conditionalFormatting sqref="BF108:BI108">
    <cfRule type="expression" dxfId="108" priority="110">
      <formula>INDIRECT(ADDRESS(ROW(),COLUMN()))=TRUNC(INDIRECT(ADDRESS(ROW(),COLUMN())))</formula>
    </cfRule>
  </conditionalFormatting>
  <conditionalFormatting sqref="AA108:BE108">
    <cfRule type="expression" dxfId="107" priority="109">
      <formula>INDIRECT(ADDRESS(ROW(),COLUMN()))=TRUNC(INDIRECT(ADDRESS(ROW(),COLUMN())))</formula>
    </cfRule>
  </conditionalFormatting>
  <conditionalFormatting sqref="BF110:BI110">
    <cfRule type="expression" dxfId="106" priority="108">
      <formula>INDIRECT(ADDRESS(ROW(),COLUMN()))=TRUNC(INDIRECT(ADDRESS(ROW(),COLUMN())))</formula>
    </cfRule>
  </conditionalFormatting>
  <conditionalFormatting sqref="AA110:BE110">
    <cfRule type="expression" dxfId="105" priority="107">
      <formula>INDIRECT(ADDRESS(ROW(),COLUMN()))=TRUNC(INDIRECT(ADDRESS(ROW(),COLUMN())))</formula>
    </cfRule>
  </conditionalFormatting>
  <conditionalFormatting sqref="BF112:BI112">
    <cfRule type="expression" dxfId="104" priority="106">
      <formula>INDIRECT(ADDRESS(ROW(),COLUMN()))=TRUNC(INDIRECT(ADDRESS(ROW(),COLUMN())))</formula>
    </cfRule>
  </conditionalFormatting>
  <conditionalFormatting sqref="AA112:BE112">
    <cfRule type="expression" dxfId="103" priority="105">
      <formula>INDIRECT(ADDRESS(ROW(),COLUMN()))=TRUNC(INDIRECT(ADDRESS(ROW(),COLUMN())))</formula>
    </cfRule>
  </conditionalFormatting>
  <conditionalFormatting sqref="BF114:BI114">
    <cfRule type="expression" dxfId="102" priority="104">
      <formula>INDIRECT(ADDRESS(ROW(),COLUMN()))=TRUNC(INDIRECT(ADDRESS(ROW(),COLUMN())))</formula>
    </cfRule>
  </conditionalFormatting>
  <conditionalFormatting sqref="AA114:BE114">
    <cfRule type="expression" dxfId="101" priority="103">
      <formula>INDIRECT(ADDRESS(ROW(),COLUMN()))=TRUNC(INDIRECT(ADDRESS(ROW(),COLUMN())))</formula>
    </cfRule>
  </conditionalFormatting>
  <conditionalFormatting sqref="BF116:BI116">
    <cfRule type="expression" dxfId="100" priority="102">
      <formula>INDIRECT(ADDRESS(ROW(),COLUMN()))=TRUNC(INDIRECT(ADDRESS(ROW(),COLUMN())))</formula>
    </cfRule>
  </conditionalFormatting>
  <conditionalFormatting sqref="AA116:BE116">
    <cfRule type="expression" dxfId="99" priority="101">
      <formula>INDIRECT(ADDRESS(ROW(),COLUMN()))=TRUNC(INDIRECT(ADDRESS(ROW(),COLUMN())))</formula>
    </cfRule>
  </conditionalFormatting>
  <conditionalFormatting sqref="BF118:BI118">
    <cfRule type="expression" dxfId="98" priority="100">
      <formula>INDIRECT(ADDRESS(ROW(),COLUMN()))=TRUNC(INDIRECT(ADDRESS(ROW(),COLUMN())))</formula>
    </cfRule>
  </conditionalFormatting>
  <conditionalFormatting sqref="AA118:BE118">
    <cfRule type="expression" dxfId="97" priority="99">
      <formula>INDIRECT(ADDRESS(ROW(),COLUMN()))=TRUNC(INDIRECT(ADDRESS(ROW(),COLUMN())))</formula>
    </cfRule>
  </conditionalFormatting>
  <conditionalFormatting sqref="BF120:BI120">
    <cfRule type="expression" dxfId="96" priority="98">
      <formula>INDIRECT(ADDRESS(ROW(),COLUMN()))=TRUNC(INDIRECT(ADDRESS(ROW(),COLUMN())))</formula>
    </cfRule>
  </conditionalFormatting>
  <conditionalFormatting sqref="AA120:BE120">
    <cfRule type="expression" dxfId="95" priority="97">
      <formula>INDIRECT(ADDRESS(ROW(),COLUMN()))=TRUNC(INDIRECT(ADDRESS(ROW(),COLUMN())))</formula>
    </cfRule>
  </conditionalFormatting>
  <conditionalFormatting sqref="BF122:BI122">
    <cfRule type="expression" dxfId="94" priority="96">
      <formula>INDIRECT(ADDRESS(ROW(),COLUMN()))=TRUNC(INDIRECT(ADDRESS(ROW(),COLUMN())))</formula>
    </cfRule>
  </conditionalFormatting>
  <conditionalFormatting sqref="AA122:BE122">
    <cfRule type="expression" dxfId="93" priority="95">
      <formula>INDIRECT(ADDRESS(ROW(),COLUMN()))=TRUNC(INDIRECT(ADDRESS(ROW(),COLUMN())))</formula>
    </cfRule>
  </conditionalFormatting>
  <conditionalFormatting sqref="BF124:BI124">
    <cfRule type="expression" dxfId="92" priority="94">
      <formula>INDIRECT(ADDRESS(ROW(),COLUMN()))=TRUNC(INDIRECT(ADDRESS(ROW(),COLUMN())))</formula>
    </cfRule>
  </conditionalFormatting>
  <conditionalFormatting sqref="AA124:BE124">
    <cfRule type="expression" dxfId="91" priority="93">
      <formula>INDIRECT(ADDRESS(ROW(),COLUMN()))=TRUNC(INDIRECT(ADDRESS(ROW(),COLUMN())))</formula>
    </cfRule>
  </conditionalFormatting>
  <conditionalFormatting sqref="BF126:BI126">
    <cfRule type="expression" dxfId="90" priority="92">
      <formula>INDIRECT(ADDRESS(ROW(),COLUMN()))=TRUNC(INDIRECT(ADDRESS(ROW(),COLUMN())))</formula>
    </cfRule>
  </conditionalFormatting>
  <conditionalFormatting sqref="AA126:BE126">
    <cfRule type="expression" dxfId="89" priority="91">
      <formula>INDIRECT(ADDRESS(ROW(),COLUMN()))=TRUNC(INDIRECT(ADDRESS(ROW(),COLUMN())))</formula>
    </cfRule>
  </conditionalFormatting>
  <conditionalFormatting sqref="BF128:BI128">
    <cfRule type="expression" dxfId="88" priority="90">
      <formula>INDIRECT(ADDRESS(ROW(),COLUMN()))=TRUNC(INDIRECT(ADDRESS(ROW(),COLUMN())))</formula>
    </cfRule>
  </conditionalFormatting>
  <conditionalFormatting sqref="AA128:BE128">
    <cfRule type="expression" dxfId="87" priority="89">
      <formula>INDIRECT(ADDRESS(ROW(),COLUMN()))=TRUNC(INDIRECT(ADDRESS(ROW(),COLUMN())))</formula>
    </cfRule>
  </conditionalFormatting>
  <conditionalFormatting sqref="BF130:BI130">
    <cfRule type="expression" dxfId="86" priority="88">
      <formula>INDIRECT(ADDRESS(ROW(),COLUMN()))=TRUNC(INDIRECT(ADDRESS(ROW(),COLUMN())))</formula>
    </cfRule>
  </conditionalFormatting>
  <conditionalFormatting sqref="AA130:BE130">
    <cfRule type="expression" dxfId="85" priority="87">
      <formula>INDIRECT(ADDRESS(ROW(),COLUMN()))=TRUNC(INDIRECT(ADDRESS(ROW(),COLUMN())))</formula>
    </cfRule>
  </conditionalFormatting>
  <conditionalFormatting sqref="BF132:BI132">
    <cfRule type="expression" dxfId="84" priority="86">
      <formula>INDIRECT(ADDRESS(ROW(),COLUMN()))=TRUNC(INDIRECT(ADDRESS(ROW(),COLUMN())))</formula>
    </cfRule>
  </conditionalFormatting>
  <conditionalFormatting sqref="AA132:BE132">
    <cfRule type="expression" dxfId="83" priority="85">
      <formula>INDIRECT(ADDRESS(ROW(),COLUMN()))=TRUNC(INDIRECT(ADDRESS(ROW(),COLUMN())))</formula>
    </cfRule>
  </conditionalFormatting>
  <conditionalFormatting sqref="BF134:BI134">
    <cfRule type="expression" dxfId="82" priority="84">
      <formula>INDIRECT(ADDRESS(ROW(),COLUMN()))=TRUNC(INDIRECT(ADDRESS(ROW(),COLUMN())))</formula>
    </cfRule>
  </conditionalFormatting>
  <conditionalFormatting sqref="AA134:BE134">
    <cfRule type="expression" dxfId="81" priority="83">
      <formula>INDIRECT(ADDRESS(ROW(),COLUMN()))=TRUNC(INDIRECT(ADDRESS(ROW(),COLUMN())))</formula>
    </cfRule>
  </conditionalFormatting>
  <conditionalFormatting sqref="BF136:BI136">
    <cfRule type="expression" dxfId="80" priority="82">
      <formula>INDIRECT(ADDRESS(ROW(),COLUMN()))=TRUNC(INDIRECT(ADDRESS(ROW(),COLUMN())))</formula>
    </cfRule>
  </conditionalFormatting>
  <conditionalFormatting sqref="AA136:BE136">
    <cfRule type="expression" dxfId="79" priority="81">
      <formula>INDIRECT(ADDRESS(ROW(),COLUMN()))=TRUNC(INDIRECT(ADDRESS(ROW(),COLUMN())))</formula>
    </cfRule>
  </conditionalFormatting>
  <conditionalFormatting sqref="BF138:BI138">
    <cfRule type="expression" dxfId="78" priority="80">
      <formula>INDIRECT(ADDRESS(ROW(),COLUMN()))=TRUNC(INDIRECT(ADDRESS(ROW(),COLUMN())))</formula>
    </cfRule>
  </conditionalFormatting>
  <conditionalFormatting sqref="AA138:BE138">
    <cfRule type="expression" dxfId="77" priority="79">
      <formula>INDIRECT(ADDRESS(ROW(),COLUMN()))=TRUNC(INDIRECT(ADDRESS(ROW(),COLUMN())))</formula>
    </cfRule>
  </conditionalFormatting>
  <conditionalFormatting sqref="BF140:BI140">
    <cfRule type="expression" dxfId="76" priority="78">
      <formula>INDIRECT(ADDRESS(ROW(),COLUMN()))=TRUNC(INDIRECT(ADDRESS(ROW(),COLUMN())))</formula>
    </cfRule>
  </conditionalFormatting>
  <conditionalFormatting sqref="AA140:BE140">
    <cfRule type="expression" dxfId="75" priority="77">
      <formula>INDIRECT(ADDRESS(ROW(),COLUMN()))=TRUNC(INDIRECT(ADDRESS(ROW(),COLUMN())))</formula>
    </cfRule>
  </conditionalFormatting>
  <conditionalFormatting sqref="BF142:BI142">
    <cfRule type="expression" dxfId="74" priority="76">
      <formula>INDIRECT(ADDRESS(ROW(),COLUMN()))=TRUNC(INDIRECT(ADDRESS(ROW(),COLUMN())))</formula>
    </cfRule>
  </conditionalFormatting>
  <conditionalFormatting sqref="AA142:BE142">
    <cfRule type="expression" dxfId="73" priority="75">
      <formula>INDIRECT(ADDRESS(ROW(),COLUMN()))=TRUNC(INDIRECT(ADDRESS(ROW(),COLUMN())))</formula>
    </cfRule>
  </conditionalFormatting>
  <conditionalFormatting sqref="BF144:BI144">
    <cfRule type="expression" dxfId="72" priority="74">
      <formula>INDIRECT(ADDRESS(ROW(),COLUMN()))=TRUNC(INDIRECT(ADDRESS(ROW(),COLUMN())))</formula>
    </cfRule>
  </conditionalFormatting>
  <conditionalFormatting sqref="AA144:BE144">
    <cfRule type="expression" dxfId="71" priority="73">
      <formula>INDIRECT(ADDRESS(ROW(),COLUMN()))=TRUNC(INDIRECT(ADDRESS(ROW(),COLUMN())))</formula>
    </cfRule>
  </conditionalFormatting>
  <conditionalFormatting sqref="BF146:BI146">
    <cfRule type="expression" dxfId="70" priority="72">
      <formula>INDIRECT(ADDRESS(ROW(),COLUMN()))=TRUNC(INDIRECT(ADDRESS(ROW(),COLUMN())))</formula>
    </cfRule>
  </conditionalFormatting>
  <conditionalFormatting sqref="AA146:BE146">
    <cfRule type="expression" dxfId="69" priority="71">
      <formula>INDIRECT(ADDRESS(ROW(),COLUMN()))=TRUNC(INDIRECT(ADDRESS(ROW(),COLUMN())))</formula>
    </cfRule>
  </conditionalFormatting>
  <conditionalFormatting sqref="BF148:BI148">
    <cfRule type="expression" dxfId="68" priority="70">
      <formula>INDIRECT(ADDRESS(ROW(),COLUMN()))=TRUNC(INDIRECT(ADDRESS(ROW(),COLUMN())))</formula>
    </cfRule>
  </conditionalFormatting>
  <conditionalFormatting sqref="AA148:BE148">
    <cfRule type="expression" dxfId="67" priority="69">
      <formula>INDIRECT(ADDRESS(ROW(),COLUMN()))=TRUNC(INDIRECT(ADDRESS(ROW(),COLUMN())))</formula>
    </cfRule>
  </conditionalFormatting>
  <conditionalFormatting sqref="BF150:BI150">
    <cfRule type="expression" dxfId="66" priority="68">
      <formula>INDIRECT(ADDRESS(ROW(),COLUMN()))=TRUNC(INDIRECT(ADDRESS(ROW(),COLUMN())))</formula>
    </cfRule>
  </conditionalFormatting>
  <conditionalFormatting sqref="AA150:BE150">
    <cfRule type="expression" dxfId="65" priority="67">
      <formula>INDIRECT(ADDRESS(ROW(),COLUMN()))=TRUNC(INDIRECT(ADDRESS(ROW(),COLUMN())))</formula>
    </cfRule>
  </conditionalFormatting>
  <conditionalFormatting sqref="BF152:BI152">
    <cfRule type="expression" dxfId="64" priority="66">
      <formula>INDIRECT(ADDRESS(ROW(),COLUMN()))=TRUNC(INDIRECT(ADDRESS(ROW(),COLUMN())))</formula>
    </cfRule>
  </conditionalFormatting>
  <conditionalFormatting sqref="AA152:BE152">
    <cfRule type="expression" dxfId="63" priority="65">
      <formula>INDIRECT(ADDRESS(ROW(),COLUMN()))=TRUNC(INDIRECT(ADDRESS(ROW(),COLUMN())))</formula>
    </cfRule>
  </conditionalFormatting>
  <conditionalFormatting sqref="BF154:BI154">
    <cfRule type="expression" dxfId="62" priority="64">
      <formula>INDIRECT(ADDRESS(ROW(),COLUMN()))=TRUNC(INDIRECT(ADDRESS(ROW(),COLUMN())))</formula>
    </cfRule>
  </conditionalFormatting>
  <conditionalFormatting sqref="AA154:BE154">
    <cfRule type="expression" dxfId="61" priority="63">
      <formula>INDIRECT(ADDRESS(ROW(),COLUMN()))=TRUNC(INDIRECT(ADDRESS(ROW(),COLUMN())))</formula>
    </cfRule>
  </conditionalFormatting>
  <conditionalFormatting sqref="BF156:BI156">
    <cfRule type="expression" dxfId="60" priority="62">
      <formula>INDIRECT(ADDRESS(ROW(),COLUMN()))=TRUNC(INDIRECT(ADDRESS(ROW(),COLUMN())))</formula>
    </cfRule>
  </conditionalFormatting>
  <conditionalFormatting sqref="AA156:BE156">
    <cfRule type="expression" dxfId="59" priority="61">
      <formula>INDIRECT(ADDRESS(ROW(),COLUMN()))=TRUNC(INDIRECT(ADDRESS(ROW(),COLUMN())))</formula>
    </cfRule>
  </conditionalFormatting>
  <conditionalFormatting sqref="BF158:BI158">
    <cfRule type="expression" dxfId="58" priority="60">
      <formula>INDIRECT(ADDRESS(ROW(),COLUMN()))=TRUNC(INDIRECT(ADDRESS(ROW(),COLUMN())))</formula>
    </cfRule>
  </conditionalFormatting>
  <conditionalFormatting sqref="AA158:BE158">
    <cfRule type="expression" dxfId="57" priority="59">
      <formula>INDIRECT(ADDRESS(ROW(),COLUMN()))=TRUNC(INDIRECT(ADDRESS(ROW(),COLUMN())))</formula>
    </cfRule>
  </conditionalFormatting>
  <conditionalFormatting sqref="BF160:BI160">
    <cfRule type="expression" dxfId="56" priority="58">
      <formula>INDIRECT(ADDRESS(ROW(),COLUMN()))=TRUNC(INDIRECT(ADDRESS(ROW(),COLUMN())))</formula>
    </cfRule>
  </conditionalFormatting>
  <conditionalFormatting sqref="AA160:BE160">
    <cfRule type="expression" dxfId="55" priority="57">
      <formula>INDIRECT(ADDRESS(ROW(),COLUMN()))=TRUNC(INDIRECT(ADDRESS(ROW(),COLUMN())))</formula>
    </cfRule>
  </conditionalFormatting>
  <conditionalFormatting sqref="BF162:BI162">
    <cfRule type="expression" dxfId="54" priority="56">
      <formula>INDIRECT(ADDRESS(ROW(),COLUMN()))=TRUNC(INDIRECT(ADDRESS(ROW(),COLUMN())))</formula>
    </cfRule>
  </conditionalFormatting>
  <conditionalFormatting sqref="AA162:BE162">
    <cfRule type="expression" dxfId="53" priority="55">
      <formula>INDIRECT(ADDRESS(ROW(),COLUMN()))=TRUNC(INDIRECT(ADDRESS(ROW(),COLUMN())))</formula>
    </cfRule>
  </conditionalFormatting>
  <conditionalFormatting sqref="BF164:BI164">
    <cfRule type="expression" dxfId="52" priority="54">
      <formula>INDIRECT(ADDRESS(ROW(),COLUMN()))=TRUNC(INDIRECT(ADDRESS(ROW(),COLUMN())))</formula>
    </cfRule>
  </conditionalFormatting>
  <conditionalFormatting sqref="AA164:BE164">
    <cfRule type="expression" dxfId="51" priority="53">
      <formula>INDIRECT(ADDRESS(ROW(),COLUMN()))=TRUNC(INDIRECT(ADDRESS(ROW(),COLUMN())))</formula>
    </cfRule>
  </conditionalFormatting>
  <conditionalFormatting sqref="BF166:BI166">
    <cfRule type="expression" dxfId="50" priority="52">
      <formula>INDIRECT(ADDRESS(ROW(),COLUMN()))=TRUNC(INDIRECT(ADDRESS(ROW(),COLUMN())))</formula>
    </cfRule>
  </conditionalFormatting>
  <conditionalFormatting sqref="AA166:BE166">
    <cfRule type="expression" dxfId="49" priority="51">
      <formula>INDIRECT(ADDRESS(ROW(),COLUMN()))=TRUNC(INDIRECT(ADDRESS(ROW(),COLUMN())))</formula>
    </cfRule>
  </conditionalFormatting>
  <conditionalFormatting sqref="BF168:BI168">
    <cfRule type="expression" dxfId="48" priority="50">
      <formula>INDIRECT(ADDRESS(ROW(),COLUMN()))=TRUNC(INDIRECT(ADDRESS(ROW(),COLUMN())))</formula>
    </cfRule>
  </conditionalFormatting>
  <conditionalFormatting sqref="AA168:BE168">
    <cfRule type="expression" dxfId="47" priority="49">
      <formula>INDIRECT(ADDRESS(ROW(),COLUMN()))=TRUNC(INDIRECT(ADDRESS(ROW(),COLUMN())))</formula>
    </cfRule>
  </conditionalFormatting>
  <conditionalFormatting sqref="BF170:BI170">
    <cfRule type="expression" dxfId="46" priority="48">
      <formula>INDIRECT(ADDRESS(ROW(),COLUMN()))=TRUNC(INDIRECT(ADDRESS(ROW(),COLUMN())))</formula>
    </cfRule>
  </conditionalFormatting>
  <conditionalFormatting sqref="AA170:BE170">
    <cfRule type="expression" dxfId="45" priority="47">
      <formula>INDIRECT(ADDRESS(ROW(),COLUMN()))=TRUNC(INDIRECT(ADDRESS(ROW(),COLUMN())))</formula>
    </cfRule>
  </conditionalFormatting>
  <conditionalFormatting sqref="BF172:BI172">
    <cfRule type="expression" dxfId="44" priority="46">
      <formula>INDIRECT(ADDRESS(ROW(),COLUMN()))=TRUNC(INDIRECT(ADDRESS(ROW(),COLUMN())))</formula>
    </cfRule>
  </conditionalFormatting>
  <conditionalFormatting sqref="AA172:BE172">
    <cfRule type="expression" dxfId="43" priority="45">
      <formula>INDIRECT(ADDRESS(ROW(),COLUMN()))=TRUNC(INDIRECT(ADDRESS(ROW(),COLUMN())))</formula>
    </cfRule>
  </conditionalFormatting>
  <conditionalFormatting sqref="BF174:BI174">
    <cfRule type="expression" dxfId="42" priority="44">
      <formula>INDIRECT(ADDRESS(ROW(),COLUMN()))=TRUNC(INDIRECT(ADDRESS(ROW(),COLUMN())))</formula>
    </cfRule>
  </conditionalFormatting>
  <conditionalFormatting sqref="AA174:BE174">
    <cfRule type="expression" dxfId="41" priority="43">
      <formula>INDIRECT(ADDRESS(ROW(),COLUMN()))=TRUNC(INDIRECT(ADDRESS(ROW(),COLUMN())))</formula>
    </cfRule>
  </conditionalFormatting>
  <conditionalFormatting sqref="BF176:BI176">
    <cfRule type="expression" dxfId="40" priority="42">
      <formula>INDIRECT(ADDRESS(ROW(),COLUMN()))=TRUNC(INDIRECT(ADDRESS(ROW(),COLUMN())))</formula>
    </cfRule>
  </conditionalFormatting>
  <conditionalFormatting sqref="AA176:BE176">
    <cfRule type="expression" dxfId="39" priority="41">
      <formula>INDIRECT(ADDRESS(ROW(),COLUMN()))=TRUNC(INDIRECT(ADDRESS(ROW(),COLUMN())))</formula>
    </cfRule>
  </conditionalFormatting>
  <conditionalFormatting sqref="BF178:BI178">
    <cfRule type="expression" dxfId="38" priority="40">
      <formula>INDIRECT(ADDRESS(ROW(),COLUMN()))=TRUNC(INDIRECT(ADDRESS(ROW(),COLUMN())))</formula>
    </cfRule>
  </conditionalFormatting>
  <conditionalFormatting sqref="AA178:BE178">
    <cfRule type="expression" dxfId="37" priority="39">
      <formula>INDIRECT(ADDRESS(ROW(),COLUMN()))=TRUNC(INDIRECT(ADDRESS(ROW(),COLUMN())))</formula>
    </cfRule>
  </conditionalFormatting>
  <conditionalFormatting sqref="BF180:BI180">
    <cfRule type="expression" dxfId="36" priority="38">
      <formula>INDIRECT(ADDRESS(ROW(),COLUMN()))=TRUNC(INDIRECT(ADDRESS(ROW(),COLUMN())))</formula>
    </cfRule>
  </conditionalFormatting>
  <conditionalFormatting sqref="AA180:BE180">
    <cfRule type="expression" dxfId="35" priority="37">
      <formula>INDIRECT(ADDRESS(ROW(),COLUMN()))=TRUNC(INDIRECT(ADDRESS(ROW(),COLUMN())))</formula>
    </cfRule>
  </conditionalFormatting>
  <conditionalFormatting sqref="BF182:BI182">
    <cfRule type="expression" dxfId="34" priority="36">
      <formula>INDIRECT(ADDRESS(ROW(),COLUMN()))=TRUNC(INDIRECT(ADDRESS(ROW(),COLUMN())))</formula>
    </cfRule>
  </conditionalFormatting>
  <conditionalFormatting sqref="AA182:BE182">
    <cfRule type="expression" dxfId="33" priority="35">
      <formula>INDIRECT(ADDRESS(ROW(),COLUMN()))=TRUNC(INDIRECT(ADDRESS(ROW(),COLUMN())))</formula>
    </cfRule>
  </conditionalFormatting>
  <conditionalFormatting sqref="BF184:BI184">
    <cfRule type="expression" dxfId="32" priority="34">
      <formula>INDIRECT(ADDRESS(ROW(),COLUMN()))=TRUNC(INDIRECT(ADDRESS(ROW(),COLUMN())))</formula>
    </cfRule>
  </conditionalFormatting>
  <conditionalFormatting sqref="AA184:BE184">
    <cfRule type="expression" dxfId="31" priority="33">
      <formula>INDIRECT(ADDRESS(ROW(),COLUMN()))=TRUNC(INDIRECT(ADDRESS(ROW(),COLUMN())))</formula>
    </cfRule>
  </conditionalFormatting>
  <conditionalFormatting sqref="BF186:BI186">
    <cfRule type="expression" dxfId="30" priority="32">
      <formula>INDIRECT(ADDRESS(ROW(),COLUMN()))=TRUNC(INDIRECT(ADDRESS(ROW(),COLUMN())))</formula>
    </cfRule>
  </conditionalFormatting>
  <conditionalFormatting sqref="AA186:BE186">
    <cfRule type="expression" dxfId="29" priority="31">
      <formula>INDIRECT(ADDRESS(ROW(),COLUMN()))=TRUNC(INDIRECT(ADDRESS(ROW(),COLUMN())))</formula>
    </cfRule>
  </conditionalFormatting>
  <conditionalFormatting sqref="BF188:BI188">
    <cfRule type="expression" dxfId="28" priority="30">
      <formula>INDIRECT(ADDRESS(ROW(),COLUMN()))=TRUNC(INDIRECT(ADDRESS(ROW(),COLUMN())))</formula>
    </cfRule>
  </conditionalFormatting>
  <conditionalFormatting sqref="BF190:BI190">
    <cfRule type="expression" dxfId="27" priority="28">
      <formula>INDIRECT(ADDRESS(ROW(),COLUMN()))=TRUNC(INDIRECT(ADDRESS(ROW(),COLUMN())))</formula>
    </cfRule>
  </conditionalFormatting>
  <conditionalFormatting sqref="AA190:BE190">
    <cfRule type="expression" dxfId="26" priority="27">
      <formula>INDIRECT(ADDRESS(ROW(),COLUMN()))=TRUNC(INDIRECT(ADDRESS(ROW(),COLUMN())))</formula>
    </cfRule>
  </conditionalFormatting>
  <conditionalFormatting sqref="BF192:BI192">
    <cfRule type="expression" dxfId="25" priority="26">
      <formula>INDIRECT(ADDRESS(ROW(),COLUMN()))=TRUNC(INDIRECT(ADDRESS(ROW(),COLUMN())))</formula>
    </cfRule>
  </conditionalFormatting>
  <conditionalFormatting sqref="AA192:BE192">
    <cfRule type="expression" dxfId="24" priority="25">
      <formula>INDIRECT(ADDRESS(ROW(),COLUMN()))=TRUNC(INDIRECT(ADDRESS(ROW(),COLUMN())))</formula>
    </cfRule>
  </conditionalFormatting>
  <conditionalFormatting sqref="BF194:BI194">
    <cfRule type="expression" dxfId="23" priority="24">
      <formula>INDIRECT(ADDRESS(ROW(),COLUMN()))=TRUNC(INDIRECT(ADDRESS(ROW(),COLUMN())))</formula>
    </cfRule>
  </conditionalFormatting>
  <conditionalFormatting sqref="AA194:BE194">
    <cfRule type="expression" dxfId="22" priority="23">
      <formula>INDIRECT(ADDRESS(ROW(),COLUMN()))=TRUNC(INDIRECT(ADDRESS(ROW(),COLUMN())))</formula>
    </cfRule>
  </conditionalFormatting>
  <conditionalFormatting sqref="BF196:BI196">
    <cfRule type="expression" dxfId="21" priority="22">
      <formula>INDIRECT(ADDRESS(ROW(),COLUMN()))=TRUNC(INDIRECT(ADDRESS(ROW(),COLUMN())))</formula>
    </cfRule>
  </conditionalFormatting>
  <conditionalFormatting sqref="AA196:BE196">
    <cfRule type="expression" dxfId="20" priority="21">
      <formula>INDIRECT(ADDRESS(ROW(),COLUMN()))=TRUNC(INDIRECT(ADDRESS(ROW(),COLUMN())))</formula>
    </cfRule>
  </conditionalFormatting>
  <conditionalFormatting sqref="BF198:BI198">
    <cfRule type="expression" dxfId="19" priority="20">
      <formula>INDIRECT(ADDRESS(ROW(),COLUMN()))=TRUNC(INDIRECT(ADDRESS(ROW(),COLUMN())))</formula>
    </cfRule>
  </conditionalFormatting>
  <conditionalFormatting sqref="AA198:BE198">
    <cfRule type="expression" dxfId="18" priority="19">
      <formula>INDIRECT(ADDRESS(ROW(),COLUMN()))=TRUNC(INDIRECT(ADDRESS(ROW(),COLUMN())))</formula>
    </cfRule>
  </conditionalFormatting>
  <conditionalFormatting sqref="BF200:BI200">
    <cfRule type="expression" dxfId="17" priority="18">
      <formula>INDIRECT(ADDRESS(ROW(),COLUMN()))=TRUNC(INDIRECT(ADDRESS(ROW(),COLUMN())))</formula>
    </cfRule>
  </conditionalFormatting>
  <conditionalFormatting sqref="AA200:BE200">
    <cfRule type="expression" dxfId="16" priority="17">
      <formula>INDIRECT(ADDRESS(ROW(),COLUMN()))=TRUNC(INDIRECT(ADDRESS(ROW(),COLUMN())))</formula>
    </cfRule>
  </conditionalFormatting>
  <conditionalFormatting sqref="BF202:BI202">
    <cfRule type="expression" dxfId="15" priority="16">
      <formula>INDIRECT(ADDRESS(ROW(),COLUMN()))=TRUNC(INDIRECT(ADDRESS(ROW(),COLUMN())))</formula>
    </cfRule>
  </conditionalFormatting>
  <conditionalFormatting sqref="AA202:BE202">
    <cfRule type="expression" dxfId="14" priority="15">
      <formula>INDIRECT(ADDRESS(ROW(),COLUMN()))=TRUNC(INDIRECT(ADDRESS(ROW(),COLUMN())))</formula>
    </cfRule>
  </conditionalFormatting>
  <conditionalFormatting sqref="BF204:BI204">
    <cfRule type="expression" dxfId="13" priority="14">
      <formula>INDIRECT(ADDRESS(ROW(),COLUMN()))=TRUNC(INDIRECT(ADDRESS(ROW(),COLUMN())))</formula>
    </cfRule>
  </conditionalFormatting>
  <conditionalFormatting sqref="AA204:BE204">
    <cfRule type="expression" dxfId="12" priority="13">
      <formula>INDIRECT(ADDRESS(ROW(),COLUMN()))=TRUNC(INDIRECT(ADDRESS(ROW(),COLUMN())))</formula>
    </cfRule>
  </conditionalFormatting>
  <conditionalFormatting sqref="BF206:BI206">
    <cfRule type="expression" dxfId="11" priority="12">
      <formula>INDIRECT(ADDRESS(ROW(),COLUMN()))=TRUNC(INDIRECT(ADDRESS(ROW(),COLUMN())))</formula>
    </cfRule>
  </conditionalFormatting>
  <conditionalFormatting sqref="AA206:BE206">
    <cfRule type="expression" dxfId="10" priority="11">
      <formula>INDIRECT(ADDRESS(ROW(),COLUMN()))=TRUNC(INDIRECT(ADDRESS(ROW(),COLUMN())))</formula>
    </cfRule>
  </conditionalFormatting>
  <conditionalFormatting sqref="BF208:BI208">
    <cfRule type="expression" dxfId="9" priority="10">
      <formula>INDIRECT(ADDRESS(ROW(),COLUMN()))=TRUNC(INDIRECT(ADDRESS(ROW(),COLUMN())))</formula>
    </cfRule>
  </conditionalFormatting>
  <conditionalFormatting sqref="AA208:BE208">
    <cfRule type="expression" dxfId="8" priority="9">
      <formula>INDIRECT(ADDRESS(ROW(),COLUMN()))=TRUNC(INDIRECT(ADDRESS(ROW(),COLUMN())))</formula>
    </cfRule>
  </conditionalFormatting>
  <conditionalFormatting sqref="BF210:BI210">
    <cfRule type="expression" dxfId="7" priority="8">
      <formula>INDIRECT(ADDRESS(ROW(),COLUMN()))=TRUNC(INDIRECT(ADDRESS(ROW(),COLUMN())))</formula>
    </cfRule>
  </conditionalFormatting>
  <conditionalFormatting sqref="AA210:BE210">
    <cfRule type="expression" dxfId="6" priority="7">
      <formula>INDIRECT(ADDRESS(ROW(),COLUMN()))=TRUNC(INDIRECT(ADDRESS(ROW(),COLUMN())))</formula>
    </cfRule>
  </conditionalFormatting>
  <conditionalFormatting sqref="BF212:BI212">
    <cfRule type="expression" dxfId="5" priority="6">
      <formula>INDIRECT(ADDRESS(ROW(),COLUMN()))=TRUNC(INDIRECT(ADDRESS(ROW(),COLUMN())))</formula>
    </cfRule>
  </conditionalFormatting>
  <conditionalFormatting sqref="AA212:BE212">
    <cfRule type="expression" dxfId="4" priority="5">
      <formula>INDIRECT(ADDRESS(ROW(),COLUMN()))=TRUNC(INDIRECT(ADDRESS(ROW(),COLUMN())))</formula>
    </cfRule>
  </conditionalFormatting>
  <conditionalFormatting sqref="BF214:BI214">
    <cfRule type="expression" dxfId="3" priority="4">
      <formula>INDIRECT(ADDRESS(ROW(),COLUMN()))=TRUNC(INDIRECT(ADDRESS(ROW(),COLUMN())))</formula>
    </cfRule>
  </conditionalFormatting>
  <conditionalFormatting sqref="AA214:BE214">
    <cfRule type="expression" dxfId="2" priority="3">
      <formula>INDIRECT(ADDRESS(ROW(),COLUMN()))=TRUNC(INDIRECT(ADDRESS(ROW(),COLUMN())))</formula>
    </cfRule>
  </conditionalFormatting>
  <conditionalFormatting sqref="BF216:BI216">
    <cfRule type="expression" dxfId="1" priority="2">
      <formula>INDIRECT(ADDRESS(ROW(),COLUMN()))=TRUNC(INDIRECT(ADDRESS(ROW(),COLUMN())))</formula>
    </cfRule>
  </conditionalFormatting>
  <conditionalFormatting sqref="AA216:BE216">
    <cfRule type="expression" dxfId="0" priority="1">
      <formula>INDIRECT(ADDRESS(ROW(),COLUMN()))=TRUNC(INDIRECT(ADDRESS(ROW(),COLUMN())))</formula>
    </cfRule>
  </conditionalFormatting>
  <dataValidations count="11">
    <dataValidation allowBlank="1" showInputMessage="1" showErrorMessage="1" error="入力可能範囲　32～40" sqref="BI10"/>
    <dataValidation type="list" allowBlank="1" showInputMessage="1" sqref="M17:N216">
      <formula1>"A, B, C, D"</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formula1>シフト記号表</formula1>
    </dataValidation>
    <dataValidation type="list" errorStyle="warning" allowBlank="1" showInputMessage="1" error="リストにない場合のみ、入力してください。" sqref="O17:R216">
      <formula1>INDIRECT(G17)</formula1>
    </dataValidation>
    <dataValidation type="list" allowBlank="1" showInputMessage="1" sqref="G17:H216">
      <formula1>職種</formula1>
    </dataValidation>
    <dataValidation type="list" allowBlank="1" showInputMessage="1" showErrorMessage="1" sqref="BI4:BL4">
      <formula1>"予定,実績,予定・実績"</formula1>
    </dataValidation>
    <dataValidation type="decimal" allowBlank="1" showInputMessage="1" showErrorMessage="1" error="入力可能範囲　32～40" sqref="BE6:BF6">
      <formula1>32</formula1>
      <formula2>40</formula2>
    </dataValidation>
    <dataValidation type="list" allowBlank="1" showInputMessage="1" showErrorMessage="1" sqref="AJ3:AJ4">
      <formula1>#REF!</formula1>
    </dataValidation>
    <dataValidation type="list" allowBlank="1" showInputMessage="1" showErrorMessage="1" sqref="BI3:BL3">
      <formula1>"４週,暦月"</formula1>
    </dataValidation>
    <dataValidation type="list" allowBlank="1" showInputMessage="1" showErrorMessage="1" sqref="V228:W228">
      <formula1>"週,暦月"</formula1>
    </dataValidation>
    <dataValidation type="list" allowBlank="1" showInputMessage="1" sqref="C17:C230">
      <formula1>"◎,○"</formula1>
    </dataValidation>
  </dataValidations>
  <printOptions horizontalCentered="1"/>
  <pageMargins left="0.15748031496062992" right="0.15748031496062992" top="0.59055118110236227" bottom="0.27559055118110237" header="0.15748031496062992" footer="0.15748031496062992"/>
  <pageSetup paperSize="9" scale="16"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AX1:BM1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52"/>
  <sheetViews>
    <sheetView zoomScale="75" zoomScaleNormal="75" workbookViewId="0">
      <selection activeCell="F19" sqref="F19:G19"/>
    </sheetView>
  </sheetViews>
  <sheetFormatPr defaultColWidth="10" defaultRowHeight="19.2" x14ac:dyDescent="0.2"/>
  <cols>
    <col min="1" max="1" width="1.77734375" style="321" customWidth="1"/>
    <col min="2" max="2" width="6.21875" style="320" customWidth="1"/>
    <col min="3" max="3" width="11.77734375" style="320" customWidth="1"/>
    <col min="4" max="4" width="11.77734375" style="320" hidden="1" customWidth="1"/>
    <col min="5" max="5" width="3.77734375" style="320" bestFit="1" customWidth="1"/>
    <col min="6" max="6" width="17.33203125" style="321" customWidth="1"/>
    <col min="7" max="7" width="3.77734375" style="321" bestFit="1" customWidth="1"/>
    <col min="8" max="8" width="17.33203125" style="321" customWidth="1"/>
    <col min="9" max="9" width="3.77734375" style="321" bestFit="1" customWidth="1"/>
    <col min="10" max="10" width="17.33203125" style="320" customWidth="1"/>
    <col min="11" max="11" width="3.77734375" style="321" bestFit="1" customWidth="1"/>
    <col min="12" max="12" width="17.33203125" style="321" customWidth="1"/>
    <col min="13" max="13" width="3.77734375" style="321" customWidth="1"/>
    <col min="14" max="14" width="56.21875" style="321" customWidth="1"/>
    <col min="15" max="16384" width="10" style="321"/>
  </cols>
  <sheetData>
    <row r="1" spans="2:14" x14ac:dyDescent="0.2">
      <c r="B1" s="319" t="s">
        <v>540</v>
      </c>
    </row>
    <row r="2" spans="2:14" x14ac:dyDescent="0.2">
      <c r="B2" s="322" t="s">
        <v>541</v>
      </c>
      <c r="F2" s="323"/>
      <c r="G2" s="324"/>
      <c r="H2" s="324"/>
      <c r="I2" s="324"/>
      <c r="J2" s="325"/>
      <c r="K2" s="324"/>
      <c r="L2" s="324"/>
    </row>
    <row r="3" spans="2:14" x14ac:dyDescent="0.2">
      <c r="B3" s="323" t="s">
        <v>542</v>
      </c>
      <c r="F3" s="325" t="s">
        <v>543</v>
      </c>
      <c r="G3" s="324"/>
      <c r="H3" s="324"/>
      <c r="I3" s="324"/>
      <c r="J3" s="325"/>
      <c r="K3" s="324"/>
      <c r="L3" s="324"/>
    </row>
    <row r="4" spans="2:14" x14ac:dyDescent="0.2">
      <c r="B4" s="322"/>
      <c r="F4" s="1686" t="s">
        <v>544</v>
      </c>
      <c r="G4" s="1686"/>
      <c r="H4" s="1686"/>
      <c r="I4" s="1686"/>
      <c r="J4" s="1686"/>
      <c r="K4" s="1686"/>
      <c r="L4" s="1686"/>
      <c r="N4" s="1686" t="s">
        <v>545</v>
      </c>
    </row>
    <row r="5" spans="2:14" x14ac:dyDescent="0.2">
      <c r="B5" s="320" t="s">
        <v>474</v>
      </c>
      <c r="C5" s="320" t="s">
        <v>511</v>
      </c>
      <c r="F5" s="320" t="s">
        <v>546</v>
      </c>
      <c r="G5" s="320"/>
      <c r="H5" s="320" t="s">
        <v>547</v>
      </c>
      <c r="J5" s="320" t="s">
        <v>548</v>
      </c>
      <c r="L5" s="320" t="s">
        <v>544</v>
      </c>
      <c r="N5" s="1686"/>
    </row>
    <row r="6" spans="2:14" x14ac:dyDescent="0.2">
      <c r="B6" s="326">
        <v>1</v>
      </c>
      <c r="C6" s="327" t="s">
        <v>549</v>
      </c>
      <c r="D6" s="328" t="str">
        <f>C6</f>
        <v>a</v>
      </c>
      <c r="E6" s="326" t="s">
        <v>550</v>
      </c>
      <c r="F6" s="329">
        <v>0.29166666666666669</v>
      </c>
      <c r="G6" s="326" t="s">
        <v>551</v>
      </c>
      <c r="H6" s="329">
        <v>0.66666666666666663</v>
      </c>
      <c r="I6" s="330" t="s">
        <v>205</v>
      </c>
      <c r="J6" s="329">
        <v>4.1666666666666664E-2</v>
      </c>
      <c r="K6" s="331" t="s">
        <v>206</v>
      </c>
      <c r="L6" s="332">
        <f>IF(OR(F6="",H6=""),"",(H6+IF(F6&gt;H6,1,0)-F6-J6)*24)</f>
        <v>7.9999999999999982</v>
      </c>
      <c r="N6" s="333"/>
    </row>
    <row r="7" spans="2:14" x14ac:dyDescent="0.2">
      <c r="B7" s="326">
        <v>2</v>
      </c>
      <c r="C7" s="327" t="s">
        <v>552</v>
      </c>
      <c r="D7" s="328" t="str">
        <f t="shared" ref="D7:D38" si="0">C7</f>
        <v>b</v>
      </c>
      <c r="E7" s="326" t="s">
        <v>550</v>
      </c>
      <c r="F7" s="329">
        <v>0.375</v>
      </c>
      <c r="G7" s="326" t="s">
        <v>551</v>
      </c>
      <c r="H7" s="329">
        <v>0.75</v>
      </c>
      <c r="I7" s="330" t="s">
        <v>205</v>
      </c>
      <c r="J7" s="329">
        <v>4.1666666666666664E-2</v>
      </c>
      <c r="K7" s="331" t="s">
        <v>206</v>
      </c>
      <c r="L7" s="332">
        <f>IF(OR(F7="",H7=""),"",(H7+IF(F7&gt;H7,1,0)-F7-J7)*24)</f>
        <v>8</v>
      </c>
      <c r="N7" s="333"/>
    </row>
    <row r="8" spans="2:14" x14ac:dyDescent="0.2">
      <c r="B8" s="326">
        <v>3</v>
      </c>
      <c r="C8" s="327" t="s">
        <v>553</v>
      </c>
      <c r="D8" s="328" t="str">
        <f t="shared" si="0"/>
        <v>c</v>
      </c>
      <c r="E8" s="326" t="s">
        <v>550</v>
      </c>
      <c r="F8" s="329">
        <v>0.41666666666666669</v>
      </c>
      <c r="G8" s="326" t="s">
        <v>551</v>
      </c>
      <c r="H8" s="329">
        <v>0.79166666666666663</v>
      </c>
      <c r="I8" s="330" t="s">
        <v>205</v>
      </c>
      <c r="J8" s="329">
        <v>4.1666666666666664E-2</v>
      </c>
      <c r="K8" s="331" t="s">
        <v>206</v>
      </c>
      <c r="L8" s="332">
        <f>IF(OR(F8="",H8=""),"",(H8+IF(F8&gt;H8,1,0)-F8-J8)*24)</f>
        <v>7.9999999999999982</v>
      </c>
      <c r="N8" s="333"/>
    </row>
    <row r="9" spans="2:14" x14ac:dyDescent="0.2">
      <c r="B9" s="326">
        <v>4</v>
      </c>
      <c r="C9" s="327" t="s">
        <v>554</v>
      </c>
      <c r="D9" s="328" t="str">
        <f t="shared" si="0"/>
        <v>d</v>
      </c>
      <c r="E9" s="326" t="s">
        <v>550</v>
      </c>
      <c r="F9" s="329">
        <v>0.5</v>
      </c>
      <c r="G9" s="326" t="s">
        <v>551</v>
      </c>
      <c r="H9" s="329">
        <v>0.875</v>
      </c>
      <c r="I9" s="330" t="s">
        <v>205</v>
      </c>
      <c r="J9" s="329">
        <v>4.1666666666666664E-2</v>
      </c>
      <c r="K9" s="331" t="s">
        <v>206</v>
      </c>
      <c r="L9" s="332">
        <f>IF(OR(F9="",H9=""),"",(H9+IF(F9&gt;H9,1,0)-F9-J9)*24)</f>
        <v>8</v>
      </c>
      <c r="N9" s="333"/>
    </row>
    <row r="10" spans="2:14" x14ac:dyDescent="0.2">
      <c r="B10" s="326">
        <v>5</v>
      </c>
      <c r="C10" s="327" t="s">
        <v>555</v>
      </c>
      <c r="D10" s="328" t="str">
        <f t="shared" si="0"/>
        <v>e</v>
      </c>
      <c r="E10" s="326" t="s">
        <v>550</v>
      </c>
      <c r="F10" s="329">
        <v>0.375</v>
      </c>
      <c r="G10" s="326" t="s">
        <v>551</v>
      </c>
      <c r="H10" s="329">
        <v>0.54166666666666663</v>
      </c>
      <c r="I10" s="330" t="s">
        <v>205</v>
      </c>
      <c r="J10" s="329">
        <v>0</v>
      </c>
      <c r="K10" s="331" t="s">
        <v>206</v>
      </c>
      <c r="L10" s="332">
        <f t="shared" ref="L10:L22" si="1">IF(OR(F10="",H10=""),"",(H10+IF(F10&gt;H10,1,0)-F10-J10)*24)</f>
        <v>3.9999999999999991</v>
      </c>
      <c r="N10" s="333"/>
    </row>
    <row r="11" spans="2:14" x14ac:dyDescent="0.2">
      <c r="B11" s="326">
        <v>6</v>
      </c>
      <c r="C11" s="327" t="s">
        <v>556</v>
      </c>
      <c r="D11" s="328" t="str">
        <f t="shared" si="0"/>
        <v>f</v>
      </c>
      <c r="E11" s="326" t="s">
        <v>550</v>
      </c>
      <c r="F11" s="329">
        <v>0.54166666666666663</v>
      </c>
      <c r="G11" s="326" t="s">
        <v>551</v>
      </c>
      <c r="H11" s="329">
        <v>0.77083333333333337</v>
      </c>
      <c r="I11" s="330" t="s">
        <v>205</v>
      </c>
      <c r="J11" s="329">
        <v>0</v>
      </c>
      <c r="K11" s="331" t="s">
        <v>206</v>
      </c>
      <c r="L11" s="332">
        <f>IF(OR(F11="",H11=""),"",(H11+IF(F11&gt;H11,1,0)-F11-J11)*24)</f>
        <v>5.5000000000000018</v>
      </c>
      <c r="N11" s="333"/>
    </row>
    <row r="12" spans="2:14" x14ac:dyDescent="0.2">
      <c r="B12" s="326">
        <v>7</v>
      </c>
      <c r="C12" s="327" t="s">
        <v>557</v>
      </c>
      <c r="D12" s="328" t="str">
        <f t="shared" si="0"/>
        <v>g</v>
      </c>
      <c r="E12" s="326" t="s">
        <v>550</v>
      </c>
      <c r="F12" s="329">
        <v>0.58333333333333337</v>
      </c>
      <c r="G12" s="326" t="s">
        <v>551</v>
      </c>
      <c r="H12" s="329">
        <v>0.83333333333333337</v>
      </c>
      <c r="I12" s="330" t="s">
        <v>205</v>
      </c>
      <c r="J12" s="329">
        <v>0</v>
      </c>
      <c r="K12" s="331" t="s">
        <v>206</v>
      </c>
      <c r="L12" s="332">
        <f t="shared" si="1"/>
        <v>6</v>
      </c>
      <c r="N12" s="333"/>
    </row>
    <row r="13" spans="2:14" x14ac:dyDescent="0.2">
      <c r="B13" s="326">
        <v>8</v>
      </c>
      <c r="C13" s="327" t="s">
        <v>558</v>
      </c>
      <c r="D13" s="328" t="str">
        <f t="shared" si="0"/>
        <v>h</v>
      </c>
      <c r="E13" s="326" t="s">
        <v>550</v>
      </c>
      <c r="F13" s="329">
        <v>0.66666666666666663</v>
      </c>
      <c r="G13" s="326" t="s">
        <v>551</v>
      </c>
      <c r="H13" s="329">
        <v>0</v>
      </c>
      <c r="I13" s="330" t="s">
        <v>205</v>
      </c>
      <c r="J13" s="329">
        <v>2.0833333333333332E-2</v>
      </c>
      <c r="K13" s="331" t="s">
        <v>206</v>
      </c>
      <c r="L13" s="332">
        <f t="shared" si="1"/>
        <v>7.5000000000000018</v>
      </c>
      <c r="N13" s="333" t="s">
        <v>559</v>
      </c>
    </row>
    <row r="14" spans="2:14" x14ac:dyDescent="0.2">
      <c r="B14" s="326">
        <v>9</v>
      </c>
      <c r="C14" s="327" t="s">
        <v>560</v>
      </c>
      <c r="D14" s="328" t="str">
        <f t="shared" si="0"/>
        <v>i</v>
      </c>
      <c r="E14" s="326" t="s">
        <v>550</v>
      </c>
      <c r="F14" s="329">
        <v>0</v>
      </c>
      <c r="G14" s="326" t="s">
        <v>551</v>
      </c>
      <c r="H14" s="329">
        <v>0.375</v>
      </c>
      <c r="I14" s="330" t="s">
        <v>205</v>
      </c>
      <c r="J14" s="329">
        <v>2.0833333333333332E-2</v>
      </c>
      <c r="K14" s="331" t="s">
        <v>206</v>
      </c>
      <c r="L14" s="332">
        <f t="shared" si="1"/>
        <v>8.5</v>
      </c>
      <c r="N14" s="333" t="s">
        <v>561</v>
      </c>
    </row>
    <row r="15" spans="2:14" x14ac:dyDescent="0.2">
      <c r="B15" s="326">
        <v>10</v>
      </c>
      <c r="C15" s="327" t="s">
        <v>562</v>
      </c>
      <c r="D15" s="328" t="str">
        <f t="shared" si="0"/>
        <v>j</v>
      </c>
      <c r="E15" s="326" t="s">
        <v>550</v>
      </c>
      <c r="F15" s="329"/>
      <c r="G15" s="326" t="s">
        <v>551</v>
      </c>
      <c r="H15" s="329"/>
      <c r="I15" s="330" t="s">
        <v>205</v>
      </c>
      <c r="J15" s="329">
        <v>0</v>
      </c>
      <c r="K15" s="331" t="s">
        <v>206</v>
      </c>
      <c r="L15" s="332" t="str">
        <f t="shared" si="1"/>
        <v/>
      </c>
      <c r="N15" s="333"/>
    </row>
    <row r="16" spans="2:14" x14ac:dyDescent="0.2">
      <c r="B16" s="326">
        <v>11</v>
      </c>
      <c r="C16" s="327" t="s">
        <v>563</v>
      </c>
      <c r="D16" s="328" t="str">
        <f t="shared" si="0"/>
        <v>k</v>
      </c>
      <c r="E16" s="326" t="s">
        <v>550</v>
      </c>
      <c r="F16" s="329"/>
      <c r="G16" s="326" t="s">
        <v>551</v>
      </c>
      <c r="H16" s="329"/>
      <c r="I16" s="330" t="s">
        <v>205</v>
      </c>
      <c r="J16" s="329">
        <v>0</v>
      </c>
      <c r="K16" s="331" t="s">
        <v>206</v>
      </c>
      <c r="L16" s="332" t="str">
        <f t="shared" si="1"/>
        <v/>
      </c>
      <c r="N16" s="333"/>
    </row>
    <row r="17" spans="2:14" x14ac:dyDescent="0.2">
      <c r="B17" s="326">
        <v>12</v>
      </c>
      <c r="C17" s="327" t="s">
        <v>564</v>
      </c>
      <c r="D17" s="328" t="str">
        <f t="shared" si="0"/>
        <v>l</v>
      </c>
      <c r="E17" s="326" t="s">
        <v>550</v>
      </c>
      <c r="F17" s="329"/>
      <c r="G17" s="326" t="s">
        <v>551</v>
      </c>
      <c r="H17" s="329"/>
      <c r="I17" s="330" t="s">
        <v>205</v>
      </c>
      <c r="J17" s="329">
        <v>0</v>
      </c>
      <c r="K17" s="331" t="s">
        <v>206</v>
      </c>
      <c r="L17" s="332" t="str">
        <f t="shared" si="1"/>
        <v/>
      </c>
      <c r="N17" s="333"/>
    </row>
    <row r="18" spans="2:14" x14ac:dyDescent="0.2">
      <c r="B18" s="326">
        <v>13</v>
      </c>
      <c r="C18" s="327" t="s">
        <v>565</v>
      </c>
      <c r="D18" s="328" t="str">
        <f t="shared" si="0"/>
        <v>m</v>
      </c>
      <c r="E18" s="326" t="s">
        <v>550</v>
      </c>
      <c r="F18" s="329"/>
      <c r="G18" s="326" t="s">
        <v>551</v>
      </c>
      <c r="H18" s="329"/>
      <c r="I18" s="330" t="s">
        <v>205</v>
      </c>
      <c r="J18" s="329">
        <v>0</v>
      </c>
      <c r="K18" s="331" t="s">
        <v>206</v>
      </c>
      <c r="L18" s="332" t="str">
        <f t="shared" si="1"/>
        <v/>
      </c>
      <c r="N18" s="333"/>
    </row>
    <row r="19" spans="2:14" x14ac:dyDescent="0.2">
      <c r="B19" s="326">
        <v>14</v>
      </c>
      <c r="C19" s="327" t="s">
        <v>566</v>
      </c>
      <c r="D19" s="328" t="str">
        <f t="shared" si="0"/>
        <v>n</v>
      </c>
      <c r="E19" s="326" t="s">
        <v>550</v>
      </c>
      <c r="F19" s="329"/>
      <c r="G19" s="326" t="s">
        <v>551</v>
      </c>
      <c r="H19" s="329"/>
      <c r="I19" s="330" t="s">
        <v>205</v>
      </c>
      <c r="J19" s="329">
        <v>0</v>
      </c>
      <c r="K19" s="331" t="s">
        <v>206</v>
      </c>
      <c r="L19" s="332" t="str">
        <f t="shared" si="1"/>
        <v/>
      </c>
      <c r="N19" s="333"/>
    </row>
    <row r="20" spans="2:14" x14ac:dyDescent="0.2">
      <c r="B20" s="326">
        <v>15</v>
      </c>
      <c r="C20" s="327" t="s">
        <v>567</v>
      </c>
      <c r="D20" s="328" t="str">
        <f t="shared" si="0"/>
        <v>o</v>
      </c>
      <c r="E20" s="326" t="s">
        <v>550</v>
      </c>
      <c r="F20" s="329"/>
      <c r="G20" s="326" t="s">
        <v>551</v>
      </c>
      <c r="H20" s="329"/>
      <c r="I20" s="330" t="s">
        <v>205</v>
      </c>
      <c r="J20" s="329">
        <v>0</v>
      </c>
      <c r="K20" s="331" t="s">
        <v>206</v>
      </c>
      <c r="L20" s="332" t="str">
        <f t="shared" si="1"/>
        <v/>
      </c>
      <c r="N20" s="333"/>
    </row>
    <row r="21" spans="2:14" x14ac:dyDescent="0.2">
      <c r="B21" s="326">
        <v>16</v>
      </c>
      <c r="C21" s="327" t="s">
        <v>568</v>
      </c>
      <c r="D21" s="328" t="str">
        <f t="shared" si="0"/>
        <v>p</v>
      </c>
      <c r="E21" s="326" t="s">
        <v>550</v>
      </c>
      <c r="F21" s="329"/>
      <c r="G21" s="326" t="s">
        <v>551</v>
      </c>
      <c r="H21" s="329"/>
      <c r="I21" s="330" t="s">
        <v>205</v>
      </c>
      <c r="J21" s="329">
        <v>0</v>
      </c>
      <c r="K21" s="331" t="s">
        <v>206</v>
      </c>
      <c r="L21" s="332" t="str">
        <f t="shared" si="1"/>
        <v/>
      </c>
      <c r="N21" s="333"/>
    </row>
    <row r="22" spans="2:14" x14ac:dyDescent="0.2">
      <c r="B22" s="326">
        <v>17</v>
      </c>
      <c r="C22" s="327" t="s">
        <v>569</v>
      </c>
      <c r="D22" s="328" t="str">
        <f t="shared" si="0"/>
        <v>q</v>
      </c>
      <c r="E22" s="326" t="s">
        <v>550</v>
      </c>
      <c r="F22" s="329"/>
      <c r="G22" s="326" t="s">
        <v>551</v>
      </c>
      <c r="H22" s="329"/>
      <c r="I22" s="330" t="s">
        <v>205</v>
      </c>
      <c r="J22" s="329">
        <v>0</v>
      </c>
      <c r="K22" s="331" t="s">
        <v>206</v>
      </c>
      <c r="L22" s="332" t="str">
        <f t="shared" si="1"/>
        <v/>
      </c>
      <c r="N22" s="333"/>
    </row>
    <row r="23" spans="2:14" x14ac:dyDescent="0.2">
      <c r="B23" s="326">
        <v>18</v>
      </c>
      <c r="C23" s="327" t="s">
        <v>570</v>
      </c>
      <c r="D23" s="328" t="str">
        <f t="shared" si="0"/>
        <v>r</v>
      </c>
      <c r="E23" s="326" t="s">
        <v>550</v>
      </c>
      <c r="F23" s="334"/>
      <c r="G23" s="326" t="s">
        <v>551</v>
      </c>
      <c r="H23" s="334"/>
      <c r="I23" s="330" t="s">
        <v>205</v>
      </c>
      <c r="J23" s="334"/>
      <c r="K23" s="331" t="s">
        <v>206</v>
      </c>
      <c r="L23" s="327">
        <v>1</v>
      </c>
      <c r="N23" s="333"/>
    </row>
    <row r="24" spans="2:14" x14ac:dyDescent="0.2">
      <c r="B24" s="326">
        <v>19</v>
      </c>
      <c r="C24" s="327" t="s">
        <v>571</v>
      </c>
      <c r="D24" s="328" t="str">
        <f t="shared" si="0"/>
        <v>s</v>
      </c>
      <c r="E24" s="326" t="s">
        <v>550</v>
      </c>
      <c r="F24" s="334"/>
      <c r="G24" s="326" t="s">
        <v>551</v>
      </c>
      <c r="H24" s="334"/>
      <c r="I24" s="330" t="s">
        <v>205</v>
      </c>
      <c r="J24" s="334"/>
      <c r="K24" s="331" t="s">
        <v>206</v>
      </c>
      <c r="L24" s="327">
        <v>2</v>
      </c>
      <c r="N24" s="333"/>
    </row>
    <row r="25" spans="2:14" x14ac:dyDescent="0.2">
      <c r="B25" s="326">
        <v>20</v>
      </c>
      <c r="C25" s="327" t="s">
        <v>572</v>
      </c>
      <c r="D25" s="328" t="str">
        <f t="shared" si="0"/>
        <v>t</v>
      </c>
      <c r="E25" s="326" t="s">
        <v>550</v>
      </c>
      <c r="F25" s="334"/>
      <c r="G25" s="326" t="s">
        <v>551</v>
      </c>
      <c r="H25" s="334"/>
      <c r="I25" s="330" t="s">
        <v>205</v>
      </c>
      <c r="J25" s="334"/>
      <c r="K25" s="331" t="s">
        <v>206</v>
      </c>
      <c r="L25" s="327">
        <v>3</v>
      </c>
      <c r="N25" s="333"/>
    </row>
    <row r="26" spans="2:14" x14ac:dyDescent="0.2">
      <c r="B26" s="326">
        <v>21</v>
      </c>
      <c r="C26" s="327" t="s">
        <v>573</v>
      </c>
      <c r="D26" s="328" t="str">
        <f t="shared" si="0"/>
        <v>u</v>
      </c>
      <c r="E26" s="326" t="s">
        <v>550</v>
      </c>
      <c r="F26" s="334"/>
      <c r="G26" s="326" t="s">
        <v>551</v>
      </c>
      <c r="H26" s="334"/>
      <c r="I26" s="330" t="s">
        <v>205</v>
      </c>
      <c r="J26" s="334"/>
      <c r="K26" s="331" t="s">
        <v>206</v>
      </c>
      <c r="L26" s="327">
        <v>4</v>
      </c>
      <c r="N26" s="333"/>
    </row>
    <row r="27" spans="2:14" x14ac:dyDescent="0.2">
      <c r="B27" s="326">
        <v>22</v>
      </c>
      <c r="C27" s="327" t="s">
        <v>574</v>
      </c>
      <c r="D27" s="328" t="str">
        <f t="shared" si="0"/>
        <v>v</v>
      </c>
      <c r="E27" s="326" t="s">
        <v>550</v>
      </c>
      <c r="F27" s="334"/>
      <c r="G27" s="326" t="s">
        <v>551</v>
      </c>
      <c r="H27" s="334"/>
      <c r="I27" s="330" t="s">
        <v>205</v>
      </c>
      <c r="J27" s="334"/>
      <c r="K27" s="331" t="s">
        <v>206</v>
      </c>
      <c r="L27" s="327">
        <v>5</v>
      </c>
      <c r="N27" s="333"/>
    </row>
    <row r="28" spans="2:14" x14ac:dyDescent="0.2">
      <c r="B28" s="326">
        <v>23</v>
      </c>
      <c r="C28" s="327" t="s">
        <v>575</v>
      </c>
      <c r="D28" s="328" t="str">
        <f t="shared" si="0"/>
        <v>w</v>
      </c>
      <c r="E28" s="326" t="s">
        <v>550</v>
      </c>
      <c r="F28" s="334"/>
      <c r="G28" s="326" t="s">
        <v>551</v>
      </c>
      <c r="H28" s="334"/>
      <c r="I28" s="330" t="s">
        <v>205</v>
      </c>
      <c r="J28" s="334"/>
      <c r="K28" s="331" t="s">
        <v>206</v>
      </c>
      <c r="L28" s="327">
        <v>6</v>
      </c>
      <c r="N28" s="333"/>
    </row>
    <row r="29" spans="2:14" x14ac:dyDescent="0.2">
      <c r="B29" s="326">
        <v>24</v>
      </c>
      <c r="C29" s="327" t="s">
        <v>576</v>
      </c>
      <c r="D29" s="328" t="str">
        <f t="shared" si="0"/>
        <v>x</v>
      </c>
      <c r="E29" s="326" t="s">
        <v>550</v>
      </c>
      <c r="F29" s="334"/>
      <c r="G29" s="326" t="s">
        <v>551</v>
      </c>
      <c r="H29" s="334"/>
      <c r="I29" s="330" t="s">
        <v>205</v>
      </c>
      <c r="J29" s="334"/>
      <c r="K29" s="331" t="s">
        <v>206</v>
      </c>
      <c r="L29" s="327">
        <v>7</v>
      </c>
      <c r="N29" s="333"/>
    </row>
    <row r="30" spans="2:14" x14ac:dyDescent="0.2">
      <c r="B30" s="326">
        <v>25</v>
      </c>
      <c r="C30" s="327" t="s">
        <v>577</v>
      </c>
      <c r="D30" s="328" t="str">
        <f t="shared" si="0"/>
        <v>y</v>
      </c>
      <c r="E30" s="326" t="s">
        <v>550</v>
      </c>
      <c r="F30" s="334"/>
      <c r="G30" s="326" t="s">
        <v>551</v>
      </c>
      <c r="H30" s="334"/>
      <c r="I30" s="330" t="s">
        <v>205</v>
      </c>
      <c r="J30" s="334"/>
      <c r="K30" s="331" t="s">
        <v>206</v>
      </c>
      <c r="L30" s="327">
        <v>8</v>
      </c>
      <c r="N30" s="333"/>
    </row>
    <row r="31" spans="2:14" x14ac:dyDescent="0.2">
      <c r="B31" s="326">
        <v>26</v>
      </c>
      <c r="C31" s="327" t="s">
        <v>578</v>
      </c>
      <c r="D31" s="328" t="str">
        <f t="shared" si="0"/>
        <v>z</v>
      </c>
      <c r="E31" s="326" t="s">
        <v>550</v>
      </c>
      <c r="F31" s="334"/>
      <c r="G31" s="326" t="s">
        <v>551</v>
      </c>
      <c r="H31" s="334"/>
      <c r="I31" s="330" t="s">
        <v>205</v>
      </c>
      <c r="J31" s="334"/>
      <c r="K31" s="331" t="s">
        <v>206</v>
      </c>
      <c r="L31" s="327">
        <v>1</v>
      </c>
      <c r="N31" s="333"/>
    </row>
    <row r="32" spans="2:14" x14ac:dyDescent="0.2">
      <c r="B32" s="326">
        <v>27</v>
      </c>
      <c r="C32" s="327" t="s">
        <v>576</v>
      </c>
      <c r="D32" s="328" t="str">
        <f t="shared" si="0"/>
        <v>x</v>
      </c>
      <c r="E32" s="326" t="s">
        <v>550</v>
      </c>
      <c r="F32" s="334"/>
      <c r="G32" s="326" t="s">
        <v>551</v>
      </c>
      <c r="H32" s="334"/>
      <c r="I32" s="330" t="s">
        <v>205</v>
      </c>
      <c r="J32" s="334"/>
      <c r="K32" s="331" t="s">
        <v>206</v>
      </c>
      <c r="L32" s="327">
        <v>2</v>
      </c>
      <c r="N32" s="333"/>
    </row>
    <row r="33" spans="2:14" x14ac:dyDescent="0.2">
      <c r="B33" s="326">
        <v>28</v>
      </c>
      <c r="C33" s="327" t="s">
        <v>579</v>
      </c>
      <c r="D33" s="328" t="str">
        <f t="shared" si="0"/>
        <v>aa</v>
      </c>
      <c r="E33" s="326" t="s">
        <v>550</v>
      </c>
      <c r="F33" s="334"/>
      <c r="G33" s="326" t="s">
        <v>551</v>
      </c>
      <c r="H33" s="334"/>
      <c r="I33" s="330" t="s">
        <v>205</v>
      </c>
      <c r="J33" s="334"/>
      <c r="K33" s="331" t="s">
        <v>206</v>
      </c>
      <c r="L33" s="327">
        <v>3</v>
      </c>
      <c r="N33" s="333"/>
    </row>
    <row r="34" spans="2:14" x14ac:dyDescent="0.2">
      <c r="B34" s="326">
        <v>29</v>
      </c>
      <c r="C34" s="327" t="s">
        <v>580</v>
      </c>
      <c r="D34" s="328" t="str">
        <f t="shared" si="0"/>
        <v>ab</v>
      </c>
      <c r="E34" s="326" t="s">
        <v>550</v>
      </c>
      <c r="F34" s="334"/>
      <c r="G34" s="326" t="s">
        <v>551</v>
      </c>
      <c r="H34" s="334"/>
      <c r="I34" s="330" t="s">
        <v>205</v>
      </c>
      <c r="J34" s="334"/>
      <c r="K34" s="331" t="s">
        <v>206</v>
      </c>
      <c r="L34" s="327">
        <v>4</v>
      </c>
      <c r="N34" s="333"/>
    </row>
    <row r="35" spans="2:14" x14ac:dyDescent="0.2">
      <c r="B35" s="326">
        <v>30</v>
      </c>
      <c r="C35" s="327" t="s">
        <v>581</v>
      </c>
      <c r="D35" s="328" t="str">
        <f t="shared" si="0"/>
        <v>ac</v>
      </c>
      <c r="E35" s="326" t="s">
        <v>550</v>
      </c>
      <c r="F35" s="334"/>
      <c r="G35" s="326" t="s">
        <v>551</v>
      </c>
      <c r="H35" s="334"/>
      <c r="I35" s="330" t="s">
        <v>205</v>
      </c>
      <c r="J35" s="334"/>
      <c r="K35" s="331" t="s">
        <v>206</v>
      </c>
      <c r="L35" s="327">
        <v>5</v>
      </c>
      <c r="N35" s="333"/>
    </row>
    <row r="36" spans="2:14" x14ac:dyDescent="0.2">
      <c r="B36" s="326">
        <v>31</v>
      </c>
      <c r="C36" s="327" t="s">
        <v>582</v>
      </c>
      <c r="D36" s="328" t="str">
        <f t="shared" si="0"/>
        <v>ad</v>
      </c>
      <c r="E36" s="326" t="s">
        <v>550</v>
      </c>
      <c r="F36" s="334"/>
      <c r="G36" s="326" t="s">
        <v>551</v>
      </c>
      <c r="H36" s="334"/>
      <c r="I36" s="330" t="s">
        <v>205</v>
      </c>
      <c r="J36" s="334"/>
      <c r="K36" s="331" t="s">
        <v>206</v>
      </c>
      <c r="L36" s="327">
        <v>6</v>
      </c>
      <c r="N36" s="333"/>
    </row>
    <row r="37" spans="2:14" x14ac:dyDescent="0.2">
      <c r="B37" s="326">
        <v>32</v>
      </c>
      <c r="C37" s="327" t="s">
        <v>583</v>
      </c>
      <c r="D37" s="328" t="str">
        <f t="shared" si="0"/>
        <v>ae</v>
      </c>
      <c r="E37" s="326" t="s">
        <v>550</v>
      </c>
      <c r="F37" s="334"/>
      <c r="G37" s="326" t="s">
        <v>551</v>
      </c>
      <c r="H37" s="334"/>
      <c r="I37" s="330" t="s">
        <v>205</v>
      </c>
      <c r="J37" s="334"/>
      <c r="K37" s="331" t="s">
        <v>206</v>
      </c>
      <c r="L37" s="327">
        <v>7</v>
      </c>
      <c r="N37" s="333"/>
    </row>
    <row r="38" spans="2:14" x14ac:dyDescent="0.2">
      <c r="B38" s="326">
        <v>33</v>
      </c>
      <c r="C38" s="327" t="s">
        <v>584</v>
      </c>
      <c r="D38" s="328" t="str">
        <f t="shared" si="0"/>
        <v>af</v>
      </c>
      <c r="E38" s="326" t="s">
        <v>550</v>
      </c>
      <c r="F38" s="334"/>
      <c r="G38" s="326" t="s">
        <v>551</v>
      </c>
      <c r="H38" s="334"/>
      <c r="I38" s="330" t="s">
        <v>205</v>
      </c>
      <c r="J38" s="334"/>
      <c r="K38" s="331" t="s">
        <v>206</v>
      </c>
      <c r="L38" s="327">
        <v>8</v>
      </c>
      <c r="N38" s="333"/>
    </row>
    <row r="39" spans="2:14" x14ac:dyDescent="0.2">
      <c r="B39" s="326">
        <v>34</v>
      </c>
      <c r="C39" s="335" t="s">
        <v>585</v>
      </c>
      <c r="D39" s="328"/>
      <c r="E39" s="326" t="s">
        <v>550</v>
      </c>
      <c r="F39" s="329">
        <v>0.29166666666666669</v>
      </c>
      <c r="G39" s="326" t="s">
        <v>551</v>
      </c>
      <c r="H39" s="329">
        <v>0.39583333333333331</v>
      </c>
      <c r="I39" s="330" t="s">
        <v>205</v>
      </c>
      <c r="J39" s="329">
        <v>0</v>
      </c>
      <c r="K39" s="331" t="s">
        <v>206</v>
      </c>
      <c r="L39" s="332">
        <f t="shared" ref="L39:L40" si="2">IF(OR(F39="",H39=""),"",(H39+IF(F39&gt;H39,1,0)-F39-J39)*24)</f>
        <v>2.4999999999999991</v>
      </c>
      <c r="N39" s="333"/>
    </row>
    <row r="40" spans="2:14" x14ac:dyDescent="0.2">
      <c r="B40" s="326"/>
      <c r="C40" s="336" t="s">
        <v>508</v>
      </c>
      <c r="D40" s="328"/>
      <c r="E40" s="326" t="s">
        <v>550</v>
      </c>
      <c r="F40" s="329">
        <v>0.6875</v>
      </c>
      <c r="G40" s="326" t="s">
        <v>551</v>
      </c>
      <c r="H40" s="329">
        <v>0.83333333333333337</v>
      </c>
      <c r="I40" s="330" t="s">
        <v>205</v>
      </c>
      <c r="J40" s="329">
        <v>0</v>
      </c>
      <c r="K40" s="331" t="s">
        <v>206</v>
      </c>
      <c r="L40" s="332">
        <f t="shared" si="2"/>
        <v>3.5000000000000009</v>
      </c>
      <c r="N40" s="333"/>
    </row>
    <row r="41" spans="2:14" x14ac:dyDescent="0.2">
      <c r="B41" s="326"/>
      <c r="C41" s="337" t="s">
        <v>508</v>
      </c>
      <c r="D41" s="328" t="str">
        <f>C39</f>
        <v>ag</v>
      </c>
      <c r="E41" s="326" t="s">
        <v>550</v>
      </c>
      <c r="F41" s="329" t="s">
        <v>508</v>
      </c>
      <c r="G41" s="326" t="s">
        <v>551</v>
      </c>
      <c r="H41" s="329" t="s">
        <v>508</v>
      </c>
      <c r="I41" s="330" t="s">
        <v>205</v>
      </c>
      <c r="J41" s="329" t="s">
        <v>508</v>
      </c>
      <c r="K41" s="331" t="s">
        <v>206</v>
      </c>
      <c r="L41" s="332">
        <f>IF(OR(L39="",L40=""),"",L39+L40)</f>
        <v>6</v>
      </c>
      <c r="N41" s="333" t="s">
        <v>586</v>
      </c>
    </row>
    <row r="42" spans="2:14" x14ac:dyDescent="0.2">
      <c r="B42" s="326"/>
      <c r="C42" s="335" t="s">
        <v>587</v>
      </c>
      <c r="D42" s="328"/>
      <c r="E42" s="326" t="s">
        <v>550</v>
      </c>
      <c r="F42" s="329"/>
      <c r="G42" s="326" t="s">
        <v>551</v>
      </c>
      <c r="H42" s="329"/>
      <c r="I42" s="330" t="s">
        <v>205</v>
      </c>
      <c r="J42" s="329">
        <v>0</v>
      </c>
      <c r="K42" s="331" t="s">
        <v>206</v>
      </c>
      <c r="L42" s="332" t="str">
        <f t="shared" ref="L42:L43" si="3">IF(OR(F42="",H42=""),"",(H42+IF(F42&gt;H42,1,0)-F42-J42)*24)</f>
        <v/>
      </c>
      <c r="N42" s="333"/>
    </row>
    <row r="43" spans="2:14" x14ac:dyDescent="0.2">
      <c r="B43" s="326">
        <v>35</v>
      </c>
      <c r="C43" s="336" t="s">
        <v>508</v>
      </c>
      <c r="D43" s="328"/>
      <c r="E43" s="326" t="s">
        <v>550</v>
      </c>
      <c r="F43" s="329"/>
      <c r="G43" s="326" t="s">
        <v>551</v>
      </c>
      <c r="H43" s="329"/>
      <c r="I43" s="330" t="s">
        <v>205</v>
      </c>
      <c r="J43" s="329">
        <v>0</v>
      </c>
      <c r="K43" s="331" t="s">
        <v>206</v>
      </c>
      <c r="L43" s="332" t="str">
        <f t="shared" si="3"/>
        <v/>
      </c>
      <c r="N43" s="333"/>
    </row>
    <row r="44" spans="2:14" x14ac:dyDescent="0.2">
      <c r="B44" s="326"/>
      <c r="C44" s="337" t="s">
        <v>508</v>
      </c>
      <c r="D44" s="328" t="str">
        <f>C42</f>
        <v>ah</v>
      </c>
      <c r="E44" s="326" t="s">
        <v>550</v>
      </c>
      <c r="F44" s="329" t="s">
        <v>508</v>
      </c>
      <c r="G44" s="326" t="s">
        <v>551</v>
      </c>
      <c r="H44" s="329" t="s">
        <v>508</v>
      </c>
      <c r="I44" s="330" t="s">
        <v>205</v>
      </c>
      <c r="J44" s="329" t="s">
        <v>508</v>
      </c>
      <c r="K44" s="331" t="s">
        <v>206</v>
      </c>
      <c r="L44" s="332" t="str">
        <f>IF(OR(L42="",L43=""),"",L42+L43)</f>
        <v/>
      </c>
      <c r="N44" s="333" t="s">
        <v>588</v>
      </c>
    </row>
    <row r="45" spans="2:14" x14ac:dyDescent="0.2">
      <c r="B45" s="326"/>
      <c r="C45" s="335" t="s">
        <v>589</v>
      </c>
      <c r="D45" s="328"/>
      <c r="E45" s="326" t="s">
        <v>550</v>
      </c>
      <c r="F45" s="329"/>
      <c r="G45" s="326" t="s">
        <v>551</v>
      </c>
      <c r="H45" s="329"/>
      <c r="I45" s="330" t="s">
        <v>205</v>
      </c>
      <c r="J45" s="329">
        <v>0</v>
      </c>
      <c r="K45" s="331" t="s">
        <v>206</v>
      </c>
      <c r="L45" s="332" t="str">
        <f t="shared" ref="L45:L46" si="4">IF(OR(F45="",H45=""),"",(H45+IF(F45&gt;H45,1,0)-F45-J45)*24)</f>
        <v/>
      </c>
      <c r="N45" s="333"/>
    </row>
    <row r="46" spans="2:14" x14ac:dyDescent="0.2">
      <c r="B46" s="326">
        <v>36</v>
      </c>
      <c r="C46" s="336" t="s">
        <v>508</v>
      </c>
      <c r="D46" s="328"/>
      <c r="E46" s="326" t="s">
        <v>550</v>
      </c>
      <c r="F46" s="329"/>
      <c r="G46" s="326" t="s">
        <v>551</v>
      </c>
      <c r="H46" s="329"/>
      <c r="I46" s="330" t="s">
        <v>205</v>
      </c>
      <c r="J46" s="329">
        <v>0</v>
      </c>
      <c r="K46" s="331" t="s">
        <v>206</v>
      </c>
      <c r="L46" s="332" t="str">
        <f t="shared" si="4"/>
        <v/>
      </c>
      <c r="N46" s="333"/>
    </row>
    <row r="47" spans="2:14" x14ac:dyDescent="0.2">
      <c r="B47" s="326"/>
      <c r="C47" s="337" t="s">
        <v>508</v>
      </c>
      <c r="D47" s="328" t="str">
        <f>C45</f>
        <v>ai</v>
      </c>
      <c r="E47" s="326" t="s">
        <v>550</v>
      </c>
      <c r="F47" s="329" t="s">
        <v>508</v>
      </c>
      <c r="G47" s="326" t="s">
        <v>551</v>
      </c>
      <c r="H47" s="329" t="s">
        <v>508</v>
      </c>
      <c r="I47" s="330" t="s">
        <v>205</v>
      </c>
      <c r="J47" s="329" t="s">
        <v>508</v>
      </c>
      <c r="K47" s="331" t="s">
        <v>206</v>
      </c>
      <c r="L47" s="332" t="str">
        <f>IF(OR(L45="",L46=""),"",L45+L46)</f>
        <v/>
      </c>
      <c r="N47" s="333" t="s">
        <v>588</v>
      </c>
    </row>
    <row r="49" spans="3:4" x14ac:dyDescent="0.2">
      <c r="C49" s="322" t="s">
        <v>590</v>
      </c>
      <c r="D49" s="322"/>
    </row>
    <row r="50" spans="3:4" x14ac:dyDescent="0.2">
      <c r="C50" s="322" t="s">
        <v>591</v>
      </c>
      <c r="D50" s="322"/>
    </row>
    <row r="51" spans="3:4" x14ac:dyDescent="0.2">
      <c r="C51" s="322" t="s">
        <v>592</v>
      </c>
      <c r="D51" s="322"/>
    </row>
    <row r="52" spans="3:4" x14ac:dyDescent="0.2">
      <c r="C52" s="322" t="s">
        <v>593</v>
      </c>
      <c r="D52" s="322"/>
    </row>
  </sheetData>
  <sheetProtection sheet="1" insertRows="0" deleteRows="0"/>
  <mergeCells count="2">
    <mergeCell ref="F4:L4"/>
    <mergeCell ref="N4:N5"/>
  </mergeCells>
  <phoneticPr fontId="13"/>
  <printOptions horizontalCentered="1"/>
  <pageMargins left="0.70866141732283472" right="0.70866141732283472" top="0.55118110236220474" bottom="0.35433070866141736" header="0.31496062992125984" footer="0.3149606299212598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56"/>
  <sheetViews>
    <sheetView topLeftCell="A4" zoomScale="70" zoomScaleNormal="70" workbookViewId="0">
      <selection activeCell="E27" sqref="E27"/>
    </sheetView>
  </sheetViews>
  <sheetFormatPr defaultColWidth="10" defaultRowHeight="13.2" x14ac:dyDescent="0.2"/>
  <cols>
    <col min="1" max="1" width="2.109375" style="338" customWidth="1"/>
    <col min="2" max="2" width="12.77734375" style="338" customWidth="1"/>
    <col min="3" max="12" width="45.109375" style="338" customWidth="1"/>
    <col min="13" max="16384" width="10" style="338"/>
  </cols>
  <sheetData>
    <row r="1" spans="2:4" ht="14.4" x14ac:dyDescent="0.2">
      <c r="B1" s="351" t="s">
        <v>660</v>
      </c>
      <c r="C1" s="351"/>
      <c r="D1" s="351"/>
    </row>
    <row r="2" spans="2:4" ht="14.4" x14ac:dyDescent="0.2">
      <c r="B2" s="351"/>
      <c r="C2" s="351"/>
      <c r="D2" s="351"/>
    </row>
    <row r="3" spans="2:4" ht="14.4" x14ac:dyDescent="0.2">
      <c r="B3" s="347" t="s">
        <v>474</v>
      </c>
      <c r="C3" s="347" t="s">
        <v>661</v>
      </c>
      <c r="D3" s="351"/>
    </row>
    <row r="4" spans="2:4" ht="14.4" x14ac:dyDescent="0.2">
      <c r="B4" s="359">
        <v>1</v>
      </c>
      <c r="C4" s="360" t="s">
        <v>459</v>
      </c>
      <c r="D4" s="351"/>
    </row>
    <row r="5" spans="2:4" ht="14.4" x14ac:dyDescent="0.2">
      <c r="B5" s="359">
        <v>2</v>
      </c>
      <c r="C5" s="360" t="s">
        <v>529</v>
      </c>
      <c r="D5" s="351"/>
    </row>
    <row r="6" spans="2:4" ht="14.4" x14ac:dyDescent="0.2">
      <c r="B6" s="359">
        <v>3</v>
      </c>
      <c r="C6" s="360" t="s">
        <v>662</v>
      </c>
      <c r="D6" s="351"/>
    </row>
    <row r="7" spans="2:4" ht="14.4" x14ac:dyDescent="0.2">
      <c r="B7" s="359">
        <v>4</v>
      </c>
      <c r="C7" s="360" t="s">
        <v>663</v>
      </c>
      <c r="D7" s="351"/>
    </row>
    <row r="8" spans="2:4" ht="14.4" x14ac:dyDescent="0.2">
      <c r="B8" s="359">
        <v>5</v>
      </c>
      <c r="C8" s="360" t="s">
        <v>664</v>
      </c>
      <c r="D8" s="351"/>
    </row>
    <row r="9" spans="2:4" ht="14.4" x14ac:dyDescent="0.2">
      <c r="B9" s="359">
        <v>6</v>
      </c>
      <c r="C9" s="360" t="s">
        <v>665</v>
      </c>
    </row>
    <row r="10" spans="2:4" ht="14.4" x14ac:dyDescent="0.2">
      <c r="B10" s="359">
        <v>7</v>
      </c>
      <c r="C10" s="360" t="s">
        <v>666</v>
      </c>
      <c r="D10" s="351"/>
    </row>
    <row r="11" spans="2:4" ht="14.4" x14ac:dyDescent="0.2">
      <c r="B11" s="359">
        <v>8</v>
      </c>
      <c r="C11" s="360" t="s">
        <v>667</v>
      </c>
      <c r="D11" s="351"/>
    </row>
    <row r="12" spans="2:4" ht="14.4" x14ac:dyDescent="0.2">
      <c r="B12" s="359">
        <v>9</v>
      </c>
      <c r="C12" s="360" t="s">
        <v>668</v>
      </c>
      <c r="D12" s="351"/>
    </row>
    <row r="13" spans="2:4" ht="14.4" x14ac:dyDescent="0.2">
      <c r="B13" s="359">
        <v>10</v>
      </c>
      <c r="C13" s="360" t="s">
        <v>669</v>
      </c>
      <c r="D13" s="351"/>
    </row>
    <row r="14" spans="2:4" ht="14.4" x14ac:dyDescent="0.2">
      <c r="B14" s="359">
        <v>11</v>
      </c>
      <c r="C14" s="360" t="s">
        <v>670</v>
      </c>
      <c r="D14" s="351"/>
    </row>
    <row r="15" spans="2:4" ht="14.4" x14ac:dyDescent="0.2">
      <c r="B15" s="359">
        <v>12</v>
      </c>
      <c r="C15" s="360" t="s">
        <v>710</v>
      </c>
      <c r="D15" s="351"/>
    </row>
    <row r="16" spans="2:4" ht="14.4" x14ac:dyDescent="0.2">
      <c r="B16" s="359">
        <v>13</v>
      </c>
      <c r="C16" s="360" t="s">
        <v>711</v>
      </c>
      <c r="D16" s="351"/>
    </row>
    <row r="17" spans="2:12" ht="14.4" x14ac:dyDescent="0.2">
      <c r="B17" s="359">
        <v>14</v>
      </c>
      <c r="C17" s="360" t="s">
        <v>671</v>
      </c>
      <c r="D17" s="351"/>
    </row>
    <row r="19" spans="2:12" ht="14.4" x14ac:dyDescent="0.2">
      <c r="B19" s="351" t="s">
        <v>672</v>
      </c>
    </row>
    <row r="20" spans="2:12" ht="13.8" thickBot="1" x14ac:dyDescent="0.25"/>
    <row r="21" spans="2:12" ht="15" thickBot="1" x14ac:dyDescent="0.25">
      <c r="B21" s="361" t="s">
        <v>608</v>
      </c>
      <c r="C21" s="362" t="s">
        <v>609</v>
      </c>
      <c r="D21" s="363" t="s">
        <v>610</v>
      </c>
      <c r="E21" s="363" t="s">
        <v>611</v>
      </c>
      <c r="F21" s="363" t="s">
        <v>500</v>
      </c>
      <c r="G21" s="363" t="s">
        <v>501</v>
      </c>
      <c r="H21" s="364" t="s">
        <v>612</v>
      </c>
      <c r="I21" s="364" t="s">
        <v>613</v>
      </c>
      <c r="J21" s="364" t="s">
        <v>614</v>
      </c>
      <c r="K21" s="364" t="s">
        <v>671</v>
      </c>
      <c r="L21" s="365" t="s">
        <v>671</v>
      </c>
    </row>
    <row r="22" spans="2:12" ht="14.4" x14ac:dyDescent="0.2">
      <c r="B22" s="1687" t="s">
        <v>673</v>
      </c>
      <c r="C22" s="366" t="s">
        <v>674</v>
      </c>
      <c r="D22" s="367" t="s">
        <v>610</v>
      </c>
      <c r="E22" s="367" t="s">
        <v>674</v>
      </c>
      <c r="F22" s="367" t="s">
        <v>675</v>
      </c>
      <c r="G22" s="367" t="s">
        <v>676</v>
      </c>
      <c r="H22" s="368" t="s">
        <v>677</v>
      </c>
      <c r="I22" s="368" t="s">
        <v>678</v>
      </c>
      <c r="J22" s="368" t="s">
        <v>614</v>
      </c>
      <c r="K22" s="368"/>
      <c r="L22" s="369"/>
    </row>
    <row r="23" spans="2:12" ht="14.4" x14ac:dyDescent="0.2">
      <c r="B23" s="1688"/>
      <c r="C23" s="370" t="s">
        <v>679</v>
      </c>
      <c r="D23" s="371" t="s">
        <v>671</v>
      </c>
      <c r="E23" s="371" t="s">
        <v>680</v>
      </c>
      <c r="F23" s="371" t="s">
        <v>681</v>
      </c>
      <c r="G23" s="371" t="s">
        <v>671</v>
      </c>
      <c r="H23" s="372" t="s">
        <v>612</v>
      </c>
      <c r="I23" s="372" t="s">
        <v>682</v>
      </c>
      <c r="J23" s="371" t="s">
        <v>671</v>
      </c>
      <c r="K23" s="372"/>
      <c r="L23" s="373"/>
    </row>
    <row r="24" spans="2:12" ht="14.4" x14ac:dyDescent="0.2">
      <c r="B24" s="1688"/>
      <c r="C24" s="370" t="s">
        <v>683</v>
      </c>
      <c r="D24" s="371" t="s">
        <v>671</v>
      </c>
      <c r="E24" s="371" t="s">
        <v>684</v>
      </c>
      <c r="F24" s="371" t="s">
        <v>671</v>
      </c>
      <c r="G24" s="371" t="s">
        <v>671</v>
      </c>
      <c r="H24" s="371" t="s">
        <v>671</v>
      </c>
      <c r="I24" s="372" t="s">
        <v>685</v>
      </c>
      <c r="J24" s="371" t="s">
        <v>671</v>
      </c>
      <c r="K24" s="372"/>
      <c r="L24" s="373"/>
    </row>
    <row r="25" spans="2:12" ht="14.4" x14ac:dyDescent="0.2">
      <c r="B25" s="1688"/>
      <c r="C25" s="370" t="s">
        <v>671</v>
      </c>
      <c r="D25" s="371" t="s">
        <v>671</v>
      </c>
      <c r="E25" s="371" t="s">
        <v>676</v>
      </c>
      <c r="F25" s="371" t="s">
        <v>671</v>
      </c>
      <c r="G25" s="371" t="s">
        <v>671</v>
      </c>
      <c r="H25" s="371" t="s">
        <v>671</v>
      </c>
      <c r="I25" s="372" t="s">
        <v>686</v>
      </c>
      <c r="J25" s="371" t="s">
        <v>671</v>
      </c>
      <c r="K25" s="372"/>
      <c r="L25" s="373"/>
    </row>
    <row r="26" spans="2:12" ht="14.4" x14ac:dyDescent="0.2">
      <c r="B26" s="1688"/>
      <c r="C26" s="374" t="s">
        <v>671</v>
      </c>
      <c r="D26" s="371" t="s">
        <v>671</v>
      </c>
      <c r="E26" s="371" t="s">
        <v>714</v>
      </c>
      <c r="F26" s="371" t="s">
        <v>671</v>
      </c>
      <c r="G26" s="371" t="s">
        <v>671</v>
      </c>
      <c r="H26" s="371" t="s">
        <v>671</v>
      </c>
      <c r="I26" s="372" t="s">
        <v>681</v>
      </c>
      <c r="J26" s="371" t="s">
        <v>671</v>
      </c>
      <c r="K26" s="372"/>
      <c r="L26" s="373"/>
    </row>
    <row r="27" spans="2:12" ht="14.4" x14ac:dyDescent="0.2">
      <c r="B27" s="1688"/>
      <c r="C27" s="374" t="s">
        <v>671</v>
      </c>
      <c r="D27" s="371" t="s">
        <v>671</v>
      </c>
      <c r="E27" s="371" t="s">
        <v>671</v>
      </c>
      <c r="F27" s="371" t="s">
        <v>671</v>
      </c>
      <c r="G27" s="371" t="s">
        <v>671</v>
      </c>
      <c r="H27" s="371" t="s">
        <v>671</v>
      </c>
      <c r="I27" s="372" t="s">
        <v>687</v>
      </c>
      <c r="J27" s="371" t="s">
        <v>671</v>
      </c>
      <c r="K27" s="372"/>
      <c r="L27" s="373"/>
    </row>
    <row r="28" spans="2:12" ht="14.4" x14ac:dyDescent="0.2">
      <c r="B28" s="1688"/>
      <c r="C28" s="374" t="s">
        <v>671</v>
      </c>
      <c r="D28" s="371" t="s">
        <v>671</v>
      </c>
      <c r="E28" s="371" t="s">
        <v>671</v>
      </c>
      <c r="F28" s="371" t="s">
        <v>671</v>
      </c>
      <c r="G28" s="371" t="s">
        <v>671</v>
      </c>
      <c r="H28" s="371" t="s">
        <v>671</v>
      </c>
      <c r="I28" s="372" t="s">
        <v>688</v>
      </c>
      <c r="J28" s="371" t="s">
        <v>671</v>
      </c>
      <c r="K28" s="372"/>
      <c r="L28" s="373"/>
    </row>
    <row r="29" spans="2:12" ht="14.4" x14ac:dyDescent="0.2">
      <c r="B29" s="1688"/>
      <c r="C29" s="374" t="s">
        <v>671</v>
      </c>
      <c r="D29" s="371" t="s">
        <v>671</v>
      </c>
      <c r="E29" s="371" t="s">
        <v>671</v>
      </c>
      <c r="F29" s="371" t="s">
        <v>671</v>
      </c>
      <c r="G29" s="371" t="s">
        <v>671</v>
      </c>
      <c r="H29" s="371" t="s">
        <v>671</v>
      </c>
      <c r="I29" s="372" t="s">
        <v>689</v>
      </c>
      <c r="J29" s="371" t="s">
        <v>671</v>
      </c>
      <c r="K29" s="372"/>
      <c r="L29" s="373"/>
    </row>
    <row r="30" spans="2:12" ht="14.4" x14ac:dyDescent="0.2">
      <c r="B30" s="1688"/>
      <c r="C30" s="374" t="s">
        <v>671</v>
      </c>
      <c r="D30" s="371" t="s">
        <v>671</v>
      </c>
      <c r="E30" s="371" t="s">
        <v>671</v>
      </c>
      <c r="F30" s="371" t="s">
        <v>671</v>
      </c>
      <c r="G30" s="371" t="s">
        <v>671</v>
      </c>
      <c r="H30" s="371" t="s">
        <v>671</v>
      </c>
      <c r="I30" s="372" t="s">
        <v>690</v>
      </c>
      <c r="J30" s="371" t="s">
        <v>671</v>
      </c>
      <c r="K30" s="372"/>
      <c r="L30" s="373"/>
    </row>
    <row r="31" spans="2:12" ht="15" thickBot="1" x14ac:dyDescent="0.25">
      <c r="B31" s="1689"/>
      <c r="C31" s="375" t="s">
        <v>671</v>
      </c>
      <c r="D31" s="376" t="s">
        <v>671</v>
      </c>
      <c r="E31" s="376" t="s">
        <v>671</v>
      </c>
      <c r="F31" s="376" t="s">
        <v>671</v>
      </c>
      <c r="G31" s="376" t="s">
        <v>671</v>
      </c>
      <c r="H31" s="376" t="s">
        <v>671</v>
      </c>
      <c r="I31" s="376" t="s">
        <v>671</v>
      </c>
      <c r="J31" s="376" t="s">
        <v>671</v>
      </c>
      <c r="K31" s="377"/>
      <c r="L31" s="378"/>
    </row>
    <row r="36" spans="3:3" x14ac:dyDescent="0.2">
      <c r="C36" s="338" t="s">
        <v>691</v>
      </c>
    </row>
    <row r="37" spans="3:3" x14ac:dyDescent="0.2">
      <c r="C37" s="338" t="s">
        <v>692</v>
      </c>
    </row>
    <row r="38" spans="3:3" x14ac:dyDescent="0.2">
      <c r="C38" s="338" t="s">
        <v>693</v>
      </c>
    </row>
    <row r="39" spans="3:3" x14ac:dyDescent="0.2">
      <c r="C39" s="338" t="s">
        <v>694</v>
      </c>
    </row>
    <row r="40" spans="3:3" x14ac:dyDescent="0.2">
      <c r="C40" s="338" t="s">
        <v>695</v>
      </c>
    </row>
    <row r="41" spans="3:3" x14ac:dyDescent="0.2">
      <c r="C41" s="338" t="s">
        <v>696</v>
      </c>
    </row>
    <row r="42" spans="3:3" x14ac:dyDescent="0.2">
      <c r="C42" s="338" t="s">
        <v>697</v>
      </c>
    </row>
    <row r="43" spans="3:3" x14ac:dyDescent="0.2">
      <c r="C43" s="338" t="s">
        <v>698</v>
      </c>
    </row>
    <row r="44" spans="3:3" x14ac:dyDescent="0.2">
      <c r="C44" s="338" t="s">
        <v>699</v>
      </c>
    </row>
    <row r="45" spans="3:3" x14ac:dyDescent="0.2">
      <c r="C45" s="338" t="s">
        <v>700</v>
      </c>
    </row>
    <row r="46" spans="3:3" x14ac:dyDescent="0.2">
      <c r="C46" s="338" t="s">
        <v>701</v>
      </c>
    </row>
    <row r="48" spans="3:3" x14ac:dyDescent="0.2">
      <c r="C48" s="338" t="s">
        <v>702</v>
      </c>
    </row>
    <row r="49" spans="3:3" x14ac:dyDescent="0.2">
      <c r="C49" s="338" t="s">
        <v>703</v>
      </c>
    </row>
    <row r="51" spans="3:3" x14ac:dyDescent="0.2">
      <c r="C51" s="338" t="s">
        <v>704</v>
      </c>
    </row>
    <row r="52" spans="3:3" x14ac:dyDescent="0.2">
      <c r="C52" s="338" t="s">
        <v>705</v>
      </c>
    </row>
    <row r="53" spans="3:3" x14ac:dyDescent="0.2">
      <c r="C53" s="338" t="s">
        <v>706</v>
      </c>
    </row>
    <row r="54" spans="3:3" x14ac:dyDescent="0.2">
      <c r="C54" s="338" t="s">
        <v>707</v>
      </c>
    </row>
    <row r="55" spans="3:3" x14ac:dyDescent="0.2">
      <c r="C55" s="338" t="s">
        <v>708</v>
      </c>
    </row>
    <row r="56" spans="3:3" x14ac:dyDescent="0.2">
      <c r="C56" s="338" t="s">
        <v>709</v>
      </c>
    </row>
  </sheetData>
  <sheetProtection sheet="1" objects="1" scenarios="1"/>
  <mergeCells count="1">
    <mergeCell ref="B22:B31"/>
  </mergeCells>
  <phoneticPr fontId="13"/>
  <pageMargins left="0.70866141732283472" right="0.70866141732283472" top="0.74803149606299213" bottom="0.74803149606299213" header="0.31496062992125984" footer="0.31496062992125984"/>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51"/>
  <sheetViews>
    <sheetView view="pageBreakPreview" zoomScaleNormal="100" zoomScaleSheetLayoutView="100" workbookViewId="0">
      <selection activeCell="F19" sqref="F19:G19"/>
    </sheetView>
  </sheetViews>
  <sheetFormatPr defaultColWidth="9" defaultRowHeight="13.2" x14ac:dyDescent="0.2"/>
  <cols>
    <col min="1" max="1" width="9" style="2"/>
    <col min="2" max="2" width="17.21875" style="2" customWidth="1"/>
    <col min="3" max="3" width="11" style="2" customWidth="1"/>
    <col min="4" max="4" width="6.88671875" style="2" customWidth="1"/>
    <col min="5" max="5" width="9" style="2"/>
    <col min="6" max="6" width="6.6640625" style="2" customWidth="1"/>
    <col min="7" max="16384" width="9" style="2"/>
  </cols>
  <sheetData>
    <row r="3" spans="1:9" ht="16.2" x14ac:dyDescent="0.2">
      <c r="A3" s="1690" t="s">
        <v>96</v>
      </c>
      <c r="B3" s="1690"/>
      <c r="C3" s="1690"/>
      <c r="D3" s="1690"/>
      <c r="E3" s="1690"/>
      <c r="F3" s="1690"/>
      <c r="G3" s="1690"/>
      <c r="H3" s="1690"/>
      <c r="I3" s="1690"/>
    </row>
    <row r="4" spans="1:9" ht="13.5" customHeight="1" x14ac:dyDescent="0.2">
      <c r="A4" s="1"/>
      <c r="B4" s="1"/>
      <c r="C4" s="1"/>
      <c r="D4" s="1"/>
      <c r="E4" s="1"/>
      <c r="F4" s="1"/>
      <c r="G4" s="1"/>
      <c r="H4" s="1"/>
      <c r="I4" s="1"/>
    </row>
    <row r="5" spans="1:9" ht="13.5" customHeight="1" x14ac:dyDescent="0.2">
      <c r="A5" s="1"/>
      <c r="B5" s="1"/>
      <c r="C5" s="1"/>
      <c r="D5" s="1"/>
      <c r="E5" s="1"/>
      <c r="F5" s="1"/>
      <c r="G5" s="1"/>
      <c r="H5" s="1"/>
      <c r="I5" s="1"/>
    </row>
    <row r="6" spans="1:9" x14ac:dyDescent="0.2">
      <c r="A6" s="2" t="s">
        <v>97</v>
      </c>
    </row>
    <row r="8" spans="1:9" ht="47.25" customHeight="1" x14ac:dyDescent="0.2"/>
    <row r="9" spans="1:9" x14ac:dyDescent="0.2">
      <c r="A9" s="2" t="s">
        <v>98</v>
      </c>
    </row>
    <row r="11" spans="1:9" ht="19.5" customHeight="1" x14ac:dyDescent="0.2">
      <c r="B11" s="3" t="s">
        <v>99</v>
      </c>
      <c r="C11" s="4" t="s">
        <v>30</v>
      </c>
      <c r="D11" s="3" t="s">
        <v>100</v>
      </c>
      <c r="E11" s="4" t="s">
        <v>101</v>
      </c>
      <c r="F11" s="3" t="s">
        <v>102</v>
      </c>
    </row>
    <row r="12" spans="1:9" x14ac:dyDescent="0.2">
      <c r="C12" s="5"/>
      <c r="E12" s="5"/>
    </row>
    <row r="13" spans="1:9" ht="19.5" customHeight="1" x14ac:dyDescent="0.2">
      <c r="B13" s="3" t="s">
        <v>103</v>
      </c>
      <c r="C13" s="4"/>
      <c r="D13" s="3" t="s">
        <v>104</v>
      </c>
      <c r="E13" s="6"/>
      <c r="F13" s="3" t="s">
        <v>105</v>
      </c>
    </row>
    <row r="14" spans="1:9" x14ac:dyDescent="0.2">
      <c r="C14" s="5"/>
      <c r="E14" s="5"/>
    </row>
    <row r="15" spans="1:9" ht="19.5" customHeight="1" x14ac:dyDescent="0.2">
      <c r="B15" s="3" t="s">
        <v>106</v>
      </c>
      <c r="C15" s="4"/>
      <c r="D15" s="3" t="s">
        <v>104</v>
      </c>
      <c r="E15" s="6"/>
      <c r="F15" s="3" t="s">
        <v>105</v>
      </c>
    </row>
    <row r="16" spans="1:9" x14ac:dyDescent="0.2">
      <c r="C16" s="5"/>
    </row>
    <row r="17" spans="1:6" ht="19.5" customHeight="1" x14ac:dyDescent="0.2">
      <c r="B17" s="3" t="s">
        <v>107</v>
      </c>
      <c r="C17" s="4"/>
      <c r="D17" s="3" t="s">
        <v>3</v>
      </c>
      <c r="E17" s="7"/>
      <c r="F17" s="7"/>
    </row>
    <row r="18" spans="1:6" ht="13.8" thickBot="1" x14ac:dyDescent="0.25"/>
    <row r="19" spans="1:6" ht="19.5" customHeight="1" thickBot="1" x14ac:dyDescent="0.25">
      <c r="B19" s="8" t="s">
        <v>108</v>
      </c>
      <c r="C19" s="9"/>
      <c r="D19" s="1693" t="s">
        <v>109</v>
      </c>
      <c r="E19" s="1694"/>
    </row>
    <row r="20" spans="1:6" ht="19.5" customHeight="1" thickBot="1" x14ac:dyDescent="0.25">
      <c r="C20" s="9"/>
      <c r="D20" s="1693" t="s">
        <v>110</v>
      </c>
      <c r="E20" s="1694"/>
    </row>
    <row r="23" spans="1:6" x14ac:dyDescent="0.2">
      <c r="A23" s="2" t="s">
        <v>111</v>
      </c>
    </row>
    <row r="25" spans="1:6" ht="19.5" customHeight="1" x14ac:dyDescent="0.2">
      <c r="B25" s="3" t="s">
        <v>112</v>
      </c>
      <c r="C25" s="4"/>
      <c r="D25" s="3"/>
      <c r="E25" s="4" t="s">
        <v>31</v>
      </c>
      <c r="F25" s="3" t="s">
        <v>102</v>
      </c>
    </row>
    <row r="26" spans="1:6" x14ac:dyDescent="0.2">
      <c r="C26" s="5"/>
    </row>
    <row r="27" spans="1:6" ht="19.5" customHeight="1" x14ac:dyDescent="0.2">
      <c r="B27" s="3" t="s">
        <v>113</v>
      </c>
      <c r="C27" s="4"/>
      <c r="D27" s="3" t="s">
        <v>104</v>
      </c>
      <c r="E27" s="6"/>
      <c r="F27" s="3" t="s">
        <v>105</v>
      </c>
    </row>
    <row r="28" spans="1:6" x14ac:dyDescent="0.2">
      <c r="C28" s="5"/>
    </row>
    <row r="29" spans="1:6" ht="19.5" customHeight="1" x14ac:dyDescent="0.2">
      <c r="B29" s="3" t="s">
        <v>114</v>
      </c>
      <c r="C29" s="4"/>
      <c r="D29" s="3" t="s">
        <v>104</v>
      </c>
      <c r="E29" s="6"/>
      <c r="F29" s="3" t="s">
        <v>105</v>
      </c>
    </row>
    <row r="30" spans="1:6" x14ac:dyDescent="0.2">
      <c r="C30" s="5"/>
    </row>
    <row r="31" spans="1:6" ht="19.5" customHeight="1" x14ac:dyDescent="0.2">
      <c r="B31" s="3" t="s">
        <v>107</v>
      </c>
      <c r="C31" s="4"/>
      <c r="D31" s="3" t="s">
        <v>3</v>
      </c>
      <c r="E31" s="7"/>
      <c r="F31" s="7"/>
    </row>
    <row r="32" spans="1:6" ht="13.8" thickBot="1" x14ac:dyDescent="0.25"/>
    <row r="33" spans="1:9" ht="19.5" customHeight="1" thickBot="1" x14ac:dyDescent="0.25">
      <c r="B33" s="8" t="s">
        <v>108</v>
      </c>
      <c r="C33" s="9"/>
      <c r="D33" s="1693" t="s">
        <v>115</v>
      </c>
      <c r="E33" s="1694"/>
    </row>
    <row r="34" spans="1:9" ht="19.5" customHeight="1" thickBot="1" x14ac:dyDescent="0.25">
      <c r="C34" s="9"/>
      <c r="D34" s="1693" t="s">
        <v>116</v>
      </c>
      <c r="E34" s="1694"/>
    </row>
    <row r="36" spans="1:9" x14ac:dyDescent="0.2">
      <c r="F36" s="10"/>
    </row>
    <row r="37" spans="1:9" x14ac:dyDescent="0.2">
      <c r="A37" s="2" t="s">
        <v>117</v>
      </c>
    </row>
    <row r="38" spans="1:9" ht="15" customHeight="1" x14ac:dyDescent="0.2">
      <c r="B38" s="3" t="s">
        <v>118</v>
      </c>
      <c r="C38" s="3"/>
    </row>
    <row r="39" spans="1:9" ht="15" customHeight="1" x14ac:dyDescent="0.2">
      <c r="B39" s="3" t="s">
        <v>119</v>
      </c>
      <c r="C39" s="4"/>
    </row>
    <row r="40" spans="1:9" ht="15" customHeight="1" x14ac:dyDescent="0.2">
      <c r="B40" s="3" t="s">
        <v>120</v>
      </c>
      <c r="C40" s="3"/>
    </row>
    <row r="41" spans="1:9" ht="15" customHeight="1" x14ac:dyDescent="0.2">
      <c r="B41" s="3" t="s">
        <v>121</v>
      </c>
      <c r="C41" s="4"/>
    </row>
    <row r="42" spans="1:9" ht="15" customHeight="1" x14ac:dyDescent="0.2">
      <c r="B42" s="11" t="s">
        <v>122</v>
      </c>
      <c r="C42" s="3"/>
    </row>
    <row r="44" spans="1:9" ht="13.8" thickBot="1" x14ac:dyDescent="0.25">
      <c r="A44" s="2" t="s">
        <v>123</v>
      </c>
    </row>
    <row r="45" spans="1:9" ht="18" customHeight="1" thickBot="1" x14ac:dyDescent="0.25">
      <c r="B45" s="2" t="s">
        <v>124</v>
      </c>
      <c r="D45" s="1695"/>
      <c r="E45" s="1696"/>
      <c r="F45" s="2" t="s">
        <v>3</v>
      </c>
    </row>
    <row r="47" spans="1:9" ht="15" customHeight="1" x14ac:dyDescent="0.2">
      <c r="A47" s="14" t="s">
        <v>125</v>
      </c>
      <c r="B47" s="1697" t="s">
        <v>27</v>
      </c>
      <c r="C47" s="1697"/>
      <c r="D47" s="1697"/>
      <c r="E47" s="1697"/>
      <c r="F47" s="1697"/>
      <c r="G47" s="1697"/>
      <c r="H47" s="1698"/>
      <c r="I47" s="12"/>
    </row>
    <row r="48" spans="1:9" ht="15" customHeight="1" x14ac:dyDescent="0.2">
      <c r="A48" s="15"/>
      <c r="B48" s="1699" t="s">
        <v>28</v>
      </c>
      <c r="C48" s="1699"/>
      <c r="D48" s="1699"/>
      <c r="E48" s="1699"/>
      <c r="F48" s="1699"/>
      <c r="G48" s="1699"/>
      <c r="H48" s="1700"/>
      <c r="I48" s="12"/>
    </row>
    <row r="49" spans="1:9" ht="15" customHeight="1" x14ac:dyDescent="0.2">
      <c r="A49" s="15"/>
      <c r="B49" s="1699" t="s">
        <v>29</v>
      </c>
      <c r="C49" s="1699"/>
      <c r="D49" s="1699"/>
      <c r="E49" s="1699"/>
      <c r="F49" s="1699"/>
      <c r="G49" s="1699"/>
      <c r="H49" s="1700"/>
      <c r="I49" s="12"/>
    </row>
    <row r="50" spans="1:9" ht="15" customHeight="1" x14ac:dyDescent="0.2">
      <c r="A50" s="16"/>
      <c r="B50" s="1691" t="s">
        <v>126</v>
      </c>
      <c r="C50" s="1691"/>
      <c r="D50" s="1691"/>
      <c r="E50" s="1691"/>
      <c r="F50" s="1691"/>
      <c r="G50" s="1691"/>
      <c r="H50" s="1692"/>
      <c r="I50" s="12"/>
    </row>
    <row r="51" spans="1:9" x14ac:dyDescent="0.2">
      <c r="B51" s="13"/>
      <c r="C51" s="13"/>
      <c r="D51" s="13"/>
      <c r="E51" s="13"/>
      <c r="F51" s="13"/>
      <c r="G51" s="13"/>
      <c r="H51" s="13"/>
    </row>
  </sheetData>
  <mergeCells count="10">
    <mergeCell ref="A3:I3"/>
    <mergeCell ref="B50:H50"/>
    <mergeCell ref="D19:E19"/>
    <mergeCell ref="D20:E20"/>
    <mergeCell ref="D33:E33"/>
    <mergeCell ref="D34:E34"/>
    <mergeCell ref="D45:E45"/>
    <mergeCell ref="B47:H47"/>
    <mergeCell ref="B48:H48"/>
    <mergeCell ref="B49:H49"/>
  </mergeCells>
  <phoneticPr fontId="13"/>
  <pageMargins left="0.78740157480314965" right="0.78740157480314965" top="0.59055118110236227" bottom="0.59055118110236227"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20"/>
  <sheetViews>
    <sheetView showGridLines="0" view="pageBreakPreview" zoomScaleNormal="70" zoomScaleSheetLayoutView="100" workbookViewId="0">
      <selection activeCell="U13" sqref="U13"/>
    </sheetView>
  </sheetViews>
  <sheetFormatPr defaultColWidth="9" defaultRowHeight="13.2" x14ac:dyDescent="0.2"/>
  <cols>
    <col min="1" max="2" width="9" style="134"/>
    <col min="3" max="3" width="13" style="134" customWidth="1"/>
    <col min="4" max="4" width="15.6640625" style="134" customWidth="1"/>
    <col min="5" max="8" width="10.6640625" style="134" customWidth="1"/>
    <col min="9" max="9" width="9" style="134"/>
    <col min="10" max="12" width="5.6640625" style="134" customWidth="1"/>
    <col min="13" max="16384" width="9" style="134"/>
  </cols>
  <sheetData>
    <row r="1" spans="2:13" x14ac:dyDescent="0.2">
      <c r="B1" s="134" t="s">
        <v>362</v>
      </c>
    </row>
    <row r="2" spans="2:13" x14ac:dyDescent="0.2">
      <c r="B2" s="134" t="s">
        <v>363</v>
      </c>
    </row>
    <row r="3" spans="2:13" ht="25.5" customHeight="1" x14ac:dyDescent="0.2">
      <c r="B3" s="1701" t="s">
        <v>364</v>
      </c>
      <c r="C3" s="1702"/>
      <c r="D3" s="1703"/>
      <c r="E3" s="1704"/>
      <c r="F3" s="1704"/>
      <c r="G3" s="1704"/>
      <c r="H3" s="1704"/>
    </row>
    <row r="4" spans="2:13" ht="13.8" thickBot="1" x14ac:dyDescent="0.25"/>
    <row r="5" spans="2:13" ht="28.5" customHeight="1" x14ac:dyDescent="0.2">
      <c r="B5" s="135"/>
      <c r="C5" s="136"/>
      <c r="D5" s="136"/>
      <c r="E5" s="136"/>
      <c r="F5" s="136"/>
      <c r="G5" s="136"/>
      <c r="H5" s="136"/>
      <c r="I5" s="136"/>
      <c r="J5" s="136"/>
      <c r="K5" s="136"/>
      <c r="L5" s="136"/>
      <c r="M5" s="137"/>
    </row>
    <row r="6" spans="2:13" ht="22.5" customHeight="1" x14ac:dyDescent="0.2">
      <c r="B6" s="138"/>
      <c r="C6" s="129"/>
      <c r="D6" s="129"/>
      <c r="E6" s="129"/>
      <c r="F6" s="129"/>
      <c r="G6" s="129"/>
      <c r="H6" s="129"/>
      <c r="I6" s="129"/>
      <c r="J6" s="129"/>
      <c r="K6" s="129"/>
      <c r="L6" s="129"/>
      <c r="M6" s="139"/>
    </row>
    <row r="7" spans="2:13" ht="22.5" customHeight="1" x14ac:dyDescent="0.2">
      <c r="B7" s="138"/>
      <c r="C7" s="129"/>
      <c r="D7" s="129"/>
      <c r="E7" s="129"/>
      <c r="F7" s="129"/>
      <c r="G7" s="129"/>
      <c r="H7" s="129"/>
      <c r="I7" s="129"/>
      <c r="J7" s="129"/>
      <c r="K7" s="129"/>
      <c r="L7" s="129"/>
      <c r="M7" s="139"/>
    </row>
    <row r="8" spans="2:13" ht="22.5" customHeight="1" x14ac:dyDescent="0.2">
      <c r="B8" s="138"/>
      <c r="C8" s="129"/>
      <c r="D8" s="129"/>
      <c r="E8" s="129"/>
      <c r="F8" s="129"/>
      <c r="G8" s="129"/>
      <c r="H8" s="129"/>
      <c r="I8" s="129"/>
      <c r="J8" s="129"/>
      <c r="K8" s="129"/>
      <c r="L8" s="129"/>
      <c r="M8" s="139"/>
    </row>
    <row r="9" spans="2:13" ht="22.5" customHeight="1" x14ac:dyDescent="0.2">
      <c r="B9" s="138"/>
      <c r="C9" s="129"/>
      <c r="D9" s="129"/>
      <c r="E9" s="129"/>
      <c r="F9" s="129"/>
      <c r="G9" s="129"/>
      <c r="H9" s="129"/>
      <c r="I9" s="129"/>
      <c r="J9" s="129"/>
      <c r="K9" s="129"/>
      <c r="L9" s="129"/>
      <c r="M9" s="139"/>
    </row>
    <row r="10" spans="2:13" ht="22.5" customHeight="1" x14ac:dyDescent="0.2">
      <c r="B10" s="138"/>
      <c r="C10" s="129"/>
      <c r="D10" s="129"/>
      <c r="E10" s="129"/>
      <c r="F10" s="129"/>
      <c r="G10" s="129"/>
      <c r="H10" s="129"/>
      <c r="I10" s="129"/>
      <c r="J10" s="129"/>
      <c r="K10" s="129"/>
      <c r="L10" s="129"/>
      <c r="M10" s="139"/>
    </row>
    <row r="11" spans="2:13" ht="22.5" customHeight="1" x14ac:dyDescent="0.2">
      <c r="B11" s="138"/>
      <c r="C11" s="129"/>
      <c r="D11" s="129"/>
      <c r="E11" s="129"/>
      <c r="F11" s="129"/>
      <c r="G11" s="129"/>
      <c r="H11" s="129"/>
      <c r="I11" s="129"/>
      <c r="J11" s="129"/>
      <c r="K11" s="129"/>
      <c r="L11" s="129"/>
      <c r="M11" s="139"/>
    </row>
    <row r="12" spans="2:13" ht="22.5" customHeight="1" x14ac:dyDescent="0.2">
      <c r="B12" s="138"/>
      <c r="C12" s="129"/>
      <c r="D12" s="129"/>
      <c r="E12" s="129"/>
      <c r="F12" s="129"/>
      <c r="G12" s="129"/>
      <c r="H12" s="129"/>
      <c r="I12" s="129"/>
      <c r="J12" s="129"/>
      <c r="K12" s="129"/>
      <c r="L12" s="129"/>
      <c r="M12" s="139"/>
    </row>
    <row r="13" spans="2:13" ht="22.5" customHeight="1" x14ac:dyDescent="0.2">
      <c r="B13" s="138"/>
      <c r="C13" s="129"/>
      <c r="D13" s="129"/>
      <c r="E13" s="129"/>
      <c r="F13" s="129"/>
      <c r="G13" s="129"/>
      <c r="H13" s="129"/>
      <c r="I13" s="129"/>
      <c r="J13" s="129"/>
      <c r="K13" s="129"/>
      <c r="L13" s="129"/>
      <c r="M13" s="139"/>
    </row>
    <row r="14" spans="2:13" ht="22.5" customHeight="1" x14ac:dyDescent="0.2">
      <c r="B14" s="138"/>
      <c r="C14" s="129"/>
      <c r="D14" s="129"/>
      <c r="E14" s="129"/>
      <c r="F14" s="129"/>
      <c r="G14" s="129"/>
      <c r="H14" s="129"/>
      <c r="I14" s="129"/>
      <c r="J14" s="129"/>
      <c r="K14" s="129"/>
      <c r="L14" s="129"/>
      <c r="M14" s="139"/>
    </row>
    <row r="15" spans="2:13" ht="22.5" customHeight="1" x14ac:dyDescent="0.2">
      <c r="B15" s="138"/>
      <c r="C15" s="129"/>
      <c r="D15" s="129"/>
      <c r="E15" s="129"/>
      <c r="F15" s="129"/>
      <c r="G15" s="129"/>
      <c r="H15" s="129"/>
      <c r="I15" s="129"/>
      <c r="J15" s="129"/>
      <c r="K15" s="129"/>
      <c r="L15" s="129"/>
      <c r="M15" s="139"/>
    </row>
    <row r="16" spans="2:13" ht="71.25" customHeight="1" thickBot="1" x14ac:dyDescent="0.25">
      <c r="B16" s="140"/>
      <c r="C16" s="141"/>
      <c r="D16" s="141"/>
      <c r="E16" s="141"/>
      <c r="F16" s="141"/>
      <c r="G16" s="141"/>
      <c r="H16" s="141"/>
      <c r="I16" s="141"/>
      <c r="J16" s="141"/>
      <c r="K16" s="141"/>
      <c r="L16" s="141"/>
      <c r="M16" s="142"/>
    </row>
    <row r="17" spans="2:15" ht="22.5" customHeight="1" x14ac:dyDescent="0.2">
      <c r="B17" s="143" t="s">
        <v>365</v>
      </c>
      <c r="C17" s="134" t="s">
        <v>366</v>
      </c>
    </row>
    <row r="18" spans="2:15" ht="22.5" customHeight="1" x14ac:dyDescent="0.2">
      <c r="B18" s="134">
        <v>2</v>
      </c>
      <c r="C18" s="134" t="s">
        <v>367</v>
      </c>
    </row>
    <row r="19" spans="2:15" ht="22.5" customHeight="1" x14ac:dyDescent="0.2">
      <c r="B19" s="134">
        <v>3</v>
      </c>
      <c r="C19" s="134" t="s">
        <v>368</v>
      </c>
    </row>
    <row r="20" spans="2:15" x14ac:dyDescent="0.2">
      <c r="L20" s="144"/>
      <c r="M20" s="144"/>
      <c r="N20" s="132" t="s">
        <v>296</v>
      </c>
      <c r="O20" s="144"/>
    </row>
  </sheetData>
  <mergeCells count="2">
    <mergeCell ref="B3:D3"/>
    <mergeCell ref="E3:H3"/>
  </mergeCells>
  <phoneticPr fontId="13"/>
  <printOptions verticalCentered="1"/>
  <pageMargins left="0.70866141732283472" right="0.70866141732283472" top="0.74803149606299213" bottom="0.74803149606299213" header="0.31496062992125984" footer="0.31496062992125984"/>
  <pageSetup paperSize="9"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5"/>
  <sheetViews>
    <sheetView view="pageBreakPreview" zoomScale="85" zoomScaleNormal="100" zoomScaleSheetLayoutView="85" workbookViewId="0">
      <selection sqref="A1:W1"/>
    </sheetView>
  </sheetViews>
  <sheetFormatPr defaultColWidth="9" defaultRowHeight="13.2" x14ac:dyDescent="0.2"/>
  <cols>
    <col min="1" max="16384" width="9" style="145"/>
  </cols>
  <sheetData>
    <row r="1" spans="1:23" ht="38.4" customHeight="1" x14ac:dyDescent="0.2">
      <c r="A1" s="1712" t="s">
        <v>369</v>
      </c>
      <c r="B1" s="1712"/>
      <c r="C1" s="1712"/>
      <c r="D1" s="1712"/>
      <c r="E1" s="1712"/>
      <c r="F1" s="1712"/>
      <c r="G1" s="1712"/>
      <c r="H1" s="1712"/>
      <c r="I1" s="1712"/>
      <c r="J1" s="1712"/>
      <c r="K1" s="1712"/>
      <c r="L1" s="1712"/>
      <c r="M1" s="1712"/>
      <c r="N1" s="1712"/>
      <c r="O1" s="1712"/>
      <c r="P1" s="1712"/>
      <c r="Q1" s="1712"/>
      <c r="R1" s="1712"/>
      <c r="S1" s="1712"/>
      <c r="T1" s="1712"/>
      <c r="U1" s="1712"/>
      <c r="V1" s="1712"/>
      <c r="W1" s="1712"/>
    </row>
    <row r="2" spans="1:23" ht="36" customHeight="1" x14ac:dyDescent="0.2">
      <c r="A2" s="1713" t="s">
        <v>780</v>
      </c>
      <c r="B2" s="1714"/>
      <c r="C2" s="1714"/>
      <c r="D2" s="1714"/>
      <c r="E2" s="1714"/>
      <c r="F2" s="1714"/>
      <c r="G2" s="1714"/>
      <c r="H2" s="1714"/>
      <c r="I2" s="1714"/>
      <c r="J2" s="1715"/>
      <c r="K2" s="1715"/>
      <c r="L2" s="1715"/>
      <c r="M2" s="1715"/>
      <c r="N2" s="1715"/>
      <c r="O2" s="1715"/>
      <c r="P2" s="1715"/>
      <c r="Q2" s="1715"/>
      <c r="R2" s="1715"/>
      <c r="S2" s="1715"/>
      <c r="T2" s="1715"/>
      <c r="U2" s="1715"/>
      <c r="V2" s="1715"/>
      <c r="W2" s="1715"/>
    </row>
    <row r="3" spans="1:23" ht="67.2" customHeight="1" x14ac:dyDescent="0.2">
      <c r="A3" s="1716" t="s">
        <v>781</v>
      </c>
      <c r="B3" s="1717"/>
      <c r="C3" s="1717"/>
      <c r="D3" s="1717"/>
      <c r="E3" s="1717"/>
      <c r="F3" s="1717"/>
      <c r="G3" s="1717"/>
      <c r="H3" s="1717"/>
      <c r="I3" s="1717"/>
      <c r="J3" s="1717"/>
      <c r="K3" s="1717"/>
      <c r="L3" s="1717"/>
      <c r="M3" s="1717"/>
      <c r="N3" s="1717"/>
      <c r="O3" s="1717"/>
      <c r="P3" s="1717"/>
      <c r="Q3" s="1717"/>
      <c r="R3" s="1717"/>
      <c r="S3" s="1717"/>
      <c r="T3" s="1717"/>
      <c r="U3" s="1717"/>
      <c r="V3" s="1717"/>
      <c r="W3" s="1717"/>
    </row>
    <row r="4" spans="1:23" s="146" customFormat="1" ht="27" customHeight="1" x14ac:dyDescent="0.2">
      <c r="A4" s="1718" t="s">
        <v>370</v>
      </c>
      <c r="B4" s="1718"/>
      <c r="C4" s="1718"/>
      <c r="D4" s="1718"/>
      <c r="E4" s="1711" t="s">
        <v>454</v>
      </c>
      <c r="F4" s="1711"/>
      <c r="G4" s="1711"/>
      <c r="H4" s="1711"/>
      <c r="I4" s="1711"/>
      <c r="J4" s="1711"/>
      <c r="K4" s="1711"/>
      <c r="L4" s="1711"/>
      <c r="M4" s="1711"/>
      <c r="N4" s="1711"/>
      <c r="O4" s="1711"/>
      <c r="P4" s="1711"/>
      <c r="Q4" s="1711"/>
      <c r="R4" s="1711"/>
      <c r="S4" s="1711"/>
      <c r="T4" s="1711"/>
      <c r="U4" s="1711"/>
      <c r="V4" s="1711"/>
      <c r="W4" s="1711"/>
    </row>
    <row r="5" spans="1:23" s="146" customFormat="1" ht="27" customHeight="1" x14ac:dyDescent="0.2">
      <c r="A5" s="147"/>
      <c r="B5" s="147"/>
      <c r="C5" s="147"/>
      <c r="D5" s="147"/>
      <c r="E5" s="1711" t="s">
        <v>455</v>
      </c>
      <c r="F5" s="1711"/>
      <c r="G5" s="1711"/>
      <c r="H5" s="1711"/>
      <c r="I5" s="1711"/>
      <c r="J5" s="1711"/>
      <c r="K5" s="1711"/>
      <c r="L5" s="1711"/>
      <c r="M5" s="1711"/>
      <c r="N5" s="1711"/>
      <c r="O5" s="1711"/>
      <c r="P5" s="1711"/>
      <c r="Q5" s="1711"/>
      <c r="R5" s="1711"/>
      <c r="S5" s="1711"/>
      <c r="T5" s="1711"/>
      <c r="U5" s="1711"/>
      <c r="V5" s="1711"/>
      <c r="W5" s="1711"/>
    </row>
    <row r="6" spans="1:23" s="146" customFormat="1" ht="27" customHeight="1" x14ac:dyDescent="0.2">
      <c r="A6" s="147"/>
      <c r="B6" s="147"/>
      <c r="C6" s="147"/>
      <c r="D6" s="147"/>
      <c r="E6" s="1711" t="s">
        <v>453</v>
      </c>
      <c r="F6" s="1711"/>
      <c r="G6" s="1711"/>
      <c r="H6" s="1711"/>
      <c r="I6" s="1711"/>
      <c r="J6" s="1711"/>
      <c r="K6" s="1711"/>
      <c r="L6" s="1711"/>
      <c r="M6" s="1711"/>
      <c r="N6" s="1711"/>
      <c r="O6" s="1711"/>
      <c r="P6" s="1711"/>
      <c r="Q6" s="1711"/>
      <c r="R6" s="1711"/>
      <c r="S6" s="1711"/>
      <c r="T6" s="1711"/>
      <c r="U6" s="1711"/>
      <c r="V6" s="1711"/>
      <c r="W6" s="1711"/>
    </row>
    <row r="7" spans="1:23" ht="6" customHeight="1" thickBot="1" x14ac:dyDescent="0.25"/>
    <row r="8" spans="1:23" ht="26.25" customHeight="1" thickBot="1" x14ac:dyDescent="0.25">
      <c r="B8" s="1705" t="s">
        <v>371</v>
      </c>
      <c r="C8" s="1706"/>
      <c r="D8" s="1706"/>
      <c r="E8" s="1706"/>
      <c r="F8" s="1707" t="s">
        <v>56</v>
      </c>
      <c r="G8" s="1708"/>
      <c r="H8" s="1708"/>
      <c r="I8" s="1708"/>
      <c r="J8" s="1708"/>
      <c r="K8" s="1708"/>
      <c r="L8" s="1708"/>
      <c r="M8" s="1708"/>
      <c r="N8" s="1708"/>
      <c r="O8" s="1709"/>
    </row>
    <row r="10" spans="1:23" ht="24.6" customHeight="1" x14ac:dyDescent="0.2">
      <c r="A10" s="1710" t="s">
        <v>372</v>
      </c>
      <c r="B10" s="1710"/>
      <c r="C10" s="1710"/>
      <c r="D10" s="1710"/>
      <c r="E10" s="1710"/>
      <c r="F10" s="1710"/>
      <c r="G10" s="1710"/>
      <c r="H10" s="1710"/>
      <c r="I10" s="1710"/>
      <c r="J10" s="1710"/>
      <c r="K10" s="1710"/>
      <c r="L10" s="1710"/>
      <c r="M10" s="1710"/>
      <c r="N10" s="1710"/>
      <c r="O10" s="1710"/>
      <c r="P10" s="1710"/>
      <c r="Q10" s="1710"/>
      <c r="R10" s="1710"/>
      <c r="S10" s="1710"/>
      <c r="T10" s="1710"/>
      <c r="U10" s="1710"/>
      <c r="V10" s="1710"/>
      <c r="W10" s="1710"/>
    </row>
    <row r="12" spans="1:23" ht="19.2" x14ac:dyDescent="0.2">
      <c r="A12" s="146"/>
      <c r="B12" s="146" t="s">
        <v>373</v>
      </c>
      <c r="C12" s="148"/>
      <c r="D12" s="146"/>
      <c r="E12" s="146"/>
      <c r="F12" s="146"/>
      <c r="G12" s="146"/>
      <c r="I12" s="146"/>
      <c r="J12" s="146"/>
      <c r="K12" s="146"/>
      <c r="L12" s="146"/>
      <c r="M12" s="146" t="s">
        <v>374</v>
      </c>
      <c r="N12" s="146"/>
      <c r="O12" s="146"/>
      <c r="Q12" s="146"/>
      <c r="R12" s="146"/>
      <c r="S12" s="146"/>
      <c r="T12" s="146"/>
      <c r="U12" s="146"/>
      <c r="V12" s="146"/>
      <c r="W12" s="146"/>
    </row>
    <row r="35" spans="1:23" ht="19.2" x14ac:dyDescent="0.2">
      <c r="A35" s="146"/>
      <c r="B35" s="146" t="s">
        <v>375</v>
      </c>
      <c r="C35" s="146"/>
      <c r="D35" s="146"/>
      <c r="E35" s="146"/>
      <c r="F35" s="146"/>
      <c r="G35" s="146"/>
      <c r="I35" s="146"/>
      <c r="J35" s="146"/>
      <c r="K35" s="146"/>
      <c r="L35" s="146"/>
      <c r="M35" s="146" t="s">
        <v>376</v>
      </c>
      <c r="N35" s="146"/>
      <c r="O35" s="146"/>
      <c r="Q35" s="146"/>
      <c r="R35" s="146"/>
      <c r="S35" s="146"/>
      <c r="T35" s="146"/>
      <c r="U35" s="146"/>
      <c r="V35" s="146"/>
      <c r="W35" s="146"/>
    </row>
  </sheetData>
  <mergeCells count="10">
    <mergeCell ref="B8:E8"/>
    <mergeCell ref="F8:O8"/>
    <mergeCell ref="A10:W10"/>
    <mergeCell ref="E6:W6"/>
    <mergeCell ref="A1:W1"/>
    <mergeCell ref="A2:W2"/>
    <mergeCell ref="A3:W3"/>
    <mergeCell ref="A4:D4"/>
    <mergeCell ref="E4:W4"/>
    <mergeCell ref="E5:W5"/>
  </mergeCells>
  <phoneticPr fontId="13"/>
  <printOptions horizontalCentered="1" verticalCentered="1"/>
  <pageMargins left="0" right="0" top="0" bottom="0" header="0.51181102362204722" footer="0.51181102362204722"/>
  <pageSetup paperSize="9" scale="67" orientation="landscape" r:id="rId1"/>
  <headerFooter alignWithMargins="0"/>
  <colBreaks count="1" manualBreakCount="1">
    <brk id="23" min="7" max="54"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36"/>
  <sheetViews>
    <sheetView view="pageBreakPreview" zoomScaleNormal="100" zoomScaleSheetLayoutView="100" workbookViewId="0">
      <selection activeCell="C4" sqref="C4:E4"/>
    </sheetView>
  </sheetViews>
  <sheetFormatPr defaultColWidth="9" defaultRowHeight="13.2" x14ac:dyDescent="0.2"/>
  <cols>
    <col min="1" max="1" width="4.33203125" style="43" customWidth="1"/>
    <col min="2" max="2" width="23.6640625" style="43" customWidth="1"/>
    <col min="3" max="3" width="39.6640625" style="43" customWidth="1"/>
    <col min="4" max="4" width="9.33203125" style="43" customWidth="1"/>
    <col min="5" max="5" width="16.21875" style="71" customWidth="1"/>
    <col min="6" max="6" width="9" style="43"/>
    <col min="7" max="7" width="2.6640625" style="43" customWidth="1"/>
    <col min="8" max="16384" width="9" style="43"/>
  </cols>
  <sheetData>
    <row r="1" spans="1:5" s="42" customFormat="1" ht="29.25" customHeight="1" x14ac:dyDescent="0.2">
      <c r="A1" s="379"/>
      <c r="B1" s="808" t="s">
        <v>713</v>
      </c>
      <c r="C1" s="808"/>
      <c r="D1" s="808"/>
      <c r="E1" s="808"/>
    </row>
    <row r="2" spans="1:5" ht="7.5" customHeight="1" x14ac:dyDescent="0.25">
      <c r="B2" s="44"/>
    </row>
    <row r="3" spans="1:5" ht="17.25" customHeight="1" x14ac:dyDescent="0.2">
      <c r="B3" s="43" t="s">
        <v>150</v>
      </c>
      <c r="D3" s="45"/>
    </row>
    <row r="4" spans="1:5" ht="24" customHeight="1" x14ac:dyDescent="0.2">
      <c r="A4" s="780" t="s">
        <v>151</v>
      </c>
      <c r="B4" s="781"/>
      <c r="C4" s="823" t="s">
        <v>56</v>
      </c>
      <c r="D4" s="824"/>
      <c r="E4" s="825"/>
    </row>
    <row r="5" spans="1:5" ht="7.5" customHeight="1" thickBot="1" x14ac:dyDescent="0.25"/>
    <row r="6" spans="1:5" ht="21" customHeight="1" x14ac:dyDescent="0.2">
      <c r="A6" s="47"/>
      <c r="B6" s="48"/>
      <c r="C6" s="49"/>
      <c r="D6" s="782" t="s">
        <v>57</v>
      </c>
      <c r="E6" s="815" t="s">
        <v>189</v>
      </c>
    </row>
    <row r="7" spans="1:5" x14ac:dyDescent="0.2">
      <c r="A7" s="50"/>
      <c r="B7" s="785" t="s">
        <v>156</v>
      </c>
      <c r="C7" s="786"/>
      <c r="D7" s="783"/>
      <c r="E7" s="816"/>
    </row>
    <row r="8" spans="1:5" ht="21.6" customHeight="1" thickBot="1" x14ac:dyDescent="0.25">
      <c r="A8" s="50"/>
      <c r="B8" s="51"/>
      <c r="C8" s="52"/>
      <c r="D8" s="784"/>
      <c r="E8" s="816"/>
    </row>
    <row r="9" spans="1:5" ht="19.5" customHeight="1" x14ac:dyDescent="0.2">
      <c r="A9" s="774" t="s">
        <v>127</v>
      </c>
      <c r="B9" s="776" t="s">
        <v>845</v>
      </c>
      <c r="C9" s="777"/>
      <c r="D9" s="53"/>
      <c r="E9" s="72"/>
    </row>
    <row r="10" spans="1:5" ht="24" customHeight="1" thickBot="1" x14ac:dyDescent="0.25">
      <c r="A10" s="775"/>
      <c r="B10" s="778" t="s">
        <v>841</v>
      </c>
      <c r="C10" s="779"/>
      <c r="D10" s="54"/>
      <c r="E10" s="76"/>
    </row>
    <row r="11" spans="1:5" ht="19.5" customHeight="1" x14ac:dyDescent="0.2">
      <c r="A11" s="549">
        <v>1</v>
      </c>
      <c r="B11" s="790" t="s">
        <v>157</v>
      </c>
      <c r="C11" s="791"/>
      <c r="D11" s="56"/>
      <c r="E11" s="80"/>
    </row>
    <row r="12" spans="1:5" ht="19.5" customHeight="1" x14ac:dyDescent="0.2">
      <c r="A12" s="550">
        <v>2</v>
      </c>
      <c r="B12" s="788" t="s">
        <v>60</v>
      </c>
      <c r="C12" s="789"/>
      <c r="D12" s="57"/>
      <c r="E12" s="73"/>
    </row>
    <row r="13" spans="1:5" ht="19.5" customHeight="1" x14ac:dyDescent="0.2">
      <c r="A13" s="550">
        <v>3</v>
      </c>
      <c r="B13" s="788" t="s">
        <v>159</v>
      </c>
      <c r="C13" s="789"/>
      <c r="D13" s="55"/>
      <c r="E13" s="74"/>
    </row>
    <row r="14" spans="1:5" ht="19.5" customHeight="1" x14ac:dyDescent="0.2">
      <c r="A14" s="551">
        <v>4</v>
      </c>
      <c r="B14" s="788" t="s">
        <v>712</v>
      </c>
      <c r="C14" s="789"/>
      <c r="D14" s="74"/>
      <c r="E14" s="74"/>
    </row>
    <row r="15" spans="1:5" ht="19.5" customHeight="1" thickBot="1" x14ac:dyDescent="0.25">
      <c r="A15" s="552">
        <v>5</v>
      </c>
      <c r="B15" s="792" t="s">
        <v>774</v>
      </c>
      <c r="C15" s="793"/>
      <c r="D15" s="545"/>
      <c r="E15" s="545"/>
    </row>
    <row r="16" spans="1:5" ht="27" customHeight="1" x14ac:dyDescent="0.2">
      <c r="A16" s="821">
        <v>6</v>
      </c>
      <c r="B16" s="721" t="s">
        <v>846</v>
      </c>
      <c r="C16" s="722"/>
      <c r="D16" s="77"/>
      <c r="E16" s="77"/>
    </row>
    <row r="17" spans="1:9" ht="74.400000000000006" customHeight="1" thickBot="1" x14ac:dyDescent="0.25">
      <c r="A17" s="822"/>
      <c r="B17" s="723" t="s">
        <v>847</v>
      </c>
      <c r="C17" s="724"/>
      <c r="D17" s="78"/>
      <c r="E17" s="79"/>
    </row>
    <row r="18" spans="1:9" ht="19.5" customHeight="1" thickBot="1" x14ac:dyDescent="0.25">
      <c r="A18" s="553">
        <v>7</v>
      </c>
      <c r="B18" s="803" t="s">
        <v>778</v>
      </c>
      <c r="C18" s="820"/>
      <c r="D18" s="58"/>
      <c r="E18" s="75"/>
    </row>
    <row r="19" spans="1:9" ht="19.5" customHeight="1" thickBot="1" x14ac:dyDescent="0.25">
      <c r="A19" s="546"/>
      <c r="B19" s="547"/>
      <c r="C19" s="547"/>
      <c r="D19" s="546"/>
      <c r="E19" s="548"/>
    </row>
    <row r="20" spans="1:9" ht="19.5" customHeight="1" x14ac:dyDescent="0.2">
      <c r="A20" s="794"/>
      <c r="B20" s="796" t="s">
        <v>775</v>
      </c>
      <c r="C20" s="797"/>
      <c r="D20" s="798"/>
      <c r="E20" s="802" t="s">
        <v>776</v>
      </c>
    </row>
    <row r="21" spans="1:9" ht="19.5" customHeight="1" thickBot="1" x14ac:dyDescent="0.25">
      <c r="A21" s="795"/>
      <c r="B21" s="799"/>
      <c r="C21" s="800"/>
      <c r="D21" s="801"/>
      <c r="E21" s="801"/>
    </row>
    <row r="22" spans="1:9" ht="19.5" customHeight="1" thickBot="1" x14ac:dyDescent="0.25">
      <c r="A22" s="554">
        <v>1</v>
      </c>
      <c r="B22" s="803" t="s">
        <v>777</v>
      </c>
      <c r="C22" s="804"/>
      <c r="D22" s="805"/>
      <c r="E22" s="555"/>
    </row>
    <row r="23" spans="1:9" ht="19.5" customHeight="1" x14ac:dyDescent="0.2">
      <c r="A23" s="546"/>
      <c r="B23" s="547"/>
      <c r="C23" s="547"/>
      <c r="D23" s="546"/>
      <c r="E23" s="548"/>
    </row>
    <row r="24" spans="1:9" ht="18.75" customHeight="1" x14ac:dyDescent="0.2">
      <c r="A24" s="787" t="s">
        <v>190</v>
      </c>
      <c r="B24" s="787"/>
      <c r="C24" s="787"/>
      <c r="D24" s="787"/>
      <c r="E24" s="787"/>
    </row>
    <row r="25" spans="1:9" x14ac:dyDescent="0.2">
      <c r="A25" s="745" t="s">
        <v>779</v>
      </c>
      <c r="B25" s="746"/>
      <c r="C25" s="746"/>
      <c r="D25" s="746"/>
      <c r="E25" s="746"/>
      <c r="F25" s="746"/>
      <c r="G25" s="746"/>
      <c r="H25" s="746"/>
      <c r="I25" s="746"/>
    </row>
    <row r="26" spans="1:9" x14ac:dyDescent="0.2">
      <c r="A26" s="746"/>
      <c r="B26" s="746"/>
      <c r="C26" s="746"/>
      <c r="D26" s="746"/>
      <c r="E26" s="746"/>
      <c r="F26" s="746"/>
      <c r="G26" s="746"/>
      <c r="H26" s="746"/>
      <c r="I26" s="746"/>
    </row>
    <row r="27" spans="1:9" x14ac:dyDescent="0.2">
      <c r="A27" s="746"/>
      <c r="B27" s="746"/>
      <c r="C27" s="746"/>
      <c r="D27" s="746"/>
      <c r="E27" s="746"/>
      <c r="F27" s="746"/>
      <c r="G27" s="746"/>
      <c r="H27" s="746"/>
      <c r="I27" s="746"/>
    </row>
    <row r="28" spans="1:9" ht="7.5" customHeight="1" x14ac:dyDescent="0.2">
      <c r="A28" s="66"/>
      <c r="B28" s="66"/>
      <c r="C28" s="66"/>
      <c r="D28" s="67"/>
      <c r="E28" s="43"/>
    </row>
    <row r="29" spans="1:9" ht="18" customHeight="1" x14ac:dyDescent="0.2">
      <c r="A29" s="817" t="s">
        <v>160</v>
      </c>
      <c r="B29" s="818"/>
      <c r="C29" s="818"/>
      <c r="D29" s="818"/>
      <c r="E29" s="46"/>
    </row>
    <row r="30" spans="1:9" ht="13.2" customHeight="1" x14ac:dyDescent="0.2">
      <c r="A30" s="826" t="s">
        <v>61</v>
      </c>
      <c r="B30" s="827"/>
      <c r="C30" s="827"/>
      <c r="D30" s="827"/>
      <c r="E30" s="828"/>
    </row>
    <row r="31" spans="1:9" ht="5.25" customHeight="1" x14ac:dyDescent="0.2">
      <c r="A31" s="829"/>
      <c r="B31" s="830"/>
      <c r="C31" s="830"/>
      <c r="D31" s="830"/>
      <c r="E31" s="831"/>
    </row>
    <row r="32" spans="1:9" ht="21" customHeight="1" x14ac:dyDescent="0.2">
      <c r="A32" s="819" t="s">
        <v>32</v>
      </c>
      <c r="B32" s="814"/>
      <c r="C32" s="70"/>
      <c r="D32" s="69"/>
      <c r="E32" s="46"/>
    </row>
    <row r="33" spans="1:5" ht="20.25" customHeight="1" x14ac:dyDescent="0.2">
      <c r="A33" s="809" t="s">
        <v>161</v>
      </c>
      <c r="B33" s="810"/>
      <c r="C33" s="59"/>
      <c r="D33" s="68"/>
      <c r="E33" s="46"/>
    </row>
    <row r="34" spans="1:5" ht="19.5" customHeight="1" x14ac:dyDescent="0.2">
      <c r="A34" s="811" t="s">
        <v>162</v>
      </c>
      <c r="B34" s="812"/>
      <c r="C34" s="60" t="s">
        <v>163</v>
      </c>
      <c r="D34" s="61"/>
      <c r="E34" s="62"/>
    </row>
    <row r="35" spans="1:5" ht="16.5" customHeight="1" x14ac:dyDescent="0.2">
      <c r="A35" s="813"/>
      <c r="B35" s="814"/>
      <c r="C35" s="63" t="s">
        <v>164</v>
      </c>
      <c r="D35" s="64"/>
      <c r="E35" s="65"/>
    </row>
    <row r="36" spans="1:5" ht="20.25" customHeight="1" x14ac:dyDescent="0.2">
      <c r="A36" s="806" t="s">
        <v>736</v>
      </c>
      <c r="B36" s="807"/>
      <c r="C36" s="59"/>
      <c r="D36" s="68"/>
      <c r="E36" s="46"/>
    </row>
  </sheetData>
  <mergeCells count="30">
    <mergeCell ref="A36:B36"/>
    <mergeCell ref="A25:I27"/>
    <mergeCell ref="B1:E1"/>
    <mergeCell ref="A33:B33"/>
    <mergeCell ref="A34:B35"/>
    <mergeCell ref="E6:E8"/>
    <mergeCell ref="A29:D29"/>
    <mergeCell ref="A32:B32"/>
    <mergeCell ref="B18:C18"/>
    <mergeCell ref="B16:C16"/>
    <mergeCell ref="A16:A17"/>
    <mergeCell ref="B17:C17"/>
    <mergeCell ref="B12:C12"/>
    <mergeCell ref="B13:C13"/>
    <mergeCell ref="C4:E4"/>
    <mergeCell ref="A30:E31"/>
    <mergeCell ref="A24:E24"/>
    <mergeCell ref="B14:C14"/>
    <mergeCell ref="B11:C11"/>
    <mergeCell ref="B15:C15"/>
    <mergeCell ref="A20:A21"/>
    <mergeCell ref="B20:D21"/>
    <mergeCell ref="E20:E21"/>
    <mergeCell ref="B22:D22"/>
    <mergeCell ref="A9:A10"/>
    <mergeCell ref="B9:C9"/>
    <mergeCell ref="B10:C10"/>
    <mergeCell ref="A4:B4"/>
    <mergeCell ref="D6:D8"/>
    <mergeCell ref="B7:C7"/>
  </mergeCells>
  <phoneticPr fontId="13"/>
  <pageMargins left="0.59055118110236227" right="0.11811023622047245" top="7.874015748031496E-2" bottom="3.937007874015748E-2" header="0.19685039370078741" footer="0.23622047244094491"/>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8"/>
  <sheetViews>
    <sheetView view="pageBreakPreview" zoomScale="80" zoomScaleNormal="100" zoomScaleSheetLayoutView="80" workbookViewId="0">
      <selection activeCell="U7" sqref="U7"/>
    </sheetView>
  </sheetViews>
  <sheetFormatPr defaultColWidth="8.77734375" defaultRowHeight="12" x14ac:dyDescent="0.2"/>
  <cols>
    <col min="1" max="1" width="30.77734375" style="150" customWidth="1"/>
    <col min="2" max="2" width="70.77734375" style="150" customWidth="1"/>
    <col min="3" max="3" width="3" style="150" customWidth="1"/>
    <col min="4" max="16384" width="8.77734375" style="150"/>
  </cols>
  <sheetData>
    <row r="1" spans="1:2" ht="16.95" customHeight="1" x14ac:dyDescent="0.2">
      <c r="A1" s="149" t="s">
        <v>195</v>
      </c>
    </row>
    <row r="2" spans="1:2" ht="32.4" customHeight="1" thickBot="1" x14ac:dyDescent="0.25">
      <c r="A2" s="1725" t="s">
        <v>377</v>
      </c>
      <c r="B2" s="1725"/>
    </row>
    <row r="3" spans="1:2" s="153" customFormat="1" ht="24.9" customHeight="1" x14ac:dyDescent="0.2">
      <c r="A3" s="151" t="s">
        <v>378</v>
      </c>
      <c r="B3" s="152"/>
    </row>
    <row r="4" spans="1:2" s="153" customFormat="1" ht="24.9" customHeight="1" thickBot="1" x14ac:dyDescent="0.25">
      <c r="A4" s="154" t="s">
        <v>2</v>
      </c>
      <c r="B4" s="155"/>
    </row>
    <row r="5" spans="1:2" s="153" customFormat="1" ht="20.100000000000001" customHeight="1" thickBot="1" x14ac:dyDescent="0.25">
      <c r="A5" s="156"/>
      <c r="B5" s="156"/>
    </row>
    <row r="6" spans="1:2" s="153" customFormat="1" ht="33.75" customHeight="1" x14ac:dyDescent="0.2">
      <c r="A6" s="1726" t="s">
        <v>379</v>
      </c>
      <c r="B6" s="1727"/>
    </row>
    <row r="7" spans="1:2" s="153" customFormat="1" ht="24.9" customHeight="1" x14ac:dyDescent="0.2">
      <c r="A7" s="1728" t="s">
        <v>380</v>
      </c>
      <c r="B7" s="1729"/>
    </row>
    <row r="8" spans="1:2" s="153" customFormat="1" ht="99.9" customHeight="1" x14ac:dyDescent="0.2">
      <c r="A8" s="1730"/>
      <c r="B8" s="1731"/>
    </row>
    <row r="9" spans="1:2" s="153" customFormat="1" ht="24.9" customHeight="1" x14ac:dyDescent="0.2">
      <c r="A9" s="1719" t="s">
        <v>381</v>
      </c>
      <c r="B9" s="1720"/>
    </row>
    <row r="10" spans="1:2" s="153" customFormat="1" ht="99.9" customHeight="1" x14ac:dyDescent="0.2">
      <c r="A10" s="1721"/>
      <c r="B10" s="1722"/>
    </row>
    <row r="11" spans="1:2" s="153" customFormat="1" ht="24.9" customHeight="1" x14ac:dyDescent="0.2">
      <c r="A11" s="1719" t="s">
        <v>382</v>
      </c>
      <c r="B11" s="1720"/>
    </row>
    <row r="12" spans="1:2" s="153" customFormat="1" ht="99.9" customHeight="1" x14ac:dyDescent="0.2">
      <c r="A12" s="1721"/>
      <c r="B12" s="1722"/>
    </row>
    <row r="13" spans="1:2" s="153" customFormat="1" ht="24.9" customHeight="1" x14ac:dyDescent="0.2">
      <c r="A13" s="1719" t="s">
        <v>383</v>
      </c>
      <c r="B13" s="1720"/>
    </row>
    <row r="14" spans="1:2" s="153" customFormat="1" ht="99.9" customHeight="1" thickBot="1" x14ac:dyDescent="0.25">
      <c r="A14" s="1723"/>
      <c r="B14" s="1724"/>
    </row>
    <row r="15" spans="1:2" s="153" customFormat="1" ht="13.2" x14ac:dyDescent="0.2">
      <c r="A15" s="157"/>
      <c r="B15" s="157"/>
    </row>
    <row r="16" spans="1:2" ht="16.95" customHeight="1" x14ac:dyDescent="0.2">
      <c r="A16" s="149" t="s">
        <v>384</v>
      </c>
    </row>
    <row r="18" spans="2:2" ht="13.2" x14ac:dyDescent="0.2">
      <c r="B18" s="132" t="s">
        <v>296</v>
      </c>
    </row>
  </sheetData>
  <mergeCells count="10">
    <mergeCell ref="A11:B11"/>
    <mergeCell ref="A12:B12"/>
    <mergeCell ref="A13:B13"/>
    <mergeCell ref="A14:B14"/>
    <mergeCell ref="A2:B2"/>
    <mergeCell ref="A6:B6"/>
    <mergeCell ref="A7:B7"/>
    <mergeCell ref="A8:B8"/>
    <mergeCell ref="A9:B9"/>
    <mergeCell ref="A10:B10"/>
  </mergeCells>
  <phoneticPr fontId="13"/>
  <printOptions horizontalCentered="1"/>
  <pageMargins left="0.70866141732283472" right="0.70866141732283472" top="0.74803149606299213" bottom="0.74803149606299213" header="0.31496062992125984" footer="0.31496062992125984"/>
  <pageSetup paperSize="9" scale="87"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5"/>
  <sheetViews>
    <sheetView view="pageBreakPreview" topLeftCell="A4" zoomScaleNormal="85" zoomScaleSheetLayoutView="100" workbookViewId="0">
      <selection activeCell="A12" sqref="A12:L12"/>
    </sheetView>
  </sheetViews>
  <sheetFormatPr defaultColWidth="8.77734375" defaultRowHeight="13.2" x14ac:dyDescent="0.2"/>
  <cols>
    <col min="1" max="1" width="6.33203125" style="149" customWidth="1"/>
    <col min="2" max="3" width="14.77734375" style="149" customWidth="1"/>
    <col min="4" max="5" width="12.77734375" style="149" customWidth="1"/>
    <col min="6" max="6" width="17.77734375" style="149" customWidth="1"/>
    <col min="7" max="12" width="5.33203125" style="149" customWidth="1"/>
    <col min="13" max="16384" width="8.77734375" style="149"/>
  </cols>
  <sheetData>
    <row r="1" spans="1:12" x14ac:dyDescent="0.2">
      <c r="A1" s="1733" t="s">
        <v>385</v>
      </c>
      <c r="B1" s="1733"/>
      <c r="C1" s="1733"/>
      <c r="D1" s="1733"/>
      <c r="E1" s="1733"/>
      <c r="F1" s="1733"/>
      <c r="G1" s="1733"/>
      <c r="H1" s="1733"/>
      <c r="I1" s="1733"/>
      <c r="J1" s="1733"/>
      <c r="K1" s="1733"/>
      <c r="L1" s="1733"/>
    </row>
    <row r="3" spans="1:12" ht="16.95" customHeight="1" x14ac:dyDescent="0.2">
      <c r="A3" s="1725" t="s">
        <v>386</v>
      </c>
      <c r="B3" s="1725"/>
      <c r="C3" s="1725"/>
      <c r="D3" s="1725"/>
      <c r="E3" s="1725"/>
      <c r="F3" s="1725"/>
      <c r="G3" s="1725"/>
      <c r="H3" s="1725"/>
      <c r="I3" s="1725"/>
      <c r="J3" s="1725"/>
      <c r="K3" s="1725"/>
      <c r="L3" s="1725"/>
    </row>
    <row r="4" spans="1:12" ht="16.95" customHeight="1" x14ac:dyDescent="0.2">
      <c r="A4" s="158"/>
      <c r="B4" s="158"/>
      <c r="C4" s="158"/>
      <c r="D4" s="158"/>
      <c r="E4" s="158"/>
      <c r="F4" s="158"/>
      <c r="G4" s="158"/>
      <c r="H4" s="158"/>
      <c r="I4" s="158"/>
      <c r="J4" s="158"/>
      <c r="K4" s="158"/>
      <c r="L4" s="158"/>
    </row>
    <row r="5" spans="1:12" ht="24" customHeight="1" x14ac:dyDescent="0.2">
      <c r="A5" s="159"/>
      <c r="B5" s="159"/>
      <c r="C5" s="159"/>
      <c r="D5" s="159"/>
      <c r="E5" s="159"/>
      <c r="F5" s="159"/>
      <c r="G5" s="160"/>
      <c r="H5" s="161" t="s">
        <v>187</v>
      </c>
      <c r="I5" s="161"/>
      <c r="J5" s="161" t="s">
        <v>30</v>
      </c>
      <c r="K5" s="161"/>
      <c r="L5" s="161" t="s">
        <v>387</v>
      </c>
    </row>
    <row r="6" spans="1:12" ht="16.95" customHeight="1" x14ac:dyDescent="0.2">
      <c r="A6" s="1734" t="s">
        <v>388</v>
      </c>
      <c r="B6" s="1734"/>
      <c r="C6" s="159" t="s">
        <v>389</v>
      </c>
      <c r="D6" s="159"/>
      <c r="E6" s="159"/>
      <c r="F6" s="159"/>
      <c r="G6" s="159"/>
      <c r="H6" s="159"/>
      <c r="I6" s="159"/>
      <c r="J6" s="159"/>
      <c r="K6" s="159"/>
      <c r="L6" s="159"/>
    </row>
    <row r="7" spans="1:12" ht="16.95" customHeight="1" x14ac:dyDescent="0.2">
      <c r="A7" s="162"/>
      <c r="B7" s="162"/>
      <c r="C7" s="162"/>
      <c r="D7" s="162"/>
      <c r="E7" s="162"/>
      <c r="F7" s="162"/>
      <c r="G7" s="162"/>
      <c r="H7" s="162"/>
      <c r="I7" s="162"/>
      <c r="J7" s="162"/>
      <c r="K7" s="162"/>
      <c r="L7" s="162"/>
    </row>
    <row r="8" spans="1:12" s="164" customFormat="1" ht="21" customHeight="1" x14ac:dyDescent="0.2">
      <c r="A8" s="1735" t="s">
        <v>390</v>
      </c>
      <c r="B8" s="1735"/>
      <c r="C8" s="1735"/>
      <c r="D8" s="163" t="s">
        <v>391</v>
      </c>
      <c r="E8" s="1736"/>
      <c r="F8" s="1736"/>
      <c r="G8" s="1736"/>
      <c r="H8" s="1736"/>
      <c r="I8" s="1736"/>
      <c r="J8" s="1736"/>
      <c r="K8" s="1736"/>
      <c r="L8" s="1736"/>
    </row>
    <row r="9" spans="1:12" ht="21" customHeight="1" x14ac:dyDescent="0.2">
      <c r="A9" s="165"/>
      <c r="B9" s="165"/>
      <c r="C9" s="165"/>
      <c r="D9" s="166"/>
      <c r="E9" s="1737"/>
      <c r="F9" s="1737"/>
      <c r="G9" s="1737"/>
      <c r="H9" s="1737"/>
      <c r="I9" s="1737"/>
      <c r="J9" s="1737"/>
      <c r="K9" s="1737"/>
      <c r="L9" s="1737"/>
    </row>
    <row r="10" spans="1:12" ht="21" customHeight="1" x14ac:dyDescent="0.15">
      <c r="A10" s="165"/>
      <c r="B10" s="165"/>
      <c r="C10" s="165"/>
      <c r="D10" s="1738" t="s">
        <v>266</v>
      </c>
      <c r="E10" s="1738"/>
      <c r="F10" s="1739"/>
      <c r="G10" s="1739"/>
      <c r="H10" s="1739"/>
      <c r="I10" s="1739"/>
      <c r="J10" s="1739"/>
      <c r="K10" s="1739"/>
      <c r="L10" s="1739"/>
    </row>
    <row r="11" spans="1:12" ht="21" customHeight="1" x14ac:dyDescent="0.2">
      <c r="D11" s="1741"/>
      <c r="E11" s="1741"/>
      <c r="F11" s="1740"/>
      <c r="G11" s="1740"/>
      <c r="H11" s="1740"/>
      <c r="I11" s="1740"/>
      <c r="J11" s="1740"/>
      <c r="K11" s="1740"/>
      <c r="L11" s="1740"/>
    </row>
    <row r="12" spans="1:12" ht="27.75" customHeight="1" x14ac:dyDescent="0.2">
      <c r="A12" s="1742"/>
      <c r="B12" s="1742"/>
      <c r="C12" s="1742"/>
      <c r="D12" s="1742"/>
      <c r="E12" s="1742"/>
      <c r="F12" s="1742"/>
      <c r="G12" s="1742"/>
      <c r="H12" s="1742"/>
      <c r="I12" s="1742"/>
      <c r="J12" s="1742"/>
      <c r="K12" s="1742"/>
      <c r="L12" s="1742"/>
    </row>
    <row r="13" spans="1:12" ht="27.75" customHeight="1" x14ac:dyDescent="0.2">
      <c r="A13" s="167"/>
      <c r="B13" s="167"/>
      <c r="C13" s="167"/>
      <c r="D13" s="167"/>
      <c r="E13" s="167"/>
      <c r="F13" s="167"/>
      <c r="G13" s="167"/>
      <c r="H13" s="167"/>
      <c r="I13" s="167"/>
      <c r="J13" s="167"/>
      <c r="K13" s="167"/>
      <c r="L13" s="167"/>
    </row>
    <row r="14" spans="1:12" s="153" customFormat="1" ht="16.95" customHeight="1" x14ac:dyDescent="0.2">
      <c r="A14" s="168" t="s">
        <v>392</v>
      </c>
      <c r="B14" s="169"/>
      <c r="C14" s="169"/>
      <c r="D14" s="169"/>
      <c r="E14" s="169"/>
      <c r="F14" s="169"/>
      <c r="G14" s="169"/>
      <c r="H14" s="169"/>
      <c r="I14" s="169"/>
      <c r="J14" s="169"/>
      <c r="K14" s="169"/>
      <c r="L14" s="169"/>
    </row>
    <row r="20" spans="1:8" ht="19.5" customHeight="1" x14ac:dyDescent="0.2">
      <c r="A20" s="170"/>
      <c r="B20" s="1732" t="s">
        <v>393</v>
      </c>
      <c r="C20" s="1732"/>
      <c r="D20" s="1732"/>
      <c r="E20" s="1732"/>
      <c r="F20" s="1732"/>
      <c r="G20" s="1732"/>
      <c r="H20" s="1732"/>
    </row>
    <row r="21" spans="1:8" ht="19.5" customHeight="1" x14ac:dyDescent="0.2">
      <c r="A21" s="170"/>
      <c r="B21" s="1732" t="s">
        <v>394</v>
      </c>
      <c r="C21" s="1732"/>
      <c r="D21" s="1732"/>
      <c r="E21" s="1732"/>
      <c r="F21" s="1732"/>
      <c r="G21" s="1732"/>
      <c r="H21" s="1732"/>
    </row>
    <row r="22" spans="1:8" ht="19.5" customHeight="1" x14ac:dyDescent="0.2">
      <c r="A22" s="170"/>
      <c r="B22" s="1732" t="s">
        <v>395</v>
      </c>
      <c r="C22" s="1732"/>
      <c r="D22" s="1732"/>
      <c r="E22" s="1732"/>
      <c r="F22" s="1732"/>
      <c r="G22" s="1732"/>
      <c r="H22" s="1732"/>
    </row>
    <row r="23" spans="1:8" ht="19.5" customHeight="1" x14ac:dyDescent="0.2">
      <c r="A23" s="170"/>
      <c r="B23" s="1732" t="s">
        <v>396</v>
      </c>
      <c r="C23" s="1732"/>
      <c r="D23" s="1732"/>
      <c r="E23" s="1732"/>
      <c r="F23" s="1732"/>
      <c r="G23" s="1732"/>
      <c r="H23" s="1732"/>
    </row>
    <row r="24" spans="1:8" ht="19.5" customHeight="1" x14ac:dyDescent="0.2">
      <c r="A24" s="170"/>
      <c r="B24" s="1732" t="s">
        <v>397</v>
      </c>
      <c r="C24" s="1732"/>
      <c r="D24" s="1732"/>
      <c r="E24" s="1732"/>
      <c r="F24" s="1732"/>
      <c r="G24" s="1732"/>
      <c r="H24" s="1732"/>
    </row>
    <row r="25" spans="1:8" x14ac:dyDescent="0.2">
      <c r="A25" s="149" t="s">
        <v>398</v>
      </c>
    </row>
  </sheetData>
  <mergeCells count="14">
    <mergeCell ref="B24:H24"/>
    <mergeCell ref="A1:L1"/>
    <mergeCell ref="A3:L3"/>
    <mergeCell ref="A6:B6"/>
    <mergeCell ref="A8:C8"/>
    <mergeCell ref="E8:L9"/>
    <mergeCell ref="D10:E10"/>
    <mergeCell ref="F10:L11"/>
    <mergeCell ref="D11:E11"/>
    <mergeCell ref="A12:L12"/>
    <mergeCell ref="B20:H20"/>
    <mergeCell ref="B21:H21"/>
    <mergeCell ref="B22:H22"/>
    <mergeCell ref="B23:H23"/>
  </mergeCells>
  <phoneticPr fontId="13"/>
  <printOptions horizontalCentered="1"/>
  <pageMargins left="0.70866141732283472" right="0.70866141732283472" top="0.74803149606299213" bottom="0.74803149606299213" header="0.31496062992125984" footer="0.31496062992125984"/>
  <pageSetup paperSize="9" scale="8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22"/>
  <sheetViews>
    <sheetView showGridLines="0" zoomScale="130" zoomScaleNormal="130" workbookViewId="0">
      <selection activeCell="A12" sqref="A12:L12"/>
    </sheetView>
  </sheetViews>
  <sheetFormatPr defaultColWidth="9.33203125" defaultRowHeight="13.2" x14ac:dyDescent="0.2"/>
  <cols>
    <col min="1" max="1" width="1" style="171" customWidth="1"/>
    <col min="2" max="2" width="7.77734375" style="171" customWidth="1"/>
    <col min="3" max="3" width="110.77734375" style="172" customWidth="1"/>
    <col min="4" max="4" width="1" style="171" customWidth="1"/>
    <col min="5" max="10" width="9.33203125" style="171"/>
    <col min="11" max="11" width="8.6640625" style="171" customWidth="1"/>
    <col min="12" max="16384" width="9.33203125" style="171"/>
  </cols>
  <sheetData>
    <row r="1" spans="2:3" x14ac:dyDescent="0.2">
      <c r="B1" s="171" t="s">
        <v>399</v>
      </c>
    </row>
    <row r="2" spans="2:3" x14ac:dyDescent="0.2">
      <c r="C2" s="173" t="s">
        <v>400</v>
      </c>
    </row>
    <row r="3" spans="2:3" ht="6" customHeight="1" x14ac:dyDescent="0.2"/>
    <row r="4" spans="2:3" x14ac:dyDescent="0.2">
      <c r="B4" s="174" t="s">
        <v>401</v>
      </c>
      <c r="C4" s="175" t="s">
        <v>402</v>
      </c>
    </row>
    <row r="5" spans="2:3" x14ac:dyDescent="0.2">
      <c r="B5" s="176" t="s">
        <v>403</v>
      </c>
      <c r="C5" s="177" t="s">
        <v>404</v>
      </c>
    </row>
    <row r="6" spans="2:3" x14ac:dyDescent="0.2">
      <c r="B6" s="176" t="s">
        <v>405</v>
      </c>
      <c r="C6" s="177" t="s">
        <v>406</v>
      </c>
    </row>
    <row r="7" spans="2:3" x14ac:dyDescent="0.2">
      <c r="B7" s="176" t="s">
        <v>407</v>
      </c>
      <c r="C7" s="177" t="s">
        <v>408</v>
      </c>
    </row>
    <row r="8" spans="2:3" ht="19.2" x14ac:dyDescent="0.2">
      <c r="B8" s="176" t="s">
        <v>409</v>
      </c>
      <c r="C8" s="177" t="s">
        <v>410</v>
      </c>
    </row>
    <row r="9" spans="2:3" x14ac:dyDescent="0.2">
      <c r="B9" s="176" t="s">
        <v>411</v>
      </c>
      <c r="C9" s="177" t="s">
        <v>412</v>
      </c>
    </row>
    <row r="10" spans="2:3" ht="67.2" x14ac:dyDescent="0.2">
      <c r="B10" s="176" t="s">
        <v>413</v>
      </c>
      <c r="C10" s="177" t="s">
        <v>414</v>
      </c>
    </row>
    <row r="11" spans="2:3" ht="86.4" x14ac:dyDescent="0.2">
      <c r="B11" s="176" t="s">
        <v>415</v>
      </c>
      <c r="C11" s="177" t="s">
        <v>416</v>
      </c>
    </row>
    <row r="12" spans="2:3" ht="67.2" x14ac:dyDescent="0.2">
      <c r="B12" s="176" t="s">
        <v>417</v>
      </c>
      <c r="C12" s="177" t="s">
        <v>418</v>
      </c>
    </row>
    <row r="13" spans="2:3" ht="76.8" x14ac:dyDescent="0.2">
      <c r="B13" s="176" t="s">
        <v>419</v>
      </c>
      <c r="C13" s="177" t="s">
        <v>420</v>
      </c>
    </row>
    <row r="14" spans="2:3" ht="28.8" x14ac:dyDescent="0.2">
      <c r="B14" s="176" t="s">
        <v>421</v>
      </c>
      <c r="C14" s="177" t="s">
        <v>422</v>
      </c>
    </row>
    <row r="15" spans="2:3" ht="38.4" x14ac:dyDescent="0.2">
      <c r="B15" s="176" t="s">
        <v>423</v>
      </c>
      <c r="C15" s="177" t="s">
        <v>424</v>
      </c>
    </row>
    <row r="16" spans="2:3" ht="28.8" x14ac:dyDescent="0.2">
      <c r="B16" s="176" t="s">
        <v>425</v>
      </c>
      <c r="C16" s="177" t="s">
        <v>426</v>
      </c>
    </row>
    <row r="17" spans="2:3" x14ac:dyDescent="0.2">
      <c r="B17" s="176" t="s">
        <v>427</v>
      </c>
      <c r="C17" s="177" t="s">
        <v>428</v>
      </c>
    </row>
    <row r="18" spans="2:3" ht="19.2" x14ac:dyDescent="0.2">
      <c r="B18" s="176" t="s">
        <v>429</v>
      </c>
      <c r="C18" s="177" t="s">
        <v>430</v>
      </c>
    </row>
    <row r="19" spans="2:3" ht="19.2" x14ac:dyDescent="0.2">
      <c r="B19" s="176" t="s">
        <v>431</v>
      </c>
      <c r="C19" s="177" t="s">
        <v>432</v>
      </c>
    </row>
    <row r="20" spans="2:3" ht="19.2" x14ac:dyDescent="0.2">
      <c r="B20" s="176" t="s">
        <v>433</v>
      </c>
      <c r="C20" s="178" t="s">
        <v>434</v>
      </c>
    </row>
    <row r="21" spans="2:3" ht="19.2" x14ac:dyDescent="0.2">
      <c r="B21" s="179" t="s">
        <v>435</v>
      </c>
      <c r="C21" s="180" t="s">
        <v>436</v>
      </c>
    </row>
    <row r="22" spans="2:3" x14ac:dyDescent="0.2">
      <c r="B22" s="181"/>
    </row>
  </sheetData>
  <phoneticPr fontId="13"/>
  <printOptions horizontalCentered="1"/>
  <pageMargins left="0.23622047244094491" right="0.23622047244094491" top="0.74803149606299213" bottom="0.74803149606299213" header="0.31496062992125984" footer="0.3149606299212598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22"/>
  <sheetViews>
    <sheetView showGridLines="0" zoomScale="130" zoomScaleNormal="130" workbookViewId="0">
      <selection activeCell="A12" sqref="A12:L12"/>
    </sheetView>
  </sheetViews>
  <sheetFormatPr defaultColWidth="9.33203125" defaultRowHeight="13.2" x14ac:dyDescent="0.2"/>
  <cols>
    <col min="1" max="1" width="1" style="171" customWidth="1"/>
    <col min="2" max="2" width="7.77734375" style="171" customWidth="1"/>
    <col min="3" max="3" width="110.77734375" style="172" customWidth="1"/>
    <col min="4" max="4" width="1" style="171" customWidth="1"/>
    <col min="5" max="10" width="9.33203125" style="171"/>
    <col min="11" max="11" width="8.6640625" style="171" customWidth="1"/>
    <col min="12" max="16384" width="9.33203125" style="171"/>
  </cols>
  <sheetData>
    <row r="1" spans="2:3" x14ac:dyDescent="0.2">
      <c r="B1" s="171" t="s">
        <v>437</v>
      </c>
      <c r="C1" s="171"/>
    </row>
    <row r="2" spans="2:3" x14ac:dyDescent="0.2">
      <c r="C2" s="171" t="s">
        <v>438</v>
      </c>
    </row>
    <row r="3" spans="2:3" ht="6" customHeight="1" x14ac:dyDescent="0.2"/>
    <row r="4" spans="2:3" x14ac:dyDescent="0.2">
      <c r="B4" s="174" t="s">
        <v>401</v>
      </c>
      <c r="C4" s="175" t="s">
        <v>402</v>
      </c>
    </row>
    <row r="5" spans="2:3" ht="19.2" x14ac:dyDescent="0.2">
      <c r="B5" s="176" t="s">
        <v>403</v>
      </c>
      <c r="C5" s="177" t="s">
        <v>439</v>
      </c>
    </row>
    <row r="6" spans="2:3" ht="19.2" x14ac:dyDescent="0.2">
      <c r="B6" s="176" t="s">
        <v>405</v>
      </c>
      <c r="C6" s="177" t="s">
        <v>440</v>
      </c>
    </row>
    <row r="7" spans="2:3" x14ac:dyDescent="0.2">
      <c r="B7" s="176" t="s">
        <v>407</v>
      </c>
      <c r="C7" s="177" t="s">
        <v>408</v>
      </c>
    </row>
    <row r="8" spans="2:3" ht="19.2" x14ac:dyDescent="0.2">
      <c r="B8" s="176" t="s">
        <v>409</v>
      </c>
      <c r="C8" s="177" t="s">
        <v>410</v>
      </c>
    </row>
    <row r="9" spans="2:3" x14ac:dyDescent="0.2">
      <c r="B9" s="176" t="s">
        <v>411</v>
      </c>
      <c r="C9" s="177" t="s">
        <v>412</v>
      </c>
    </row>
    <row r="10" spans="2:3" ht="19.2" x14ac:dyDescent="0.2">
      <c r="B10" s="176" t="s">
        <v>413</v>
      </c>
      <c r="C10" s="177" t="s">
        <v>441</v>
      </c>
    </row>
    <row r="11" spans="2:3" ht="67.2" x14ac:dyDescent="0.2">
      <c r="B11" s="176" t="s">
        <v>415</v>
      </c>
      <c r="C11" s="177" t="s">
        <v>442</v>
      </c>
    </row>
    <row r="12" spans="2:3" ht="67.2" x14ac:dyDescent="0.2">
      <c r="B12" s="176" t="s">
        <v>417</v>
      </c>
      <c r="C12" s="177" t="s">
        <v>443</v>
      </c>
    </row>
    <row r="13" spans="2:3" ht="38.4" x14ac:dyDescent="0.2">
      <c r="B13" s="176" t="s">
        <v>419</v>
      </c>
      <c r="C13" s="177" t="s">
        <v>444</v>
      </c>
    </row>
    <row r="14" spans="2:3" ht="28.8" x14ac:dyDescent="0.2">
      <c r="B14" s="176" t="s">
        <v>421</v>
      </c>
      <c r="C14" s="177" t="s">
        <v>445</v>
      </c>
    </row>
    <row r="15" spans="2:3" ht="38.4" x14ac:dyDescent="0.2">
      <c r="B15" s="176" t="s">
        <v>423</v>
      </c>
      <c r="C15" s="177" t="s">
        <v>446</v>
      </c>
    </row>
    <row r="16" spans="2:3" ht="28.8" x14ac:dyDescent="0.2">
      <c r="B16" s="176" t="s">
        <v>425</v>
      </c>
      <c r="C16" s="177" t="s">
        <v>447</v>
      </c>
    </row>
    <row r="17" spans="2:3" x14ac:dyDescent="0.2">
      <c r="B17" s="176" t="s">
        <v>427</v>
      </c>
      <c r="C17" s="177" t="s">
        <v>428</v>
      </c>
    </row>
    <row r="18" spans="2:3" ht="19.2" x14ac:dyDescent="0.2">
      <c r="B18" s="176" t="s">
        <v>429</v>
      </c>
      <c r="C18" s="177" t="s">
        <v>448</v>
      </c>
    </row>
    <row r="19" spans="2:3" ht="19.2" x14ac:dyDescent="0.2">
      <c r="B19" s="176" t="s">
        <v>431</v>
      </c>
      <c r="C19" s="177" t="s">
        <v>449</v>
      </c>
    </row>
    <row r="20" spans="2:3" ht="19.2" x14ac:dyDescent="0.2">
      <c r="B20" s="176" t="s">
        <v>433</v>
      </c>
      <c r="C20" s="178" t="s">
        <v>450</v>
      </c>
    </row>
    <row r="21" spans="2:3" ht="19.2" x14ac:dyDescent="0.2">
      <c r="B21" s="179" t="s">
        <v>451</v>
      </c>
      <c r="C21" s="180" t="s">
        <v>452</v>
      </c>
    </row>
    <row r="22" spans="2:3" x14ac:dyDescent="0.2">
      <c r="B22" s="181"/>
    </row>
  </sheetData>
  <phoneticPr fontId="13"/>
  <printOptions horizontalCentered="1"/>
  <pageMargins left="0.23622047244094491" right="0.23622047244094491" top="0.74803149606299213" bottom="0.74803149606299213" header="0.31496062992125984" footer="0.3149606299212598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2:H41"/>
  <sheetViews>
    <sheetView zoomScaleNormal="100" zoomScaleSheetLayoutView="100" workbookViewId="0">
      <selection activeCell="F7" sqref="F7:G7"/>
    </sheetView>
  </sheetViews>
  <sheetFormatPr defaultColWidth="9" defaultRowHeight="13.2" x14ac:dyDescent="0.2"/>
  <cols>
    <col min="1" max="2" width="2.109375" style="104" customWidth="1"/>
    <col min="3" max="3" width="2.21875" style="104" customWidth="1"/>
    <col min="4" max="4" width="2.44140625" style="104" customWidth="1"/>
    <col min="5" max="5" width="2.33203125" style="104" customWidth="1"/>
    <col min="6" max="6" width="47.6640625" style="104" customWidth="1"/>
    <col min="7" max="7" width="18.44140625" style="104" customWidth="1"/>
    <col min="8" max="8" width="2.6640625" style="104" customWidth="1"/>
    <col min="9" max="9" width="0.88671875" style="104" customWidth="1"/>
    <col min="10" max="16384" width="9" style="104"/>
  </cols>
  <sheetData>
    <row r="2" spans="1:8" s="84" customFormat="1" ht="17.100000000000001" customHeight="1" x14ac:dyDescent="0.2">
      <c r="A2" s="1748"/>
      <c r="B2" s="1748"/>
      <c r="C2" s="1748"/>
      <c r="D2" s="1748"/>
      <c r="E2" s="1748"/>
    </row>
    <row r="3" spans="1:8" s="84" customFormat="1" ht="17.100000000000001" customHeight="1" x14ac:dyDescent="0.2">
      <c r="A3" s="85" t="s">
        <v>210</v>
      </c>
      <c r="B3" s="85"/>
      <c r="C3" s="85"/>
      <c r="D3" s="85"/>
      <c r="E3" s="85"/>
    </row>
    <row r="4" spans="1:8" s="84" customFormat="1" ht="21.9" customHeight="1" x14ac:dyDescent="0.2">
      <c r="B4" s="86"/>
      <c r="C4" s="87"/>
      <c r="D4" s="87"/>
      <c r="E4" s="87"/>
      <c r="F4" s="87"/>
      <c r="G4" s="87"/>
      <c r="H4" s="88"/>
    </row>
    <row r="5" spans="1:8" s="84" customFormat="1" ht="17.100000000000001" customHeight="1" x14ac:dyDescent="0.2">
      <c r="B5" s="89"/>
      <c r="C5" s="1749" t="s">
        <v>33</v>
      </c>
      <c r="D5" s="1749"/>
      <c r="E5" s="1749"/>
      <c r="F5" s="1749"/>
      <c r="G5" s="1749"/>
      <c r="H5" s="90"/>
    </row>
    <row r="6" spans="1:8" s="84" customFormat="1" ht="21.9" customHeight="1" x14ac:dyDescent="0.2">
      <c r="B6" s="89"/>
      <c r="C6" s="91"/>
      <c r="D6" s="91"/>
      <c r="E6" s="91"/>
      <c r="F6" s="91"/>
      <c r="G6" s="91"/>
      <c r="H6" s="90"/>
    </row>
    <row r="7" spans="1:8" s="84" customFormat="1" ht="17.100000000000001" customHeight="1" x14ac:dyDescent="0.2">
      <c r="B7" s="89"/>
      <c r="C7" s="91"/>
      <c r="D7" s="91"/>
      <c r="E7" s="91"/>
      <c r="F7" s="1750" t="s">
        <v>35</v>
      </c>
      <c r="G7" s="1750"/>
      <c r="H7" s="90"/>
    </row>
    <row r="8" spans="1:8" s="84" customFormat="1" ht="17.100000000000001" customHeight="1" x14ac:dyDescent="0.2">
      <c r="B8" s="89"/>
      <c r="C8" s="1743" t="s">
        <v>36</v>
      </c>
      <c r="D8" s="1743"/>
      <c r="E8" s="1743"/>
      <c r="F8" s="1743"/>
      <c r="G8" s="91"/>
      <c r="H8" s="90"/>
    </row>
    <row r="9" spans="1:8" s="84" customFormat="1" ht="17.100000000000001" customHeight="1" x14ac:dyDescent="0.2">
      <c r="B9" s="89"/>
      <c r="C9" s="91"/>
      <c r="D9" s="91"/>
      <c r="E9" s="91"/>
      <c r="F9" s="91"/>
      <c r="G9" s="91"/>
      <c r="H9" s="90"/>
    </row>
    <row r="10" spans="1:8" s="84" customFormat="1" ht="19.5" customHeight="1" x14ac:dyDescent="0.2">
      <c r="B10" s="89"/>
      <c r="D10" s="92"/>
      <c r="E10" s="92"/>
      <c r="F10" s="93" t="s">
        <v>37</v>
      </c>
      <c r="G10" s="93"/>
      <c r="H10" s="90"/>
    </row>
    <row r="11" spans="1:8" s="84" customFormat="1" ht="19.5" customHeight="1" x14ac:dyDescent="0.2">
      <c r="B11" s="89"/>
      <c r="D11" s="92"/>
      <c r="E11" s="92"/>
      <c r="F11" s="93" t="s">
        <v>38</v>
      </c>
      <c r="G11" s="93"/>
      <c r="H11" s="90"/>
    </row>
    <row r="12" spans="1:8" s="84" customFormat="1" ht="19.5" customHeight="1" x14ac:dyDescent="0.2">
      <c r="B12" s="89"/>
      <c r="D12" s="92"/>
      <c r="E12" s="92"/>
      <c r="F12" s="93" t="s">
        <v>39</v>
      </c>
      <c r="G12" s="93" t="s">
        <v>211</v>
      </c>
      <c r="H12" s="90"/>
    </row>
    <row r="13" spans="1:8" s="84" customFormat="1" ht="16.5" customHeight="1" x14ac:dyDescent="0.2">
      <c r="B13" s="89"/>
      <c r="C13" s="91"/>
      <c r="D13" s="91"/>
      <c r="E13" s="92"/>
      <c r="F13" s="91"/>
      <c r="G13" s="91"/>
      <c r="H13" s="90"/>
    </row>
    <row r="14" spans="1:8" s="84" customFormat="1" ht="16.5" customHeight="1" x14ac:dyDescent="0.2">
      <c r="B14" s="89"/>
      <c r="C14" s="91"/>
      <c r="D14" s="91"/>
      <c r="E14" s="92"/>
      <c r="F14" s="91"/>
      <c r="G14" s="91"/>
      <c r="H14" s="90"/>
    </row>
    <row r="15" spans="1:8" s="84" customFormat="1" ht="18" customHeight="1" x14ac:dyDescent="0.2">
      <c r="B15" s="94"/>
      <c r="C15" s="1746" t="s">
        <v>212</v>
      </c>
      <c r="D15" s="1746"/>
      <c r="E15" s="1746"/>
      <c r="F15" s="1746"/>
      <c r="G15" s="1746"/>
      <c r="H15" s="90"/>
    </row>
    <row r="16" spans="1:8" s="84" customFormat="1" ht="18" customHeight="1" x14ac:dyDescent="0.2">
      <c r="B16" s="94"/>
      <c r="C16" s="1746"/>
      <c r="D16" s="1746"/>
      <c r="E16" s="1746"/>
      <c r="F16" s="1746"/>
      <c r="G16" s="1746"/>
      <c r="H16" s="90"/>
    </row>
    <row r="17" spans="2:8" s="84" customFormat="1" ht="21" customHeight="1" x14ac:dyDescent="0.2">
      <c r="B17" s="94"/>
      <c r="C17" s="95"/>
      <c r="D17" s="95"/>
      <c r="E17" s="95"/>
      <c r="F17" s="95"/>
      <c r="G17" s="95"/>
      <c r="H17" s="90"/>
    </row>
    <row r="18" spans="2:8" s="84" customFormat="1" ht="21" customHeight="1" x14ac:dyDescent="0.2">
      <c r="B18" s="89"/>
      <c r="C18" s="1749" t="s">
        <v>26</v>
      </c>
      <c r="D18" s="1749"/>
      <c r="E18" s="1749"/>
      <c r="F18" s="1749"/>
      <c r="G18" s="1749"/>
      <c r="H18" s="90"/>
    </row>
    <row r="19" spans="2:8" s="84" customFormat="1" ht="21" customHeight="1" x14ac:dyDescent="0.2">
      <c r="B19" s="89"/>
      <c r="C19" s="93"/>
      <c r="D19" s="93"/>
      <c r="E19" s="93"/>
      <c r="F19" s="93"/>
      <c r="G19" s="93"/>
      <c r="H19" s="90"/>
    </row>
    <row r="20" spans="2:8" s="84" customFormat="1" ht="21" customHeight="1" x14ac:dyDescent="0.2">
      <c r="B20" s="94"/>
      <c r="C20" s="96" t="s">
        <v>9</v>
      </c>
      <c r="D20" s="1743" t="s">
        <v>40</v>
      </c>
      <c r="E20" s="1743"/>
      <c r="F20" s="1743"/>
      <c r="G20" s="91"/>
      <c r="H20" s="90"/>
    </row>
    <row r="21" spans="2:8" s="84" customFormat="1" ht="18" customHeight="1" x14ac:dyDescent="0.2">
      <c r="B21" s="94"/>
      <c r="C21" s="96" t="s">
        <v>41</v>
      </c>
      <c r="D21" s="1746" t="s">
        <v>42</v>
      </c>
      <c r="E21" s="1746"/>
      <c r="F21" s="1746"/>
      <c r="G21" s="1747"/>
      <c r="H21" s="90"/>
    </row>
    <row r="22" spans="2:8" s="84" customFormat="1" ht="18" customHeight="1" x14ac:dyDescent="0.2">
      <c r="B22" s="94"/>
      <c r="C22" s="97"/>
      <c r="D22" s="1746"/>
      <c r="E22" s="1746"/>
      <c r="F22" s="1746"/>
      <c r="G22" s="1747"/>
      <c r="H22" s="90"/>
    </row>
    <row r="23" spans="2:8" s="84" customFormat="1" ht="21" customHeight="1" x14ac:dyDescent="0.2">
      <c r="B23" s="94"/>
      <c r="C23" s="96" t="s">
        <v>43</v>
      </c>
      <c r="D23" s="1743" t="s">
        <v>213</v>
      </c>
      <c r="E23" s="1743"/>
      <c r="F23" s="1743"/>
      <c r="G23" s="91"/>
      <c r="H23" s="90"/>
    </row>
    <row r="24" spans="2:8" s="84" customFormat="1" ht="21" customHeight="1" x14ac:dyDescent="0.2">
      <c r="B24" s="94"/>
      <c r="C24" s="96" t="s">
        <v>22</v>
      </c>
      <c r="D24" s="1743" t="s">
        <v>44</v>
      </c>
      <c r="E24" s="1743"/>
      <c r="F24" s="1743"/>
      <c r="G24" s="91"/>
      <c r="H24" s="90"/>
    </row>
    <row r="25" spans="2:8" s="84" customFormat="1" ht="21" customHeight="1" x14ac:dyDescent="0.2">
      <c r="B25" s="94"/>
      <c r="C25" s="96" t="s">
        <v>45</v>
      </c>
      <c r="D25" s="1743" t="s">
        <v>214</v>
      </c>
      <c r="E25" s="1743"/>
      <c r="F25" s="1743"/>
      <c r="G25" s="91"/>
      <c r="H25" s="90"/>
    </row>
    <row r="26" spans="2:8" s="84" customFormat="1" ht="18" customHeight="1" x14ac:dyDescent="0.2">
      <c r="B26" s="94"/>
      <c r="C26" s="96" t="s">
        <v>46</v>
      </c>
      <c r="D26" s="1746" t="s">
        <v>47</v>
      </c>
      <c r="E26" s="1746"/>
      <c r="F26" s="1746"/>
      <c r="G26" s="1747"/>
      <c r="H26" s="90"/>
    </row>
    <row r="27" spans="2:8" s="84" customFormat="1" ht="18" customHeight="1" x14ac:dyDescent="0.2">
      <c r="B27" s="94"/>
      <c r="C27" s="96"/>
      <c r="D27" s="1746"/>
      <c r="E27" s="1746"/>
      <c r="F27" s="1746"/>
      <c r="G27" s="1747"/>
      <c r="H27" s="90"/>
    </row>
    <row r="28" spans="2:8" s="84" customFormat="1" ht="21" customHeight="1" x14ac:dyDescent="0.2">
      <c r="B28" s="94"/>
      <c r="C28" s="96" t="s">
        <v>48</v>
      </c>
      <c r="D28" s="1746" t="s">
        <v>215</v>
      </c>
      <c r="E28" s="1746"/>
      <c r="F28" s="1746"/>
      <c r="G28" s="1747"/>
      <c r="H28" s="90"/>
    </row>
    <row r="29" spans="2:8" s="84" customFormat="1" ht="29.4" customHeight="1" x14ac:dyDescent="0.2">
      <c r="B29" s="94"/>
      <c r="C29" s="97"/>
      <c r="D29" s="1746"/>
      <c r="E29" s="1746"/>
      <c r="F29" s="1746"/>
      <c r="G29" s="1747"/>
      <c r="H29" s="90"/>
    </row>
    <row r="30" spans="2:8" s="84" customFormat="1" ht="21" customHeight="1" x14ac:dyDescent="0.2">
      <c r="B30" s="94"/>
      <c r="C30" s="96"/>
      <c r="D30" s="98" t="s">
        <v>216</v>
      </c>
      <c r="E30" s="95"/>
      <c r="F30" s="1743" t="s">
        <v>49</v>
      </c>
      <c r="G30" s="1743"/>
      <c r="H30" s="90"/>
    </row>
    <row r="31" spans="2:8" s="84" customFormat="1" ht="18" customHeight="1" x14ac:dyDescent="0.2">
      <c r="B31" s="94"/>
      <c r="C31" s="96"/>
      <c r="D31" s="98" t="s">
        <v>217</v>
      </c>
      <c r="E31" s="95"/>
      <c r="F31" s="1746" t="s">
        <v>218</v>
      </c>
      <c r="G31" s="1746"/>
      <c r="H31" s="90"/>
    </row>
    <row r="32" spans="2:8" s="84" customFormat="1" ht="18" customHeight="1" x14ac:dyDescent="0.2">
      <c r="B32" s="94"/>
      <c r="C32" s="96"/>
      <c r="D32" s="99"/>
      <c r="E32" s="95"/>
      <c r="F32" s="1746"/>
      <c r="G32" s="1746"/>
      <c r="H32" s="90"/>
    </row>
    <row r="33" spans="2:8" s="84" customFormat="1" ht="21" customHeight="1" x14ac:dyDescent="0.2">
      <c r="B33" s="94"/>
      <c r="C33" s="96"/>
      <c r="D33" s="98" t="s">
        <v>219</v>
      </c>
      <c r="E33" s="95"/>
      <c r="F33" s="1743" t="s">
        <v>50</v>
      </c>
      <c r="G33" s="1743"/>
      <c r="H33" s="90"/>
    </row>
    <row r="34" spans="2:8" s="84" customFormat="1" ht="18" customHeight="1" x14ac:dyDescent="0.2">
      <c r="B34" s="94"/>
      <c r="C34" s="96"/>
      <c r="D34" s="98" t="s">
        <v>220</v>
      </c>
      <c r="F34" s="1746" t="s">
        <v>51</v>
      </c>
      <c r="G34" s="1746"/>
      <c r="H34" s="90"/>
    </row>
    <row r="35" spans="2:8" s="84" customFormat="1" ht="18" customHeight="1" x14ac:dyDescent="0.2">
      <c r="B35" s="94"/>
      <c r="C35" s="96"/>
      <c r="D35" s="98"/>
      <c r="F35" s="1746"/>
      <c r="G35" s="1746"/>
      <c r="H35" s="90"/>
    </row>
    <row r="36" spans="2:8" s="84" customFormat="1" ht="21" customHeight="1" x14ac:dyDescent="0.2">
      <c r="B36" s="94"/>
      <c r="C36" s="96" t="s">
        <v>52</v>
      </c>
      <c r="D36" s="1743" t="s">
        <v>53</v>
      </c>
      <c r="E36" s="1743"/>
      <c r="F36" s="1743"/>
      <c r="G36" s="91"/>
      <c r="H36" s="90"/>
    </row>
    <row r="37" spans="2:8" s="84" customFormat="1" ht="21" customHeight="1" x14ac:dyDescent="0.2">
      <c r="B37" s="94"/>
      <c r="C37" s="96" t="s">
        <v>54</v>
      </c>
      <c r="D37" s="1743" t="s">
        <v>55</v>
      </c>
      <c r="E37" s="1743"/>
      <c r="F37" s="1744"/>
      <c r="G37" s="91"/>
      <c r="H37" s="90"/>
    </row>
    <row r="38" spans="2:8" s="84" customFormat="1" ht="21" customHeight="1" x14ac:dyDescent="0.2">
      <c r="B38" s="94"/>
      <c r="C38" s="95"/>
      <c r="D38" s="98"/>
      <c r="E38" s="95" t="s">
        <v>221</v>
      </c>
      <c r="F38" s="95"/>
      <c r="G38" s="95"/>
      <c r="H38" s="90"/>
    </row>
    <row r="39" spans="2:8" s="84" customFormat="1" ht="21" customHeight="1" x14ac:dyDescent="0.2">
      <c r="B39" s="94"/>
      <c r="C39" s="95"/>
      <c r="D39" s="98"/>
      <c r="E39" s="95"/>
      <c r="F39" s="95"/>
      <c r="G39" s="95"/>
      <c r="H39" s="90"/>
    </row>
    <row r="40" spans="2:8" s="84" customFormat="1" ht="21" customHeight="1" x14ac:dyDescent="0.2">
      <c r="B40" s="100"/>
      <c r="C40" s="101"/>
      <c r="D40" s="102"/>
      <c r="E40" s="101"/>
      <c r="F40" s="101"/>
      <c r="G40" s="101"/>
      <c r="H40" s="103"/>
    </row>
    <row r="41" spans="2:8" s="84" customFormat="1" ht="18" customHeight="1" x14ac:dyDescent="0.2">
      <c r="B41" s="91"/>
      <c r="C41" s="91"/>
      <c r="D41" s="91"/>
      <c r="F41" s="1745" t="s">
        <v>208</v>
      </c>
      <c r="G41" s="1745"/>
    </row>
  </sheetData>
  <mergeCells count="20">
    <mergeCell ref="D26:G27"/>
    <mergeCell ref="A2:E2"/>
    <mergeCell ref="C5:G5"/>
    <mergeCell ref="F7:G7"/>
    <mergeCell ref="C8:F8"/>
    <mergeCell ref="C15:G16"/>
    <mergeCell ref="C18:G18"/>
    <mergeCell ref="D20:F20"/>
    <mergeCell ref="D21:G22"/>
    <mergeCell ref="D23:F23"/>
    <mergeCell ref="D24:F24"/>
    <mergeCell ref="D25:F25"/>
    <mergeCell ref="D37:F37"/>
    <mergeCell ref="F41:G41"/>
    <mergeCell ref="D28:G29"/>
    <mergeCell ref="F30:G30"/>
    <mergeCell ref="F31:G32"/>
    <mergeCell ref="F33:G33"/>
    <mergeCell ref="F34:G35"/>
    <mergeCell ref="D36:F36"/>
  </mergeCells>
  <phoneticPr fontId="13"/>
  <printOptions horizontalCentered="1"/>
  <pageMargins left="0.39370078740157483" right="0.39370078740157483" top="0.75" bottom="0.66" header="0.51181102362204722" footer="0.51181102362204722"/>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2:L40"/>
  <sheetViews>
    <sheetView view="pageBreakPreview" zoomScaleNormal="100" zoomScaleSheetLayoutView="100" workbookViewId="0">
      <selection activeCell="F7" sqref="F7:G7"/>
    </sheetView>
  </sheetViews>
  <sheetFormatPr defaultColWidth="10" defaultRowHeight="13.2" x14ac:dyDescent="0.2"/>
  <cols>
    <col min="1" max="1" width="1" style="104" customWidth="1"/>
    <col min="2" max="2" width="2.33203125" style="104" customWidth="1"/>
    <col min="3" max="3" width="2.44140625" style="104" customWidth="1"/>
    <col min="4" max="4" width="2.77734375" style="104" customWidth="1"/>
    <col min="5" max="5" width="2.6640625" style="104" customWidth="1"/>
    <col min="6" max="6" width="52.88671875" style="104" customWidth="1"/>
    <col min="7" max="7" width="20.5546875" style="104" customWidth="1"/>
    <col min="8" max="8" width="2.88671875" style="104" customWidth="1"/>
    <col min="9" max="9" width="1" style="104" customWidth="1"/>
    <col min="10" max="16384" width="10" style="104"/>
  </cols>
  <sheetData>
    <row r="2" spans="1:8" s="84" customFormat="1" ht="17.100000000000001" customHeight="1" x14ac:dyDescent="0.2">
      <c r="A2" s="1748" t="s">
        <v>226</v>
      </c>
      <c r="B2" s="1748"/>
      <c r="C2" s="1748"/>
      <c r="D2" s="1748"/>
      <c r="E2" s="1748"/>
    </row>
    <row r="3" spans="1:8" s="84" customFormat="1" ht="17.100000000000001" customHeight="1" x14ac:dyDescent="0.2">
      <c r="A3" s="85" t="s">
        <v>227</v>
      </c>
      <c r="B3" s="85"/>
      <c r="C3" s="85"/>
      <c r="D3" s="85"/>
      <c r="E3" s="85"/>
      <c r="G3" s="122" t="s">
        <v>228</v>
      </c>
    </row>
    <row r="4" spans="1:8" s="84" customFormat="1" ht="21.9" customHeight="1" x14ac:dyDescent="0.2">
      <c r="B4" s="86"/>
      <c r="C4" s="87"/>
      <c r="D4" s="87"/>
      <c r="E4" s="87"/>
      <c r="F4" s="87"/>
      <c r="G4" s="87"/>
      <c r="H4" s="88"/>
    </row>
    <row r="5" spans="1:8" s="84" customFormat="1" ht="17.100000000000001" customHeight="1" x14ac:dyDescent="0.2">
      <c r="B5" s="89"/>
      <c r="C5" s="1749" t="s">
        <v>33</v>
      </c>
      <c r="D5" s="1749"/>
      <c r="E5" s="1749"/>
      <c r="F5" s="1749"/>
      <c r="G5" s="1749"/>
      <c r="H5" s="90"/>
    </row>
    <row r="6" spans="1:8" s="84" customFormat="1" ht="21.9" customHeight="1" x14ac:dyDescent="0.2">
      <c r="B6" s="89"/>
      <c r="C6" s="91"/>
      <c r="D6" s="91"/>
      <c r="E6" s="91"/>
      <c r="F6" s="91"/>
      <c r="G6" s="91"/>
      <c r="H6" s="90"/>
    </row>
    <row r="7" spans="1:8" s="84" customFormat="1" ht="17.100000000000001" customHeight="1" x14ac:dyDescent="0.2">
      <c r="B7" s="89"/>
      <c r="C7" s="91"/>
      <c r="D7" s="91"/>
      <c r="E7" s="91"/>
      <c r="F7" s="1751" t="s">
        <v>229</v>
      </c>
      <c r="G7" s="1751"/>
      <c r="H7" s="90"/>
    </row>
    <row r="8" spans="1:8" s="84" customFormat="1" ht="17.100000000000001" customHeight="1" x14ac:dyDescent="0.2">
      <c r="B8" s="89"/>
      <c r="C8" s="1743" t="s">
        <v>36</v>
      </c>
      <c r="D8" s="1743"/>
      <c r="E8" s="1743"/>
      <c r="F8" s="1743"/>
      <c r="G8" s="91"/>
      <c r="H8" s="90"/>
    </row>
    <row r="9" spans="1:8" s="84" customFormat="1" ht="17.100000000000001" customHeight="1" x14ac:dyDescent="0.2">
      <c r="B9" s="89"/>
      <c r="C9" s="91"/>
      <c r="D9" s="91"/>
      <c r="E9" s="91"/>
      <c r="F9" s="91"/>
      <c r="G9" s="91"/>
      <c r="H9" s="90"/>
    </row>
    <row r="10" spans="1:8" s="84" customFormat="1" ht="19.5" customHeight="1" x14ac:dyDescent="0.2">
      <c r="B10" s="89"/>
      <c r="D10" s="92"/>
      <c r="E10" s="92"/>
      <c r="F10" s="117" t="s">
        <v>37</v>
      </c>
      <c r="G10" s="123" t="s">
        <v>230</v>
      </c>
      <c r="H10" s="90"/>
    </row>
    <row r="11" spans="1:8" s="84" customFormat="1" ht="19.5" customHeight="1" x14ac:dyDescent="0.2">
      <c r="B11" s="89"/>
      <c r="D11" s="92"/>
      <c r="E11" s="92"/>
      <c r="F11" s="117" t="s">
        <v>38</v>
      </c>
      <c r="G11" s="117"/>
      <c r="H11" s="90"/>
    </row>
    <row r="12" spans="1:8" s="84" customFormat="1" ht="19.5" customHeight="1" x14ac:dyDescent="0.2">
      <c r="B12" s="89"/>
      <c r="D12" s="92"/>
      <c r="E12" s="92"/>
      <c r="F12" s="117" t="s">
        <v>39</v>
      </c>
      <c r="G12" s="123" t="s">
        <v>231</v>
      </c>
      <c r="H12" s="90"/>
    </row>
    <row r="13" spans="1:8" s="84" customFormat="1" ht="16.5" customHeight="1" x14ac:dyDescent="0.2">
      <c r="B13" s="89"/>
      <c r="C13" s="91"/>
      <c r="D13" s="91"/>
      <c r="E13" s="92"/>
      <c r="F13" s="91"/>
      <c r="G13" s="91"/>
      <c r="H13" s="90"/>
    </row>
    <row r="14" spans="1:8" s="84" customFormat="1" ht="16.5" customHeight="1" x14ac:dyDescent="0.2">
      <c r="B14" s="89"/>
      <c r="C14" s="91"/>
      <c r="D14" s="91"/>
      <c r="E14" s="92"/>
      <c r="F14" s="91"/>
      <c r="G14" s="91"/>
      <c r="H14" s="90"/>
    </row>
    <row r="15" spans="1:8" s="84" customFormat="1" ht="18" customHeight="1" x14ac:dyDescent="0.2">
      <c r="B15" s="94"/>
      <c r="C15" s="1746" t="s">
        <v>232</v>
      </c>
      <c r="D15" s="1746"/>
      <c r="E15" s="1746"/>
      <c r="F15" s="1746"/>
      <c r="G15" s="1746"/>
      <c r="H15" s="90"/>
    </row>
    <row r="16" spans="1:8" s="84" customFormat="1" ht="18" customHeight="1" x14ac:dyDescent="0.2">
      <c r="B16" s="94"/>
      <c r="C16" s="1746"/>
      <c r="D16" s="1746"/>
      <c r="E16" s="1746"/>
      <c r="F16" s="1746"/>
      <c r="G16" s="1746"/>
      <c r="H16" s="90"/>
    </row>
    <row r="17" spans="2:12" s="84" customFormat="1" ht="21" customHeight="1" x14ac:dyDescent="0.2">
      <c r="B17" s="94"/>
      <c r="C17" s="118"/>
      <c r="D17" s="118"/>
      <c r="E17" s="118"/>
      <c r="F17" s="118"/>
      <c r="G17" s="118"/>
      <c r="H17" s="90"/>
    </row>
    <row r="18" spans="2:12" s="84" customFormat="1" ht="21" customHeight="1" x14ac:dyDescent="0.2">
      <c r="B18" s="89"/>
      <c r="C18" s="1749" t="s">
        <v>26</v>
      </c>
      <c r="D18" s="1749"/>
      <c r="E18" s="1749"/>
      <c r="F18" s="1749"/>
      <c r="G18" s="1749"/>
      <c r="H18" s="90"/>
    </row>
    <row r="19" spans="2:12" s="84" customFormat="1" ht="21" customHeight="1" x14ac:dyDescent="0.2">
      <c r="B19" s="89"/>
      <c r="C19" s="117"/>
      <c r="D19" s="117"/>
      <c r="E19" s="117"/>
      <c r="F19" s="117"/>
      <c r="G19" s="124"/>
      <c r="H19" s="90"/>
      <c r="K19" s="124"/>
    </row>
    <row r="20" spans="2:12" s="84" customFormat="1" ht="21" customHeight="1" x14ac:dyDescent="0.2">
      <c r="B20" s="94"/>
      <c r="C20" s="96" t="s">
        <v>9</v>
      </c>
      <c r="D20" s="1743" t="s">
        <v>256</v>
      </c>
      <c r="E20" s="1743"/>
      <c r="F20" s="1743"/>
      <c r="G20" s="1743"/>
      <c r="H20" s="90"/>
    </row>
    <row r="21" spans="2:12" s="84" customFormat="1" ht="18" customHeight="1" x14ac:dyDescent="0.2">
      <c r="B21" s="94"/>
      <c r="C21" s="96" t="s">
        <v>41</v>
      </c>
      <c r="D21" s="1746" t="s">
        <v>233</v>
      </c>
      <c r="E21" s="1746"/>
      <c r="F21" s="1746"/>
      <c r="G21" s="1747"/>
      <c r="H21" s="90"/>
    </row>
    <row r="22" spans="2:12" s="84" customFormat="1" ht="18" customHeight="1" x14ac:dyDescent="0.2">
      <c r="B22" s="94"/>
      <c r="C22" s="97"/>
      <c r="D22" s="1746"/>
      <c r="E22" s="1746"/>
      <c r="F22" s="1746"/>
      <c r="G22" s="1747"/>
      <c r="H22" s="90"/>
    </row>
    <row r="23" spans="2:12" s="84" customFormat="1" ht="21" customHeight="1" x14ac:dyDescent="0.2">
      <c r="B23" s="94"/>
      <c r="C23" s="96" t="s">
        <v>43</v>
      </c>
      <c r="D23" s="1743" t="s">
        <v>234</v>
      </c>
      <c r="E23" s="1743"/>
      <c r="F23" s="1743"/>
      <c r="G23" s="91"/>
      <c r="H23" s="90"/>
      <c r="K23" s="124"/>
    </row>
    <row r="24" spans="2:12" s="84" customFormat="1" ht="21" customHeight="1" x14ac:dyDescent="0.2">
      <c r="B24" s="94"/>
      <c r="C24" s="96" t="s">
        <v>22</v>
      </c>
      <c r="D24" s="118" t="s">
        <v>235</v>
      </c>
      <c r="E24" s="118"/>
      <c r="F24" s="118"/>
      <c r="G24" s="118"/>
      <c r="H24" s="90"/>
    </row>
    <row r="25" spans="2:12" s="84" customFormat="1" ht="21" customHeight="1" x14ac:dyDescent="0.2">
      <c r="B25" s="94"/>
      <c r="C25" s="96" t="s">
        <v>45</v>
      </c>
      <c r="D25" s="1743" t="s">
        <v>236</v>
      </c>
      <c r="E25" s="1743"/>
      <c r="F25" s="1743"/>
      <c r="G25" s="91"/>
      <c r="H25" s="90"/>
    </row>
    <row r="26" spans="2:12" s="84" customFormat="1" ht="18" customHeight="1" x14ac:dyDescent="0.2">
      <c r="B26" s="94"/>
      <c r="C26" s="96" t="s">
        <v>46</v>
      </c>
      <c r="D26" s="1746" t="s">
        <v>237</v>
      </c>
      <c r="E26" s="1746"/>
      <c r="F26" s="1746"/>
      <c r="G26" s="1747"/>
      <c r="H26" s="90"/>
      <c r="K26" s="124"/>
    </row>
    <row r="27" spans="2:12" s="84" customFormat="1" ht="18" customHeight="1" x14ac:dyDescent="0.2">
      <c r="B27" s="94"/>
      <c r="C27" s="96"/>
      <c r="D27" s="1746"/>
      <c r="E27" s="1746"/>
      <c r="F27" s="1746"/>
      <c r="G27" s="1747"/>
      <c r="H27" s="90"/>
    </row>
    <row r="28" spans="2:12" s="84" customFormat="1" ht="21" customHeight="1" x14ac:dyDescent="0.2">
      <c r="B28" s="94"/>
      <c r="C28" s="96" t="s">
        <v>48</v>
      </c>
      <c r="D28" s="1746" t="s">
        <v>238</v>
      </c>
      <c r="E28" s="1746"/>
      <c r="F28" s="1746"/>
      <c r="G28" s="1747"/>
      <c r="H28" s="90"/>
    </row>
    <row r="29" spans="2:12" s="84" customFormat="1" ht="21" customHeight="1" x14ac:dyDescent="0.2">
      <c r="B29" s="94"/>
      <c r="C29" s="97"/>
      <c r="D29" s="1746"/>
      <c r="E29" s="1746"/>
      <c r="F29" s="1746"/>
      <c r="G29" s="1747"/>
      <c r="H29" s="90"/>
    </row>
    <row r="30" spans="2:12" s="84" customFormat="1" ht="30.75" customHeight="1" x14ac:dyDescent="0.2">
      <c r="B30" s="94"/>
      <c r="C30" s="97"/>
      <c r="D30" s="115"/>
      <c r="E30" s="115"/>
      <c r="F30" s="115"/>
      <c r="G30" s="116"/>
      <c r="H30" s="90"/>
    </row>
    <row r="31" spans="2:12" s="84" customFormat="1" ht="21" customHeight="1" x14ac:dyDescent="0.2">
      <c r="B31" s="94"/>
      <c r="C31" s="96"/>
      <c r="D31" s="98" t="s">
        <v>239</v>
      </c>
      <c r="E31" s="118"/>
      <c r="F31" s="1743" t="s">
        <v>49</v>
      </c>
      <c r="G31" s="1743"/>
      <c r="H31" s="90"/>
      <c r="L31" s="124"/>
    </row>
    <row r="32" spans="2:12" s="84" customFormat="1" ht="18" customHeight="1" x14ac:dyDescent="0.2">
      <c r="B32" s="94"/>
      <c r="C32" s="96"/>
      <c r="D32" s="98" t="s">
        <v>240</v>
      </c>
      <c r="E32" s="118"/>
      <c r="F32" s="1746" t="s">
        <v>241</v>
      </c>
      <c r="G32" s="1746"/>
      <c r="H32" s="90"/>
    </row>
    <row r="33" spans="2:8" s="84" customFormat="1" ht="18" customHeight="1" x14ac:dyDescent="0.2">
      <c r="B33" s="94"/>
      <c r="C33" s="96"/>
      <c r="D33" s="99"/>
      <c r="E33" s="118"/>
      <c r="F33" s="1746"/>
      <c r="G33" s="1746"/>
      <c r="H33" s="90"/>
    </row>
    <row r="34" spans="2:8" s="84" customFormat="1" ht="21" customHeight="1" x14ac:dyDescent="0.2">
      <c r="B34" s="94"/>
      <c r="C34" s="96"/>
      <c r="D34" s="98" t="s">
        <v>242</v>
      </c>
      <c r="E34" s="118"/>
      <c r="F34" s="1743" t="s">
        <v>50</v>
      </c>
      <c r="G34" s="1743"/>
      <c r="H34" s="90"/>
    </row>
    <row r="35" spans="2:8" s="84" customFormat="1" ht="18" customHeight="1" x14ac:dyDescent="0.2">
      <c r="B35" s="94"/>
      <c r="C35" s="96"/>
      <c r="D35" s="98" t="s">
        <v>243</v>
      </c>
      <c r="F35" s="1746" t="s">
        <v>51</v>
      </c>
      <c r="G35" s="1746"/>
      <c r="H35" s="90"/>
    </row>
    <row r="36" spans="2:8" s="84" customFormat="1" ht="18" customHeight="1" x14ac:dyDescent="0.2">
      <c r="B36" s="94"/>
      <c r="C36" s="96"/>
      <c r="D36" s="98"/>
      <c r="F36" s="1746"/>
      <c r="G36" s="1746"/>
      <c r="H36" s="90"/>
    </row>
    <row r="37" spans="2:8" s="84" customFormat="1" ht="21" customHeight="1" x14ac:dyDescent="0.2">
      <c r="B37" s="94"/>
      <c r="C37" s="96" t="s">
        <v>52</v>
      </c>
      <c r="D37" s="1743" t="s">
        <v>244</v>
      </c>
      <c r="E37" s="1743"/>
      <c r="F37" s="1743"/>
      <c r="G37" s="91"/>
      <c r="H37" s="90"/>
    </row>
    <row r="38" spans="2:8" s="84" customFormat="1" ht="21" customHeight="1" x14ac:dyDescent="0.2">
      <c r="B38" s="94"/>
      <c r="C38" s="96" t="s">
        <v>54</v>
      </c>
      <c r="D38" s="1743" t="s">
        <v>245</v>
      </c>
      <c r="E38" s="1743"/>
      <c r="F38" s="1744"/>
      <c r="G38" s="91"/>
      <c r="H38" s="90"/>
    </row>
    <row r="39" spans="2:8" s="84" customFormat="1" ht="21" customHeight="1" x14ac:dyDescent="0.2">
      <c r="B39" s="100"/>
      <c r="C39" s="101"/>
      <c r="D39" s="102"/>
      <c r="E39" s="101"/>
      <c r="F39" s="101" t="s">
        <v>246</v>
      </c>
      <c r="G39" s="101"/>
      <c r="H39" s="103"/>
    </row>
    <row r="40" spans="2:8" s="84" customFormat="1" ht="18" customHeight="1" x14ac:dyDescent="0.2">
      <c r="B40" s="91"/>
      <c r="C40" s="91"/>
      <c r="D40" s="91"/>
      <c r="F40" s="1745" t="s">
        <v>208</v>
      </c>
      <c r="G40" s="1745"/>
    </row>
  </sheetData>
  <mergeCells count="19">
    <mergeCell ref="F40:G40"/>
    <mergeCell ref="F31:G31"/>
    <mergeCell ref="F32:G33"/>
    <mergeCell ref="F34:G34"/>
    <mergeCell ref="F35:G36"/>
    <mergeCell ref="D37:F37"/>
    <mergeCell ref="D38:F38"/>
    <mergeCell ref="D28:G29"/>
    <mergeCell ref="A2:E2"/>
    <mergeCell ref="C5:G5"/>
    <mergeCell ref="F7:G7"/>
    <mergeCell ref="C8:F8"/>
    <mergeCell ref="C15:G16"/>
    <mergeCell ref="C18:G18"/>
    <mergeCell ref="D20:G20"/>
    <mergeCell ref="D21:G22"/>
    <mergeCell ref="D23:F23"/>
    <mergeCell ref="D25:F25"/>
    <mergeCell ref="D26:G27"/>
  </mergeCells>
  <phoneticPr fontId="13"/>
  <printOptions horizontalCentered="1"/>
  <pageMargins left="0.39370078740157483" right="0.39370078740157483" top="0.55118110236220474" bottom="0.47244094488188981" header="0.51181102362204722" footer="0.51181102362204722"/>
  <pageSetup paperSize="9"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2:K44"/>
  <sheetViews>
    <sheetView view="pageBreakPreview" zoomScaleNormal="100" zoomScaleSheetLayoutView="100" workbookViewId="0">
      <selection activeCell="F11" sqref="F11"/>
    </sheetView>
  </sheetViews>
  <sheetFormatPr defaultColWidth="10" defaultRowHeight="13.2" x14ac:dyDescent="0.2"/>
  <cols>
    <col min="1" max="1" width="2.6640625" style="104" customWidth="1"/>
    <col min="2" max="2" width="2.109375" style="104" customWidth="1"/>
    <col min="3" max="3" width="2.77734375" style="104" customWidth="1"/>
    <col min="4" max="4" width="3.77734375" style="104" customWidth="1"/>
    <col min="5" max="5" width="10.77734375" style="104" customWidth="1"/>
    <col min="6" max="6" width="15" style="104" customWidth="1"/>
    <col min="7" max="7" width="17.6640625" style="104" customWidth="1"/>
    <col min="8" max="9" width="10" style="104"/>
    <col min="10" max="10" width="12.33203125" style="104" customWidth="1"/>
    <col min="11" max="11" width="2.44140625" style="104" customWidth="1"/>
    <col min="12" max="12" width="1.77734375" style="104" customWidth="1"/>
    <col min="13" max="16384" width="10" style="104"/>
  </cols>
  <sheetData>
    <row r="2" spans="1:11" s="105" customFormat="1" ht="18" customHeight="1" x14ac:dyDescent="0.2"/>
    <row r="3" spans="1:11" s="84" customFormat="1" ht="18" customHeight="1" x14ac:dyDescent="0.2">
      <c r="A3" s="1748" t="s">
        <v>259</v>
      </c>
      <c r="B3" s="1748"/>
      <c r="C3" s="1748"/>
      <c r="D3" s="1748"/>
      <c r="E3" s="1748"/>
      <c r="F3" s="1748"/>
      <c r="G3" s="1748"/>
    </row>
    <row r="4" spans="1:11" s="84" customFormat="1" ht="18" customHeight="1" x14ac:dyDescent="0.2">
      <c r="B4" s="106"/>
      <c r="C4" s="107"/>
      <c r="D4" s="107"/>
      <c r="E4" s="107"/>
      <c r="F4" s="107"/>
      <c r="G4" s="107"/>
      <c r="H4" s="87"/>
      <c r="I4" s="87"/>
      <c r="J4" s="87"/>
      <c r="K4" s="88"/>
    </row>
    <row r="5" spans="1:11" s="84" customFormat="1" ht="18" customHeight="1" x14ac:dyDescent="0.2">
      <c r="B5" s="89"/>
      <c r="C5" s="1749" t="s">
        <v>63</v>
      </c>
      <c r="D5" s="1749"/>
      <c r="E5" s="1749"/>
      <c r="F5" s="1749"/>
      <c r="G5" s="1749"/>
      <c r="H5" s="1749"/>
      <c r="I5" s="1749"/>
      <c r="J5" s="1749"/>
      <c r="K5" s="90"/>
    </row>
    <row r="6" spans="1:11" s="84" customFormat="1" ht="18" customHeight="1" x14ac:dyDescent="0.2">
      <c r="B6" s="89"/>
      <c r="C6" s="91"/>
      <c r="D6" s="91"/>
      <c r="E6" s="91"/>
      <c r="F6" s="91"/>
      <c r="G6" s="91"/>
      <c r="H6" s="91"/>
      <c r="I6" s="91"/>
      <c r="J6" s="91"/>
      <c r="K6" s="90"/>
    </row>
    <row r="7" spans="1:11" s="84" customFormat="1" ht="18" customHeight="1" x14ac:dyDescent="0.2">
      <c r="B7" s="89"/>
      <c r="C7" s="91"/>
      <c r="D7" s="91"/>
      <c r="E7" s="91"/>
      <c r="F7" s="91"/>
      <c r="G7" s="91"/>
      <c r="H7" s="91"/>
      <c r="I7" s="1750" t="s">
        <v>35</v>
      </c>
      <c r="J7" s="1750"/>
      <c r="K7" s="90"/>
    </row>
    <row r="8" spans="1:11" s="84" customFormat="1" ht="18" customHeight="1" x14ac:dyDescent="0.2">
      <c r="B8" s="89"/>
      <c r="C8" s="91"/>
      <c r="D8" s="91" t="s">
        <v>64</v>
      </c>
      <c r="E8" s="91"/>
      <c r="F8" s="91"/>
      <c r="G8" s="91"/>
      <c r="H8" s="91"/>
      <c r="I8" s="91"/>
      <c r="J8" s="91"/>
      <c r="K8" s="90"/>
    </row>
    <row r="9" spans="1:11" s="84" customFormat="1" ht="18" customHeight="1" x14ac:dyDescent="0.2">
      <c r="B9" s="89"/>
      <c r="C9" s="91"/>
      <c r="D9" s="91"/>
      <c r="E9" s="91"/>
      <c r="F9" s="91"/>
      <c r="G9" s="91"/>
      <c r="H9" s="91"/>
      <c r="I9" s="91"/>
      <c r="J9" s="91"/>
      <c r="K9" s="90"/>
    </row>
    <row r="10" spans="1:11" s="84" customFormat="1" ht="19.5" customHeight="1" x14ac:dyDescent="0.2">
      <c r="B10" s="89"/>
      <c r="D10" s="92"/>
      <c r="E10" s="92"/>
      <c r="G10" s="108" t="s">
        <v>65</v>
      </c>
      <c r="H10" s="93"/>
      <c r="I10" s="92"/>
      <c r="J10" s="92"/>
      <c r="K10" s="90"/>
    </row>
    <row r="11" spans="1:11" s="84" customFormat="1" ht="19.5" customHeight="1" x14ac:dyDescent="0.2">
      <c r="B11" s="89"/>
      <c r="D11" s="92"/>
      <c r="E11" s="92"/>
      <c r="G11" s="108" t="s">
        <v>66</v>
      </c>
      <c r="H11" s="93"/>
      <c r="I11" s="92"/>
      <c r="J11" s="92"/>
      <c r="K11" s="90"/>
    </row>
    <row r="12" spans="1:11" s="84" customFormat="1" ht="19.5" customHeight="1" x14ac:dyDescent="0.2">
      <c r="B12" s="89"/>
      <c r="D12" s="92"/>
      <c r="E12" s="92"/>
      <c r="G12" s="108" t="s">
        <v>67</v>
      </c>
      <c r="H12" s="93"/>
      <c r="I12" s="92"/>
      <c r="J12" s="92"/>
      <c r="K12" s="90"/>
    </row>
    <row r="13" spans="1:11" s="84" customFormat="1" ht="19.5" customHeight="1" x14ac:dyDescent="0.2">
      <c r="B13" s="89"/>
      <c r="D13" s="92"/>
      <c r="E13" s="92"/>
      <c r="G13" s="108" t="s">
        <v>68</v>
      </c>
      <c r="H13" s="93"/>
      <c r="I13" s="92"/>
      <c r="J13" s="93" t="s">
        <v>25</v>
      </c>
      <c r="K13" s="90"/>
    </row>
    <row r="14" spans="1:11" s="84" customFormat="1" ht="18" customHeight="1" x14ac:dyDescent="0.2">
      <c r="B14" s="89"/>
      <c r="C14" s="91"/>
      <c r="D14" s="91"/>
      <c r="E14" s="91"/>
      <c r="F14" s="91"/>
      <c r="G14" s="91"/>
      <c r="H14" s="91"/>
      <c r="I14" s="91"/>
      <c r="J14" s="91"/>
      <c r="K14" s="90"/>
    </row>
    <row r="15" spans="1:11" s="84" customFormat="1" ht="18" customHeight="1" x14ac:dyDescent="0.2">
      <c r="B15" s="89"/>
      <c r="C15" s="91"/>
      <c r="D15" s="91"/>
      <c r="E15" s="91"/>
      <c r="F15" s="1753" t="s">
        <v>69</v>
      </c>
      <c r="G15" s="1753"/>
      <c r="H15" s="91"/>
      <c r="I15" s="91"/>
      <c r="J15" s="91"/>
      <c r="K15" s="90"/>
    </row>
    <row r="16" spans="1:11" s="84" customFormat="1" ht="18" customHeight="1" x14ac:dyDescent="0.2">
      <c r="B16" s="89"/>
      <c r="C16" s="91"/>
      <c r="D16" s="1743" t="s">
        <v>70</v>
      </c>
      <c r="E16" s="1743"/>
      <c r="F16" s="1753" t="s">
        <v>71</v>
      </c>
      <c r="G16" s="1753"/>
      <c r="H16" s="1750" t="s">
        <v>72</v>
      </c>
      <c r="I16" s="1750"/>
      <c r="J16" s="1750"/>
      <c r="K16" s="90"/>
    </row>
    <row r="17" spans="2:11" s="84" customFormat="1" ht="18" customHeight="1" x14ac:dyDescent="0.2">
      <c r="B17" s="89"/>
      <c r="C17" s="91"/>
      <c r="D17" s="91"/>
      <c r="E17" s="91"/>
      <c r="F17" s="1753" t="s">
        <v>73</v>
      </c>
      <c r="G17" s="1753"/>
      <c r="H17" s="91"/>
      <c r="I17" s="91"/>
      <c r="J17" s="91"/>
      <c r="K17" s="90"/>
    </row>
    <row r="18" spans="2:11" s="84" customFormat="1" ht="18" customHeight="1" x14ac:dyDescent="0.2">
      <c r="B18" s="89"/>
      <c r="C18" s="91"/>
      <c r="D18" s="91"/>
      <c r="E18" s="91"/>
      <c r="F18" s="91"/>
      <c r="G18" s="91"/>
      <c r="H18" s="91"/>
      <c r="I18" s="91"/>
      <c r="J18" s="91"/>
      <c r="K18" s="90"/>
    </row>
    <row r="19" spans="2:11" s="84" customFormat="1" ht="18" customHeight="1" x14ac:dyDescent="0.2">
      <c r="B19" s="89"/>
      <c r="C19" s="1746" t="s">
        <v>222</v>
      </c>
      <c r="D19" s="1746"/>
      <c r="E19" s="1746"/>
      <c r="F19" s="1746"/>
      <c r="G19" s="1746"/>
      <c r="H19" s="1746"/>
      <c r="I19" s="1746"/>
      <c r="J19" s="1746"/>
      <c r="K19" s="90"/>
    </row>
    <row r="20" spans="2:11" s="84" customFormat="1" ht="18" customHeight="1" x14ac:dyDescent="0.2">
      <c r="B20" s="89"/>
      <c r="C20" s="1746"/>
      <c r="D20" s="1746"/>
      <c r="E20" s="1746"/>
      <c r="F20" s="1746"/>
      <c r="G20" s="1746"/>
      <c r="H20" s="1746"/>
      <c r="I20" s="1746"/>
      <c r="J20" s="1746"/>
      <c r="K20" s="90"/>
    </row>
    <row r="21" spans="2:11" s="84" customFormat="1" ht="16.5" customHeight="1" x14ac:dyDescent="0.2">
      <c r="B21" s="89"/>
      <c r="C21" s="109"/>
      <c r="D21" s="109"/>
      <c r="E21" s="109"/>
      <c r="F21" s="109"/>
      <c r="G21" s="109"/>
      <c r="H21" s="109"/>
      <c r="I21" s="109"/>
      <c r="J21" s="109"/>
      <c r="K21" s="90"/>
    </row>
    <row r="22" spans="2:11" s="84" customFormat="1" ht="16.5" customHeight="1" x14ac:dyDescent="0.2">
      <c r="B22" s="89"/>
      <c r="C22" s="1749"/>
      <c r="D22" s="1749"/>
      <c r="E22" s="1749"/>
      <c r="F22" s="1749"/>
      <c r="G22" s="1749"/>
      <c r="H22" s="1749"/>
      <c r="I22" s="1749"/>
      <c r="J22" s="1749"/>
      <c r="K22" s="90"/>
    </row>
    <row r="23" spans="2:11" s="84" customFormat="1" ht="19.5" customHeight="1" x14ac:dyDescent="0.2">
      <c r="B23" s="89"/>
      <c r="C23" s="93"/>
      <c r="D23" s="93"/>
      <c r="E23" s="93"/>
      <c r="F23" s="93"/>
      <c r="G23" s="93" t="s">
        <v>26</v>
      </c>
      <c r="H23" s="93"/>
      <c r="I23" s="93"/>
      <c r="J23" s="93"/>
      <c r="K23" s="90"/>
    </row>
    <row r="24" spans="2:11" s="84" customFormat="1" ht="19.5" customHeight="1" x14ac:dyDescent="0.2">
      <c r="B24" s="89"/>
      <c r="C24" s="110" t="s">
        <v>9</v>
      </c>
      <c r="D24" s="1743" t="s">
        <v>74</v>
      </c>
      <c r="E24" s="1743"/>
      <c r="F24" s="1743"/>
      <c r="G24" s="1744"/>
      <c r="H24" s="95"/>
      <c r="I24" s="91"/>
      <c r="J24" s="91"/>
      <c r="K24" s="90"/>
    </row>
    <row r="25" spans="2:11" s="84" customFormat="1" ht="19.5" customHeight="1" x14ac:dyDescent="0.2">
      <c r="B25" s="89"/>
      <c r="C25" s="110" t="s">
        <v>41</v>
      </c>
      <c r="D25" s="1743" t="s">
        <v>75</v>
      </c>
      <c r="E25" s="1743"/>
      <c r="F25" s="1743"/>
      <c r="G25" s="1744"/>
      <c r="H25" s="95"/>
      <c r="I25" s="91"/>
      <c r="J25" s="91"/>
      <c r="K25" s="90"/>
    </row>
    <row r="26" spans="2:11" s="84" customFormat="1" ht="19.5" customHeight="1" x14ac:dyDescent="0.2">
      <c r="B26" s="89"/>
      <c r="C26" s="110" t="s">
        <v>43</v>
      </c>
      <c r="D26" s="1743" t="s">
        <v>44</v>
      </c>
      <c r="E26" s="1743"/>
      <c r="F26" s="1743"/>
      <c r="G26" s="1744"/>
      <c r="H26" s="95"/>
      <c r="I26" s="91"/>
      <c r="J26" s="91"/>
      <c r="K26" s="90"/>
    </row>
    <row r="27" spans="2:11" s="84" customFormat="1" ht="19.5" customHeight="1" x14ac:dyDescent="0.2">
      <c r="B27" s="89"/>
      <c r="C27" s="110" t="s">
        <v>22</v>
      </c>
      <c r="D27" s="1743" t="s">
        <v>223</v>
      </c>
      <c r="E27" s="1743"/>
      <c r="F27" s="1743"/>
      <c r="G27" s="1743"/>
      <c r="H27" s="95"/>
      <c r="I27" s="91"/>
      <c r="J27" s="91"/>
      <c r="K27" s="90"/>
    </row>
    <row r="28" spans="2:11" s="84" customFormat="1" ht="19.5" customHeight="1" x14ac:dyDescent="0.2">
      <c r="B28" s="89"/>
      <c r="C28" s="110" t="s">
        <v>45</v>
      </c>
      <c r="D28" s="1746" t="s">
        <v>47</v>
      </c>
      <c r="E28" s="1746"/>
      <c r="F28" s="1746"/>
      <c r="G28" s="1746"/>
      <c r="H28" s="1746"/>
      <c r="I28" s="1746"/>
      <c r="J28" s="1744"/>
      <c r="K28" s="90"/>
    </row>
    <row r="29" spans="2:11" s="84" customFormat="1" ht="19.5" customHeight="1" x14ac:dyDescent="0.2">
      <c r="B29" s="89"/>
      <c r="C29" s="110"/>
      <c r="D29" s="1746"/>
      <c r="E29" s="1746"/>
      <c r="F29" s="1746"/>
      <c r="G29" s="1746"/>
      <c r="H29" s="1746"/>
      <c r="I29" s="1746"/>
      <c r="J29" s="1744"/>
      <c r="K29" s="90"/>
    </row>
    <row r="30" spans="2:11" s="84" customFormat="1" ht="19.5" customHeight="1" x14ac:dyDescent="0.2">
      <c r="B30" s="89"/>
      <c r="C30" s="110" t="s">
        <v>46</v>
      </c>
      <c r="D30" s="92" t="s">
        <v>76</v>
      </c>
      <c r="E30" s="92"/>
      <c r="F30" s="92"/>
      <c r="G30" s="95"/>
      <c r="H30" s="95"/>
      <c r="I30" s="91"/>
      <c r="J30" s="91"/>
      <c r="K30" s="90"/>
    </row>
    <row r="31" spans="2:11" s="84" customFormat="1" ht="19.5" customHeight="1" x14ac:dyDescent="0.2">
      <c r="B31" s="89"/>
      <c r="C31" s="110" t="s">
        <v>48</v>
      </c>
      <c r="D31" s="1743" t="s">
        <v>53</v>
      </c>
      <c r="E31" s="1743"/>
      <c r="F31" s="1743"/>
      <c r="G31" s="1744"/>
      <c r="H31" s="95"/>
      <c r="I31" s="91"/>
      <c r="J31" s="91"/>
      <c r="K31" s="90"/>
    </row>
    <row r="32" spans="2:11" s="84" customFormat="1" ht="19.5" customHeight="1" x14ac:dyDescent="0.2">
      <c r="B32" s="89"/>
      <c r="C32" s="110" t="s">
        <v>52</v>
      </c>
      <c r="D32" s="1743" t="s">
        <v>55</v>
      </c>
      <c r="E32" s="1743"/>
      <c r="F32" s="1743"/>
      <c r="G32" s="95"/>
      <c r="H32" s="95"/>
      <c r="I32" s="91"/>
      <c r="J32" s="91"/>
      <c r="K32" s="90"/>
    </row>
    <row r="33" spans="2:11" s="84" customFormat="1" ht="19.5" customHeight="1" x14ac:dyDescent="0.2">
      <c r="B33" s="89"/>
      <c r="C33" s="91"/>
      <c r="D33" s="111" t="s">
        <v>224</v>
      </c>
      <c r="E33" s="92"/>
      <c r="F33" s="92"/>
      <c r="G33" s="92"/>
      <c r="H33" s="92"/>
      <c r="I33" s="92"/>
      <c r="J33" s="92"/>
      <c r="K33" s="90"/>
    </row>
    <row r="34" spans="2:11" s="84" customFormat="1" ht="19.5" customHeight="1" x14ac:dyDescent="0.2">
      <c r="B34" s="89"/>
      <c r="C34" s="91"/>
      <c r="D34" s="111"/>
      <c r="E34" s="91"/>
      <c r="F34" s="112"/>
      <c r="G34" s="112"/>
      <c r="H34" s="112"/>
      <c r="I34" s="112"/>
      <c r="J34" s="112"/>
      <c r="K34" s="90"/>
    </row>
    <row r="35" spans="2:11" s="84" customFormat="1" ht="15" customHeight="1" x14ac:dyDescent="0.2">
      <c r="B35" s="89"/>
      <c r="C35" s="91"/>
      <c r="D35" s="111"/>
      <c r="E35" s="112"/>
      <c r="F35" s="112"/>
      <c r="G35" s="112"/>
      <c r="H35" s="112"/>
      <c r="I35" s="112"/>
      <c r="J35" s="112"/>
      <c r="K35" s="90"/>
    </row>
    <row r="36" spans="2:11" s="84" customFormat="1" ht="15.75" customHeight="1" x14ac:dyDescent="0.2">
      <c r="B36" s="89"/>
      <c r="C36" s="91"/>
      <c r="D36" s="111"/>
      <c r="F36" s="91"/>
      <c r="G36" s="91"/>
      <c r="H36" s="91"/>
      <c r="I36" s="91"/>
      <c r="J36" s="91"/>
      <c r="K36" s="90"/>
    </row>
    <row r="37" spans="2:11" s="84" customFormat="1" ht="10.5" customHeight="1" x14ac:dyDescent="0.2">
      <c r="B37" s="89"/>
      <c r="C37" s="91"/>
      <c r="D37" s="111"/>
      <c r="E37" s="91"/>
      <c r="F37" s="91"/>
      <c r="G37" s="91"/>
      <c r="H37" s="91"/>
      <c r="I37" s="91"/>
      <c r="J37" s="91"/>
      <c r="K37" s="90"/>
    </row>
    <row r="38" spans="2:11" s="84" customFormat="1" ht="17.25" customHeight="1" x14ac:dyDescent="0.2">
      <c r="B38" s="113"/>
      <c r="C38" s="114"/>
      <c r="D38" s="114"/>
      <c r="E38" s="114"/>
      <c r="F38" s="114"/>
      <c r="G38" s="114"/>
      <c r="H38" s="114"/>
      <c r="I38" s="114"/>
      <c r="J38" s="114"/>
      <c r="K38" s="103"/>
    </row>
    <row r="39" spans="2:11" s="84" customFormat="1" ht="18" customHeight="1" x14ac:dyDescent="0.2">
      <c r="H39" s="1745" t="s">
        <v>225</v>
      </c>
      <c r="I39" s="1745"/>
      <c r="J39" s="1745"/>
    </row>
    <row r="40" spans="2:11" ht="9" customHeight="1" x14ac:dyDescent="0.2"/>
    <row r="41" spans="2:11" ht="10.5" customHeight="1" x14ac:dyDescent="0.2">
      <c r="B41" s="1752" t="s">
        <v>188</v>
      </c>
      <c r="C41" s="1752"/>
      <c r="D41" s="1752"/>
      <c r="E41" s="1752"/>
      <c r="F41" s="1752"/>
      <c r="G41" s="1752"/>
      <c r="H41" s="1752"/>
      <c r="I41" s="1752"/>
      <c r="J41" s="1752"/>
    </row>
    <row r="42" spans="2:11" ht="10.5" customHeight="1" x14ac:dyDescent="0.2">
      <c r="B42" s="1752"/>
      <c r="C42" s="1752"/>
      <c r="D42" s="1752"/>
      <c r="E42" s="1752"/>
      <c r="F42" s="1752"/>
      <c r="G42" s="1752"/>
      <c r="H42" s="1752"/>
      <c r="I42" s="1752"/>
      <c r="J42" s="1752"/>
    </row>
    <row r="43" spans="2:11" ht="10.5" customHeight="1" x14ac:dyDescent="0.2">
      <c r="B43" s="1752"/>
      <c r="C43" s="1752"/>
      <c r="D43" s="1752"/>
      <c r="E43" s="1752"/>
      <c r="F43" s="1752"/>
      <c r="G43" s="1752"/>
      <c r="H43" s="1752"/>
      <c r="I43" s="1752"/>
      <c r="J43" s="1752"/>
    </row>
    <row r="44" spans="2:11" ht="10.5" customHeight="1" x14ac:dyDescent="0.2">
      <c r="B44" s="1752"/>
      <c r="C44" s="1752"/>
      <c r="D44" s="1752"/>
      <c r="E44" s="1752"/>
      <c r="F44" s="1752"/>
      <c r="G44" s="1752"/>
      <c r="H44" s="1752"/>
      <c r="I44" s="1752"/>
      <c r="J44" s="1752"/>
    </row>
  </sheetData>
  <mergeCells count="19">
    <mergeCell ref="A3:G3"/>
    <mergeCell ref="C5:J5"/>
    <mergeCell ref="I7:J7"/>
    <mergeCell ref="F15:G15"/>
    <mergeCell ref="D16:E16"/>
    <mergeCell ref="F16:G16"/>
    <mergeCell ref="H16:J16"/>
    <mergeCell ref="B41:J44"/>
    <mergeCell ref="F17:G17"/>
    <mergeCell ref="C19:J20"/>
    <mergeCell ref="C22:J22"/>
    <mergeCell ref="D24:G24"/>
    <mergeCell ref="D25:G25"/>
    <mergeCell ref="D26:G26"/>
    <mergeCell ref="D27:G27"/>
    <mergeCell ref="D28:J29"/>
    <mergeCell ref="D31:G31"/>
    <mergeCell ref="D32:F32"/>
    <mergeCell ref="H39:J39"/>
  </mergeCells>
  <phoneticPr fontId="13"/>
  <printOptions horizontalCentered="1"/>
  <pageMargins left="0.39370078740157483" right="0.3937007874015748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2:M48"/>
  <sheetViews>
    <sheetView view="pageBreakPreview" topLeftCell="A4" zoomScaleNormal="100" zoomScaleSheetLayoutView="100" workbookViewId="0">
      <selection activeCell="G7" sqref="G7"/>
    </sheetView>
  </sheetViews>
  <sheetFormatPr defaultColWidth="10" defaultRowHeight="13.2" x14ac:dyDescent="0.2"/>
  <cols>
    <col min="1" max="1" width="2.6640625" style="104" customWidth="1"/>
    <col min="2" max="2" width="2.109375" style="104" customWidth="1"/>
    <col min="3" max="3" width="2.77734375" style="104" customWidth="1"/>
    <col min="4" max="4" width="3.77734375" style="104" customWidth="1"/>
    <col min="5" max="5" width="10.77734375" style="104" customWidth="1"/>
    <col min="6" max="6" width="15" style="104" customWidth="1"/>
    <col min="7" max="7" width="17.6640625" style="104" customWidth="1"/>
    <col min="8" max="9" width="10" style="104"/>
    <col min="10" max="10" width="12.33203125" style="104" customWidth="1"/>
    <col min="11" max="11" width="2.44140625" style="104" customWidth="1"/>
    <col min="12" max="12" width="1.77734375" style="104" customWidth="1"/>
    <col min="13" max="16384" width="10" style="104"/>
  </cols>
  <sheetData>
    <row r="2" spans="1:11" s="105" customFormat="1" ht="18" customHeight="1" x14ac:dyDescent="0.2"/>
    <row r="3" spans="1:11" s="84" customFormat="1" ht="18" customHeight="1" x14ac:dyDescent="0.2">
      <c r="A3" s="1748" t="s">
        <v>259</v>
      </c>
      <c r="B3" s="1748"/>
      <c r="C3" s="1748"/>
      <c r="D3" s="1748"/>
      <c r="E3" s="1748"/>
      <c r="F3" s="1748"/>
      <c r="G3" s="1748"/>
      <c r="J3" s="125" t="s">
        <v>228</v>
      </c>
    </row>
    <row r="4" spans="1:11" s="84" customFormat="1" ht="18" customHeight="1" x14ac:dyDescent="0.2">
      <c r="B4" s="106"/>
      <c r="C4" s="107"/>
      <c r="D4" s="107"/>
      <c r="E4" s="107"/>
      <c r="F4" s="107"/>
      <c r="G4" s="107"/>
      <c r="H4" s="87"/>
      <c r="I4" s="87"/>
      <c r="J4" s="87"/>
      <c r="K4" s="88"/>
    </row>
    <row r="5" spans="1:11" s="84" customFormat="1" ht="18" customHeight="1" x14ac:dyDescent="0.2">
      <c r="B5" s="89"/>
      <c r="C5" s="1749" t="s">
        <v>63</v>
      </c>
      <c r="D5" s="1749"/>
      <c r="E5" s="1749"/>
      <c r="F5" s="1749"/>
      <c r="G5" s="1749"/>
      <c r="H5" s="1749"/>
      <c r="I5" s="1749"/>
      <c r="J5" s="1749"/>
      <c r="K5" s="90"/>
    </row>
    <row r="6" spans="1:11" s="84" customFormat="1" ht="18" customHeight="1" x14ac:dyDescent="0.2">
      <c r="B6" s="89"/>
      <c r="C6" s="91"/>
      <c r="D6" s="91"/>
      <c r="E6" s="91"/>
      <c r="F6" s="91"/>
      <c r="G6" s="91"/>
      <c r="H6" s="91"/>
      <c r="I6" s="91"/>
      <c r="J6" s="91"/>
      <c r="K6" s="90"/>
    </row>
    <row r="7" spans="1:11" s="84" customFormat="1" ht="18" customHeight="1" x14ac:dyDescent="0.2">
      <c r="B7" s="89"/>
      <c r="C7" s="91"/>
      <c r="D7" s="91"/>
      <c r="E7" s="91"/>
      <c r="F7" s="91"/>
      <c r="G7" s="91"/>
      <c r="H7" s="91"/>
      <c r="I7" s="1755" t="s">
        <v>247</v>
      </c>
      <c r="J7" s="1755"/>
      <c r="K7" s="1756"/>
    </row>
    <row r="8" spans="1:11" s="84" customFormat="1" ht="18" customHeight="1" x14ac:dyDescent="0.2">
      <c r="B8" s="89"/>
      <c r="C8" s="91"/>
      <c r="D8" s="91" t="s">
        <v>64</v>
      </c>
      <c r="E8" s="91"/>
      <c r="F8" s="91"/>
      <c r="G8" s="91"/>
      <c r="H8" s="91"/>
      <c r="I8" s="91"/>
      <c r="J8" s="91"/>
      <c r="K8" s="90"/>
    </row>
    <row r="9" spans="1:11" s="84" customFormat="1" ht="18" customHeight="1" x14ac:dyDescent="0.2">
      <c r="B9" s="89"/>
      <c r="C9" s="91"/>
      <c r="D9" s="91"/>
      <c r="E9" s="91"/>
      <c r="F9" s="91"/>
      <c r="G9" s="91"/>
      <c r="H9" s="91"/>
      <c r="I9" s="91"/>
      <c r="J9" s="91"/>
      <c r="K9" s="90"/>
    </row>
    <row r="10" spans="1:11" s="84" customFormat="1" ht="19.5" customHeight="1" x14ac:dyDescent="0.2">
      <c r="B10" s="89"/>
      <c r="D10" s="92"/>
      <c r="E10" s="92"/>
      <c r="G10" s="120" t="s">
        <v>65</v>
      </c>
      <c r="H10" s="117"/>
      <c r="I10" s="92"/>
      <c r="J10" s="92"/>
      <c r="K10" s="90"/>
    </row>
    <row r="11" spans="1:11" s="84" customFormat="1" ht="19.5" customHeight="1" x14ac:dyDescent="0.2">
      <c r="B11" s="89"/>
      <c r="D11" s="92"/>
      <c r="E11" s="92"/>
      <c r="G11" s="120" t="s">
        <v>66</v>
      </c>
      <c r="H11" s="1754" t="s">
        <v>248</v>
      </c>
      <c r="I11" s="1754"/>
      <c r="J11" s="1754"/>
      <c r="K11" s="90"/>
    </row>
    <row r="12" spans="1:11" s="84" customFormat="1" ht="19.5" customHeight="1" x14ac:dyDescent="0.2">
      <c r="B12" s="89"/>
      <c r="D12" s="92"/>
      <c r="E12" s="92"/>
      <c r="G12" s="120" t="s">
        <v>67</v>
      </c>
      <c r="H12" s="1754" t="s">
        <v>249</v>
      </c>
      <c r="I12" s="1754"/>
      <c r="J12" s="1754"/>
      <c r="K12" s="90"/>
    </row>
    <row r="13" spans="1:11" s="84" customFormat="1" ht="19.5" customHeight="1" x14ac:dyDescent="0.2">
      <c r="B13" s="89"/>
      <c r="D13" s="92"/>
      <c r="E13" s="92"/>
      <c r="G13" s="120" t="s">
        <v>68</v>
      </c>
      <c r="H13" s="1754" t="s">
        <v>250</v>
      </c>
      <c r="I13" s="1754"/>
      <c r="J13" s="1754"/>
      <c r="K13" s="90"/>
    </row>
    <row r="14" spans="1:11" s="84" customFormat="1" ht="18" customHeight="1" x14ac:dyDescent="0.2">
      <c r="B14" s="89"/>
      <c r="C14" s="91"/>
      <c r="D14" s="91"/>
      <c r="E14" s="91"/>
      <c r="F14" s="91"/>
      <c r="G14" s="91"/>
      <c r="H14" s="91"/>
      <c r="I14" s="91"/>
      <c r="J14" s="91"/>
      <c r="K14" s="90"/>
    </row>
    <row r="15" spans="1:11" s="84" customFormat="1" ht="18" customHeight="1" x14ac:dyDescent="0.2">
      <c r="B15" s="89"/>
      <c r="C15" s="91"/>
      <c r="D15" s="91"/>
      <c r="E15" s="91"/>
      <c r="F15" s="1753" t="s">
        <v>69</v>
      </c>
      <c r="G15" s="1753"/>
      <c r="H15" s="91"/>
      <c r="I15" s="91"/>
      <c r="J15" s="91"/>
      <c r="K15" s="90"/>
    </row>
    <row r="16" spans="1:11" s="84" customFormat="1" ht="18" customHeight="1" x14ac:dyDescent="0.2">
      <c r="B16" s="89"/>
      <c r="C16" s="91"/>
      <c r="D16" s="1743" t="s">
        <v>70</v>
      </c>
      <c r="E16" s="1743"/>
      <c r="F16" s="1757" t="s">
        <v>71</v>
      </c>
      <c r="G16" s="1758"/>
      <c r="H16" s="1750" t="s">
        <v>72</v>
      </c>
      <c r="I16" s="1750"/>
      <c r="J16" s="1750"/>
      <c r="K16" s="90"/>
    </row>
    <row r="17" spans="2:11" s="84" customFormat="1" ht="18" customHeight="1" x14ac:dyDescent="0.2">
      <c r="B17" s="89"/>
      <c r="C17" s="91"/>
      <c r="D17" s="91"/>
      <c r="E17" s="91"/>
      <c r="F17" s="1753" t="s">
        <v>73</v>
      </c>
      <c r="G17" s="1753"/>
      <c r="H17" s="91"/>
      <c r="I17" s="91"/>
      <c r="J17" s="91"/>
      <c r="K17" s="90"/>
    </row>
    <row r="18" spans="2:11" s="84" customFormat="1" ht="18" customHeight="1" x14ac:dyDescent="0.2">
      <c r="B18" s="89"/>
      <c r="C18" s="91"/>
      <c r="D18" s="91"/>
      <c r="E18" s="91"/>
      <c r="F18" s="91"/>
      <c r="G18" s="91"/>
      <c r="H18" s="91"/>
      <c r="I18" s="91"/>
      <c r="J18" s="91"/>
      <c r="K18" s="90"/>
    </row>
    <row r="19" spans="2:11" s="84" customFormat="1" ht="18" customHeight="1" x14ac:dyDescent="0.2">
      <c r="B19" s="89"/>
      <c r="C19" s="1746" t="s">
        <v>222</v>
      </c>
      <c r="D19" s="1746"/>
      <c r="E19" s="1746"/>
      <c r="F19" s="1746"/>
      <c r="G19" s="1746"/>
      <c r="H19" s="1746"/>
      <c r="I19" s="1746"/>
      <c r="J19" s="1746"/>
      <c r="K19" s="90"/>
    </row>
    <row r="20" spans="2:11" s="84" customFormat="1" ht="18" customHeight="1" x14ac:dyDescent="0.2">
      <c r="B20" s="89"/>
      <c r="C20" s="1746"/>
      <c r="D20" s="1746"/>
      <c r="E20" s="1746"/>
      <c r="F20" s="1746"/>
      <c r="G20" s="1746"/>
      <c r="H20" s="1746"/>
      <c r="I20" s="1746"/>
      <c r="J20" s="1746"/>
      <c r="K20" s="90"/>
    </row>
    <row r="21" spans="2:11" s="84" customFormat="1" ht="16.5" customHeight="1" x14ac:dyDescent="0.2">
      <c r="B21" s="89"/>
      <c r="C21" s="115"/>
      <c r="D21" s="115"/>
      <c r="E21" s="115"/>
      <c r="F21" s="115"/>
      <c r="G21" s="115"/>
      <c r="H21" s="115"/>
      <c r="I21" s="115"/>
      <c r="J21" s="115"/>
      <c r="K21" s="90"/>
    </row>
    <row r="22" spans="2:11" s="84" customFormat="1" ht="16.5" customHeight="1" x14ac:dyDescent="0.2">
      <c r="B22" s="89"/>
      <c r="C22" s="1749"/>
      <c r="D22" s="1749"/>
      <c r="E22" s="1749"/>
      <c r="F22" s="1749"/>
      <c r="G22" s="1749"/>
      <c r="H22" s="1749"/>
      <c r="I22" s="1749"/>
      <c r="J22" s="1749"/>
      <c r="K22" s="90"/>
    </row>
    <row r="23" spans="2:11" s="84" customFormat="1" ht="19.5" customHeight="1" x14ac:dyDescent="0.2">
      <c r="B23" s="89"/>
      <c r="C23" s="117"/>
      <c r="D23" s="117"/>
      <c r="E23" s="117"/>
      <c r="F23" s="117"/>
      <c r="G23" s="117" t="s">
        <v>26</v>
      </c>
      <c r="H23" s="117"/>
      <c r="I23" s="117"/>
      <c r="J23" s="117"/>
      <c r="K23" s="90"/>
    </row>
    <row r="24" spans="2:11" s="84" customFormat="1" ht="19.5" customHeight="1" x14ac:dyDescent="0.2">
      <c r="B24" s="89"/>
      <c r="C24" s="110" t="s">
        <v>9</v>
      </c>
      <c r="D24" s="1743" t="s">
        <v>74</v>
      </c>
      <c r="E24" s="1743"/>
      <c r="F24" s="1743"/>
      <c r="G24" s="1744"/>
      <c r="H24" s="118"/>
      <c r="I24" s="91"/>
      <c r="J24" s="91"/>
      <c r="K24" s="90"/>
    </row>
    <row r="25" spans="2:11" s="84" customFormat="1" ht="19.5" customHeight="1" x14ac:dyDescent="0.2">
      <c r="B25" s="89"/>
      <c r="C25" s="126"/>
      <c r="D25" s="126"/>
      <c r="E25" s="126" t="s">
        <v>257</v>
      </c>
      <c r="F25" s="126"/>
      <c r="G25" s="127"/>
      <c r="H25" s="118"/>
      <c r="I25" s="91"/>
      <c r="J25" s="91"/>
      <c r="K25" s="90"/>
    </row>
    <row r="26" spans="2:11" s="84" customFormat="1" ht="19.5" customHeight="1" x14ac:dyDescent="0.2">
      <c r="B26" s="89"/>
      <c r="C26" s="126"/>
      <c r="D26" s="126"/>
      <c r="E26" s="126" t="s">
        <v>258</v>
      </c>
      <c r="F26" s="126"/>
      <c r="G26" s="127"/>
      <c r="H26" s="118"/>
      <c r="I26" s="91"/>
      <c r="J26" s="91"/>
      <c r="K26" s="90"/>
    </row>
    <row r="27" spans="2:11" s="84" customFormat="1" ht="19.5" customHeight="1" x14ac:dyDescent="0.2">
      <c r="B27" s="89"/>
      <c r="C27" s="126"/>
      <c r="D27" s="126"/>
      <c r="E27" s="126" t="s">
        <v>251</v>
      </c>
      <c r="F27" s="126"/>
      <c r="G27" s="127"/>
      <c r="H27" s="118"/>
      <c r="I27" s="91"/>
      <c r="J27" s="91"/>
      <c r="K27" s="90"/>
    </row>
    <row r="28" spans="2:11" s="84" customFormat="1" ht="19.5" customHeight="1" x14ac:dyDescent="0.2">
      <c r="B28" s="89"/>
      <c r="C28" s="110" t="s">
        <v>41</v>
      </c>
      <c r="D28" s="118" t="s">
        <v>75</v>
      </c>
      <c r="E28" s="118"/>
      <c r="F28" s="115"/>
      <c r="G28" s="115"/>
      <c r="H28" s="115"/>
      <c r="I28" s="115"/>
      <c r="J28" s="119"/>
      <c r="K28" s="90"/>
    </row>
    <row r="29" spans="2:11" s="84" customFormat="1" ht="19.5" customHeight="1" x14ac:dyDescent="0.2">
      <c r="B29" s="89"/>
      <c r="C29" s="110"/>
      <c r="D29" s="118"/>
      <c r="E29" s="128" t="s">
        <v>252</v>
      </c>
      <c r="F29" s="115"/>
      <c r="G29" s="115"/>
      <c r="H29" s="115"/>
      <c r="I29" s="115"/>
      <c r="J29" s="119"/>
      <c r="K29" s="90"/>
    </row>
    <row r="30" spans="2:11" s="84" customFormat="1" ht="19.5" customHeight="1" x14ac:dyDescent="0.2">
      <c r="B30" s="89"/>
      <c r="C30" s="110" t="s">
        <v>43</v>
      </c>
      <c r="D30" s="118" t="s">
        <v>44</v>
      </c>
      <c r="E30" s="118"/>
      <c r="F30" s="115"/>
      <c r="G30" s="126" t="s">
        <v>253</v>
      </c>
      <c r="H30" s="115"/>
      <c r="I30" s="115"/>
      <c r="J30" s="119"/>
      <c r="K30" s="90"/>
    </row>
    <row r="31" spans="2:11" s="84" customFormat="1" ht="19.5" customHeight="1" x14ac:dyDescent="0.2">
      <c r="B31" s="89"/>
      <c r="C31" s="110" t="s">
        <v>22</v>
      </c>
      <c r="D31" s="118" t="s">
        <v>223</v>
      </c>
      <c r="E31" s="118"/>
      <c r="F31" s="92"/>
      <c r="G31" s="126" t="s">
        <v>253</v>
      </c>
      <c r="H31" s="118"/>
      <c r="I31" s="91"/>
      <c r="J31" s="91"/>
      <c r="K31" s="90"/>
    </row>
    <row r="32" spans="2:11" s="84" customFormat="1" ht="19.5" customHeight="1" x14ac:dyDescent="0.2">
      <c r="B32" s="89"/>
      <c r="C32" s="110" t="s">
        <v>45</v>
      </c>
      <c r="D32" s="1759" t="s">
        <v>254</v>
      </c>
      <c r="E32" s="1759"/>
      <c r="F32" s="1759"/>
      <c r="G32" s="1759"/>
      <c r="H32" s="1759"/>
      <c r="I32" s="1759"/>
      <c r="J32" s="1759"/>
      <c r="K32" s="90"/>
    </row>
    <row r="33" spans="2:13" s="84" customFormat="1" ht="19.5" customHeight="1" x14ac:dyDescent="0.2">
      <c r="B33" s="89"/>
      <c r="C33" s="110"/>
      <c r="D33" s="1759"/>
      <c r="E33" s="1759"/>
      <c r="F33" s="1759"/>
      <c r="G33" s="1759"/>
      <c r="H33" s="1759"/>
      <c r="I33" s="1759"/>
      <c r="J33" s="1759"/>
      <c r="K33" s="90"/>
    </row>
    <row r="34" spans="2:13" s="84" customFormat="1" ht="19.5" customHeight="1" x14ac:dyDescent="0.2">
      <c r="B34" s="89"/>
      <c r="C34" s="110" t="s">
        <v>46</v>
      </c>
      <c r="D34" s="92" t="s">
        <v>76</v>
      </c>
      <c r="E34" s="92"/>
      <c r="F34" s="92"/>
      <c r="G34" s="92"/>
      <c r="H34" s="92"/>
      <c r="I34" s="126" t="s">
        <v>253</v>
      </c>
      <c r="J34" s="92"/>
      <c r="K34" s="90"/>
    </row>
    <row r="35" spans="2:13" s="84" customFormat="1" ht="19.5" customHeight="1" x14ac:dyDescent="0.2">
      <c r="B35" s="89"/>
      <c r="C35" s="110" t="s">
        <v>48</v>
      </c>
      <c r="D35" s="118" t="s">
        <v>53</v>
      </c>
      <c r="E35" s="118"/>
      <c r="F35" s="112"/>
      <c r="G35" s="1760" t="s">
        <v>255</v>
      </c>
      <c r="H35" s="1760"/>
      <c r="I35" s="112"/>
      <c r="J35" s="112"/>
      <c r="K35" s="90"/>
    </row>
    <row r="36" spans="2:13" s="84" customFormat="1" ht="15" customHeight="1" x14ac:dyDescent="0.2">
      <c r="B36" s="89"/>
      <c r="C36" s="110" t="s">
        <v>52</v>
      </c>
      <c r="D36" s="118" t="s">
        <v>55</v>
      </c>
      <c r="E36" s="118"/>
      <c r="F36" s="112"/>
      <c r="G36" s="126" t="s">
        <v>253</v>
      </c>
      <c r="H36" s="112"/>
      <c r="I36" s="112"/>
      <c r="J36" s="112"/>
      <c r="K36" s="90"/>
    </row>
    <row r="37" spans="2:13" s="84" customFormat="1" ht="15.75" customHeight="1" x14ac:dyDescent="0.2">
      <c r="B37" s="89"/>
      <c r="C37" s="91"/>
      <c r="D37" s="111" t="s">
        <v>224</v>
      </c>
      <c r="E37" s="92"/>
      <c r="F37" s="91"/>
      <c r="G37" s="91"/>
      <c r="H37" s="91"/>
      <c r="I37" s="91"/>
      <c r="J37" s="91"/>
      <c r="K37" s="90"/>
    </row>
    <row r="38" spans="2:13" s="84" customFormat="1" ht="10.5" customHeight="1" x14ac:dyDescent="0.2">
      <c r="B38" s="89"/>
      <c r="C38" s="91"/>
      <c r="D38" s="111"/>
      <c r="E38" s="91"/>
      <c r="F38" s="91"/>
      <c r="G38" s="91"/>
      <c r="H38" s="91"/>
      <c r="I38" s="91"/>
      <c r="J38" s="91"/>
      <c r="K38" s="90"/>
    </row>
    <row r="39" spans="2:13" s="84" customFormat="1" ht="17.25" customHeight="1" x14ac:dyDescent="0.2">
      <c r="B39" s="113"/>
      <c r="C39" s="114"/>
      <c r="D39" s="114"/>
      <c r="E39" s="114"/>
      <c r="F39" s="114"/>
      <c r="G39" s="114"/>
      <c r="H39" s="114"/>
      <c r="I39" s="114"/>
      <c r="J39" s="114"/>
      <c r="K39" s="103"/>
    </row>
    <row r="40" spans="2:13" s="84" customFormat="1" ht="18" customHeight="1" x14ac:dyDescent="0.2">
      <c r="H40" s="1745" t="s">
        <v>225</v>
      </c>
      <c r="I40" s="1745"/>
      <c r="J40" s="1745"/>
    </row>
    <row r="41" spans="2:13" ht="9" customHeight="1" x14ac:dyDescent="0.2"/>
    <row r="42" spans="2:13" ht="10.5" customHeight="1" x14ac:dyDescent="0.2">
      <c r="B42" s="1752"/>
      <c r="C42" s="1752"/>
      <c r="D42" s="1752"/>
      <c r="E42" s="1752"/>
      <c r="F42" s="1752"/>
      <c r="G42" s="1752"/>
      <c r="H42" s="1752"/>
      <c r="I42" s="1752"/>
      <c r="J42" s="1752"/>
      <c r="M42" s="129"/>
    </row>
    <row r="43" spans="2:13" ht="10.5" customHeight="1" x14ac:dyDescent="0.2">
      <c r="B43" s="1752"/>
      <c r="C43" s="1752"/>
      <c r="D43" s="1752"/>
      <c r="E43" s="1752"/>
      <c r="F43" s="1752"/>
      <c r="G43" s="1752"/>
      <c r="H43" s="1752"/>
      <c r="I43" s="1752"/>
      <c r="J43" s="1752"/>
    </row>
    <row r="44" spans="2:13" ht="10.5" customHeight="1" x14ac:dyDescent="0.2">
      <c r="B44" s="1752"/>
      <c r="C44" s="1752"/>
      <c r="D44" s="1752"/>
      <c r="E44" s="1752"/>
      <c r="F44" s="1752"/>
      <c r="G44" s="1752"/>
      <c r="H44" s="1752"/>
      <c r="I44" s="1752"/>
      <c r="J44" s="1752"/>
    </row>
    <row r="45" spans="2:13" ht="10.5" customHeight="1" x14ac:dyDescent="0.2">
      <c r="B45" s="1752"/>
      <c r="C45" s="1752"/>
      <c r="D45" s="1752"/>
      <c r="E45" s="1752"/>
      <c r="F45" s="1752"/>
      <c r="G45" s="1752"/>
      <c r="H45" s="1752"/>
      <c r="I45" s="1752"/>
      <c r="J45" s="1752"/>
    </row>
    <row r="46" spans="2:13" x14ac:dyDescent="0.2">
      <c r="C46" s="121"/>
      <c r="D46" s="121"/>
      <c r="E46" s="121"/>
    </row>
    <row r="47" spans="2:13" x14ac:dyDescent="0.2">
      <c r="C47" s="121"/>
      <c r="D47" s="121"/>
      <c r="E47" s="121"/>
    </row>
    <row r="48" spans="2:13" x14ac:dyDescent="0.2">
      <c r="C48" s="121"/>
      <c r="D48" s="121"/>
      <c r="E48" s="121"/>
    </row>
  </sheetData>
  <mergeCells count="18">
    <mergeCell ref="B42:J45"/>
    <mergeCell ref="F15:G15"/>
    <mergeCell ref="D16:E16"/>
    <mergeCell ref="F16:G16"/>
    <mergeCell ref="H16:J16"/>
    <mergeCell ref="F17:G17"/>
    <mergeCell ref="C19:J20"/>
    <mergeCell ref="C22:J22"/>
    <mergeCell ref="D24:G24"/>
    <mergeCell ref="D32:J33"/>
    <mergeCell ref="G35:H35"/>
    <mergeCell ref="H40:J40"/>
    <mergeCell ref="H13:J13"/>
    <mergeCell ref="A3:G3"/>
    <mergeCell ref="C5:J5"/>
    <mergeCell ref="I7:K7"/>
    <mergeCell ref="H11:J11"/>
    <mergeCell ref="H12:J12"/>
  </mergeCells>
  <phoneticPr fontId="13"/>
  <printOptions horizontalCentered="1"/>
  <pageMargins left="0.39370078740157483" right="0.39370078740157483" top="0.98425196850393704" bottom="0.98425196850393704" header="0.51181102362204722" footer="0.51181102362204722"/>
  <pageSetup paperSize="9"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1"/>
  <sheetViews>
    <sheetView showGridLines="0" view="pageBreakPreview" zoomScaleNormal="100" zoomScaleSheetLayoutView="100" workbookViewId="0"/>
  </sheetViews>
  <sheetFormatPr defaultColWidth="10" defaultRowHeight="14.4" x14ac:dyDescent="0.2"/>
  <cols>
    <col min="1" max="1" width="2.44140625" style="508" customWidth="1"/>
    <col min="2" max="2" width="3.77734375" style="508" customWidth="1"/>
    <col min="3" max="3" width="2.44140625" style="508" customWidth="1"/>
    <col min="4" max="4" width="1.77734375" style="508" customWidth="1"/>
    <col min="5" max="5" width="9.88671875" style="508" customWidth="1"/>
    <col min="6" max="6" width="10" style="508"/>
    <col min="7" max="7" width="2.77734375" style="508" bestFit="1" customWidth="1"/>
    <col min="8" max="8" width="19.6640625" style="508" customWidth="1"/>
    <col min="9" max="9" width="15.44140625" style="508" customWidth="1"/>
    <col min="10" max="10" width="9.6640625" style="508" customWidth="1"/>
    <col min="11" max="11" width="19.109375" style="508" customWidth="1"/>
    <col min="12" max="12" width="2.109375" style="508" customWidth="1"/>
    <col min="13" max="13" width="3.44140625" style="508" customWidth="1"/>
    <col min="14" max="16384" width="10" style="508"/>
  </cols>
  <sheetData>
    <row r="1" spans="1:13" s="468" customFormat="1" ht="14.25" customHeight="1" x14ac:dyDescent="0.2">
      <c r="B1" s="1768" t="s">
        <v>726</v>
      </c>
      <c r="C1" s="1768"/>
      <c r="D1" s="1768"/>
      <c r="E1" s="1768"/>
      <c r="F1" s="1768"/>
      <c r="G1" s="1768"/>
      <c r="H1" s="1768"/>
      <c r="I1" s="1768"/>
    </row>
    <row r="2" spans="1:13" s="468" customFormat="1" ht="14.25" customHeight="1" x14ac:dyDescent="0.2">
      <c r="B2" s="1768"/>
      <c r="C2" s="1768"/>
      <c r="D2" s="1768"/>
      <c r="E2" s="1768"/>
      <c r="F2" s="1768"/>
      <c r="G2" s="1768"/>
      <c r="H2" s="1768"/>
      <c r="I2" s="1768"/>
    </row>
    <row r="3" spans="1:13" s="468" customFormat="1" ht="14.25" customHeight="1" x14ac:dyDescent="0.2"/>
    <row r="4" spans="1:13" s="468" customFormat="1" ht="21" customHeight="1" x14ac:dyDescent="0.2">
      <c r="A4" s="105"/>
      <c r="B4" s="469" t="s">
        <v>737</v>
      </c>
      <c r="C4" s="470"/>
      <c r="D4" s="470"/>
      <c r="E4" s="470"/>
      <c r="F4" s="470"/>
      <c r="G4" s="470"/>
      <c r="H4" s="470"/>
      <c r="I4" s="470"/>
      <c r="J4" s="470"/>
      <c r="K4" s="470"/>
      <c r="L4" s="471"/>
      <c r="M4" s="105"/>
    </row>
    <row r="5" spans="1:13" s="468" customFormat="1" ht="15" customHeight="1" x14ac:dyDescent="0.2">
      <c r="A5" s="105"/>
      <c r="B5" s="472"/>
      <c r="C5" s="472"/>
      <c r="D5" s="473"/>
      <c r="E5" s="473"/>
      <c r="F5" s="474"/>
      <c r="G5" s="474"/>
      <c r="H5" s="474"/>
      <c r="I5" s="473"/>
      <c r="J5" s="473"/>
      <c r="K5" s="472"/>
      <c r="L5" s="472"/>
      <c r="M5" s="105"/>
    </row>
    <row r="6" spans="1:13" s="468" customFormat="1" ht="15" customHeight="1" x14ac:dyDescent="0.2">
      <c r="A6" s="105"/>
      <c r="B6" s="475" t="s">
        <v>7</v>
      </c>
      <c r="C6" s="105"/>
      <c r="D6" s="1769" t="s">
        <v>738</v>
      </c>
      <c r="E6" s="1769"/>
      <c r="F6" s="1769"/>
      <c r="G6" s="1769"/>
      <c r="H6" s="1769"/>
      <c r="I6" s="1769"/>
      <c r="J6" s="1769"/>
      <c r="K6" s="105"/>
      <c r="L6" s="105"/>
      <c r="M6" s="105"/>
    </row>
    <row r="7" spans="1:13" s="468" customFormat="1" ht="15" customHeight="1" x14ac:dyDescent="0.2">
      <c r="A7" s="105"/>
      <c r="B7" s="475" t="s">
        <v>7</v>
      </c>
      <c r="C7" s="105"/>
      <c r="D7" s="476" t="s">
        <v>8</v>
      </c>
      <c r="E7" s="476"/>
      <c r="F7" s="476"/>
      <c r="G7" s="476"/>
      <c r="H7" s="476"/>
      <c r="I7" s="476"/>
      <c r="J7" s="476"/>
      <c r="K7" s="477"/>
      <c r="L7" s="105"/>
      <c r="M7" s="105"/>
    </row>
    <row r="8" spans="1:13" s="468" customFormat="1" ht="12" customHeight="1" x14ac:dyDescent="0.2">
      <c r="A8" s="105"/>
      <c r="B8" s="475"/>
      <c r="C8" s="105"/>
      <c r="D8" s="476"/>
      <c r="E8" s="476"/>
      <c r="F8" s="476"/>
      <c r="G8" s="476"/>
      <c r="H8" s="476"/>
      <c r="I8" s="476"/>
      <c r="J8" s="476"/>
      <c r="K8" s="477"/>
      <c r="L8" s="105"/>
      <c r="M8" s="105"/>
    </row>
    <row r="9" spans="1:13" s="468" customFormat="1" ht="12" customHeight="1" x14ac:dyDescent="0.2">
      <c r="A9" s="105"/>
      <c r="B9" s="478"/>
      <c r="C9" s="105"/>
      <c r="D9" s="476"/>
      <c r="E9" s="476"/>
      <c r="F9" s="476"/>
      <c r="G9" s="476"/>
      <c r="H9" s="476"/>
      <c r="I9" s="476"/>
      <c r="J9" s="476"/>
      <c r="K9" s="105"/>
      <c r="L9" s="105"/>
      <c r="M9" s="105"/>
    </row>
    <row r="10" spans="1:13" s="468" customFormat="1" ht="15" customHeight="1" x14ac:dyDescent="0.2">
      <c r="A10" s="105"/>
      <c r="B10" s="479" t="s">
        <v>9</v>
      </c>
      <c r="C10" s="105"/>
      <c r="D10" s="1765" t="s">
        <v>739</v>
      </c>
      <c r="E10" s="1765"/>
      <c r="F10" s="1765"/>
      <c r="G10" s="1765"/>
      <c r="H10" s="1765"/>
      <c r="I10" s="1765"/>
      <c r="J10" s="1765"/>
      <c r="K10" s="1765"/>
      <c r="L10" s="480"/>
      <c r="M10" s="105"/>
    </row>
    <row r="11" spans="1:13" s="468" customFormat="1" ht="15" customHeight="1" x14ac:dyDescent="0.2">
      <c r="A11" s="105"/>
      <c r="B11" s="481"/>
      <c r="C11" s="105"/>
      <c r="D11" s="480"/>
      <c r="E11" s="480"/>
      <c r="F11" s="480"/>
      <c r="G11" s="480"/>
      <c r="H11" s="480"/>
      <c r="I11" s="480"/>
      <c r="J11" s="480"/>
      <c r="K11" s="480"/>
      <c r="L11" s="480"/>
      <c r="M11" s="105"/>
    </row>
    <row r="12" spans="1:13" s="468" customFormat="1" ht="15" customHeight="1" x14ac:dyDescent="0.2">
      <c r="A12" s="105"/>
      <c r="B12" s="481"/>
      <c r="C12" s="105"/>
      <c r="D12" s="476"/>
      <c r="E12" s="476"/>
      <c r="F12" s="476"/>
      <c r="G12" s="476"/>
      <c r="H12" s="476"/>
      <c r="I12" s="476"/>
      <c r="J12" s="1761" t="s">
        <v>740</v>
      </c>
      <c r="K12" s="1761"/>
      <c r="L12" s="477"/>
      <c r="M12" s="105"/>
    </row>
    <row r="13" spans="1:13" s="468" customFormat="1" ht="11.25" hidden="1" customHeight="1" x14ac:dyDescent="0.2">
      <c r="A13" s="105"/>
      <c r="B13" s="481"/>
      <c r="C13" s="105"/>
      <c r="D13" s="476"/>
      <c r="E13" s="476"/>
      <c r="F13" s="476"/>
      <c r="G13" s="476"/>
      <c r="H13" s="476"/>
      <c r="I13" s="476"/>
      <c r="J13" s="476"/>
      <c r="K13" s="476"/>
      <c r="L13" s="476"/>
      <c r="M13" s="105"/>
    </row>
    <row r="14" spans="1:13" s="468" customFormat="1" ht="15" hidden="1" customHeight="1" x14ac:dyDescent="0.2">
      <c r="A14" s="105"/>
      <c r="B14" s="482" t="s">
        <v>741</v>
      </c>
      <c r="C14" s="482"/>
      <c r="D14" s="483" t="s">
        <v>742</v>
      </c>
      <c r="E14" s="484"/>
      <c r="F14" s="483"/>
      <c r="G14" s="483"/>
      <c r="H14" s="483"/>
      <c r="I14" s="483"/>
      <c r="J14" s="483"/>
      <c r="K14" s="483"/>
      <c r="L14" s="476"/>
      <c r="M14" s="105"/>
    </row>
    <row r="15" spans="1:13" s="468" customFormat="1" ht="15" hidden="1" customHeight="1" x14ac:dyDescent="0.2">
      <c r="A15" s="105"/>
      <c r="B15" s="485"/>
      <c r="C15" s="485"/>
      <c r="D15" s="485"/>
      <c r="E15" s="483"/>
      <c r="F15" s="483"/>
      <c r="G15" s="483"/>
      <c r="H15" s="483"/>
      <c r="I15" s="483"/>
      <c r="J15" s="483"/>
      <c r="K15" s="483"/>
      <c r="L15" s="476"/>
      <c r="M15" s="105"/>
    </row>
    <row r="16" spans="1:13" s="468" customFormat="1" ht="15" hidden="1" customHeight="1" x14ac:dyDescent="0.2">
      <c r="A16" s="105"/>
      <c r="B16" s="486"/>
      <c r="C16" s="484"/>
      <c r="D16" s="483"/>
      <c r="E16" s="483"/>
      <c r="F16" s="483"/>
      <c r="G16" s="483"/>
      <c r="H16" s="483"/>
      <c r="I16" s="483"/>
      <c r="J16" s="1770" t="s">
        <v>743</v>
      </c>
      <c r="K16" s="1770"/>
      <c r="L16" s="476"/>
      <c r="M16" s="105"/>
    </row>
    <row r="17" spans="1:13" s="468" customFormat="1" ht="15" hidden="1" customHeight="1" x14ac:dyDescent="0.2">
      <c r="A17" s="105"/>
      <c r="B17" s="486"/>
      <c r="C17" s="484"/>
      <c r="D17" s="484"/>
      <c r="E17" s="484"/>
      <c r="F17" s="484"/>
      <c r="G17" s="484"/>
      <c r="H17" s="484"/>
      <c r="I17" s="1767" t="s">
        <v>744</v>
      </c>
      <c r="J17" s="1767"/>
      <c r="K17" s="1767"/>
      <c r="L17" s="105"/>
      <c r="M17" s="105"/>
    </row>
    <row r="18" spans="1:13" s="468" customFormat="1" ht="15" customHeight="1" x14ac:dyDescent="0.2">
      <c r="A18" s="105"/>
      <c r="B18" s="481"/>
      <c r="C18" s="105"/>
      <c r="D18" s="105"/>
      <c r="E18" s="105"/>
      <c r="F18" s="105"/>
      <c r="G18" s="105"/>
      <c r="H18" s="105"/>
      <c r="I18" s="484"/>
      <c r="J18" s="105"/>
      <c r="K18" s="105"/>
      <c r="L18" s="105"/>
      <c r="M18" s="105"/>
    </row>
    <row r="19" spans="1:13" s="468" customFormat="1" ht="15" customHeight="1" x14ac:dyDescent="0.2">
      <c r="A19" s="105"/>
      <c r="B19" s="481" t="s">
        <v>41</v>
      </c>
      <c r="C19" s="105"/>
      <c r="D19" s="1765" t="s">
        <v>745</v>
      </c>
      <c r="E19" s="1765"/>
      <c r="F19" s="1765"/>
      <c r="G19" s="1765"/>
      <c r="H19" s="1765"/>
      <c r="I19" s="1765"/>
      <c r="J19" s="1765"/>
      <c r="K19" s="1765"/>
      <c r="L19" s="487"/>
      <c r="M19" s="105"/>
    </row>
    <row r="20" spans="1:13" s="468" customFormat="1" ht="5.25" customHeight="1" x14ac:dyDescent="0.2">
      <c r="A20" s="105"/>
      <c r="B20" s="481"/>
      <c r="C20" s="105"/>
      <c r="D20" s="487"/>
      <c r="E20" s="487"/>
      <c r="F20" s="487"/>
      <c r="G20" s="487"/>
      <c r="H20" s="487"/>
      <c r="I20" s="487"/>
      <c r="J20" s="487"/>
      <c r="K20" s="487"/>
      <c r="L20" s="487"/>
      <c r="M20" s="105"/>
    </row>
    <row r="21" spans="1:13" s="468" customFormat="1" ht="15.75" customHeight="1" x14ac:dyDescent="0.2">
      <c r="A21" s="105"/>
      <c r="B21" s="481"/>
      <c r="C21" s="105"/>
      <c r="D21" s="1765" t="s">
        <v>746</v>
      </c>
      <c r="E21" s="1765"/>
      <c r="F21" s="1765"/>
      <c r="G21" s="1765"/>
      <c r="H21" s="1765"/>
      <c r="I21" s="1765"/>
      <c r="J21" s="1765"/>
      <c r="K21" s="1765"/>
      <c r="L21" s="488"/>
      <c r="M21" s="105"/>
    </row>
    <row r="22" spans="1:13" s="468" customFormat="1" ht="7.5" customHeight="1" x14ac:dyDescent="0.2">
      <c r="A22" s="105"/>
      <c r="B22" s="481"/>
      <c r="C22" s="105"/>
      <c r="D22" s="105"/>
      <c r="E22" s="105"/>
      <c r="F22" s="105"/>
      <c r="G22" s="105"/>
      <c r="H22" s="105"/>
      <c r="I22" s="105"/>
      <c r="J22" s="476"/>
      <c r="K22" s="476"/>
      <c r="L22" s="476"/>
      <c r="M22" s="105"/>
    </row>
    <row r="23" spans="1:13" s="468" customFormat="1" ht="15" customHeight="1" x14ac:dyDescent="0.2">
      <c r="A23" s="105"/>
      <c r="B23" s="481"/>
      <c r="C23" s="1761" t="s">
        <v>747</v>
      </c>
      <c r="D23" s="1761"/>
      <c r="E23" s="1761"/>
      <c r="F23" s="1761"/>
      <c r="G23" s="1761"/>
      <c r="H23" s="1761"/>
      <c r="I23" s="1761"/>
      <c r="J23" s="1761"/>
      <c r="K23" s="1761"/>
      <c r="L23" s="476"/>
      <c r="M23" s="105"/>
    </row>
    <row r="24" spans="1:13" s="468" customFormat="1" ht="6" customHeight="1" x14ac:dyDescent="0.2">
      <c r="A24" s="105"/>
      <c r="B24" s="481"/>
      <c r="C24" s="105"/>
      <c r="D24" s="105"/>
      <c r="E24" s="105"/>
      <c r="F24" s="105"/>
      <c r="G24" s="105"/>
      <c r="H24" s="105"/>
      <c r="I24" s="105"/>
      <c r="J24" s="105"/>
      <c r="K24" s="105"/>
      <c r="L24" s="476"/>
      <c r="M24" s="105"/>
    </row>
    <row r="25" spans="1:13" s="468" customFormat="1" ht="15" customHeight="1" x14ac:dyDescent="0.2">
      <c r="A25" s="105"/>
      <c r="B25" s="481"/>
      <c r="C25" s="105"/>
      <c r="D25" s="105"/>
      <c r="E25" s="105"/>
      <c r="F25" s="105"/>
      <c r="G25" s="105"/>
      <c r="H25" s="105"/>
      <c r="I25" s="1761" t="s">
        <v>740</v>
      </c>
      <c r="J25" s="1761"/>
      <c r="K25" s="1761"/>
      <c r="L25" s="476"/>
      <c r="M25" s="105"/>
    </row>
    <row r="26" spans="1:13" s="468" customFormat="1" ht="6" customHeight="1" x14ac:dyDescent="0.2">
      <c r="A26" s="105"/>
      <c r="B26" s="481"/>
      <c r="C26" s="105"/>
      <c r="D26" s="105"/>
      <c r="E26" s="105"/>
      <c r="F26" s="105"/>
      <c r="G26" s="105"/>
      <c r="H26" s="105"/>
      <c r="I26" s="489"/>
      <c r="J26" s="489"/>
      <c r="K26" s="489"/>
      <c r="L26" s="476"/>
      <c r="M26" s="105"/>
    </row>
    <row r="27" spans="1:13" s="468" customFormat="1" ht="15" customHeight="1" x14ac:dyDescent="0.2">
      <c r="A27" s="105"/>
      <c r="B27" s="481"/>
      <c r="C27" s="1761" t="s">
        <v>748</v>
      </c>
      <c r="D27" s="1761"/>
      <c r="E27" s="1761"/>
      <c r="F27" s="1761"/>
      <c r="G27" s="1761"/>
      <c r="H27" s="1761"/>
      <c r="I27" s="1761"/>
      <c r="J27" s="1761"/>
      <c r="K27" s="1761"/>
      <c r="L27" s="476"/>
      <c r="M27" s="105"/>
    </row>
    <row r="28" spans="1:13" s="468" customFormat="1" ht="6" customHeight="1" x14ac:dyDescent="0.2">
      <c r="A28" s="105"/>
      <c r="B28" s="481"/>
      <c r="C28" s="105"/>
      <c r="D28" s="105"/>
      <c r="E28" s="105"/>
      <c r="F28" s="105"/>
      <c r="G28" s="105"/>
      <c r="H28" s="105"/>
      <c r="I28" s="105"/>
      <c r="J28" s="105"/>
      <c r="K28" s="105"/>
      <c r="L28" s="476"/>
      <c r="M28" s="105"/>
    </row>
    <row r="29" spans="1:13" s="468" customFormat="1" ht="15" customHeight="1" x14ac:dyDescent="0.2">
      <c r="A29" s="105"/>
      <c r="B29" s="481"/>
      <c r="C29" s="105"/>
      <c r="D29" s="105"/>
      <c r="E29" s="105"/>
      <c r="F29" s="105"/>
      <c r="G29" s="105"/>
      <c r="H29" s="105"/>
      <c r="I29" s="1761" t="s">
        <v>740</v>
      </c>
      <c r="J29" s="1761"/>
      <c r="K29" s="1761"/>
      <c r="L29" s="476"/>
      <c r="M29" s="105"/>
    </row>
    <row r="30" spans="1:13" s="468" customFormat="1" ht="6.75" customHeight="1" x14ac:dyDescent="0.2">
      <c r="A30" s="105"/>
      <c r="B30" s="481"/>
      <c r="C30" s="105"/>
      <c r="D30" s="105"/>
      <c r="E30" s="105"/>
      <c r="F30" s="105"/>
      <c r="G30" s="105"/>
      <c r="H30" s="105"/>
      <c r="I30" s="489"/>
      <c r="J30" s="489"/>
      <c r="K30" s="489"/>
      <c r="L30" s="476"/>
      <c r="M30" s="105"/>
    </row>
    <row r="31" spans="1:13" s="468" customFormat="1" ht="15" customHeight="1" x14ac:dyDescent="0.2">
      <c r="A31" s="105"/>
      <c r="B31" s="481"/>
      <c r="C31" s="1761" t="s">
        <v>749</v>
      </c>
      <c r="D31" s="1761"/>
      <c r="E31" s="1761"/>
      <c r="F31" s="1761"/>
      <c r="G31" s="1761"/>
      <c r="H31" s="1761"/>
      <c r="I31" s="1761"/>
      <c r="J31" s="1761"/>
      <c r="K31" s="1761"/>
      <c r="L31" s="476"/>
      <c r="M31" s="105"/>
    </row>
    <row r="32" spans="1:13" s="468" customFormat="1" ht="15" customHeight="1" x14ac:dyDescent="0.2">
      <c r="A32" s="105"/>
      <c r="B32" s="481"/>
      <c r="C32" s="105"/>
      <c r="D32" s="105"/>
      <c r="E32" s="105"/>
      <c r="F32" s="105"/>
      <c r="G32" s="105"/>
      <c r="H32" s="105"/>
      <c r="I32" s="1761" t="s">
        <v>740</v>
      </c>
      <c r="J32" s="1761"/>
      <c r="K32" s="1761"/>
      <c r="L32" s="476"/>
      <c r="M32" s="105"/>
    </row>
    <row r="33" spans="1:13" s="468" customFormat="1" ht="8.25" customHeight="1" x14ac:dyDescent="0.2">
      <c r="A33" s="105"/>
      <c r="B33" s="481"/>
      <c r="C33" s="105"/>
      <c r="D33" s="105"/>
      <c r="E33" s="105"/>
      <c r="F33" s="105"/>
      <c r="G33" s="105"/>
      <c r="H33" s="105"/>
      <c r="I33" s="489"/>
      <c r="J33" s="489"/>
      <c r="K33" s="489"/>
      <c r="L33" s="476"/>
      <c r="M33" s="105"/>
    </row>
    <row r="34" spans="1:13" s="468" customFormat="1" ht="15" customHeight="1" x14ac:dyDescent="0.2">
      <c r="A34" s="105"/>
      <c r="B34" s="481"/>
      <c r="C34" s="1761" t="s">
        <v>750</v>
      </c>
      <c r="D34" s="1761"/>
      <c r="E34" s="1761"/>
      <c r="F34" s="1761"/>
      <c r="G34" s="1761"/>
      <c r="H34" s="1761"/>
      <c r="I34" s="1761"/>
      <c r="J34" s="1761"/>
      <c r="K34" s="1761"/>
      <c r="L34" s="476"/>
      <c r="M34" s="105"/>
    </row>
    <row r="35" spans="1:13" s="468" customFormat="1" ht="6" customHeight="1" x14ac:dyDescent="0.2">
      <c r="A35" s="105"/>
      <c r="B35" s="481"/>
      <c r="C35" s="105"/>
      <c r="D35" s="105"/>
      <c r="E35" s="105"/>
      <c r="F35" s="105"/>
      <c r="G35" s="105"/>
      <c r="H35" s="105"/>
      <c r="I35" s="105"/>
      <c r="J35" s="105"/>
      <c r="K35" s="105"/>
      <c r="L35" s="476"/>
      <c r="M35" s="105"/>
    </row>
    <row r="36" spans="1:13" s="468" customFormat="1" ht="15" customHeight="1" x14ac:dyDescent="0.2">
      <c r="A36" s="105"/>
      <c r="B36" s="481"/>
      <c r="C36" s="105"/>
      <c r="D36" s="105"/>
      <c r="E36" s="105"/>
      <c r="F36" s="105"/>
      <c r="G36" s="105"/>
      <c r="H36" s="105"/>
      <c r="I36" s="1761" t="s">
        <v>740</v>
      </c>
      <c r="J36" s="1761"/>
      <c r="K36" s="1761"/>
      <c r="L36" s="476"/>
      <c r="M36" s="105"/>
    </row>
    <row r="37" spans="1:13" s="468" customFormat="1" ht="10.5" customHeight="1" x14ac:dyDescent="0.2">
      <c r="A37" s="105"/>
      <c r="B37" s="481"/>
      <c r="C37" s="105"/>
      <c r="D37" s="105"/>
      <c r="E37" s="105"/>
      <c r="F37" s="105"/>
      <c r="G37" s="105"/>
      <c r="H37" s="105"/>
      <c r="I37" s="489"/>
      <c r="J37" s="489"/>
      <c r="K37" s="489"/>
      <c r="L37" s="476"/>
      <c r="M37" s="105"/>
    </row>
    <row r="38" spans="1:13" s="468" customFormat="1" ht="15" customHeight="1" x14ac:dyDescent="0.2">
      <c r="A38" s="105"/>
      <c r="C38" s="105"/>
      <c r="D38" s="1766" t="s">
        <v>751</v>
      </c>
      <c r="E38" s="1766"/>
      <c r="F38" s="1766"/>
      <c r="G38" s="1766"/>
      <c r="H38" s="1766"/>
      <c r="I38" s="1766"/>
      <c r="J38" s="1766"/>
      <c r="K38" s="1766"/>
      <c r="L38" s="490"/>
      <c r="M38" s="105"/>
    </row>
    <row r="39" spans="1:13" s="468" customFormat="1" ht="15" customHeight="1" x14ac:dyDescent="0.2">
      <c r="A39" s="105"/>
      <c r="B39" s="481"/>
      <c r="C39" s="105"/>
      <c r="D39" s="105"/>
      <c r="E39" s="105"/>
      <c r="F39" s="105"/>
      <c r="G39" s="105"/>
      <c r="H39" s="105"/>
      <c r="I39" s="105"/>
      <c r="J39" s="105"/>
      <c r="K39" s="105"/>
      <c r="L39" s="105"/>
      <c r="M39" s="105"/>
    </row>
    <row r="40" spans="1:13" s="468" customFormat="1" ht="15" customHeight="1" x14ac:dyDescent="0.2">
      <c r="A40" s="105"/>
      <c r="B40" s="491" t="s">
        <v>43</v>
      </c>
      <c r="C40" s="105"/>
      <c r="D40" s="1764" t="s">
        <v>752</v>
      </c>
      <c r="E40" s="1764"/>
      <c r="F40" s="1764"/>
      <c r="G40" s="1764"/>
      <c r="H40" s="1764"/>
      <c r="I40" s="1764"/>
      <c r="J40" s="1764"/>
      <c r="K40" s="1764"/>
      <c r="M40" s="105"/>
    </row>
    <row r="41" spans="1:13" s="468" customFormat="1" ht="15" customHeight="1" x14ac:dyDescent="0.2">
      <c r="A41" s="105"/>
      <c r="B41" s="481"/>
      <c r="C41" s="105"/>
      <c r="D41" s="1764"/>
      <c r="E41" s="1764"/>
      <c r="F41" s="1764"/>
      <c r="G41" s="1764"/>
      <c r="H41" s="1764"/>
      <c r="I41" s="1764"/>
      <c r="J41" s="1764"/>
      <c r="K41" s="1764"/>
      <c r="L41" s="492"/>
      <c r="M41" s="105"/>
    </row>
    <row r="42" spans="1:13" s="468" customFormat="1" ht="15" customHeight="1" x14ac:dyDescent="0.2">
      <c r="A42" s="105"/>
      <c r="B42" s="491"/>
      <c r="C42" s="105"/>
      <c r="D42" s="487"/>
      <c r="E42" s="487"/>
      <c r="F42" s="487"/>
      <c r="G42" s="487"/>
      <c r="H42" s="487"/>
      <c r="I42" s="1761" t="s">
        <v>740</v>
      </c>
      <c r="J42" s="1761"/>
      <c r="K42" s="1761"/>
      <c r="L42" s="493"/>
      <c r="M42" s="105"/>
    </row>
    <row r="43" spans="1:13" s="468" customFormat="1" ht="12.75" customHeight="1" x14ac:dyDescent="0.2">
      <c r="A43" s="105"/>
      <c r="B43" s="481"/>
      <c r="C43" s="105"/>
      <c r="D43" s="105"/>
      <c r="E43" s="476"/>
      <c r="F43" s="476"/>
      <c r="G43" s="476"/>
      <c r="H43" s="476"/>
      <c r="I43" s="489"/>
      <c r="J43" s="489"/>
      <c r="K43" s="489"/>
      <c r="L43" s="477"/>
      <c r="M43" s="105"/>
    </row>
    <row r="44" spans="1:13" s="468" customFormat="1" ht="15" customHeight="1" x14ac:dyDescent="0.2">
      <c r="A44" s="105"/>
      <c r="B44" s="491" t="s">
        <v>22</v>
      </c>
      <c r="C44" s="105"/>
      <c r="D44" s="1762" t="s">
        <v>753</v>
      </c>
      <c r="E44" s="1762"/>
      <c r="F44" s="1762"/>
      <c r="G44" s="1762"/>
      <c r="H44" s="1762"/>
      <c r="I44" s="1762"/>
      <c r="J44" s="1762"/>
      <c r="K44" s="1762"/>
      <c r="L44" s="494"/>
      <c r="M44" s="105"/>
    </row>
    <row r="45" spans="1:13" s="468" customFormat="1" ht="15" customHeight="1" x14ac:dyDescent="0.2">
      <c r="A45" s="105"/>
      <c r="B45" s="481"/>
      <c r="C45" s="105"/>
      <c r="D45" s="1762"/>
      <c r="E45" s="1762"/>
      <c r="F45" s="1762"/>
      <c r="G45" s="1762"/>
      <c r="H45" s="1762"/>
      <c r="I45" s="1762"/>
      <c r="J45" s="1762"/>
      <c r="K45" s="1762"/>
      <c r="L45" s="494"/>
      <c r="M45" s="105"/>
    </row>
    <row r="46" spans="1:13" s="468" customFormat="1" ht="15" customHeight="1" x14ac:dyDescent="0.2">
      <c r="A46" s="105"/>
      <c r="B46" s="495"/>
      <c r="C46" s="496"/>
      <c r="D46" s="497"/>
      <c r="E46" s="498"/>
      <c r="F46" s="498"/>
      <c r="G46" s="498"/>
      <c r="H46" s="499"/>
      <c r="I46" s="1763" t="s">
        <v>754</v>
      </c>
      <c r="J46" s="1763"/>
      <c r="K46" s="1763"/>
      <c r="L46" s="497"/>
      <c r="M46" s="105"/>
    </row>
    <row r="47" spans="1:13" s="468" customFormat="1" ht="19.5" customHeight="1" x14ac:dyDescent="0.2">
      <c r="A47" s="105"/>
      <c r="B47" s="481"/>
      <c r="C47" s="105"/>
      <c r="D47" s="500"/>
      <c r="E47" s="499"/>
      <c r="F47" s="499"/>
      <c r="G47" s="499"/>
      <c r="H47" s="499"/>
      <c r="I47" s="1763" t="s">
        <v>755</v>
      </c>
      <c r="J47" s="1763"/>
      <c r="K47" s="1763"/>
      <c r="L47" s="500"/>
      <c r="M47" s="105"/>
    </row>
    <row r="48" spans="1:13" s="468" customFormat="1" ht="12" customHeight="1" x14ac:dyDescent="0.2">
      <c r="A48" s="105"/>
      <c r="B48" s="481"/>
      <c r="C48" s="105"/>
      <c r="D48" s="500"/>
      <c r="E48" s="499"/>
      <c r="F48" s="499"/>
      <c r="G48" s="499"/>
      <c r="H48" s="499"/>
      <c r="I48" s="501"/>
      <c r="J48" s="501"/>
      <c r="K48" s="501"/>
      <c r="L48" s="500"/>
      <c r="M48" s="105"/>
    </row>
    <row r="49" spans="1:13" s="468" customFormat="1" ht="12" customHeight="1" x14ac:dyDescent="0.2">
      <c r="A49" s="502" t="s">
        <v>756</v>
      </c>
      <c r="B49" s="481"/>
      <c r="C49" s="105"/>
      <c r="D49" s="500"/>
      <c r="E49" s="503"/>
      <c r="F49" s="503"/>
      <c r="G49" s="503"/>
      <c r="H49" s="503"/>
      <c r="I49" s="504"/>
      <c r="J49" s="504"/>
      <c r="K49" s="504"/>
      <c r="L49" s="505"/>
      <c r="M49" s="105"/>
    </row>
    <row r="50" spans="1:13" s="468" customFormat="1" ht="15" customHeight="1" x14ac:dyDescent="0.2">
      <c r="A50" s="105"/>
      <c r="B50" s="481"/>
      <c r="C50" s="105"/>
      <c r="D50" s="500"/>
      <c r="E50" s="492"/>
      <c r="F50" s="492"/>
      <c r="G50" s="492"/>
      <c r="H50" s="492"/>
      <c r="I50" s="503"/>
      <c r="J50" s="503"/>
      <c r="K50" s="503"/>
      <c r="L50" s="105"/>
      <c r="M50" s="105"/>
    </row>
    <row r="51" spans="1:13" s="468" customFormat="1" ht="15" customHeight="1" x14ac:dyDescent="0.2">
      <c r="A51" s="105"/>
      <c r="B51" s="481"/>
      <c r="C51" s="105"/>
      <c r="D51" s="105"/>
      <c r="E51" s="105"/>
      <c r="F51" s="105"/>
      <c r="G51" s="105"/>
      <c r="H51" s="105"/>
      <c r="I51" s="105"/>
      <c r="J51" s="105"/>
      <c r="K51" s="105"/>
      <c r="L51" s="105"/>
      <c r="M51" s="105"/>
    </row>
    <row r="52" spans="1:13" s="468" customFormat="1" ht="15" customHeight="1" x14ac:dyDescent="0.2">
      <c r="A52" s="105"/>
      <c r="B52" s="481"/>
      <c r="C52" s="105"/>
      <c r="D52" s="105"/>
      <c r="E52" s="105"/>
      <c r="F52" s="105"/>
      <c r="G52" s="105"/>
      <c r="H52" s="105"/>
      <c r="I52" s="105"/>
      <c r="J52" s="105"/>
      <c r="K52" s="105"/>
      <c r="L52" s="105"/>
      <c r="M52" s="105"/>
    </row>
    <row r="53" spans="1:13" s="468" customFormat="1" ht="15" customHeight="1" x14ac:dyDescent="0.2">
      <c r="A53" s="105"/>
      <c r="B53" s="105"/>
      <c r="C53" s="105"/>
      <c r="D53" s="105"/>
      <c r="E53" s="1761"/>
      <c r="F53" s="1761"/>
      <c r="G53" s="1761"/>
      <c r="H53" s="1761"/>
      <c r="I53" s="1761"/>
      <c r="J53" s="1761"/>
      <c r="K53" s="1761"/>
      <c r="L53" s="1761"/>
      <c r="M53" s="105"/>
    </row>
    <row r="54" spans="1:13" s="468" customFormat="1" ht="15" customHeight="1" x14ac:dyDescent="0.2">
      <c r="A54" s="105"/>
      <c r="B54" s="105"/>
      <c r="C54" s="105"/>
      <c r="D54" s="105"/>
      <c r="E54" s="1761"/>
      <c r="F54" s="1761"/>
      <c r="G54" s="1761"/>
      <c r="H54" s="1761"/>
      <c r="I54" s="1761"/>
      <c r="J54" s="1761"/>
      <c r="K54" s="1761"/>
      <c r="L54" s="1761"/>
      <c r="M54" s="105"/>
    </row>
    <row r="55" spans="1:13" s="468" customFormat="1" ht="15" customHeight="1" x14ac:dyDescent="0.2">
      <c r="A55" s="105"/>
      <c r="B55" s="105"/>
      <c r="C55" s="105"/>
      <c r="D55" s="105"/>
      <c r="E55" s="476"/>
      <c r="F55" s="476"/>
      <c r="G55" s="476"/>
      <c r="H55" s="476"/>
      <c r="I55" s="476"/>
      <c r="J55" s="489"/>
      <c r="K55" s="489"/>
      <c r="L55" s="489"/>
      <c r="M55" s="105"/>
    </row>
    <row r="56" spans="1:13" s="468" customFormat="1" ht="15" customHeight="1" x14ac:dyDescent="0.2">
      <c r="A56" s="105"/>
      <c r="B56" s="105"/>
      <c r="C56" s="105"/>
      <c r="D56" s="105"/>
      <c r="E56" s="105"/>
      <c r="F56" s="105"/>
      <c r="G56" s="105"/>
      <c r="H56" s="105"/>
      <c r="I56" s="105"/>
      <c r="J56" s="105"/>
      <c r="K56" s="105"/>
      <c r="L56" s="105"/>
      <c r="M56" s="105"/>
    </row>
    <row r="57" spans="1:13" s="468" customFormat="1" ht="15" customHeight="1" x14ac:dyDescent="0.2">
      <c r="A57" s="105"/>
      <c r="B57" s="105"/>
      <c r="C57" s="478"/>
      <c r="D57" s="105"/>
      <c r="E57" s="476"/>
      <c r="F57" s="506"/>
      <c r="G57" s="506"/>
      <c r="H57" s="506"/>
      <c r="I57" s="506"/>
      <c r="J57" s="506"/>
      <c r="K57" s="506"/>
      <c r="L57" s="105"/>
      <c r="M57" s="105"/>
    </row>
    <row r="58" spans="1:13" s="468" customFormat="1" ht="15" customHeight="1" x14ac:dyDescent="0.2">
      <c r="A58" s="105"/>
      <c r="B58" s="105"/>
      <c r="C58" s="478"/>
      <c r="D58" s="105"/>
      <c r="E58" s="507"/>
      <c r="F58" s="507"/>
      <c r="G58" s="507"/>
      <c r="H58" s="507"/>
      <c r="I58" s="507"/>
      <c r="J58" s="507"/>
      <c r="K58" s="507"/>
      <c r="L58" s="105"/>
      <c r="M58" s="105"/>
    </row>
    <row r="59" spans="1:13" s="468" customFormat="1" ht="26.25" customHeight="1" x14ac:dyDescent="0.2">
      <c r="A59" s="105"/>
      <c r="B59" s="105"/>
      <c r="C59" s="105"/>
      <c r="D59" s="105"/>
      <c r="E59" s="507"/>
      <c r="F59" s="507"/>
      <c r="G59" s="507"/>
      <c r="H59" s="507"/>
      <c r="I59" s="507"/>
      <c r="J59" s="507"/>
      <c r="K59" s="507"/>
      <c r="L59" s="105"/>
      <c r="M59" s="105"/>
    </row>
    <row r="60" spans="1:13" x14ac:dyDescent="0.2">
      <c r="E60" s="507"/>
      <c r="F60" s="507"/>
      <c r="G60" s="507"/>
      <c r="H60" s="507"/>
      <c r="I60" s="507"/>
      <c r="J60" s="507"/>
      <c r="K60" s="507"/>
    </row>
    <row r="61" spans="1:13" x14ac:dyDescent="0.2">
      <c r="E61" s="507"/>
      <c r="F61" s="507"/>
      <c r="G61" s="507"/>
      <c r="H61" s="507"/>
      <c r="I61" s="507"/>
      <c r="J61" s="507"/>
      <c r="K61" s="507"/>
    </row>
  </sheetData>
  <mergeCells count="26">
    <mergeCell ref="I17:K17"/>
    <mergeCell ref="B1:I2"/>
    <mergeCell ref="D6:J6"/>
    <mergeCell ref="D10:K10"/>
    <mergeCell ref="J12:K12"/>
    <mergeCell ref="J16:K16"/>
    <mergeCell ref="D40:K41"/>
    <mergeCell ref="D19:K19"/>
    <mergeCell ref="D21:K21"/>
    <mergeCell ref="C23:K23"/>
    <mergeCell ref="I25:K25"/>
    <mergeCell ref="C27:K27"/>
    <mergeCell ref="I29:K29"/>
    <mergeCell ref="C31:K31"/>
    <mergeCell ref="I32:K32"/>
    <mergeCell ref="C34:K34"/>
    <mergeCell ref="I36:K36"/>
    <mergeCell ref="D38:K38"/>
    <mergeCell ref="E54:I54"/>
    <mergeCell ref="J54:L54"/>
    <mergeCell ref="I42:K42"/>
    <mergeCell ref="D44:K45"/>
    <mergeCell ref="I46:K46"/>
    <mergeCell ref="I47:K47"/>
    <mergeCell ref="E53:I53"/>
    <mergeCell ref="J53:L53"/>
  </mergeCells>
  <phoneticPr fontId="13"/>
  <printOptions horizontalCentered="1"/>
  <pageMargins left="0.23622047244094491" right="0.19685039370078741" top="0.98425196850393704" bottom="0.98425196850393704" header="0.51181102362204722" footer="0.51181102362204722"/>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9</xdr:col>
                    <xdr:colOff>83820</xdr:colOff>
                    <xdr:row>10</xdr:row>
                    <xdr:rowOff>121920</xdr:rowOff>
                  </from>
                  <to>
                    <xdr:col>9</xdr:col>
                    <xdr:colOff>381000</xdr:colOff>
                    <xdr:row>17</xdr:row>
                    <xdr:rowOff>68580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10</xdr:col>
                    <xdr:colOff>365760</xdr:colOff>
                    <xdr:row>10</xdr:row>
                    <xdr:rowOff>121920</xdr:rowOff>
                  </from>
                  <to>
                    <xdr:col>10</xdr:col>
                    <xdr:colOff>662940</xdr:colOff>
                    <xdr:row>17</xdr:row>
                    <xdr:rowOff>68580</xdr:rowOff>
                  </to>
                </anchor>
              </controlPr>
            </control>
          </mc:Choice>
        </mc:AlternateContent>
        <mc:AlternateContent xmlns:mc="http://schemas.openxmlformats.org/markup-compatibility/2006">
          <mc:Choice Requires="x14">
            <control shapeId="37891" r:id="rId6" name="Check Box 3">
              <controlPr defaultSize="0" autoFill="0" autoLine="0" autoPict="0">
                <anchor moveWithCells="1">
                  <from>
                    <xdr:col>8</xdr:col>
                    <xdr:colOff>68580</xdr:colOff>
                    <xdr:row>23</xdr:row>
                    <xdr:rowOff>7620</xdr:rowOff>
                  </from>
                  <to>
                    <xdr:col>8</xdr:col>
                    <xdr:colOff>365760</xdr:colOff>
                    <xdr:row>25</xdr:row>
                    <xdr:rowOff>68580</xdr:rowOff>
                  </to>
                </anchor>
              </controlPr>
            </control>
          </mc:Choice>
        </mc:AlternateContent>
        <mc:AlternateContent xmlns:mc="http://schemas.openxmlformats.org/markup-compatibility/2006">
          <mc:Choice Requires="x14">
            <control shapeId="37892" r:id="rId7" name="Check Box 4">
              <controlPr defaultSize="0" autoFill="0" autoLine="0" autoPict="0">
                <anchor moveWithCells="1">
                  <from>
                    <xdr:col>8</xdr:col>
                    <xdr:colOff>1013460</xdr:colOff>
                    <xdr:row>23</xdr:row>
                    <xdr:rowOff>7620</xdr:rowOff>
                  </from>
                  <to>
                    <xdr:col>9</xdr:col>
                    <xdr:colOff>251460</xdr:colOff>
                    <xdr:row>25</xdr:row>
                    <xdr:rowOff>68580</xdr:rowOff>
                  </to>
                </anchor>
              </controlPr>
            </control>
          </mc:Choice>
        </mc:AlternateContent>
        <mc:AlternateContent xmlns:mc="http://schemas.openxmlformats.org/markup-compatibility/2006">
          <mc:Choice Requires="x14">
            <control shapeId="37893" r:id="rId8" name="Check Box 5">
              <controlPr defaultSize="0" autoFill="0" autoLine="0" autoPict="0">
                <anchor moveWithCells="1">
                  <from>
                    <xdr:col>8</xdr:col>
                    <xdr:colOff>68580</xdr:colOff>
                    <xdr:row>27</xdr:row>
                    <xdr:rowOff>0</xdr:rowOff>
                  </from>
                  <to>
                    <xdr:col>8</xdr:col>
                    <xdr:colOff>365760</xdr:colOff>
                    <xdr:row>29</xdr:row>
                    <xdr:rowOff>60960</xdr:rowOff>
                  </to>
                </anchor>
              </controlPr>
            </control>
          </mc:Choice>
        </mc:AlternateContent>
        <mc:AlternateContent xmlns:mc="http://schemas.openxmlformats.org/markup-compatibility/2006">
          <mc:Choice Requires="x14">
            <control shapeId="37894" r:id="rId9" name="Check Box 6">
              <controlPr defaultSize="0" autoFill="0" autoLine="0" autoPict="0">
                <anchor moveWithCells="1">
                  <from>
                    <xdr:col>8</xdr:col>
                    <xdr:colOff>1013460</xdr:colOff>
                    <xdr:row>27</xdr:row>
                    <xdr:rowOff>0</xdr:rowOff>
                  </from>
                  <to>
                    <xdr:col>9</xdr:col>
                    <xdr:colOff>251460</xdr:colOff>
                    <xdr:row>29</xdr:row>
                    <xdr:rowOff>60960</xdr:rowOff>
                  </to>
                </anchor>
              </controlPr>
            </control>
          </mc:Choice>
        </mc:AlternateContent>
        <mc:AlternateContent xmlns:mc="http://schemas.openxmlformats.org/markup-compatibility/2006">
          <mc:Choice Requires="x14">
            <control shapeId="37895" r:id="rId10" name="Check Box 7">
              <controlPr defaultSize="0" autoFill="0" autoLine="0" autoPict="0">
                <anchor moveWithCells="1">
                  <from>
                    <xdr:col>8</xdr:col>
                    <xdr:colOff>68580</xdr:colOff>
                    <xdr:row>30</xdr:row>
                    <xdr:rowOff>121920</xdr:rowOff>
                  </from>
                  <to>
                    <xdr:col>8</xdr:col>
                    <xdr:colOff>365760</xdr:colOff>
                    <xdr:row>32</xdr:row>
                    <xdr:rowOff>68580</xdr:rowOff>
                  </to>
                </anchor>
              </controlPr>
            </control>
          </mc:Choice>
        </mc:AlternateContent>
        <mc:AlternateContent xmlns:mc="http://schemas.openxmlformats.org/markup-compatibility/2006">
          <mc:Choice Requires="x14">
            <control shapeId="37896" r:id="rId11" name="Check Box 8">
              <controlPr defaultSize="0" autoFill="0" autoLine="0" autoPict="0">
                <anchor moveWithCells="1">
                  <from>
                    <xdr:col>8</xdr:col>
                    <xdr:colOff>1013460</xdr:colOff>
                    <xdr:row>30</xdr:row>
                    <xdr:rowOff>121920</xdr:rowOff>
                  </from>
                  <to>
                    <xdr:col>9</xdr:col>
                    <xdr:colOff>251460</xdr:colOff>
                    <xdr:row>32</xdr:row>
                    <xdr:rowOff>68580</xdr:rowOff>
                  </to>
                </anchor>
              </controlPr>
            </control>
          </mc:Choice>
        </mc:AlternateContent>
        <mc:AlternateContent xmlns:mc="http://schemas.openxmlformats.org/markup-compatibility/2006">
          <mc:Choice Requires="x14">
            <control shapeId="37897" r:id="rId12" name="Check Box 9">
              <controlPr defaultSize="0" autoFill="0" autoLine="0" autoPict="0">
                <anchor moveWithCells="1">
                  <from>
                    <xdr:col>8</xdr:col>
                    <xdr:colOff>68580</xdr:colOff>
                    <xdr:row>33</xdr:row>
                    <xdr:rowOff>182880</xdr:rowOff>
                  </from>
                  <to>
                    <xdr:col>8</xdr:col>
                    <xdr:colOff>365760</xdr:colOff>
                    <xdr:row>36</xdr:row>
                    <xdr:rowOff>53340</xdr:rowOff>
                  </to>
                </anchor>
              </controlPr>
            </control>
          </mc:Choice>
        </mc:AlternateContent>
        <mc:AlternateContent xmlns:mc="http://schemas.openxmlformats.org/markup-compatibility/2006">
          <mc:Choice Requires="x14">
            <control shapeId="37898" r:id="rId13" name="Check Box 10">
              <controlPr defaultSize="0" autoFill="0" autoLine="0" autoPict="0">
                <anchor moveWithCells="1">
                  <from>
                    <xdr:col>8</xdr:col>
                    <xdr:colOff>1013460</xdr:colOff>
                    <xdr:row>33</xdr:row>
                    <xdr:rowOff>182880</xdr:rowOff>
                  </from>
                  <to>
                    <xdr:col>9</xdr:col>
                    <xdr:colOff>251460</xdr:colOff>
                    <xdr:row>36</xdr:row>
                    <xdr:rowOff>53340</xdr:rowOff>
                  </to>
                </anchor>
              </controlPr>
            </control>
          </mc:Choice>
        </mc:AlternateContent>
        <mc:AlternateContent xmlns:mc="http://schemas.openxmlformats.org/markup-compatibility/2006">
          <mc:Choice Requires="x14">
            <control shapeId="37899" r:id="rId14" name="Check Box 11">
              <controlPr defaultSize="0" autoFill="0" autoLine="0" autoPict="0">
                <anchor moveWithCells="1">
                  <from>
                    <xdr:col>8</xdr:col>
                    <xdr:colOff>68580</xdr:colOff>
                    <xdr:row>40</xdr:row>
                    <xdr:rowOff>99060</xdr:rowOff>
                  </from>
                  <to>
                    <xdr:col>8</xdr:col>
                    <xdr:colOff>365760</xdr:colOff>
                    <xdr:row>42</xdr:row>
                    <xdr:rowOff>45720</xdr:rowOff>
                  </to>
                </anchor>
              </controlPr>
            </control>
          </mc:Choice>
        </mc:AlternateContent>
        <mc:AlternateContent xmlns:mc="http://schemas.openxmlformats.org/markup-compatibility/2006">
          <mc:Choice Requires="x14">
            <control shapeId="37900" r:id="rId15" name="Check Box 12">
              <controlPr defaultSize="0" autoFill="0" autoLine="0" autoPict="0">
                <anchor moveWithCells="1">
                  <from>
                    <xdr:col>8</xdr:col>
                    <xdr:colOff>1013460</xdr:colOff>
                    <xdr:row>40</xdr:row>
                    <xdr:rowOff>99060</xdr:rowOff>
                  </from>
                  <to>
                    <xdr:col>9</xdr:col>
                    <xdr:colOff>251460</xdr:colOff>
                    <xdr:row>42</xdr:row>
                    <xdr:rowOff>45720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Y122"/>
  <sheetViews>
    <sheetView showGridLines="0" view="pageBreakPreview" zoomScaleNormal="100" zoomScaleSheetLayoutView="100" workbookViewId="0">
      <selection sqref="A1:CY3"/>
    </sheetView>
  </sheetViews>
  <sheetFormatPr defaultColWidth="9" defaultRowHeight="13.2" x14ac:dyDescent="0.2"/>
  <cols>
    <col min="1" max="103" width="0.77734375" style="509" customWidth="1"/>
    <col min="104" max="105" width="9" style="509" customWidth="1"/>
    <col min="106" max="16384" width="9" style="509"/>
  </cols>
  <sheetData>
    <row r="1" spans="1:103" ht="5.25" customHeight="1" x14ac:dyDescent="0.2">
      <c r="A1" s="1783" t="s">
        <v>757</v>
      </c>
      <c r="B1" s="1783"/>
      <c r="C1" s="1783"/>
      <c r="D1" s="1783"/>
      <c r="E1" s="1783"/>
      <c r="F1" s="1783"/>
      <c r="G1" s="1783"/>
      <c r="H1" s="1783"/>
      <c r="I1" s="1783"/>
      <c r="J1" s="1783"/>
      <c r="K1" s="1783"/>
      <c r="L1" s="1783"/>
      <c r="M1" s="1783"/>
      <c r="N1" s="1783"/>
      <c r="O1" s="1783"/>
      <c r="P1" s="1783"/>
      <c r="Q1" s="1783"/>
      <c r="R1" s="1783"/>
      <c r="S1" s="1783"/>
      <c r="T1" s="1783"/>
      <c r="U1" s="1783"/>
      <c r="V1" s="1783"/>
      <c r="W1" s="1783"/>
      <c r="X1" s="1783"/>
      <c r="Y1" s="1783"/>
      <c r="Z1" s="1783"/>
      <c r="AA1" s="1783"/>
      <c r="AB1" s="1783"/>
      <c r="AC1" s="1783"/>
      <c r="AD1" s="1783"/>
      <c r="AE1" s="1783"/>
      <c r="AF1" s="1783"/>
      <c r="AG1" s="1783"/>
      <c r="AH1" s="1783"/>
      <c r="AI1" s="1783"/>
      <c r="AJ1" s="1783"/>
      <c r="AK1" s="1783"/>
      <c r="AL1" s="1783"/>
      <c r="AM1" s="1783"/>
      <c r="AN1" s="1783"/>
      <c r="AO1" s="1783"/>
      <c r="AP1" s="1783"/>
      <c r="AQ1" s="1783"/>
      <c r="AR1" s="1783"/>
      <c r="AS1" s="1783"/>
      <c r="AT1" s="1783"/>
      <c r="AU1" s="1783"/>
      <c r="AV1" s="1783"/>
      <c r="AW1" s="1783"/>
      <c r="AX1" s="1783"/>
      <c r="AY1" s="1783"/>
      <c r="AZ1" s="1783"/>
      <c r="BA1" s="1783"/>
      <c r="BB1" s="1783"/>
      <c r="BC1" s="1783"/>
      <c r="BD1" s="1783"/>
      <c r="BE1" s="1783"/>
      <c r="BF1" s="1783"/>
      <c r="BG1" s="1783"/>
      <c r="BH1" s="1783"/>
      <c r="BI1" s="1783"/>
      <c r="BJ1" s="1783"/>
      <c r="BK1" s="1783"/>
      <c r="BL1" s="1783"/>
      <c r="BM1" s="1783"/>
      <c r="BN1" s="1783"/>
      <c r="BO1" s="1783"/>
      <c r="BP1" s="1783"/>
      <c r="BQ1" s="1783"/>
      <c r="BR1" s="1783"/>
      <c r="BS1" s="1783"/>
      <c r="BT1" s="1783"/>
      <c r="BU1" s="1783"/>
      <c r="BV1" s="1783"/>
      <c r="BW1" s="1783"/>
      <c r="BX1" s="1783"/>
      <c r="BY1" s="1783"/>
      <c r="BZ1" s="1783"/>
      <c r="CA1" s="1783"/>
      <c r="CB1" s="1783"/>
      <c r="CC1" s="1783"/>
      <c r="CD1" s="1783"/>
      <c r="CE1" s="1783"/>
      <c r="CF1" s="1783"/>
      <c r="CG1" s="1783"/>
      <c r="CH1" s="1783"/>
      <c r="CI1" s="1783"/>
      <c r="CJ1" s="1783"/>
      <c r="CK1" s="1783"/>
      <c r="CL1" s="1783"/>
      <c r="CM1" s="1783"/>
      <c r="CN1" s="1783"/>
      <c r="CO1" s="1783"/>
      <c r="CP1" s="1783"/>
      <c r="CQ1" s="1783"/>
      <c r="CR1" s="1783"/>
      <c r="CS1" s="1783"/>
      <c r="CT1" s="1783"/>
      <c r="CU1" s="1783"/>
      <c r="CV1" s="1783"/>
      <c r="CW1" s="1783"/>
      <c r="CX1" s="1783"/>
      <c r="CY1" s="1783"/>
    </row>
    <row r="2" spans="1:103" ht="5.25" customHeight="1" x14ac:dyDescent="0.2">
      <c r="A2" s="1783"/>
      <c r="B2" s="1783"/>
      <c r="C2" s="1783"/>
      <c r="D2" s="1783"/>
      <c r="E2" s="1783"/>
      <c r="F2" s="1783"/>
      <c r="G2" s="1783"/>
      <c r="H2" s="1783"/>
      <c r="I2" s="1783"/>
      <c r="J2" s="1783"/>
      <c r="K2" s="1783"/>
      <c r="L2" s="1783"/>
      <c r="M2" s="1783"/>
      <c r="N2" s="1783"/>
      <c r="O2" s="1783"/>
      <c r="P2" s="1783"/>
      <c r="Q2" s="1783"/>
      <c r="R2" s="1783"/>
      <c r="S2" s="1783"/>
      <c r="T2" s="1783"/>
      <c r="U2" s="1783"/>
      <c r="V2" s="1783"/>
      <c r="W2" s="1783"/>
      <c r="X2" s="1783"/>
      <c r="Y2" s="1783"/>
      <c r="Z2" s="1783"/>
      <c r="AA2" s="1783"/>
      <c r="AB2" s="1783"/>
      <c r="AC2" s="1783"/>
      <c r="AD2" s="1783"/>
      <c r="AE2" s="1783"/>
      <c r="AF2" s="1783"/>
      <c r="AG2" s="1783"/>
      <c r="AH2" s="1783"/>
      <c r="AI2" s="1783"/>
      <c r="AJ2" s="1783"/>
      <c r="AK2" s="1783"/>
      <c r="AL2" s="1783"/>
      <c r="AM2" s="1783"/>
      <c r="AN2" s="1783"/>
      <c r="AO2" s="1783"/>
      <c r="AP2" s="1783"/>
      <c r="AQ2" s="1783"/>
      <c r="AR2" s="1783"/>
      <c r="AS2" s="1783"/>
      <c r="AT2" s="1783"/>
      <c r="AU2" s="1783"/>
      <c r="AV2" s="1783"/>
      <c r="AW2" s="1783"/>
      <c r="AX2" s="1783"/>
      <c r="AY2" s="1783"/>
      <c r="AZ2" s="1783"/>
      <c r="BA2" s="1783"/>
      <c r="BB2" s="1783"/>
      <c r="BC2" s="1783"/>
      <c r="BD2" s="1783"/>
      <c r="BE2" s="1783"/>
      <c r="BF2" s="1783"/>
      <c r="BG2" s="1783"/>
      <c r="BH2" s="1783"/>
      <c r="BI2" s="1783"/>
      <c r="BJ2" s="1783"/>
      <c r="BK2" s="1783"/>
      <c r="BL2" s="1783"/>
      <c r="BM2" s="1783"/>
      <c r="BN2" s="1783"/>
      <c r="BO2" s="1783"/>
      <c r="BP2" s="1783"/>
      <c r="BQ2" s="1783"/>
      <c r="BR2" s="1783"/>
      <c r="BS2" s="1783"/>
      <c r="BT2" s="1783"/>
      <c r="BU2" s="1783"/>
      <c r="BV2" s="1783"/>
      <c r="BW2" s="1783"/>
      <c r="BX2" s="1783"/>
      <c r="BY2" s="1783"/>
      <c r="BZ2" s="1783"/>
      <c r="CA2" s="1783"/>
      <c r="CB2" s="1783"/>
      <c r="CC2" s="1783"/>
      <c r="CD2" s="1783"/>
      <c r="CE2" s="1783"/>
      <c r="CF2" s="1783"/>
      <c r="CG2" s="1783"/>
      <c r="CH2" s="1783"/>
      <c r="CI2" s="1783"/>
      <c r="CJ2" s="1783"/>
      <c r="CK2" s="1783"/>
      <c r="CL2" s="1783"/>
      <c r="CM2" s="1783"/>
      <c r="CN2" s="1783"/>
      <c r="CO2" s="1783"/>
      <c r="CP2" s="1783"/>
      <c r="CQ2" s="1783"/>
      <c r="CR2" s="1783"/>
      <c r="CS2" s="1783"/>
      <c r="CT2" s="1783"/>
      <c r="CU2" s="1783"/>
      <c r="CV2" s="1783"/>
      <c r="CW2" s="1783"/>
      <c r="CX2" s="1783"/>
      <c r="CY2" s="1783"/>
    </row>
    <row r="3" spans="1:103" ht="10.95" customHeight="1" x14ac:dyDescent="0.2">
      <c r="A3" s="1783"/>
      <c r="B3" s="1783"/>
      <c r="C3" s="1783"/>
      <c r="D3" s="1783"/>
      <c r="E3" s="1783"/>
      <c r="F3" s="1783"/>
      <c r="G3" s="1783"/>
      <c r="H3" s="1783"/>
      <c r="I3" s="1783"/>
      <c r="J3" s="1783"/>
      <c r="K3" s="1783"/>
      <c r="L3" s="1783"/>
      <c r="M3" s="1783"/>
      <c r="N3" s="1783"/>
      <c r="O3" s="1783"/>
      <c r="P3" s="1783"/>
      <c r="Q3" s="1783"/>
      <c r="R3" s="1783"/>
      <c r="S3" s="1783"/>
      <c r="T3" s="1783"/>
      <c r="U3" s="1783"/>
      <c r="V3" s="1783"/>
      <c r="W3" s="1783"/>
      <c r="X3" s="1783"/>
      <c r="Y3" s="1783"/>
      <c r="Z3" s="1783"/>
      <c r="AA3" s="1783"/>
      <c r="AB3" s="1783"/>
      <c r="AC3" s="1783"/>
      <c r="AD3" s="1783"/>
      <c r="AE3" s="1783"/>
      <c r="AF3" s="1783"/>
      <c r="AG3" s="1783"/>
      <c r="AH3" s="1783"/>
      <c r="AI3" s="1783"/>
      <c r="AJ3" s="1783"/>
      <c r="AK3" s="1783"/>
      <c r="AL3" s="1783"/>
      <c r="AM3" s="1783"/>
      <c r="AN3" s="1783"/>
      <c r="AO3" s="1783"/>
      <c r="AP3" s="1783"/>
      <c r="AQ3" s="1783"/>
      <c r="AR3" s="1783"/>
      <c r="AS3" s="1783"/>
      <c r="AT3" s="1783"/>
      <c r="AU3" s="1783"/>
      <c r="AV3" s="1783"/>
      <c r="AW3" s="1783"/>
      <c r="AX3" s="1783"/>
      <c r="AY3" s="1783"/>
      <c r="AZ3" s="1783"/>
      <c r="BA3" s="1783"/>
      <c r="BB3" s="1783"/>
      <c r="BC3" s="1783"/>
      <c r="BD3" s="1783"/>
      <c r="BE3" s="1783"/>
      <c r="BF3" s="1783"/>
      <c r="BG3" s="1783"/>
      <c r="BH3" s="1783"/>
      <c r="BI3" s="1783"/>
      <c r="BJ3" s="1783"/>
      <c r="BK3" s="1783"/>
      <c r="BL3" s="1783"/>
      <c r="BM3" s="1783"/>
      <c r="BN3" s="1783"/>
      <c r="BO3" s="1783"/>
      <c r="BP3" s="1783"/>
      <c r="BQ3" s="1783"/>
      <c r="BR3" s="1783"/>
      <c r="BS3" s="1783"/>
      <c r="BT3" s="1783"/>
      <c r="BU3" s="1783"/>
      <c r="BV3" s="1783"/>
      <c r="BW3" s="1783"/>
      <c r="BX3" s="1783"/>
      <c r="BY3" s="1783"/>
      <c r="BZ3" s="1783"/>
      <c r="CA3" s="1783"/>
      <c r="CB3" s="1783"/>
      <c r="CC3" s="1783"/>
      <c r="CD3" s="1783"/>
      <c r="CE3" s="1783"/>
      <c r="CF3" s="1783"/>
      <c r="CG3" s="1783"/>
      <c r="CH3" s="1783"/>
      <c r="CI3" s="1783"/>
      <c r="CJ3" s="1783"/>
      <c r="CK3" s="1783"/>
      <c r="CL3" s="1783"/>
      <c r="CM3" s="1783"/>
      <c r="CN3" s="1783"/>
      <c r="CO3" s="1783"/>
      <c r="CP3" s="1783"/>
      <c r="CQ3" s="1783"/>
      <c r="CR3" s="1783"/>
      <c r="CS3" s="1783"/>
      <c r="CT3" s="1783"/>
      <c r="CU3" s="1783"/>
      <c r="CV3" s="1783"/>
      <c r="CW3" s="1783"/>
      <c r="CX3" s="1783"/>
      <c r="CY3" s="1783"/>
    </row>
    <row r="4" spans="1:103" ht="5.25" customHeight="1" x14ac:dyDescent="0.2">
      <c r="A4" s="510"/>
      <c r="B4" s="510"/>
      <c r="C4" s="510"/>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c r="AO4" s="510"/>
      <c r="AP4" s="510"/>
      <c r="AQ4" s="510"/>
      <c r="AR4" s="510"/>
      <c r="AS4" s="510"/>
      <c r="AT4" s="510"/>
      <c r="AU4" s="510"/>
      <c r="AV4" s="510"/>
      <c r="AW4" s="510"/>
      <c r="AX4" s="510"/>
      <c r="AY4" s="510"/>
      <c r="AZ4" s="510"/>
      <c r="BA4" s="510"/>
      <c r="BB4" s="510"/>
      <c r="BC4" s="510"/>
      <c r="BD4" s="510"/>
      <c r="BE4" s="510"/>
      <c r="BF4" s="510"/>
      <c r="BG4" s="510"/>
      <c r="BH4" s="510"/>
      <c r="BI4" s="510"/>
      <c r="BJ4" s="510"/>
      <c r="BK4" s="510"/>
      <c r="BL4" s="510"/>
      <c r="BM4" s="510"/>
      <c r="BN4" s="510"/>
      <c r="BO4" s="510"/>
      <c r="BP4" s="510"/>
      <c r="BQ4" s="510"/>
      <c r="BR4" s="510"/>
      <c r="BS4" s="510"/>
      <c r="BT4" s="510"/>
      <c r="BU4" s="510"/>
      <c r="BV4" s="510"/>
      <c r="BW4" s="510"/>
      <c r="BX4" s="510"/>
      <c r="BY4" s="510"/>
      <c r="BZ4" s="510"/>
      <c r="CA4" s="510"/>
      <c r="CB4" s="510"/>
      <c r="CC4" s="510"/>
      <c r="CD4" s="510"/>
      <c r="CE4" s="510"/>
      <c r="CF4" s="510"/>
      <c r="CG4" s="510"/>
      <c r="CH4" s="510"/>
      <c r="CI4" s="510"/>
      <c r="CJ4" s="510"/>
      <c r="CK4" s="510"/>
      <c r="CL4" s="510"/>
      <c r="CM4" s="510"/>
      <c r="CN4" s="510"/>
      <c r="CO4" s="510"/>
      <c r="CP4" s="510"/>
      <c r="CQ4" s="510"/>
      <c r="CR4" s="510"/>
      <c r="CS4" s="510"/>
      <c r="CT4" s="510"/>
      <c r="CU4" s="510"/>
      <c r="CV4" s="510"/>
      <c r="CW4" s="510"/>
      <c r="CX4" s="510"/>
    </row>
    <row r="5" spans="1:103" ht="5.25" customHeight="1" x14ac:dyDescent="0.2">
      <c r="C5" s="1784" t="s">
        <v>200</v>
      </c>
      <c r="D5" s="1784"/>
      <c r="E5" s="1784"/>
      <c r="F5" s="1784"/>
      <c r="G5" s="1784"/>
      <c r="H5" s="1784"/>
      <c r="I5" s="1784"/>
      <c r="J5" s="1784"/>
      <c r="K5" s="1784"/>
      <c r="L5" s="1784"/>
      <c r="M5" s="1784"/>
      <c r="N5" s="1784"/>
      <c r="O5" s="1784"/>
      <c r="P5" s="1784"/>
      <c r="Q5" s="1784"/>
      <c r="R5" s="1784"/>
      <c r="S5" s="1784"/>
      <c r="T5" s="1784"/>
      <c r="U5" s="1784"/>
      <c r="V5" s="1787"/>
      <c r="W5" s="1788"/>
      <c r="X5" s="1788"/>
      <c r="Y5" s="1788"/>
      <c r="Z5" s="1788"/>
      <c r="AA5" s="1788"/>
      <c r="AB5" s="1788"/>
      <c r="AC5" s="1788"/>
      <c r="AD5" s="1788"/>
      <c r="AE5" s="1788"/>
      <c r="AF5" s="1788"/>
      <c r="AG5" s="1788"/>
      <c r="AH5" s="1788"/>
      <c r="AI5" s="1788"/>
      <c r="AJ5" s="1788"/>
      <c r="AK5" s="1788"/>
      <c r="AL5" s="1788"/>
      <c r="AM5" s="1788"/>
      <c r="AN5" s="1788"/>
      <c r="AO5" s="1788"/>
      <c r="AP5" s="1788"/>
      <c r="AQ5" s="1788"/>
      <c r="AR5" s="1788"/>
      <c r="AS5" s="1788"/>
      <c r="AT5" s="1788"/>
      <c r="AU5" s="1788"/>
      <c r="AV5" s="1788"/>
      <c r="AW5" s="1788"/>
      <c r="AX5" s="1788"/>
      <c r="AY5" s="1788"/>
      <c r="AZ5" s="1788"/>
      <c r="BA5" s="1788"/>
      <c r="BB5" s="1788"/>
      <c r="BC5" s="1788"/>
      <c r="BD5" s="1788"/>
      <c r="BE5" s="1788"/>
      <c r="BF5" s="1788"/>
      <c r="BG5" s="1788"/>
      <c r="BH5" s="1788"/>
      <c r="BI5" s="1788"/>
      <c r="BJ5" s="1788"/>
      <c r="BK5" s="1788"/>
      <c r="BL5" s="1788"/>
      <c r="BM5" s="1788"/>
      <c r="BN5" s="1788"/>
      <c r="BO5" s="1788"/>
      <c r="BP5" s="1788"/>
      <c r="BQ5" s="1788"/>
      <c r="BR5" s="1788"/>
      <c r="BS5" s="1788"/>
      <c r="BT5" s="1788"/>
      <c r="BU5" s="1788"/>
      <c r="BV5" s="1788"/>
      <c r="BW5" s="1788"/>
      <c r="BX5" s="1788"/>
      <c r="BY5" s="1788"/>
      <c r="BZ5" s="1788"/>
      <c r="CA5" s="1788"/>
      <c r="CB5" s="1788"/>
      <c r="CC5" s="1788"/>
      <c r="CD5" s="1788"/>
      <c r="CE5" s="1788"/>
      <c r="CF5" s="1788"/>
      <c r="CG5" s="1788"/>
      <c r="CH5" s="1788"/>
      <c r="CI5" s="1788"/>
      <c r="CJ5" s="1788"/>
      <c r="CK5" s="1788"/>
      <c r="CL5" s="1788"/>
      <c r="CM5" s="1788"/>
      <c r="CN5" s="1788"/>
      <c r="CO5" s="1788"/>
      <c r="CP5" s="1788"/>
      <c r="CQ5" s="1788"/>
      <c r="CR5" s="1788"/>
      <c r="CS5" s="1788"/>
      <c r="CT5" s="1788"/>
      <c r="CU5" s="1788"/>
      <c r="CV5" s="1788"/>
      <c r="CW5" s="1789"/>
    </row>
    <row r="6" spans="1:103" ht="5.25" customHeight="1" x14ac:dyDescent="0.2">
      <c r="C6" s="1785"/>
      <c r="D6" s="1785"/>
      <c r="E6" s="1785"/>
      <c r="F6" s="1785"/>
      <c r="G6" s="1785"/>
      <c r="H6" s="1785"/>
      <c r="I6" s="1785"/>
      <c r="J6" s="1785"/>
      <c r="K6" s="1785"/>
      <c r="L6" s="1785"/>
      <c r="M6" s="1785"/>
      <c r="N6" s="1785"/>
      <c r="O6" s="1785"/>
      <c r="P6" s="1785"/>
      <c r="Q6" s="1785"/>
      <c r="R6" s="1785"/>
      <c r="S6" s="1785"/>
      <c r="T6" s="1785"/>
      <c r="U6" s="1785"/>
      <c r="V6" s="1790"/>
      <c r="W6" s="1779"/>
      <c r="X6" s="1779"/>
      <c r="Y6" s="1779"/>
      <c r="Z6" s="1779"/>
      <c r="AA6" s="1779"/>
      <c r="AB6" s="1779"/>
      <c r="AC6" s="1779"/>
      <c r="AD6" s="1779"/>
      <c r="AE6" s="1779"/>
      <c r="AF6" s="1779"/>
      <c r="AG6" s="1779"/>
      <c r="AH6" s="1779"/>
      <c r="AI6" s="1779"/>
      <c r="AJ6" s="1779"/>
      <c r="AK6" s="1779"/>
      <c r="AL6" s="1779"/>
      <c r="AM6" s="1779"/>
      <c r="AN6" s="1779"/>
      <c r="AO6" s="1779"/>
      <c r="AP6" s="1779"/>
      <c r="AQ6" s="1779"/>
      <c r="AR6" s="1779"/>
      <c r="AS6" s="1779"/>
      <c r="AT6" s="1779"/>
      <c r="AU6" s="1779"/>
      <c r="AV6" s="1779"/>
      <c r="AW6" s="1779"/>
      <c r="AX6" s="1779"/>
      <c r="AY6" s="1779"/>
      <c r="AZ6" s="1779"/>
      <c r="BA6" s="1779"/>
      <c r="BB6" s="1779"/>
      <c r="BC6" s="1779"/>
      <c r="BD6" s="1779"/>
      <c r="BE6" s="1779"/>
      <c r="BF6" s="1779"/>
      <c r="BG6" s="1779"/>
      <c r="BH6" s="1779"/>
      <c r="BI6" s="1779"/>
      <c r="BJ6" s="1779"/>
      <c r="BK6" s="1779"/>
      <c r="BL6" s="1779"/>
      <c r="BM6" s="1779"/>
      <c r="BN6" s="1779"/>
      <c r="BO6" s="1779"/>
      <c r="BP6" s="1779"/>
      <c r="BQ6" s="1779"/>
      <c r="BR6" s="1779"/>
      <c r="BS6" s="1779"/>
      <c r="BT6" s="1779"/>
      <c r="BU6" s="1779"/>
      <c r="BV6" s="1779"/>
      <c r="BW6" s="1779"/>
      <c r="BX6" s="1779"/>
      <c r="BY6" s="1779"/>
      <c r="BZ6" s="1779"/>
      <c r="CA6" s="1779"/>
      <c r="CB6" s="1779"/>
      <c r="CC6" s="1779"/>
      <c r="CD6" s="1779"/>
      <c r="CE6" s="1779"/>
      <c r="CF6" s="1779"/>
      <c r="CG6" s="1779"/>
      <c r="CH6" s="1779"/>
      <c r="CI6" s="1779"/>
      <c r="CJ6" s="1779"/>
      <c r="CK6" s="1779"/>
      <c r="CL6" s="1779"/>
      <c r="CM6" s="1779"/>
      <c r="CN6" s="1779"/>
      <c r="CO6" s="1779"/>
      <c r="CP6" s="1779"/>
      <c r="CQ6" s="1779"/>
      <c r="CR6" s="1779"/>
      <c r="CS6" s="1779"/>
      <c r="CT6" s="1779"/>
      <c r="CU6" s="1779"/>
      <c r="CV6" s="1779"/>
      <c r="CW6" s="1791"/>
    </row>
    <row r="7" spans="1:103" ht="5.25" customHeight="1" x14ac:dyDescent="0.2">
      <c r="C7" s="1785"/>
      <c r="D7" s="1785"/>
      <c r="E7" s="1785"/>
      <c r="F7" s="1785"/>
      <c r="G7" s="1785"/>
      <c r="H7" s="1785"/>
      <c r="I7" s="1785"/>
      <c r="J7" s="1785"/>
      <c r="K7" s="1785"/>
      <c r="L7" s="1785"/>
      <c r="M7" s="1785"/>
      <c r="N7" s="1785"/>
      <c r="O7" s="1785"/>
      <c r="P7" s="1785"/>
      <c r="Q7" s="1785"/>
      <c r="R7" s="1785"/>
      <c r="S7" s="1785"/>
      <c r="T7" s="1785"/>
      <c r="U7" s="1785"/>
      <c r="V7" s="1790"/>
      <c r="W7" s="1779"/>
      <c r="X7" s="1779"/>
      <c r="Y7" s="1779"/>
      <c r="Z7" s="1779"/>
      <c r="AA7" s="1779"/>
      <c r="AB7" s="1779"/>
      <c r="AC7" s="1779"/>
      <c r="AD7" s="1779"/>
      <c r="AE7" s="1779"/>
      <c r="AF7" s="1779"/>
      <c r="AG7" s="1779"/>
      <c r="AH7" s="1779"/>
      <c r="AI7" s="1779"/>
      <c r="AJ7" s="1779"/>
      <c r="AK7" s="1779"/>
      <c r="AL7" s="1779"/>
      <c r="AM7" s="1779"/>
      <c r="AN7" s="1779"/>
      <c r="AO7" s="1779"/>
      <c r="AP7" s="1779"/>
      <c r="AQ7" s="1779"/>
      <c r="AR7" s="1779"/>
      <c r="AS7" s="1779"/>
      <c r="AT7" s="1779"/>
      <c r="AU7" s="1779"/>
      <c r="AV7" s="1779"/>
      <c r="AW7" s="1779"/>
      <c r="AX7" s="1779"/>
      <c r="AY7" s="1779"/>
      <c r="AZ7" s="1779"/>
      <c r="BA7" s="1779"/>
      <c r="BB7" s="1779"/>
      <c r="BC7" s="1779"/>
      <c r="BD7" s="1779"/>
      <c r="BE7" s="1779"/>
      <c r="BF7" s="1779"/>
      <c r="BG7" s="1779"/>
      <c r="BH7" s="1779"/>
      <c r="BI7" s="1779"/>
      <c r="BJ7" s="1779"/>
      <c r="BK7" s="1779"/>
      <c r="BL7" s="1779"/>
      <c r="BM7" s="1779"/>
      <c r="BN7" s="1779"/>
      <c r="BO7" s="1779"/>
      <c r="BP7" s="1779"/>
      <c r="BQ7" s="1779"/>
      <c r="BR7" s="1779"/>
      <c r="BS7" s="1779"/>
      <c r="BT7" s="1779"/>
      <c r="BU7" s="1779"/>
      <c r="BV7" s="1779"/>
      <c r="BW7" s="1779"/>
      <c r="BX7" s="1779"/>
      <c r="BY7" s="1779"/>
      <c r="BZ7" s="1779"/>
      <c r="CA7" s="1779"/>
      <c r="CB7" s="1779"/>
      <c r="CC7" s="1779"/>
      <c r="CD7" s="1779"/>
      <c r="CE7" s="1779"/>
      <c r="CF7" s="1779"/>
      <c r="CG7" s="1779"/>
      <c r="CH7" s="1779"/>
      <c r="CI7" s="1779"/>
      <c r="CJ7" s="1779"/>
      <c r="CK7" s="1779"/>
      <c r="CL7" s="1779"/>
      <c r="CM7" s="1779"/>
      <c r="CN7" s="1779"/>
      <c r="CO7" s="1779"/>
      <c r="CP7" s="1779"/>
      <c r="CQ7" s="1779"/>
      <c r="CR7" s="1779"/>
      <c r="CS7" s="1779"/>
      <c r="CT7" s="1779"/>
      <c r="CU7" s="1779"/>
      <c r="CV7" s="1779"/>
      <c r="CW7" s="1791"/>
    </row>
    <row r="8" spans="1:103" ht="5.25" customHeight="1" x14ac:dyDescent="0.2">
      <c r="C8" s="1786"/>
      <c r="D8" s="1786"/>
      <c r="E8" s="1786"/>
      <c r="F8" s="1786"/>
      <c r="G8" s="1786"/>
      <c r="H8" s="1786"/>
      <c r="I8" s="1786"/>
      <c r="J8" s="1786"/>
      <c r="K8" s="1786"/>
      <c r="L8" s="1786"/>
      <c r="M8" s="1786"/>
      <c r="N8" s="1786"/>
      <c r="O8" s="1786"/>
      <c r="P8" s="1786"/>
      <c r="Q8" s="1786"/>
      <c r="R8" s="1786"/>
      <c r="S8" s="1786"/>
      <c r="T8" s="1786"/>
      <c r="U8" s="1786"/>
      <c r="V8" s="1792"/>
      <c r="W8" s="1793"/>
      <c r="X8" s="1793"/>
      <c r="Y8" s="1793"/>
      <c r="Z8" s="1793"/>
      <c r="AA8" s="1793"/>
      <c r="AB8" s="1793"/>
      <c r="AC8" s="1793"/>
      <c r="AD8" s="1793"/>
      <c r="AE8" s="1793"/>
      <c r="AF8" s="1793"/>
      <c r="AG8" s="1793"/>
      <c r="AH8" s="1793"/>
      <c r="AI8" s="1793"/>
      <c r="AJ8" s="1793"/>
      <c r="AK8" s="1793"/>
      <c r="AL8" s="1793"/>
      <c r="AM8" s="1793"/>
      <c r="AN8" s="1793"/>
      <c r="AO8" s="1793"/>
      <c r="AP8" s="1793"/>
      <c r="AQ8" s="1793"/>
      <c r="AR8" s="1793"/>
      <c r="AS8" s="1793"/>
      <c r="AT8" s="1793"/>
      <c r="AU8" s="1793"/>
      <c r="AV8" s="1793"/>
      <c r="AW8" s="1793"/>
      <c r="AX8" s="1793"/>
      <c r="AY8" s="1793"/>
      <c r="AZ8" s="1793"/>
      <c r="BA8" s="1793"/>
      <c r="BB8" s="1793"/>
      <c r="BC8" s="1793"/>
      <c r="BD8" s="1793"/>
      <c r="BE8" s="1793"/>
      <c r="BF8" s="1793"/>
      <c r="BG8" s="1793"/>
      <c r="BH8" s="1793"/>
      <c r="BI8" s="1793"/>
      <c r="BJ8" s="1793"/>
      <c r="BK8" s="1793"/>
      <c r="BL8" s="1793"/>
      <c r="BM8" s="1793"/>
      <c r="BN8" s="1793"/>
      <c r="BO8" s="1793"/>
      <c r="BP8" s="1793"/>
      <c r="BQ8" s="1793"/>
      <c r="BR8" s="1793"/>
      <c r="BS8" s="1793"/>
      <c r="BT8" s="1793"/>
      <c r="BU8" s="1793"/>
      <c r="BV8" s="1793"/>
      <c r="BW8" s="1793"/>
      <c r="BX8" s="1793"/>
      <c r="BY8" s="1793"/>
      <c r="BZ8" s="1793"/>
      <c r="CA8" s="1793"/>
      <c r="CB8" s="1793"/>
      <c r="CC8" s="1793"/>
      <c r="CD8" s="1793"/>
      <c r="CE8" s="1793"/>
      <c r="CF8" s="1793"/>
      <c r="CG8" s="1793"/>
      <c r="CH8" s="1793"/>
      <c r="CI8" s="1793"/>
      <c r="CJ8" s="1793"/>
      <c r="CK8" s="1793"/>
      <c r="CL8" s="1793"/>
      <c r="CM8" s="1793"/>
      <c r="CN8" s="1793"/>
      <c r="CO8" s="1793"/>
      <c r="CP8" s="1793"/>
      <c r="CQ8" s="1793"/>
      <c r="CR8" s="1793"/>
      <c r="CS8" s="1793"/>
      <c r="CT8" s="1793"/>
      <c r="CU8" s="1793"/>
      <c r="CV8" s="1793"/>
      <c r="CW8" s="1794"/>
    </row>
    <row r="9" spans="1:103" ht="5.25" customHeight="1" x14ac:dyDescent="0.2"/>
    <row r="10" spans="1:103" ht="5.25" customHeight="1" x14ac:dyDescent="0.2"/>
    <row r="11" spans="1:103" ht="5.25" customHeight="1" x14ac:dyDescent="0.2">
      <c r="A11" s="1776" t="s">
        <v>201</v>
      </c>
      <c r="B11" s="1776"/>
      <c r="C11" s="1776"/>
      <c r="D11" s="1776"/>
      <c r="E11" s="1776"/>
      <c r="F11" s="1776"/>
      <c r="G11" s="1776"/>
      <c r="H11" s="1776"/>
      <c r="I11" s="1776"/>
      <c r="J11" s="1776"/>
      <c r="K11" s="1776"/>
      <c r="L11" s="1776"/>
      <c r="M11" s="1776"/>
      <c r="N11" s="1776"/>
      <c r="O11" s="1776"/>
      <c r="P11" s="1776"/>
      <c r="Q11" s="1776"/>
      <c r="R11" s="1776"/>
      <c r="S11" s="1776"/>
      <c r="T11" s="1776"/>
      <c r="U11" s="1776"/>
      <c r="V11" s="1776"/>
      <c r="W11" s="1776"/>
      <c r="X11" s="1776"/>
      <c r="Y11" s="1776"/>
      <c r="Z11" s="1776"/>
      <c r="AA11" s="1776"/>
      <c r="AB11" s="1776"/>
      <c r="AC11" s="1776"/>
      <c r="AD11" s="1776"/>
      <c r="AE11" s="1776"/>
      <c r="AF11" s="1776"/>
      <c r="AG11" s="1776"/>
      <c r="AH11" s="1776"/>
      <c r="AI11" s="1776"/>
      <c r="AJ11" s="1776"/>
      <c r="AK11" s="1776"/>
      <c r="AL11" s="1776"/>
      <c r="AM11" s="1776"/>
      <c r="AN11" s="1776"/>
      <c r="AO11" s="1776"/>
      <c r="AP11" s="1776"/>
      <c r="AQ11" s="1776"/>
      <c r="AR11" s="1776"/>
      <c r="AS11" s="1776"/>
      <c r="AT11" s="1776"/>
      <c r="AU11" s="1776"/>
      <c r="AV11" s="1776"/>
      <c r="AW11" s="1776"/>
      <c r="AX11" s="1776"/>
      <c r="AY11" s="1776"/>
      <c r="AZ11" s="1776"/>
      <c r="BA11" s="1776"/>
      <c r="BB11" s="1776"/>
      <c r="BC11" s="1776"/>
      <c r="BD11" s="1776"/>
      <c r="BE11" s="1776"/>
      <c r="BF11" s="1776"/>
      <c r="BG11" s="1776"/>
      <c r="BH11" s="1776"/>
      <c r="BI11" s="1776"/>
      <c r="BJ11" s="1776"/>
      <c r="BK11" s="1776"/>
      <c r="BL11" s="1776"/>
      <c r="BM11" s="1776"/>
      <c r="BN11" s="1776"/>
      <c r="BO11" s="1776"/>
      <c r="BP11" s="1776"/>
      <c r="BQ11" s="1776"/>
      <c r="BR11" s="1776"/>
      <c r="BS11" s="1776"/>
      <c r="BT11" s="1776"/>
      <c r="BU11" s="1776"/>
      <c r="BV11" s="1776"/>
      <c r="BW11" s="1776"/>
      <c r="BX11" s="1776"/>
      <c r="BY11" s="1776"/>
      <c r="BZ11" s="1776"/>
      <c r="CA11" s="1776"/>
      <c r="CB11" s="1776"/>
      <c r="CC11" s="1776"/>
      <c r="CD11" s="1776"/>
      <c r="CE11" s="1776"/>
      <c r="CF11" s="1776"/>
      <c r="CG11" s="1776"/>
      <c r="CH11" s="1776"/>
      <c r="CI11" s="1776"/>
      <c r="CJ11" s="1776"/>
      <c r="CK11" s="1776"/>
      <c r="CL11" s="1776"/>
      <c r="CM11" s="1776"/>
      <c r="CN11" s="1776"/>
      <c r="CO11" s="1776"/>
      <c r="CP11" s="1776"/>
      <c r="CQ11" s="1776"/>
      <c r="CR11" s="1776"/>
      <c r="CS11" s="1776"/>
      <c r="CT11" s="1776"/>
      <c r="CU11" s="1776"/>
      <c r="CV11" s="1776"/>
      <c r="CW11" s="1776"/>
    </row>
    <row r="12" spans="1:103" ht="5.25" customHeight="1" x14ac:dyDescent="0.2">
      <c r="A12" s="1776"/>
      <c r="B12" s="1776"/>
      <c r="C12" s="1776"/>
      <c r="D12" s="1776"/>
      <c r="E12" s="1776"/>
      <c r="F12" s="1776"/>
      <c r="G12" s="1776"/>
      <c r="H12" s="1776"/>
      <c r="I12" s="1776"/>
      <c r="J12" s="1776"/>
      <c r="K12" s="1776"/>
      <c r="L12" s="1776"/>
      <c r="M12" s="1776"/>
      <c r="N12" s="1776"/>
      <c r="O12" s="1776"/>
      <c r="P12" s="1776"/>
      <c r="Q12" s="1776"/>
      <c r="R12" s="1776"/>
      <c r="S12" s="1776"/>
      <c r="T12" s="1776"/>
      <c r="U12" s="1776"/>
      <c r="V12" s="1776"/>
      <c r="W12" s="1776"/>
      <c r="X12" s="1776"/>
      <c r="Y12" s="1776"/>
      <c r="Z12" s="1776"/>
      <c r="AA12" s="1776"/>
      <c r="AB12" s="1776"/>
      <c r="AC12" s="1776"/>
      <c r="AD12" s="1776"/>
      <c r="AE12" s="1776"/>
      <c r="AF12" s="1776"/>
      <c r="AG12" s="1776"/>
      <c r="AH12" s="1776"/>
      <c r="AI12" s="1776"/>
      <c r="AJ12" s="1776"/>
      <c r="AK12" s="1776"/>
      <c r="AL12" s="1776"/>
      <c r="AM12" s="1776"/>
      <c r="AN12" s="1776"/>
      <c r="AO12" s="1776"/>
      <c r="AP12" s="1776"/>
      <c r="AQ12" s="1776"/>
      <c r="AR12" s="1776"/>
      <c r="AS12" s="1776"/>
      <c r="AT12" s="1776"/>
      <c r="AU12" s="1776"/>
      <c r="AV12" s="1776"/>
      <c r="AW12" s="1776"/>
      <c r="AX12" s="1776"/>
      <c r="AY12" s="1776"/>
      <c r="AZ12" s="1776"/>
      <c r="BA12" s="1776"/>
      <c r="BB12" s="1776"/>
      <c r="BC12" s="1776"/>
      <c r="BD12" s="1776"/>
      <c r="BE12" s="1776"/>
      <c r="BF12" s="1776"/>
      <c r="BG12" s="1776"/>
      <c r="BH12" s="1776"/>
      <c r="BI12" s="1776"/>
      <c r="BJ12" s="1776"/>
      <c r="BK12" s="1776"/>
      <c r="BL12" s="1776"/>
      <c r="BM12" s="1776"/>
      <c r="BN12" s="1776"/>
      <c r="BO12" s="1776"/>
      <c r="BP12" s="1776"/>
      <c r="BQ12" s="1776"/>
      <c r="BR12" s="1776"/>
      <c r="BS12" s="1776"/>
      <c r="BT12" s="1776"/>
      <c r="BU12" s="1776"/>
      <c r="BV12" s="1776"/>
      <c r="BW12" s="1776"/>
      <c r="BX12" s="1776"/>
      <c r="BY12" s="1776"/>
      <c r="BZ12" s="1776"/>
      <c r="CA12" s="1776"/>
      <c r="CB12" s="1776"/>
      <c r="CC12" s="1776"/>
      <c r="CD12" s="1776"/>
      <c r="CE12" s="1776"/>
      <c r="CF12" s="1776"/>
      <c r="CG12" s="1776"/>
      <c r="CH12" s="1776"/>
      <c r="CI12" s="1776"/>
      <c r="CJ12" s="1776"/>
      <c r="CK12" s="1776"/>
      <c r="CL12" s="1776"/>
      <c r="CM12" s="1776"/>
      <c r="CN12" s="1776"/>
      <c r="CO12" s="1776"/>
      <c r="CP12" s="1776"/>
      <c r="CQ12" s="1776"/>
      <c r="CR12" s="1776"/>
      <c r="CS12" s="1776"/>
      <c r="CT12" s="1776"/>
      <c r="CU12" s="1776"/>
      <c r="CV12" s="1776"/>
      <c r="CW12" s="1776"/>
    </row>
    <row r="13" spans="1:103" ht="5.25" customHeight="1" x14ac:dyDescent="0.2">
      <c r="A13" s="1776"/>
      <c r="B13" s="1776"/>
      <c r="C13" s="1776"/>
      <c r="D13" s="1776"/>
      <c r="E13" s="1776"/>
      <c r="F13" s="1776"/>
      <c r="G13" s="1776"/>
      <c r="H13" s="1776"/>
      <c r="I13" s="1776"/>
      <c r="J13" s="1776"/>
      <c r="K13" s="1776"/>
      <c r="L13" s="1776"/>
      <c r="M13" s="1776"/>
      <c r="N13" s="1776"/>
      <c r="O13" s="1776"/>
      <c r="P13" s="1776"/>
      <c r="Q13" s="1776"/>
      <c r="R13" s="1776"/>
      <c r="S13" s="1776"/>
      <c r="T13" s="1776"/>
      <c r="U13" s="1776"/>
      <c r="V13" s="1776"/>
      <c r="W13" s="1776"/>
      <c r="X13" s="1776"/>
      <c r="Y13" s="1776"/>
      <c r="Z13" s="1776"/>
      <c r="AA13" s="1776"/>
      <c r="AB13" s="1776"/>
      <c r="AC13" s="1776"/>
      <c r="AD13" s="1776"/>
      <c r="AE13" s="1776"/>
      <c r="AF13" s="1776"/>
      <c r="AG13" s="1776"/>
      <c r="AH13" s="1776"/>
      <c r="AI13" s="1776"/>
      <c r="AJ13" s="1776"/>
      <c r="AK13" s="1776"/>
      <c r="AL13" s="1776"/>
      <c r="AM13" s="1776"/>
      <c r="AN13" s="1776"/>
      <c r="AO13" s="1776"/>
      <c r="AP13" s="1776"/>
      <c r="AQ13" s="1776"/>
      <c r="AR13" s="1776"/>
      <c r="AS13" s="1776"/>
      <c r="AT13" s="1776"/>
      <c r="AU13" s="1776"/>
      <c r="AV13" s="1776"/>
      <c r="AW13" s="1776"/>
      <c r="AX13" s="1776"/>
      <c r="AY13" s="1776"/>
      <c r="AZ13" s="1776"/>
      <c r="BA13" s="1776"/>
      <c r="BB13" s="1776"/>
      <c r="BC13" s="1776"/>
      <c r="BD13" s="1776"/>
      <c r="BE13" s="1776"/>
      <c r="BF13" s="1776"/>
      <c r="BG13" s="1776"/>
      <c r="BH13" s="1776"/>
      <c r="BI13" s="1776"/>
      <c r="BJ13" s="1776"/>
      <c r="BK13" s="1776"/>
      <c r="BL13" s="1776"/>
      <c r="BM13" s="1776"/>
      <c r="BN13" s="1776"/>
      <c r="BO13" s="1776"/>
      <c r="BP13" s="1776"/>
      <c r="BQ13" s="1776"/>
      <c r="BR13" s="1776"/>
      <c r="BS13" s="1776"/>
      <c r="BT13" s="1776"/>
      <c r="BU13" s="1776"/>
      <c r="BV13" s="1776"/>
      <c r="BW13" s="1776"/>
      <c r="BX13" s="1776"/>
      <c r="BY13" s="1776"/>
      <c r="BZ13" s="1776"/>
      <c r="CA13" s="1776"/>
      <c r="CB13" s="1776"/>
      <c r="CC13" s="1776"/>
      <c r="CD13" s="1776"/>
      <c r="CE13" s="1776"/>
      <c r="CF13" s="1776"/>
      <c r="CG13" s="1776"/>
      <c r="CH13" s="1776"/>
      <c r="CI13" s="1776"/>
      <c r="CJ13" s="1776"/>
      <c r="CK13" s="1776"/>
      <c r="CL13" s="1776"/>
      <c r="CM13" s="1776"/>
      <c r="CN13" s="1776"/>
      <c r="CO13" s="1776"/>
      <c r="CP13" s="1776"/>
      <c r="CQ13" s="1776"/>
      <c r="CR13" s="1776"/>
      <c r="CS13" s="1776"/>
      <c r="CT13" s="1776"/>
      <c r="CU13" s="1776"/>
      <c r="CV13" s="1776"/>
      <c r="CW13" s="1776"/>
    </row>
    <row r="14" spans="1:103" ht="5.25" customHeight="1" x14ac:dyDescent="0.2">
      <c r="A14" s="511"/>
      <c r="B14" s="511"/>
      <c r="C14" s="512"/>
      <c r="D14" s="512"/>
      <c r="E14" s="512"/>
      <c r="F14" s="512"/>
      <c r="G14" s="512"/>
      <c r="H14" s="512"/>
      <c r="I14" s="512"/>
      <c r="J14" s="512"/>
      <c r="K14" s="512"/>
      <c r="L14" s="512"/>
      <c r="M14" s="512"/>
      <c r="N14" s="512"/>
      <c r="O14" s="512"/>
      <c r="P14" s="512"/>
      <c r="Q14" s="512"/>
      <c r="R14" s="512"/>
      <c r="S14" s="512"/>
      <c r="T14" s="512"/>
      <c r="U14" s="512"/>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1"/>
      <c r="AY14" s="511"/>
      <c r="AZ14" s="511"/>
      <c r="BA14" s="511"/>
      <c r="BB14" s="511"/>
      <c r="BC14" s="511"/>
      <c r="BD14" s="511"/>
      <c r="BE14" s="511"/>
      <c r="BF14" s="511"/>
      <c r="BG14" s="511"/>
      <c r="BH14" s="511"/>
      <c r="BI14" s="511"/>
      <c r="BJ14" s="511"/>
      <c r="BK14" s="511"/>
      <c r="BL14" s="511"/>
      <c r="BM14" s="511"/>
      <c r="BN14" s="511"/>
      <c r="BO14" s="511"/>
      <c r="BP14" s="511"/>
      <c r="BQ14" s="511"/>
      <c r="BR14" s="511"/>
      <c r="BS14" s="511"/>
      <c r="BT14" s="511"/>
      <c r="BU14" s="511"/>
      <c r="BV14" s="511"/>
      <c r="BW14" s="511"/>
      <c r="BX14" s="511"/>
      <c r="BY14" s="511"/>
      <c r="BZ14" s="511"/>
      <c r="CA14" s="511"/>
      <c r="CB14" s="511"/>
      <c r="CC14" s="511"/>
      <c r="CD14" s="511"/>
      <c r="CE14" s="511"/>
      <c r="CF14" s="511"/>
      <c r="CG14" s="511"/>
      <c r="CH14" s="511"/>
      <c r="CI14" s="511"/>
      <c r="CJ14" s="511"/>
      <c r="CK14" s="511"/>
      <c r="CL14" s="511"/>
      <c r="CM14" s="511"/>
      <c r="CN14" s="511"/>
      <c r="CO14" s="511"/>
      <c r="CP14" s="511"/>
      <c r="CQ14" s="511"/>
      <c r="CR14" s="511"/>
      <c r="CS14" s="511"/>
      <c r="CT14" s="511"/>
      <c r="CU14" s="511"/>
      <c r="CV14" s="511"/>
      <c r="CW14" s="511"/>
      <c r="CX14" s="511"/>
      <c r="CY14" s="511"/>
    </row>
    <row r="15" spans="1:103" ht="5.25" customHeight="1" x14ac:dyDescent="0.2">
      <c r="A15" s="511"/>
      <c r="B15" s="511"/>
      <c r="C15" s="511"/>
      <c r="D15" s="513"/>
      <c r="E15" s="513"/>
      <c r="F15" s="513"/>
      <c r="G15" s="513"/>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3"/>
      <c r="AY15" s="513"/>
      <c r="AZ15" s="513"/>
      <c r="BA15" s="513"/>
      <c r="BB15" s="513"/>
      <c r="BC15" s="513"/>
      <c r="BD15" s="513"/>
      <c r="BE15" s="513"/>
      <c r="BF15" s="513"/>
      <c r="BG15" s="513"/>
      <c r="BH15" s="513"/>
      <c r="BI15" s="513"/>
      <c r="BJ15" s="513"/>
      <c r="BK15" s="513"/>
      <c r="BL15" s="513"/>
      <c r="BM15" s="513"/>
      <c r="BN15" s="513"/>
      <c r="BO15" s="513"/>
      <c r="BP15" s="513"/>
      <c r="BQ15" s="513"/>
      <c r="BR15" s="513"/>
      <c r="BS15" s="513"/>
      <c r="BT15" s="513"/>
      <c r="BU15" s="513"/>
      <c r="BV15" s="513"/>
      <c r="BW15" s="513"/>
      <c r="BX15" s="513"/>
      <c r="BY15" s="513"/>
      <c r="BZ15" s="514"/>
      <c r="CA15" s="514"/>
      <c r="CB15" s="514"/>
      <c r="CC15" s="514"/>
      <c r="CD15" s="514"/>
      <c r="CE15" s="514"/>
      <c r="CF15" s="514"/>
      <c r="CG15" s="513"/>
      <c r="CH15" s="513"/>
      <c r="CI15" s="513"/>
      <c r="CJ15" s="514"/>
      <c r="CK15" s="514"/>
      <c r="CL15" s="514"/>
      <c r="CM15" s="514"/>
      <c r="CN15" s="514"/>
      <c r="CO15" s="513"/>
      <c r="CP15" s="513"/>
      <c r="CQ15" s="513"/>
      <c r="CR15" s="513"/>
      <c r="CS15" s="514"/>
      <c r="CT15" s="514"/>
      <c r="CU15" s="514"/>
      <c r="CV15" s="514"/>
      <c r="CW15" s="514"/>
      <c r="CX15" s="512"/>
      <c r="CY15" s="512"/>
    </row>
    <row r="16" spans="1:103" ht="5.25" customHeight="1" x14ac:dyDescent="0.2">
      <c r="A16" s="511"/>
      <c r="B16" s="511"/>
      <c r="C16" s="511"/>
      <c r="D16" s="511"/>
      <c r="E16" s="511"/>
      <c r="F16" s="515"/>
      <c r="G16" s="515"/>
      <c r="H16" s="515"/>
      <c r="I16" s="515"/>
      <c r="J16" s="515"/>
      <c r="K16" s="515"/>
      <c r="L16" s="515"/>
      <c r="M16" s="515"/>
      <c r="N16" s="515"/>
      <c r="O16" s="515"/>
      <c r="P16" s="515"/>
      <c r="Q16" s="515"/>
      <c r="R16" s="515"/>
      <c r="S16" s="515"/>
      <c r="T16" s="515"/>
      <c r="U16" s="515"/>
      <c r="V16" s="515"/>
      <c r="W16" s="515"/>
      <c r="X16" s="515"/>
      <c r="Y16" s="515"/>
      <c r="Z16" s="515"/>
      <c r="AA16" s="515"/>
      <c r="AB16" s="515"/>
      <c r="AC16" s="515"/>
      <c r="AD16" s="515"/>
      <c r="AE16" s="515"/>
      <c r="AF16" s="515"/>
      <c r="AG16" s="515"/>
      <c r="AH16" s="515"/>
      <c r="AI16" s="515"/>
      <c r="AJ16" s="515"/>
      <c r="AK16" s="515"/>
      <c r="AL16" s="515"/>
      <c r="AM16" s="515"/>
      <c r="AN16" s="515"/>
      <c r="AO16" s="515"/>
      <c r="AP16" s="515"/>
      <c r="AQ16" s="515"/>
      <c r="AR16" s="515"/>
      <c r="AS16" s="515"/>
      <c r="AT16" s="515"/>
      <c r="AU16" s="515"/>
      <c r="AV16" s="515"/>
      <c r="AW16" s="515"/>
      <c r="AX16" s="515"/>
      <c r="AY16" s="515"/>
      <c r="AZ16" s="515"/>
      <c r="BA16" s="515"/>
      <c r="BB16" s="515"/>
      <c r="BC16" s="515"/>
      <c r="BD16" s="515"/>
      <c r="BE16" s="515"/>
      <c r="BF16" s="515"/>
      <c r="BG16" s="515"/>
      <c r="BH16" s="515"/>
      <c r="BI16" s="515"/>
      <c r="BJ16" s="515"/>
      <c r="BK16" s="515"/>
      <c r="BL16" s="515"/>
      <c r="BM16" s="515"/>
      <c r="BN16" s="515"/>
      <c r="BO16" s="515"/>
      <c r="BP16" s="515"/>
      <c r="BQ16" s="515"/>
      <c r="BR16" s="515"/>
      <c r="BS16" s="515"/>
      <c r="BT16" s="515"/>
      <c r="BU16" s="515"/>
      <c r="BV16" s="515"/>
      <c r="BW16" s="515"/>
      <c r="BX16" s="515"/>
      <c r="BY16" s="515"/>
      <c r="BZ16" s="515"/>
      <c r="CA16" s="515"/>
      <c r="CB16" s="515"/>
      <c r="CC16" s="515"/>
      <c r="CD16" s="515"/>
      <c r="CE16" s="515"/>
      <c r="CF16" s="515"/>
      <c r="CG16" s="515"/>
      <c r="CH16" s="515"/>
      <c r="CI16" s="515"/>
      <c r="CJ16" s="515"/>
      <c r="CK16" s="515"/>
      <c r="CL16" s="515"/>
      <c r="CM16" s="515"/>
      <c r="CN16" s="515"/>
      <c r="CO16" s="515"/>
      <c r="CP16" s="515"/>
      <c r="CQ16" s="515"/>
      <c r="CR16" s="515"/>
      <c r="CS16" s="515"/>
      <c r="CT16" s="511"/>
      <c r="CU16" s="511"/>
      <c r="CV16" s="511"/>
      <c r="CW16" s="511"/>
      <c r="CX16" s="511"/>
      <c r="CY16" s="511"/>
    </row>
    <row r="17" spans="1:129" ht="5.25" customHeight="1" x14ac:dyDescent="0.2">
      <c r="A17" s="511"/>
      <c r="B17" s="511"/>
      <c r="C17" s="511"/>
      <c r="D17" s="511"/>
      <c r="E17" s="511"/>
      <c r="F17" s="511"/>
      <c r="G17" s="1777" t="s">
        <v>758</v>
      </c>
      <c r="H17" s="1777"/>
      <c r="I17" s="1777"/>
      <c r="J17" s="1777"/>
      <c r="K17" s="1777"/>
      <c r="L17" s="1777"/>
      <c r="M17" s="1777"/>
      <c r="N17" s="1777"/>
      <c r="O17" s="1777"/>
      <c r="P17" s="1777"/>
      <c r="Q17" s="1777"/>
      <c r="R17" s="1777"/>
      <c r="S17" s="1777"/>
      <c r="T17" s="1777"/>
      <c r="U17" s="1777"/>
      <c r="V17" s="1777"/>
      <c r="W17" s="1777"/>
      <c r="X17" s="1777"/>
      <c r="Y17" s="1777"/>
      <c r="Z17" s="1777"/>
      <c r="AA17" s="1777"/>
      <c r="AB17" s="1777"/>
      <c r="AC17" s="1777"/>
      <c r="AD17" s="1777"/>
      <c r="AE17" s="1777"/>
      <c r="AF17" s="1777"/>
      <c r="AG17" s="1777"/>
      <c r="AH17" s="1777"/>
      <c r="AI17" s="1777"/>
      <c r="AJ17" s="1777"/>
      <c r="AK17" s="1777"/>
      <c r="AL17" s="1777"/>
      <c r="AM17" s="1777"/>
      <c r="AN17" s="1777"/>
      <c r="AO17" s="1777"/>
      <c r="AP17" s="1777"/>
      <c r="AQ17" s="1777"/>
      <c r="AR17" s="1777"/>
      <c r="AS17" s="1777"/>
      <c r="AT17" s="1777"/>
      <c r="AU17" s="1777"/>
      <c r="AV17" s="1777"/>
      <c r="AW17" s="1777"/>
      <c r="AX17" s="1777"/>
      <c r="AY17" s="1777"/>
      <c r="AZ17" s="1777"/>
      <c r="BA17" s="1777"/>
      <c r="BB17" s="1777"/>
      <c r="BC17" s="1777"/>
      <c r="BD17" s="1777"/>
      <c r="BE17" s="1777"/>
      <c r="BF17" s="1777"/>
      <c r="BG17" s="1777"/>
      <c r="BH17" s="1777"/>
      <c r="BI17" s="1777"/>
      <c r="BJ17" s="1777"/>
      <c r="BK17" s="1777"/>
      <c r="BL17" s="1777"/>
      <c r="BM17" s="1777"/>
      <c r="BN17" s="1777"/>
      <c r="BO17" s="1777"/>
      <c r="BP17" s="1777"/>
      <c r="BQ17" s="1777"/>
      <c r="BR17" s="1777"/>
      <c r="BS17" s="1777"/>
      <c r="BT17" s="1777"/>
      <c r="BU17" s="1777"/>
      <c r="BV17" s="1777"/>
      <c r="BW17" s="1777"/>
      <c r="BX17" s="1777"/>
      <c r="BY17" s="1777"/>
      <c r="BZ17" s="1777"/>
      <c r="CA17" s="1777"/>
      <c r="CB17" s="1777"/>
      <c r="CC17" s="1777"/>
      <c r="CD17" s="1778" t="s">
        <v>204</v>
      </c>
      <c r="CE17" s="1778"/>
      <c r="CF17" s="1778"/>
      <c r="CG17" s="1778"/>
      <c r="CH17" s="1778"/>
      <c r="CI17" s="1778"/>
      <c r="CJ17" s="1778"/>
      <c r="CK17" s="1778"/>
      <c r="CL17" s="1778"/>
      <c r="CM17" s="1778"/>
      <c r="CN17" s="1778"/>
      <c r="CO17" s="511"/>
      <c r="CP17" s="511"/>
      <c r="CQ17" s="511"/>
      <c r="CR17" s="511"/>
      <c r="CS17" s="511"/>
      <c r="CT17" s="511"/>
      <c r="CU17" s="511"/>
      <c r="CV17" s="511"/>
      <c r="CW17" s="511"/>
      <c r="CX17" s="511"/>
      <c r="CY17" s="511"/>
    </row>
    <row r="18" spans="1:129" ht="5.25" customHeight="1" x14ac:dyDescent="0.2">
      <c r="A18" s="511"/>
      <c r="B18" s="511"/>
      <c r="C18" s="511"/>
      <c r="D18" s="516"/>
      <c r="E18" s="516"/>
      <c r="F18" s="516"/>
      <c r="G18" s="1777"/>
      <c r="H18" s="1777"/>
      <c r="I18" s="1777"/>
      <c r="J18" s="1777"/>
      <c r="K18" s="1777"/>
      <c r="L18" s="1777"/>
      <c r="M18" s="1777"/>
      <c r="N18" s="1777"/>
      <c r="O18" s="1777"/>
      <c r="P18" s="1777"/>
      <c r="Q18" s="1777"/>
      <c r="R18" s="1777"/>
      <c r="S18" s="1777"/>
      <c r="T18" s="1777"/>
      <c r="U18" s="1777"/>
      <c r="V18" s="1777"/>
      <c r="W18" s="1777"/>
      <c r="X18" s="1777"/>
      <c r="Y18" s="1777"/>
      <c r="Z18" s="1777"/>
      <c r="AA18" s="1777"/>
      <c r="AB18" s="1777"/>
      <c r="AC18" s="1777"/>
      <c r="AD18" s="1777"/>
      <c r="AE18" s="1777"/>
      <c r="AF18" s="1777"/>
      <c r="AG18" s="1777"/>
      <c r="AH18" s="1777"/>
      <c r="AI18" s="1777"/>
      <c r="AJ18" s="1777"/>
      <c r="AK18" s="1777"/>
      <c r="AL18" s="1777"/>
      <c r="AM18" s="1777"/>
      <c r="AN18" s="1777"/>
      <c r="AO18" s="1777"/>
      <c r="AP18" s="1777"/>
      <c r="AQ18" s="1777"/>
      <c r="AR18" s="1777"/>
      <c r="AS18" s="1777"/>
      <c r="AT18" s="1777"/>
      <c r="AU18" s="1777"/>
      <c r="AV18" s="1777"/>
      <c r="AW18" s="1777"/>
      <c r="AX18" s="1777"/>
      <c r="AY18" s="1777"/>
      <c r="AZ18" s="1777"/>
      <c r="BA18" s="1777"/>
      <c r="BB18" s="1777"/>
      <c r="BC18" s="1777"/>
      <c r="BD18" s="1777"/>
      <c r="BE18" s="1777"/>
      <c r="BF18" s="1777"/>
      <c r="BG18" s="1777"/>
      <c r="BH18" s="1777"/>
      <c r="BI18" s="1777"/>
      <c r="BJ18" s="1777"/>
      <c r="BK18" s="1777"/>
      <c r="BL18" s="1777"/>
      <c r="BM18" s="1777"/>
      <c r="BN18" s="1777"/>
      <c r="BO18" s="1777"/>
      <c r="BP18" s="1777"/>
      <c r="BQ18" s="1777"/>
      <c r="BR18" s="1777"/>
      <c r="BS18" s="1777"/>
      <c r="BT18" s="1777"/>
      <c r="BU18" s="1777"/>
      <c r="BV18" s="1777"/>
      <c r="BW18" s="1777"/>
      <c r="BX18" s="1777"/>
      <c r="BY18" s="1777"/>
      <c r="BZ18" s="1777"/>
      <c r="CA18" s="1777"/>
      <c r="CB18" s="1777"/>
      <c r="CC18" s="1777"/>
      <c r="CD18" s="1778"/>
      <c r="CE18" s="1778"/>
      <c r="CF18" s="1778"/>
      <c r="CG18" s="1778"/>
      <c r="CH18" s="1778"/>
      <c r="CI18" s="1778"/>
      <c r="CJ18" s="1778"/>
      <c r="CK18" s="1778"/>
      <c r="CL18" s="1778"/>
      <c r="CM18" s="1778"/>
      <c r="CN18" s="1778"/>
      <c r="CO18" s="517"/>
      <c r="CP18" s="517"/>
      <c r="CQ18" s="517"/>
      <c r="CR18" s="1779"/>
      <c r="CS18" s="1779"/>
      <c r="CT18" s="1779"/>
      <c r="CU18" s="1779"/>
      <c r="CV18" s="518"/>
      <c r="CW18" s="518"/>
      <c r="CX18" s="518"/>
      <c r="CY18" s="518"/>
      <c r="CZ18" s="518"/>
      <c r="DA18" s="518"/>
      <c r="DB18" s="518"/>
      <c r="DC18" s="518"/>
      <c r="DD18" s="518"/>
      <c r="DE18" s="518"/>
      <c r="DF18" s="518"/>
      <c r="DG18" s="518"/>
      <c r="DH18" s="518"/>
      <c r="DI18" s="518"/>
      <c r="DJ18" s="518"/>
      <c r="DK18" s="518"/>
      <c r="DL18" s="518"/>
      <c r="DM18" s="518"/>
      <c r="DN18" s="518"/>
      <c r="DO18" s="518"/>
      <c r="DP18" s="518"/>
      <c r="DQ18" s="518"/>
      <c r="DR18" s="518"/>
      <c r="DS18" s="518"/>
      <c r="DT18" s="518"/>
      <c r="DU18" s="518"/>
    </row>
    <row r="19" spans="1:129" ht="5.25" customHeight="1" x14ac:dyDescent="0.2">
      <c r="A19" s="511"/>
      <c r="B19" s="511"/>
      <c r="C19" s="511"/>
      <c r="D19" s="516"/>
      <c r="E19" s="516"/>
      <c r="F19" s="516"/>
      <c r="G19" s="1777"/>
      <c r="H19" s="1777"/>
      <c r="I19" s="1777"/>
      <c r="J19" s="1777"/>
      <c r="K19" s="1777"/>
      <c r="L19" s="1777"/>
      <c r="M19" s="1777"/>
      <c r="N19" s="1777"/>
      <c r="O19" s="1777"/>
      <c r="P19" s="1777"/>
      <c r="Q19" s="1777"/>
      <c r="R19" s="1777"/>
      <c r="S19" s="1777"/>
      <c r="T19" s="1777"/>
      <c r="U19" s="1777"/>
      <c r="V19" s="1777"/>
      <c r="W19" s="1777"/>
      <c r="X19" s="1777"/>
      <c r="Y19" s="1777"/>
      <c r="Z19" s="1777"/>
      <c r="AA19" s="1777"/>
      <c r="AB19" s="1777"/>
      <c r="AC19" s="1777"/>
      <c r="AD19" s="1777"/>
      <c r="AE19" s="1777"/>
      <c r="AF19" s="1777"/>
      <c r="AG19" s="1777"/>
      <c r="AH19" s="1777"/>
      <c r="AI19" s="1777"/>
      <c r="AJ19" s="1777"/>
      <c r="AK19" s="1777"/>
      <c r="AL19" s="1777"/>
      <c r="AM19" s="1777"/>
      <c r="AN19" s="1777"/>
      <c r="AO19" s="1777"/>
      <c r="AP19" s="1777"/>
      <c r="AQ19" s="1777"/>
      <c r="AR19" s="1777"/>
      <c r="AS19" s="1777"/>
      <c r="AT19" s="1777"/>
      <c r="AU19" s="1777"/>
      <c r="AV19" s="1777"/>
      <c r="AW19" s="1777"/>
      <c r="AX19" s="1777"/>
      <c r="AY19" s="1777"/>
      <c r="AZ19" s="1777"/>
      <c r="BA19" s="1777"/>
      <c r="BB19" s="1777"/>
      <c r="BC19" s="1777"/>
      <c r="BD19" s="1777"/>
      <c r="BE19" s="1777"/>
      <c r="BF19" s="1777"/>
      <c r="BG19" s="1777"/>
      <c r="BH19" s="1777"/>
      <c r="BI19" s="1777"/>
      <c r="BJ19" s="1777"/>
      <c r="BK19" s="1777"/>
      <c r="BL19" s="1777"/>
      <c r="BM19" s="1777"/>
      <c r="BN19" s="1777"/>
      <c r="BO19" s="1777"/>
      <c r="BP19" s="1777"/>
      <c r="BQ19" s="1777"/>
      <c r="BR19" s="1777"/>
      <c r="BS19" s="1777"/>
      <c r="BT19" s="1777"/>
      <c r="BU19" s="1777"/>
      <c r="BV19" s="1777"/>
      <c r="BW19" s="1777"/>
      <c r="BX19" s="1777"/>
      <c r="BY19" s="1777"/>
      <c r="BZ19" s="1777"/>
      <c r="CA19" s="1777"/>
      <c r="CB19" s="1777"/>
      <c r="CC19" s="1777"/>
      <c r="CD19" s="1778"/>
      <c r="CE19" s="1778"/>
      <c r="CF19" s="1778"/>
      <c r="CG19" s="1778"/>
      <c r="CH19" s="1778"/>
      <c r="CI19" s="1778"/>
      <c r="CJ19" s="1778"/>
      <c r="CK19" s="1778"/>
      <c r="CL19" s="1778"/>
      <c r="CM19" s="1778"/>
      <c r="CN19" s="1778"/>
      <c r="CO19" s="517"/>
      <c r="CP19" s="517"/>
      <c r="CQ19" s="517"/>
      <c r="CR19" s="1779"/>
      <c r="CS19" s="1779"/>
      <c r="CT19" s="1779"/>
      <c r="CU19" s="1779"/>
      <c r="CV19" s="518"/>
      <c r="CW19" s="518"/>
      <c r="CX19" s="518"/>
      <c r="CY19" s="518"/>
      <c r="CZ19" s="518"/>
      <c r="DA19" s="518"/>
      <c r="DB19" s="518"/>
      <c r="DC19" s="518"/>
      <c r="DD19" s="518"/>
      <c r="DE19" s="518"/>
      <c r="DF19" s="518"/>
      <c r="DG19" s="518"/>
      <c r="DH19" s="518"/>
      <c r="DI19" s="518"/>
      <c r="DJ19" s="518"/>
      <c r="DK19" s="518"/>
      <c r="DL19" s="518"/>
      <c r="DM19" s="518"/>
      <c r="DN19" s="518"/>
      <c r="DO19" s="518"/>
      <c r="DP19" s="518"/>
      <c r="DQ19" s="518"/>
      <c r="DR19" s="518"/>
      <c r="DS19" s="518"/>
      <c r="DT19" s="518"/>
      <c r="DU19" s="518"/>
    </row>
    <row r="20" spans="1:129" ht="5.25" customHeight="1" x14ac:dyDescent="0.2">
      <c r="A20" s="511"/>
      <c r="B20" s="511"/>
      <c r="C20" s="511"/>
      <c r="D20" s="516"/>
      <c r="E20" s="516"/>
      <c r="F20" s="516"/>
      <c r="G20" s="1777"/>
      <c r="H20" s="1777"/>
      <c r="I20" s="1777"/>
      <c r="J20" s="1777"/>
      <c r="K20" s="1777"/>
      <c r="L20" s="1777"/>
      <c r="M20" s="1777"/>
      <c r="N20" s="1777"/>
      <c r="O20" s="1777"/>
      <c r="P20" s="1777"/>
      <c r="Q20" s="1777"/>
      <c r="R20" s="1777"/>
      <c r="S20" s="1777"/>
      <c r="T20" s="1777"/>
      <c r="U20" s="1777"/>
      <c r="V20" s="1777"/>
      <c r="W20" s="1777"/>
      <c r="X20" s="1777"/>
      <c r="Y20" s="1777"/>
      <c r="Z20" s="1777"/>
      <c r="AA20" s="1777"/>
      <c r="AB20" s="1777"/>
      <c r="AC20" s="1777"/>
      <c r="AD20" s="1777"/>
      <c r="AE20" s="1777"/>
      <c r="AF20" s="1777"/>
      <c r="AG20" s="1777"/>
      <c r="AH20" s="1777"/>
      <c r="AI20" s="1777"/>
      <c r="AJ20" s="1777"/>
      <c r="AK20" s="1777"/>
      <c r="AL20" s="1777"/>
      <c r="AM20" s="1777"/>
      <c r="AN20" s="1777"/>
      <c r="AO20" s="1777"/>
      <c r="AP20" s="1777"/>
      <c r="AQ20" s="1777"/>
      <c r="AR20" s="1777"/>
      <c r="AS20" s="1777"/>
      <c r="AT20" s="1777"/>
      <c r="AU20" s="1777"/>
      <c r="AV20" s="1777"/>
      <c r="AW20" s="1777"/>
      <c r="AX20" s="1777"/>
      <c r="AY20" s="1777"/>
      <c r="AZ20" s="1777"/>
      <c r="BA20" s="1777"/>
      <c r="BB20" s="1777"/>
      <c r="BC20" s="1777"/>
      <c r="BD20" s="1777"/>
      <c r="BE20" s="1777"/>
      <c r="BF20" s="1777"/>
      <c r="BG20" s="1777"/>
      <c r="BH20" s="1777"/>
      <c r="BI20" s="1777"/>
      <c r="BJ20" s="1777"/>
      <c r="BK20" s="1777"/>
      <c r="BL20" s="1777"/>
      <c r="BM20" s="1777"/>
      <c r="BN20" s="1777"/>
      <c r="BO20" s="1777"/>
      <c r="BP20" s="1777"/>
      <c r="BQ20" s="1777"/>
      <c r="BR20" s="1777"/>
      <c r="BS20" s="1777"/>
      <c r="BT20" s="1777"/>
      <c r="BU20" s="1777"/>
      <c r="BV20" s="1777"/>
      <c r="BW20" s="1777"/>
      <c r="BX20" s="1777"/>
      <c r="BY20" s="1777"/>
      <c r="BZ20" s="1777"/>
      <c r="CA20" s="1777"/>
      <c r="CB20" s="1777"/>
      <c r="CC20" s="1777"/>
      <c r="CD20" s="1778"/>
      <c r="CE20" s="1778"/>
      <c r="CF20" s="1778"/>
      <c r="CG20" s="1778"/>
      <c r="CH20" s="1778"/>
      <c r="CI20" s="1778"/>
      <c r="CJ20" s="1778"/>
      <c r="CK20" s="1778"/>
      <c r="CL20" s="1778"/>
      <c r="CM20" s="1778"/>
      <c r="CN20" s="1778"/>
      <c r="CO20" s="517"/>
      <c r="CP20" s="517"/>
      <c r="CQ20" s="517"/>
      <c r="CR20" s="1779"/>
      <c r="CS20" s="1779"/>
      <c r="CT20" s="1779"/>
      <c r="CU20" s="1779"/>
      <c r="CV20" s="518"/>
      <c r="CW20" s="518"/>
      <c r="CX20" s="518"/>
      <c r="CY20" s="518"/>
      <c r="CZ20" s="518"/>
      <c r="DA20" s="518"/>
      <c r="DB20" s="518"/>
      <c r="DC20" s="518"/>
      <c r="DD20" s="518"/>
      <c r="DE20" s="518"/>
      <c r="DF20" s="518"/>
      <c r="DG20" s="518"/>
      <c r="DH20" s="518"/>
      <c r="DI20" s="518"/>
      <c r="DJ20" s="518"/>
      <c r="DK20" s="518"/>
      <c r="DL20" s="518"/>
      <c r="DM20" s="518"/>
      <c r="DN20" s="518"/>
      <c r="DO20" s="518"/>
      <c r="DP20" s="518"/>
      <c r="DQ20" s="518"/>
      <c r="DR20" s="518"/>
      <c r="DS20" s="518"/>
      <c r="DT20" s="518"/>
      <c r="DU20" s="518"/>
    </row>
    <row r="21" spans="1:129" ht="5.25" customHeight="1" x14ac:dyDescent="0.2">
      <c r="A21" s="511"/>
      <c r="B21" s="511"/>
      <c r="C21" s="511"/>
      <c r="D21" s="519"/>
      <c r="E21" s="519"/>
      <c r="F21" s="519"/>
      <c r="G21" s="519"/>
      <c r="H21" s="519"/>
      <c r="I21" s="519"/>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520"/>
      <c r="CG21" s="520"/>
      <c r="CH21" s="520"/>
      <c r="CI21" s="521"/>
      <c r="CJ21" s="521"/>
      <c r="CK21" s="521"/>
      <c r="CL21" s="521"/>
      <c r="CM21" s="521"/>
      <c r="CN21" s="521"/>
      <c r="CO21" s="521"/>
      <c r="CP21" s="521"/>
      <c r="CQ21" s="521"/>
      <c r="CR21" s="513"/>
      <c r="CS21" s="513"/>
      <c r="CT21" s="513"/>
      <c r="CU21" s="513"/>
      <c r="CV21" s="518"/>
      <c r="CW21" s="518"/>
      <c r="CX21" s="518"/>
      <c r="CY21" s="518"/>
      <c r="CZ21" s="518"/>
      <c r="DA21" s="518"/>
      <c r="DB21" s="518"/>
      <c r="DC21" s="518"/>
      <c r="DD21" s="518"/>
      <c r="DE21" s="518"/>
      <c r="DF21" s="518"/>
      <c r="DG21" s="518"/>
      <c r="DH21" s="518"/>
      <c r="DI21" s="518"/>
      <c r="DJ21" s="518"/>
      <c r="DK21" s="518"/>
      <c r="DL21" s="518"/>
      <c r="DM21" s="518"/>
      <c r="DN21" s="518"/>
      <c r="DO21" s="518"/>
      <c r="DP21" s="518"/>
      <c r="DQ21" s="518"/>
      <c r="DR21" s="518"/>
      <c r="DS21" s="518"/>
      <c r="DT21" s="518"/>
      <c r="DU21" s="518"/>
    </row>
    <row r="22" spans="1:129" ht="5.25" customHeight="1" x14ac:dyDescent="0.2">
      <c r="A22" s="511"/>
      <c r="B22" s="511"/>
      <c r="C22" s="511"/>
      <c r="D22" s="519"/>
      <c r="E22" s="519"/>
      <c r="F22" s="519"/>
      <c r="G22" s="519"/>
      <c r="H22" s="519"/>
      <c r="I22" s="519"/>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520"/>
      <c r="BW22" s="520"/>
      <c r="BX22" s="520"/>
      <c r="BY22" s="520"/>
      <c r="BZ22" s="520"/>
      <c r="CA22" s="520"/>
      <c r="CB22" s="520"/>
      <c r="CC22" s="520"/>
      <c r="CD22" s="520"/>
      <c r="CE22" s="520"/>
      <c r="CF22" s="520"/>
      <c r="CG22" s="520"/>
      <c r="CH22" s="520"/>
      <c r="CI22" s="521"/>
      <c r="CJ22" s="521"/>
      <c r="CK22" s="521"/>
      <c r="CL22" s="521"/>
      <c r="CM22" s="521"/>
      <c r="CN22" s="521"/>
      <c r="CO22" s="521"/>
      <c r="CP22" s="521"/>
      <c r="CQ22" s="521"/>
      <c r="CR22" s="513"/>
      <c r="CS22" s="513"/>
      <c r="CT22" s="513"/>
      <c r="CU22" s="513"/>
      <c r="CV22" s="518"/>
      <c r="CW22" s="518"/>
      <c r="CX22" s="518"/>
      <c r="CY22" s="518"/>
      <c r="CZ22" s="518"/>
      <c r="DA22" s="518"/>
      <c r="DB22" s="518"/>
      <c r="DC22" s="518"/>
      <c r="DD22" s="518"/>
      <c r="DE22" s="518"/>
      <c r="DF22" s="518"/>
      <c r="DG22" s="518"/>
      <c r="DH22" s="518"/>
      <c r="DI22" s="518"/>
      <c r="DJ22" s="518"/>
      <c r="DK22" s="518"/>
      <c r="DL22" s="518"/>
      <c r="DM22" s="518"/>
      <c r="DN22" s="518"/>
      <c r="DO22" s="518"/>
      <c r="DP22" s="518"/>
      <c r="DQ22" s="518"/>
      <c r="DR22" s="518"/>
      <c r="DS22" s="518"/>
      <c r="DT22" s="518"/>
      <c r="DU22" s="518"/>
    </row>
    <row r="23" spans="1:129" ht="5.25" customHeight="1" x14ac:dyDescent="0.2">
      <c r="A23" s="511"/>
      <c r="B23" s="511"/>
      <c r="C23" s="511"/>
      <c r="D23" s="519"/>
      <c r="E23" s="1795" t="s">
        <v>759</v>
      </c>
      <c r="F23" s="1795"/>
      <c r="G23" s="1795"/>
      <c r="H23" s="1795"/>
      <c r="I23" s="1795"/>
      <c r="J23" s="1795"/>
      <c r="K23" s="1795"/>
      <c r="L23" s="1795"/>
      <c r="M23" s="1795"/>
      <c r="N23" s="1795"/>
      <c r="O23" s="1795"/>
      <c r="P23" s="1795"/>
      <c r="Q23" s="1795"/>
      <c r="R23" s="1795"/>
      <c r="S23" s="1795"/>
      <c r="T23" s="1795"/>
      <c r="U23" s="1795"/>
      <c r="V23" s="1795"/>
      <c r="W23" s="1795"/>
      <c r="X23" s="1795"/>
      <c r="Y23" s="1795"/>
      <c r="Z23" s="1795"/>
      <c r="AA23" s="1795"/>
      <c r="AB23" s="1795"/>
      <c r="AC23" s="1795"/>
      <c r="AD23" s="1795"/>
      <c r="AE23" s="1795"/>
      <c r="AF23" s="1795"/>
      <c r="AG23" s="1795"/>
      <c r="AH23" s="1795"/>
      <c r="AI23" s="1795"/>
      <c r="AJ23" s="1795"/>
      <c r="AK23" s="1795"/>
      <c r="AL23" s="1795"/>
      <c r="AM23" s="1795"/>
      <c r="AN23" s="1795"/>
      <c r="AO23" s="1795"/>
      <c r="AP23" s="1795"/>
      <c r="AQ23" s="1795"/>
      <c r="AR23" s="1795"/>
      <c r="AS23" s="1795"/>
      <c r="AT23" s="1795"/>
      <c r="AU23" s="1795"/>
      <c r="AV23" s="1795"/>
      <c r="AW23" s="1795"/>
      <c r="AX23" s="1795"/>
      <c r="AY23" s="1795"/>
      <c r="AZ23" s="1795"/>
      <c r="BA23" s="1795"/>
      <c r="BB23" s="1795"/>
      <c r="BC23" s="1795"/>
      <c r="BD23" s="1795"/>
      <c r="BE23" s="1795"/>
      <c r="BF23" s="1795"/>
      <c r="BG23" s="1795"/>
      <c r="BH23" s="1795"/>
      <c r="BI23" s="1795"/>
      <c r="BJ23" s="1795"/>
      <c r="BK23" s="1795"/>
      <c r="BL23" s="1795"/>
      <c r="BM23" s="1795"/>
      <c r="BN23" s="1795"/>
      <c r="BO23" s="1795"/>
      <c r="BP23" s="1795"/>
      <c r="BQ23" s="1795"/>
      <c r="BR23" s="1795"/>
      <c r="BS23" s="1795"/>
      <c r="BT23" s="1795"/>
      <c r="BU23" s="1795"/>
      <c r="BV23" s="1795"/>
      <c r="BW23" s="1795"/>
      <c r="BX23" s="1795"/>
      <c r="BY23" s="1795"/>
      <c r="BZ23" s="1795"/>
      <c r="CA23" s="1795"/>
      <c r="CB23" s="1795"/>
      <c r="CC23" s="1795"/>
      <c r="CD23" s="1795"/>
      <c r="CE23" s="1795"/>
      <c r="CF23" s="1795"/>
      <c r="CG23" s="1795"/>
      <c r="CH23" s="1795"/>
      <c r="CI23" s="1795"/>
      <c r="CJ23" s="1795"/>
      <c r="CK23" s="1795"/>
      <c r="CL23" s="1795"/>
      <c r="CM23" s="1795"/>
      <c r="CN23" s="1795"/>
      <c r="CO23" s="1795"/>
      <c r="CP23" s="1795"/>
      <c r="CQ23" s="1795"/>
      <c r="CR23" s="1795"/>
      <c r="CS23" s="1795"/>
      <c r="CT23" s="1795"/>
      <c r="CU23" s="1795"/>
      <c r="CV23" s="1795"/>
      <c r="CW23" s="1795"/>
      <c r="CX23" s="1795"/>
      <c r="CY23" s="518"/>
      <c r="CZ23" s="518"/>
      <c r="DA23" s="518"/>
      <c r="DB23" s="518"/>
      <c r="DC23" s="518"/>
      <c r="DD23" s="518"/>
      <c r="DE23" s="518"/>
      <c r="DF23" s="518"/>
      <c r="DG23" s="518"/>
      <c r="DH23" s="518"/>
      <c r="DI23" s="518"/>
      <c r="DJ23" s="518"/>
      <c r="DK23" s="518"/>
      <c r="DL23" s="518"/>
      <c r="DM23" s="518"/>
      <c r="DN23" s="518"/>
      <c r="DO23" s="518"/>
      <c r="DP23" s="518"/>
      <c r="DQ23" s="518"/>
      <c r="DR23" s="518"/>
      <c r="DS23" s="518"/>
      <c r="DT23" s="518"/>
      <c r="DU23" s="518"/>
    </row>
    <row r="24" spans="1:129" ht="5.25" customHeight="1" x14ac:dyDescent="0.2">
      <c r="A24" s="511"/>
      <c r="B24" s="511"/>
      <c r="C24" s="511"/>
      <c r="D24" s="511"/>
      <c r="E24" s="1795"/>
      <c r="F24" s="1795"/>
      <c r="G24" s="1795"/>
      <c r="H24" s="1795"/>
      <c r="I24" s="1795"/>
      <c r="J24" s="1795"/>
      <c r="K24" s="1795"/>
      <c r="L24" s="1795"/>
      <c r="M24" s="1795"/>
      <c r="N24" s="1795"/>
      <c r="O24" s="1795"/>
      <c r="P24" s="1795"/>
      <c r="Q24" s="1795"/>
      <c r="R24" s="1795"/>
      <c r="S24" s="1795"/>
      <c r="T24" s="1795"/>
      <c r="U24" s="1795"/>
      <c r="V24" s="1795"/>
      <c r="W24" s="1795"/>
      <c r="X24" s="1795"/>
      <c r="Y24" s="1795"/>
      <c r="Z24" s="1795"/>
      <c r="AA24" s="1795"/>
      <c r="AB24" s="1795"/>
      <c r="AC24" s="1795"/>
      <c r="AD24" s="1795"/>
      <c r="AE24" s="1795"/>
      <c r="AF24" s="1795"/>
      <c r="AG24" s="1795"/>
      <c r="AH24" s="1795"/>
      <c r="AI24" s="1795"/>
      <c r="AJ24" s="1795"/>
      <c r="AK24" s="1795"/>
      <c r="AL24" s="1795"/>
      <c r="AM24" s="1795"/>
      <c r="AN24" s="1795"/>
      <c r="AO24" s="1795"/>
      <c r="AP24" s="1795"/>
      <c r="AQ24" s="1795"/>
      <c r="AR24" s="1795"/>
      <c r="AS24" s="1795"/>
      <c r="AT24" s="1795"/>
      <c r="AU24" s="1795"/>
      <c r="AV24" s="1795"/>
      <c r="AW24" s="1795"/>
      <c r="AX24" s="1795"/>
      <c r="AY24" s="1795"/>
      <c r="AZ24" s="1795"/>
      <c r="BA24" s="1795"/>
      <c r="BB24" s="1795"/>
      <c r="BC24" s="1795"/>
      <c r="BD24" s="1795"/>
      <c r="BE24" s="1795"/>
      <c r="BF24" s="1795"/>
      <c r="BG24" s="1795"/>
      <c r="BH24" s="1795"/>
      <c r="BI24" s="1795"/>
      <c r="BJ24" s="1795"/>
      <c r="BK24" s="1795"/>
      <c r="BL24" s="1795"/>
      <c r="BM24" s="1795"/>
      <c r="BN24" s="1795"/>
      <c r="BO24" s="1795"/>
      <c r="BP24" s="1795"/>
      <c r="BQ24" s="1795"/>
      <c r="BR24" s="1795"/>
      <c r="BS24" s="1795"/>
      <c r="BT24" s="1795"/>
      <c r="BU24" s="1795"/>
      <c r="BV24" s="1795"/>
      <c r="BW24" s="1795"/>
      <c r="BX24" s="1795"/>
      <c r="BY24" s="1795"/>
      <c r="BZ24" s="1795"/>
      <c r="CA24" s="1795"/>
      <c r="CB24" s="1795"/>
      <c r="CC24" s="1795"/>
      <c r="CD24" s="1795"/>
      <c r="CE24" s="1795"/>
      <c r="CF24" s="1795"/>
      <c r="CG24" s="1795"/>
      <c r="CH24" s="1795"/>
      <c r="CI24" s="1795"/>
      <c r="CJ24" s="1795"/>
      <c r="CK24" s="1795"/>
      <c r="CL24" s="1795"/>
      <c r="CM24" s="1795"/>
      <c r="CN24" s="1795"/>
      <c r="CO24" s="1795"/>
      <c r="CP24" s="1795"/>
      <c r="CQ24" s="1795"/>
      <c r="CR24" s="1795"/>
      <c r="CS24" s="1795"/>
      <c r="CT24" s="1795"/>
      <c r="CU24" s="1795"/>
      <c r="CV24" s="1795"/>
      <c r="CW24" s="1795"/>
      <c r="CX24" s="1795"/>
      <c r="CY24" s="513"/>
      <c r="CZ24" s="518"/>
      <c r="DA24" s="518"/>
      <c r="DB24" s="518"/>
      <c r="DC24" s="518"/>
      <c r="DD24" s="518"/>
      <c r="DE24" s="518"/>
      <c r="DF24" s="518"/>
      <c r="DG24" s="518"/>
      <c r="DH24" s="518"/>
      <c r="DI24" s="518"/>
      <c r="DJ24" s="518"/>
      <c r="DK24" s="518"/>
      <c r="DL24" s="518"/>
      <c r="DM24" s="518"/>
      <c r="DN24" s="518"/>
      <c r="DO24" s="518"/>
      <c r="DP24" s="518"/>
      <c r="DQ24" s="518"/>
      <c r="DR24" s="518"/>
      <c r="DS24" s="518"/>
      <c r="DT24" s="518"/>
      <c r="DU24" s="518"/>
      <c r="DV24" s="518"/>
      <c r="DW24" s="518"/>
      <c r="DX24" s="518"/>
      <c r="DY24" s="518"/>
    </row>
    <row r="25" spans="1:129" ht="5.25" customHeight="1" x14ac:dyDescent="0.2">
      <c r="A25" s="511"/>
      <c r="E25" s="1795"/>
      <c r="F25" s="1795"/>
      <c r="G25" s="1795"/>
      <c r="H25" s="1795"/>
      <c r="I25" s="1795"/>
      <c r="J25" s="1795"/>
      <c r="K25" s="1795"/>
      <c r="L25" s="1795"/>
      <c r="M25" s="1795"/>
      <c r="N25" s="1795"/>
      <c r="O25" s="1795"/>
      <c r="P25" s="1795"/>
      <c r="Q25" s="1795"/>
      <c r="R25" s="1795"/>
      <c r="S25" s="1795"/>
      <c r="T25" s="1795"/>
      <c r="U25" s="1795"/>
      <c r="V25" s="1795"/>
      <c r="W25" s="1795"/>
      <c r="X25" s="1795"/>
      <c r="Y25" s="1795"/>
      <c r="Z25" s="1795"/>
      <c r="AA25" s="1795"/>
      <c r="AB25" s="1795"/>
      <c r="AC25" s="1795"/>
      <c r="AD25" s="1795"/>
      <c r="AE25" s="1795"/>
      <c r="AF25" s="1795"/>
      <c r="AG25" s="1795"/>
      <c r="AH25" s="1795"/>
      <c r="AI25" s="1795"/>
      <c r="AJ25" s="1795"/>
      <c r="AK25" s="1795"/>
      <c r="AL25" s="1795"/>
      <c r="AM25" s="1795"/>
      <c r="AN25" s="1795"/>
      <c r="AO25" s="1795"/>
      <c r="AP25" s="1795"/>
      <c r="AQ25" s="1795"/>
      <c r="AR25" s="1795"/>
      <c r="AS25" s="1795"/>
      <c r="AT25" s="1795"/>
      <c r="AU25" s="1795"/>
      <c r="AV25" s="1795"/>
      <c r="AW25" s="1795"/>
      <c r="AX25" s="1795"/>
      <c r="AY25" s="1795"/>
      <c r="AZ25" s="1795"/>
      <c r="BA25" s="1795"/>
      <c r="BB25" s="1795"/>
      <c r="BC25" s="1795"/>
      <c r="BD25" s="1795"/>
      <c r="BE25" s="1795"/>
      <c r="BF25" s="1795"/>
      <c r="BG25" s="1795"/>
      <c r="BH25" s="1795"/>
      <c r="BI25" s="1795"/>
      <c r="BJ25" s="1795"/>
      <c r="BK25" s="1795"/>
      <c r="BL25" s="1795"/>
      <c r="BM25" s="1795"/>
      <c r="BN25" s="1795"/>
      <c r="BO25" s="1795"/>
      <c r="BP25" s="1795"/>
      <c r="BQ25" s="1795"/>
      <c r="BR25" s="1795"/>
      <c r="BS25" s="1795"/>
      <c r="BT25" s="1795"/>
      <c r="BU25" s="1795"/>
      <c r="BV25" s="1795"/>
      <c r="BW25" s="1795"/>
      <c r="BX25" s="1795"/>
      <c r="BY25" s="1795"/>
      <c r="BZ25" s="1795"/>
      <c r="CA25" s="1795"/>
      <c r="CB25" s="1795"/>
      <c r="CC25" s="1795"/>
      <c r="CD25" s="1795"/>
      <c r="CE25" s="1795"/>
      <c r="CF25" s="1795"/>
      <c r="CG25" s="1795"/>
      <c r="CH25" s="1795"/>
      <c r="CI25" s="1795"/>
      <c r="CJ25" s="1795"/>
      <c r="CK25" s="1795"/>
      <c r="CL25" s="1795"/>
      <c r="CM25" s="1795"/>
      <c r="CN25" s="1795"/>
      <c r="CO25" s="1795"/>
      <c r="CP25" s="1795"/>
      <c r="CQ25" s="1795"/>
      <c r="CR25" s="1795"/>
      <c r="CS25" s="1795"/>
      <c r="CT25" s="1795"/>
      <c r="CU25" s="1795"/>
      <c r="CV25" s="1795"/>
      <c r="CW25" s="1795"/>
      <c r="CX25" s="1795"/>
      <c r="CY25" s="511"/>
    </row>
    <row r="26" spans="1:129" ht="5.25" customHeight="1" x14ac:dyDescent="0.2">
      <c r="A26" s="511"/>
      <c r="CQ26" s="522"/>
      <c r="CR26" s="523"/>
      <c r="CS26" s="511"/>
      <c r="CT26" s="511"/>
      <c r="CU26" s="511"/>
      <c r="CV26" s="511"/>
      <c r="CW26" s="511"/>
      <c r="CX26" s="511"/>
      <c r="CY26" s="511"/>
    </row>
    <row r="27" spans="1:129" ht="5.25" customHeight="1" x14ac:dyDescent="0.2">
      <c r="A27" s="511"/>
      <c r="CQ27" s="521"/>
      <c r="CR27" s="524"/>
      <c r="CS27" s="521"/>
      <c r="CT27" s="521"/>
      <c r="CU27" s="513"/>
      <c r="CV27" s="513"/>
      <c r="CW27" s="513"/>
      <c r="CX27" s="513"/>
      <c r="CY27" s="518"/>
      <c r="CZ27" s="518"/>
      <c r="DA27" s="518"/>
      <c r="DB27" s="518"/>
      <c r="DC27" s="518"/>
      <c r="DD27" s="518"/>
      <c r="DE27" s="518"/>
      <c r="DF27" s="518"/>
      <c r="DG27" s="518"/>
      <c r="DH27" s="518"/>
      <c r="DI27" s="518"/>
      <c r="DJ27" s="518"/>
      <c r="DK27" s="518"/>
      <c r="DL27" s="518"/>
      <c r="DM27" s="518"/>
      <c r="DN27" s="518"/>
      <c r="DO27" s="518"/>
      <c r="DP27" s="518"/>
      <c r="DQ27" s="518"/>
      <c r="DR27" s="518"/>
      <c r="DS27" s="518"/>
      <c r="DT27" s="518"/>
      <c r="DU27" s="518"/>
      <c r="DV27" s="518"/>
      <c r="DW27" s="518"/>
      <c r="DX27" s="518"/>
    </row>
    <row r="28" spans="1:129" ht="5.25" customHeight="1" x14ac:dyDescent="0.2">
      <c r="A28" s="511"/>
      <c r="B28" s="525"/>
      <c r="C28" s="525"/>
      <c r="D28" s="525"/>
      <c r="E28" s="525"/>
      <c r="F28" s="525"/>
      <c r="G28" s="525"/>
      <c r="H28" s="525"/>
      <c r="I28" s="525"/>
      <c r="J28" s="525"/>
      <c r="K28" s="525"/>
      <c r="L28" s="525"/>
      <c r="M28" s="525"/>
      <c r="N28" s="525"/>
      <c r="O28" s="525"/>
      <c r="P28" s="525"/>
      <c r="Q28" s="525"/>
      <c r="R28" s="525"/>
      <c r="S28" s="525"/>
      <c r="T28" s="525"/>
      <c r="U28" s="525"/>
      <c r="V28" s="525"/>
      <c r="W28" s="525"/>
      <c r="X28" s="525"/>
      <c r="Y28" s="525"/>
      <c r="Z28" s="525"/>
      <c r="AA28" s="525"/>
      <c r="AB28" s="525"/>
      <c r="AC28" s="525"/>
      <c r="AD28" s="525"/>
      <c r="AE28" s="525"/>
      <c r="AF28" s="525"/>
      <c r="AG28" s="525"/>
      <c r="AH28" s="525"/>
      <c r="AI28" s="525"/>
      <c r="AJ28" s="525"/>
      <c r="AK28" s="525"/>
      <c r="AL28" s="525"/>
      <c r="AM28" s="525"/>
      <c r="AN28" s="525"/>
      <c r="AO28" s="525"/>
      <c r="AP28" s="525"/>
      <c r="AQ28" s="525"/>
      <c r="AR28" s="525"/>
      <c r="AS28" s="525"/>
      <c r="AT28" s="525"/>
      <c r="AU28" s="525"/>
      <c r="AV28" s="525"/>
      <c r="AW28" s="525"/>
      <c r="AX28" s="525"/>
      <c r="AY28" s="525"/>
      <c r="AZ28" s="525"/>
      <c r="BA28" s="525"/>
      <c r="BB28" s="525"/>
      <c r="BC28" s="525"/>
      <c r="BD28" s="525"/>
      <c r="BE28" s="525"/>
      <c r="BF28" s="525"/>
      <c r="BG28" s="525"/>
      <c r="BH28" s="525"/>
      <c r="BI28" s="525"/>
      <c r="BJ28" s="525"/>
      <c r="BK28" s="525"/>
      <c r="BL28" s="525"/>
      <c r="BM28" s="525"/>
      <c r="BN28" s="525"/>
      <c r="BO28" s="525"/>
      <c r="BP28" s="525"/>
      <c r="BQ28" s="525"/>
      <c r="BR28" s="525"/>
      <c r="BS28" s="525"/>
      <c r="BT28" s="525"/>
      <c r="BU28" s="525"/>
      <c r="BV28" s="525"/>
      <c r="BW28" s="525"/>
      <c r="BX28" s="525"/>
      <c r="BY28" s="525"/>
      <c r="BZ28" s="525"/>
      <c r="CA28" s="525"/>
      <c r="CB28" s="525"/>
      <c r="CC28" s="525"/>
      <c r="CD28" s="525"/>
      <c r="CE28" s="525"/>
      <c r="CF28" s="525"/>
      <c r="CG28" s="525"/>
      <c r="CH28" s="525"/>
      <c r="CI28" s="525"/>
      <c r="CJ28" s="525"/>
      <c r="CK28" s="525"/>
      <c r="CL28" s="525"/>
      <c r="CM28" s="525"/>
      <c r="CN28" s="525"/>
      <c r="CO28" s="525"/>
      <c r="CP28" s="525"/>
      <c r="CQ28" s="521"/>
      <c r="CR28" s="524"/>
      <c r="CS28" s="521"/>
      <c r="CT28" s="521"/>
      <c r="CU28" s="513"/>
      <c r="CV28" s="513"/>
      <c r="CW28" s="513"/>
      <c r="CX28" s="513"/>
      <c r="CY28" s="518"/>
      <c r="CZ28" s="518"/>
      <c r="DA28" s="518"/>
      <c r="DB28" s="518"/>
      <c r="DC28" s="518"/>
      <c r="DD28" s="518"/>
      <c r="DE28" s="518"/>
      <c r="DF28" s="518"/>
      <c r="DG28" s="518"/>
      <c r="DH28" s="518"/>
      <c r="DI28" s="518"/>
      <c r="DJ28" s="518"/>
      <c r="DK28" s="518"/>
      <c r="DL28" s="518"/>
      <c r="DM28" s="518"/>
      <c r="DN28" s="518"/>
      <c r="DO28" s="518"/>
      <c r="DP28" s="518"/>
      <c r="DQ28" s="518"/>
      <c r="DR28" s="518"/>
      <c r="DS28" s="518"/>
      <c r="DT28" s="518"/>
      <c r="DU28" s="518"/>
      <c r="DV28" s="518"/>
      <c r="DW28" s="518"/>
      <c r="DX28" s="518"/>
    </row>
    <row r="29" spans="1:129" ht="5.25" customHeight="1" x14ac:dyDescent="0.2">
      <c r="A29" s="511"/>
      <c r="B29" s="525"/>
      <c r="C29" s="525"/>
      <c r="D29" s="525"/>
      <c r="CT29" s="521"/>
      <c r="CU29" s="513"/>
      <c r="CV29" s="513"/>
      <c r="CW29" s="513"/>
      <c r="CX29" s="513"/>
      <c r="CY29" s="518"/>
      <c r="CZ29" s="518"/>
      <c r="DA29" s="518"/>
      <c r="DB29" s="518"/>
      <c r="DC29" s="518"/>
      <c r="DD29" s="518"/>
      <c r="DE29" s="518"/>
      <c r="DF29" s="518"/>
      <c r="DG29" s="518"/>
      <c r="DH29" s="518"/>
      <c r="DI29" s="518"/>
      <c r="DJ29" s="518"/>
      <c r="DK29" s="518"/>
      <c r="DL29" s="518"/>
      <c r="DM29" s="518"/>
      <c r="DN29" s="518"/>
      <c r="DO29" s="518"/>
      <c r="DP29" s="518"/>
      <c r="DQ29" s="518"/>
      <c r="DR29" s="518"/>
      <c r="DS29" s="518"/>
      <c r="DT29" s="518"/>
      <c r="DU29" s="518"/>
      <c r="DV29" s="518"/>
      <c r="DW29" s="518"/>
      <c r="DX29" s="518"/>
    </row>
    <row r="30" spans="1:129" ht="5.25" customHeight="1" x14ac:dyDescent="0.2">
      <c r="A30" s="511"/>
      <c r="B30" s="525"/>
      <c r="C30" s="525"/>
      <c r="D30" s="525"/>
      <c r="E30" s="525"/>
      <c r="F30" s="525"/>
      <c r="G30" s="525"/>
      <c r="H30" s="525"/>
      <c r="I30" s="525"/>
      <c r="J30" s="525"/>
      <c r="K30" s="525"/>
      <c r="L30" s="525"/>
      <c r="M30" s="525"/>
      <c r="N30" s="525"/>
      <c r="O30" s="525"/>
      <c r="P30" s="525"/>
      <c r="Q30" s="525"/>
      <c r="R30" s="525"/>
      <c r="S30" s="525"/>
      <c r="T30" s="525"/>
      <c r="U30" s="525"/>
      <c r="V30" s="525"/>
      <c r="W30" s="525"/>
      <c r="X30" s="525"/>
      <c r="Y30" s="525"/>
      <c r="Z30" s="525"/>
      <c r="AA30" s="525"/>
      <c r="AB30" s="525"/>
      <c r="AC30" s="525"/>
      <c r="AD30" s="525"/>
      <c r="AE30" s="525"/>
      <c r="AF30" s="525"/>
      <c r="AG30" s="525"/>
      <c r="AH30" s="525"/>
      <c r="AI30" s="525"/>
      <c r="AJ30" s="525"/>
      <c r="AK30" s="525"/>
      <c r="AL30" s="525"/>
      <c r="AM30" s="525"/>
      <c r="AN30" s="525"/>
      <c r="AO30" s="525"/>
      <c r="AP30" s="525"/>
      <c r="AQ30" s="525"/>
      <c r="AR30" s="525"/>
      <c r="AS30" s="525"/>
      <c r="AT30" s="525"/>
      <c r="AU30" s="525"/>
      <c r="AV30" s="525"/>
      <c r="AW30" s="525"/>
      <c r="AX30" s="525"/>
      <c r="AY30" s="525"/>
      <c r="AZ30" s="525"/>
      <c r="BA30" s="525"/>
      <c r="BB30" s="525"/>
      <c r="BC30" s="525"/>
      <c r="BD30" s="525"/>
      <c r="BE30" s="525"/>
      <c r="BF30" s="525"/>
      <c r="BG30" s="525"/>
      <c r="BH30" s="525"/>
      <c r="BI30" s="525"/>
      <c r="BJ30" s="525"/>
      <c r="BK30" s="525"/>
      <c r="BL30" s="525"/>
      <c r="BM30" s="525"/>
      <c r="BN30" s="525"/>
      <c r="BO30" s="525"/>
      <c r="BP30" s="525"/>
      <c r="BQ30" s="525"/>
      <c r="BR30" s="525"/>
      <c r="BS30" s="525"/>
      <c r="BT30" s="525"/>
      <c r="BU30" s="525"/>
      <c r="BV30" s="525"/>
      <c r="BW30" s="525"/>
      <c r="BX30" s="525"/>
      <c r="BY30" s="525"/>
      <c r="BZ30" s="525"/>
      <c r="CA30" s="525"/>
      <c r="CB30" s="525"/>
      <c r="CC30" s="525"/>
      <c r="CD30" s="525"/>
      <c r="CE30" s="525"/>
      <c r="CF30" s="525"/>
      <c r="CG30" s="525"/>
      <c r="CH30" s="525"/>
      <c r="CI30" s="525"/>
      <c r="CJ30" s="525"/>
      <c r="CK30" s="525"/>
      <c r="CL30" s="525"/>
      <c r="CM30" s="525"/>
      <c r="CN30" s="525"/>
      <c r="CO30" s="525"/>
      <c r="CP30" s="525"/>
      <c r="CQ30" s="521"/>
      <c r="CR30" s="524"/>
      <c r="CS30" s="521"/>
      <c r="CT30" s="521"/>
      <c r="CU30" s="513"/>
      <c r="CV30" s="513"/>
      <c r="CW30" s="513"/>
      <c r="CX30" s="513"/>
      <c r="CY30" s="518"/>
      <c r="CZ30" s="518"/>
      <c r="DA30" s="518"/>
      <c r="DB30" s="518"/>
      <c r="DC30" s="518"/>
      <c r="DD30" s="518"/>
      <c r="DE30" s="518"/>
      <c r="DF30" s="518"/>
      <c r="DG30" s="518"/>
      <c r="DH30" s="518"/>
      <c r="DI30" s="518"/>
      <c r="DJ30" s="518"/>
      <c r="DK30" s="518"/>
      <c r="DL30" s="518"/>
      <c r="DM30" s="518"/>
      <c r="DN30" s="518"/>
      <c r="DO30" s="518"/>
      <c r="DP30" s="518"/>
      <c r="DQ30" s="518"/>
      <c r="DR30" s="518"/>
      <c r="DS30" s="518"/>
      <c r="DT30" s="518"/>
      <c r="DU30" s="518"/>
      <c r="DV30" s="518"/>
      <c r="DW30" s="518"/>
      <c r="DX30" s="518"/>
    </row>
    <row r="31" spans="1:129" ht="5.25" customHeight="1" x14ac:dyDescent="0.2">
      <c r="A31" s="511"/>
      <c r="B31" s="525"/>
      <c r="C31" s="525"/>
      <c r="D31" s="525"/>
      <c r="E31" s="525"/>
      <c r="F31" s="525"/>
      <c r="G31" s="525"/>
      <c r="H31" s="525"/>
      <c r="I31" s="525"/>
      <c r="J31" s="525"/>
      <c r="K31" s="525"/>
      <c r="L31" s="525"/>
      <c r="M31" s="525"/>
      <c r="N31" s="525"/>
      <c r="O31" s="525"/>
      <c r="P31" s="525"/>
      <c r="Q31" s="525"/>
      <c r="R31" s="525"/>
      <c r="S31" s="525"/>
      <c r="T31" s="525"/>
      <c r="U31" s="525"/>
      <c r="V31" s="525"/>
      <c r="W31" s="525"/>
      <c r="X31" s="525"/>
      <c r="Y31" s="525"/>
      <c r="Z31" s="525"/>
      <c r="AA31" s="525"/>
      <c r="AB31" s="525"/>
      <c r="AC31" s="525"/>
      <c r="AD31" s="525"/>
      <c r="AE31" s="525"/>
      <c r="AF31" s="525"/>
      <c r="AG31" s="525"/>
      <c r="AH31" s="525"/>
      <c r="AI31" s="525"/>
      <c r="AJ31" s="525"/>
      <c r="AK31" s="525"/>
      <c r="AL31" s="525"/>
      <c r="AM31" s="525"/>
      <c r="AN31" s="525"/>
      <c r="AO31" s="525"/>
      <c r="AP31" s="525"/>
      <c r="AQ31" s="525"/>
      <c r="AR31" s="525"/>
      <c r="AS31" s="525"/>
      <c r="AT31" s="525"/>
      <c r="AU31" s="525"/>
      <c r="AV31" s="525"/>
      <c r="AW31" s="525"/>
      <c r="AX31" s="525"/>
      <c r="AY31" s="525"/>
      <c r="AZ31" s="525"/>
      <c r="BA31" s="525"/>
      <c r="BB31" s="525"/>
      <c r="BC31" s="525"/>
      <c r="BD31" s="525"/>
      <c r="BE31" s="525"/>
      <c r="BF31" s="525"/>
      <c r="BG31" s="525"/>
      <c r="BH31" s="525"/>
      <c r="BI31" s="525"/>
      <c r="BJ31" s="525"/>
      <c r="BK31" s="525"/>
      <c r="BL31" s="525"/>
      <c r="BM31" s="525"/>
      <c r="BN31" s="525"/>
      <c r="BO31" s="525"/>
      <c r="BP31" s="525"/>
      <c r="BQ31" s="525"/>
      <c r="BR31" s="525"/>
      <c r="BS31" s="525"/>
      <c r="BT31" s="525"/>
      <c r="BU31" s="525"/>
      <c r="BV31" s="525"/>
      <c r="BW31" s="525"/>
      <c r="BX31" s="525"/>
      <c r="BY31" s="525"/>
      <c r="BZ31" s="525"/>
      <c r="CA31" s="525"/>
      <c r="CB31" s="525"/>
      <c r="CC31" s="525"/>
      <c r="CD31" s="525"/>
      <c r="CE31" s="525"/>
      <c r="CF31" s="525"/>
      <c r="CG31" s="525"/>
      <c r="CH31" s="525"/>
      <c r="CI31" s="525"/>
      <c r="CJ31" s="525"/>
      <c r="CK31" s="525"/>
      <c r="CL31" s="525"/>
      <c r="CM31" s="525"/>
      <c r="CN31" s="525"/>
      <c r="CO31" s="525"/>
      <c r="CP31" s="525"/>
      <c r="CQ31" s="521"/>
      <c r="CR31" s="524"/>
      <c r="CS31" s="521"/>
      <c r="CT31" s="521"/>
      <c r="CU31" s="513"/>
      <c r="CV31" s="513"/>
      <c r="CW31" s="513"/>
      <c r="CX31" s="513"/>
      <c r="CY31" s="518"/>
      <c r="CZ31" s="518"/>
      <c r="DA31" s="518"/>
      <c r="DB31" s="518"/>
      <c r="DC31" s="518"/>
      <c r="DD31" s="518"/>
      <c r="DE31" s="518"/>
      <c r="DF31" s="518"/>
      <c r="DG31" s="518"/>
      <c r="DH31" s="518"/>
      <c r="DI31" s="518"/>
      <c r="DJ31" s="518"/>
      <c r="DK31" s="518"/>
      <c r="DL31" s="518"/>
      <c r="DM31" s="518"/>
      <c r="DN31" s="518"/>
      <c r="DO31" s="518"/>
      <c r="DP31" s="518"/>
      <c r="DQ31" s="518"/>
      <c r="DR31" s="518"/>
      <c r="DS31" s="518"/>
      <c r="DT31" s="518"/>
      <c r="DU31" s="518"/>
      <c r="DV31" s="518"/>
      <c r="DW31" s="518"/>
      <c r="DX31" s="518"/>
    </row>
    <row r="32" spans="1:129" ht="5.25" customHeight="1" x14ac:dyDescent="0.2">
      <c r="A32" s="511"/>
      <c r="B32" s="525"/>
      <c r="C32" s="525"/>
      <c r="D32" s="525"/>
      <c r="E32" s="525"/>
      <c r="F32" s="525"/>
      <c r="G32" s="525"/>
      <c r="H32" s="525"/>
      <c r="I32" s="525"/>
      <c r="J32" s="525"/>
      <c r="K32" s="525"/>
      <c r="L32" s="525"/>
      <c r="M32" s="525"/>
      <c r="N32" s="525"/>
      <c r="O32" s="525"/>
      <c r="P32" s="525"/>
      <c r="Q32" s="525"/>
      <c r="R32" s="525"/>
      <c r="S32" s="525"/>
      <c r="T32" s="525"/>
      <c r="U32" s="525"/>
      <c r="V32" s="525"/>
      <c r="W32" s="525"/>
      <c r="X32" s="525"/>
      <c r="Y32" s="525"/>
      <c r="Z32" s="525"/>
      <c r="AA32" s="525"/>
      <c r="AB32" s="525"/>
      <c r="AC32" s="525"/>
      <c r="AD32" s="525"/>
      <c r="AE32" s="525"/>
      <c r="AF32" s="525"/>
      <c r="AG32" s="525"/>
      <c r="AH32" s="525"/>
      <c r="AI32" s="525"/>
      <c r="AJ32" s="525"/>
      <c r="AK32" s="525"/>
      <c r="AL32" s="525"/>
      <c r="AM32" s="525"/>
      <c r="AN32" s="525"/>
      <c r="AO32" s="525"/>
      <c r="AP32" s="525"/>
      <c r="AQ32" s="525"/>
      <c r="AR32" s="525"/>
      <c r="AS32" s="525"/>
      <c r="AT32" s="525"/>
      <c r="AU32" s="525"/>
      <c r="AV32" s="525"/>
      <c r="AW32" s="525"/>
      <c r="AX32" s="525"/>
      <c r="AY32" s="525"/>
      <c r="AZ32" s="525"/>
      <c r="BA32" s="525"/>
      <c r="BB32" s="525"/>
      <c r="BC32" s="525"/>
      <c r="BD32" s="525"/>
      <c r="BE32" s="525"/>
      <c r="BF32" s="525"/>
      <c r="BG32" s="525"/>
      <c r="BH32" s="525"/>
      <c r="BI32" s="525"/>
      <c r="BJ32" s="525"/>
      <c r="BK32" s="525"/>
      <c r="BL32" s="525"/>
      <c r="BM32" s="525"/>
      <c r="BN32" s="525"/>
      <c r="BO32" s="525"/>
      <c r="BP32" s="525"/>
      <c r="BQ32" s="525"/>
      <c r="BR32" s="525"/>
      <c r="BS32" s="525"/>
      <c r="BT32" s="525"/>
      <c r="BU32" s="525"/>
      <c r="BV32" s="525"/>
      <c r="BW32" s="525"/>
      <c r="BX32" s="525"/>
      <c r="BY32" s="525"/>
      <c r="BZ32" s="525"/>
      <c r="CA32" s="525"/>
      <c r="CB32" s="525"/>
      <c r="CC32" s="525"/>
      <c r="CD32" s="525"/>
      <c r="CE32" s="525"/>
      <c r="CF32" s="525"/>
      <c r="CG32" s="525"/>
      <c r="CH32" s="525"/>
      <c r="CI32" s="525"/>
      <c r="CJ32" s="525"/>
      <c r="CK32" s="525"/>
      <c r="CL32" s="525"/>
      <c r="CM32" s="525"/>
      <c r="CN32" s="525"/>
      <c r="CO32" s="525"/>
      <c r="CP32" s="525"/>
      <c r="CQ32" s="521"/>
      <c r="CR32" s="524"/>
      <c r="CS32" s="521"/>
      <c r="CT32" s="521"/>
      <c r="CU32" s="513"/>
      <c r="CV32" s="513"/>
      <c r="CW32" s="513"/>
      <c r="CX32" s="513"/>
      <c r="CY32" s="518"/>
      <c r="CZ32" s="518"/>
      <c r="DA32" s="518"/>
      <c r="DB32" s="518"/>
      <c r="DC32" s="518"/>
      <c r="DD32" s="518"/>
      <c r="DE32" s="518"/>
      <c r="DF32" s="518"/>
      <c r="DG32" s="518"/>
      <c r="DH32" s="518"/>
      <c r="DI32" s="518"/>
      <c r="DJ32" s="518"/>
      <c r="DK32" s="518"/>
      <c r="DL32" s="518"/>
      <c r="DM32" s="518"/>
      <c r="DN32" s="518"/>
      <c r="DO32" s="518"/>
      <c r="DP32" s="518"/>
      <c r="DQ32" s="518"/>
      <c r="DR32" s="518"/>
      <c r="DS32" s="518"/>
      <c r="DT32" s="518"/>
      <c r="DU32" s="518"/>
      <c r="DV32" s="518"/>
      <c r="DW32" s="518"/>
      <c r="DX32" s="518"/>
    </row>
    <row r="33" spans="1:128" ht="5.25" customHeight="1" x14ac:dyDescent="0.2">
      <c r="A33" s="1781" t="s">
        <v>760</v>
      </c>
      <c r="B33" s="1781"/>
      <c r="C33" s="1781"/>
      <c r="D33" s="1781"/>
      <c r="E33" s="1781"/>
      <c r="F33" s="1781"/>
      <c r="G33" s="1781"/>
      <c r="H33" s="1781"/>
      <c r="I33" s="1781"/>
      <c r="J33" s="1781"/>
      <c r="K33" s="1781"/>
      <c r="L33" s="1781"/>
      <c r="M33" s="1781"/>
      <c r="N33" s="1781"/>
      <c r="O33" s="1781"/>
      <c r="P33" s="1781"/>
      <c r="Q33" s="1781"/>
      <c r="R33" s="1781"/>
      <c r="S33" s="1781"/>
      <c r="T33" s="1781"/>
      <c r="U33" s="1781"/>
      <c r="V33" s="1781"/>
      <c r="W33" s="1781"/>
      <c r="X33" s="1781"/>
      <c r="Y33" s="1781"/>
      <c r="Z33" s="1781"/>
      <c r="AA33" s="1781"/>
      <c r="AB33" s="1781"/>
      <c r="AC33" s="1781"/>
      <c r="AD33" s="1781"/>
      <c r="AE33" s="1781"/>
      <c r="AF33" s="1781"/>
      <c r="AG33" s="1781"/>
      <c r="AH33" s="1781"/>
      <c r="AI33" s="1781"/>
      <c r="AJ33" s="1781"/>
      <c r="AK33" s="1781"/>
      <c r="AL33" s="1781"/>
      <c r="AM33" s="1781"/>
      <c r="AN33" s="1781"/>
      <c r="AO33" s="1781"/>
      <c r="AP33" s="1781"/>
      <c r="AQ33" s="1781"/>
      <c r="AR33" s="1781"/>
      <c r="AS33" s="1781"/>
      <c r="AT33" s="1781"/>
      <c r="AU33" s="1781"/>
      <c r="AV33" s="1781"/>
      <c r="AW33" s="1781"/>
      <c r="AX33" s="1781"/>
      <c r="AY33" s="1781"/>
      <c r="AZ33" s="1781"/>
      <c r="BA33" s="1781"/>
      <c r="BB33" s="1781"/>
      <c r="BC33" s="1781"/>
      <c r="BD33" s="1781"/>
      <c r="BE33" s="1781"/>
      <c r="BF33" s="1781"/>
      <c r="BG33" s="1781"/>
      <c r="BH33" s="1781"/>
      <c r="BI33" s="1781"/>
      <c r="BJ33" s="1781"/>
      <c r="BK33" s="1781"/>
      <c r="BL33" s="1781"/>
      <c r="BM33" s="1781"/>
      <c r="BN33" s="1781"/>
      <c r="BO33" s="1781"/>
      <c r="BP33" s="1781"/>
      <c r="BQ33" s="1781"/>
      <c r="BR33" s="1781"/>
      <c r="BS33" s="1781"/>
      <c r="BT33" s="1781"/>
      <c r="BU33" s="1781"/>
      <c r="BV33" s="1781"/>
      <c r="BW33" s="1781"/>
      <c r="BX33" s="1781"/>
      <c r="BY33" s="1781"/>
      <c r="BZ33" s="1781"/>
      <c r="CA33" s="1781"/>
      <c r="CB33" s="1781"/>
      <c r="CC33" s="1781"/>
      <c r="CD33" s="1781"/>
      <c r="CE33" s="1781"/>
      <c r="CF33" s="1781"/>
      <c r="CG33" s="1781"/>
      <c r="CH33" s="1781"/>
      <c r="CI33" s="1781"/>
      <c r="CJ33" s="1781"/>
      <c r="CK33" s="1781"/>
      <c r="CL33" s="1781"/>
      <c r="CM33" s="1781"/>
      <c r="CN33" s="1781"/>
      <c r="CO33" s="1781"/>
      <c r="CP33" s="1781"/>
      <c r="CQ33" s="1781"/>
      <c r="CR33" s="1781"/>
      <c r="CS33" s="1781"/>
      <c r="CT33" s="1781"/>
      <c r="CU33" s="1781"/>
      <c r="CV33" s="1781"/>
      <c r="CW33" s="1781"/>
      <c r="CX33" s="513"/>
      <c r="CY33" s="518"/>
      <c r="CZ33" s="518"/>
      <c r="DA33" s="518"/>
      <c r="DB33" s="518"/>
      <c r="DC33" s="518"/>
      <c r="DD33" s="518"/>
      <c r="DE33" s="518"/>
      <c r="DF33" s="518"/>
      <c r="DG33" s="518"/>
      <c r="DH33" s="518"/>
      <c r="DI33" s="518"/>
      <c r="DJ33" s="518"/>
      <c r="DK33" s="518"/>
      <c r="DL33" s="518"/>
      <c r="DM33" s="518"/>
      <c r="DN33" s="518"/>
      <c r="DO33" s="518"/>
      <c r="DP33" s="518"/>
      <c r="DQ33" s="518"/>
      <c r="DR33" s="518"/>
      <c r="DS33" s="518"/>
      <c r="DT33" s="518"/>
      <c r="DU33" s="518"/>
      <c r="DV33" s="518"/>
      <c r="DW33" s="518"/>
      <c r="DX33" s="518"/>
    </row>
    <row r="34" spans="1:128" ht="5.25" customHeight="1" x14ac:dyDescent="0.2">
      <c r="A34" s="1781"/>
      <c r="B34" s="1781"/>
      <c r="C34" s="1781"/>
      <c r="D34" s="1781"/>
      <c r="E34" s="1781"/>
      <c r="F34" s="1781"/>
      <c r="G34" s="1781"/>
      <c r="H34" s="1781"/>
      <c r="I34" s="1781"/>
      <c r="J34" s="1781"/>
      <c r="K34" s="1781"/>
      <c r="L34" s="1781"/>
      <c r="M34" s="1781"/>
      <c r="N34" s="1781"/>
      <c r="O34" s="1781"/>
      <c r="P34" s="1781"/>
      <c r="Q34" s="1781"/>
      <c r="R34" s="1781"/>
      <c r="S34" s="1781"/>
      <c r="T34" s="1781"/>
      <c r="U34" s="1781"/>
      <c r="V34" s="1781"/>
      <c r="W34" s="1781"/>
      <c r="X34" s="1781"/>
      <c r="Y34" s="1781"/>
      <c r="Z34" s="1781"/>
      <c r="AA34" s="1781"/>
      <c r="AB34" s="1781"/>
      <c r="AC34" s="1781"/>
      <c r="AD34" s="1781"/>
      <c r="AE34" s="1781"/>
      <c r="AF34" s="1781"/>
      <c r="AG34" s="1781"/>
      <c r="AH34" s="1781"/>
      <c r="AI34" s="1781"/>
      <c r="AJ34" s="1781"/>
      <c r="AK34" s="1781"/>
      <c r="AL34" s="1781"/>
      <c r="AM34" s="1781"/>
      <c r="AN34" s="1781"/>
      <c r="AO34" s="1781"/>
      <c r="AP34" s="1781"/>
      <c r="AQ34" s="1781"/>
      <c r="AR34" s="1781"/>
      <c r="AS34" s="1781"/>
      <c r="AT34" s="1781"/>
      <c r="AU34" s="1781"/>
      <c r="AV34" s="1781"/>
      <c r="AW34" s="1781"/>
      <c r="AX34" s="1781"/>
      <c r="AY34" s="1781"/>
      <c r="AZ34" s="1781"/>
      <c r="BA34" s="1781"/>
      <c r="BB34" s="1781"/>
      <c r="BC34" s="1781"/>
      <c r="BD34" s="1781"/>
      <c r="BE34" s="1781"/>
      <c r="BF34" s="1781"/>
      <c r="BG34" s="1781"/>
      <c r="BH34" s="1781"/>
      <c r="BI34" s="1781"/>
      <c r="BJ34" s="1781"/>
      <c r="BK34" s="1781"/>
      <c r="BL34" s="1781"/>
      <c r="BM34" s="1781"/>
      <c r="BN34" s="1781"/>
      <c r="BO34" s="1781"/>
      <c r="BP34" s="1781"/>
      <c r="BQ34" s="1781"/>
      <c r="BR34" s="1781"/>
      <c r="BS34" s="1781"/>
      <c r="BT34" s="1781"/>
      <c r="BU34" s="1781"/>
      <c r="BV34" s="1781"/>
      <c r="BW34" s="1781"/>
      <c r="BX34" s="1781"/>
      <c r="BY34" s="1781"/>
      <c r="BZ34" s="1781"/>
      <c r="CA34" s="1781"/>
      <c r="CB34" s="1781"/>
      <c r="CC34" s="1781"/>
      <c r="CD34" s="1781"/>
      <c r="CE34" s="1781"/>
      <c r="CF34" s="1781"/>
      <c r="CG34" s="1781"/>
      <c r="CH34" s="1781"/>
      <c r="CI34" s="1781"/>
      <c r="CJ34" s="1781"/>
      <c r="CK34" s="1781"/>
      <c r="CL34" s="1781"/>
      <c r="CM34" s="1781"/>
      <c r="CN34" s="1781"/>
      <c r="CO34" s="1781"/>
      <c r="CP34" s="1781"/>
      <c r="CQ34" s="1781"/>
      <c r="CR34" s="1781"/>
      <c r="CS34" s="1781"/>
      <c r="CT34" s="1781"/>
      <c r="CU34" s="1781"/>
      <c r="CV34" s="1781"/>
      <c r="CW34" s="1781"/>
      <c r="CX34" s="513"/>
      <c r="CY34" s="518"/>
      <c r="CZ34" s="518"/>
      <c r="DA34" s="518"/>
      <c r="DB34" s="518"/>
      <c r="DC34" s="518"/>
      <c r="DD34" s="518"/>
      <c r="DE34" s="518"/>
      <c r="DF34" s="518"/>
      <c r="DG34" s="518"/>
      <c r="DH34" s="518"/>
      <c r="DI34" s="518"/>
      <c r="DJ34" s="518"/>
      <c r="DK34" s="518"/>
      <c r="DL34" s="518"/>
      <c r="DM34" s="518"/>
      <c r="DN34" s="518"/>
      <c r="DO34" s="518"/>
      <c r="DP34" s="518"/>
      <c r="DQ34" s="518"/>
      <c r="DR34" s="518"/>
      <c r="DS34" s="518"/>
      <c r="DT34" s="518"/>
      <c r="DU34" s="518"/>
      <c r="DV34" s="518"/>
      <c r="DW34" s="518"/>
      <c r="DX34" s="518"/>
    </row>
    <row r="35" spans="1:128" ht="5.25" customHeight="1" x14ac:dyDescent="0.2">
      <c r="A35" s="1781"/>
      <c r="B35" s="1781"/>
      <c r="C35" s="1781"/>
      <c r="D35" s="1781"/>
      <c r="E35" s="1781"/>
      <c r="F35" s="1781"/>
      <c r="G35" s="1781"/>
      <c r="H35" s="1781"/>
      <c r="I35" s="1781"/>
      <c r="J35" s="1781"/>
      <c r="K35" s="1781"/>
      <c r="L35" s="1781"/>
      <c r="M35" s="1781"/>
      <c r="N35" s="1781"/>
      <c r="O35" s="1781"/>
      <c r="P35" s="1781"/>
      <c r="Q35" s="1781"/>
      <c r="R35" s="1781"/>
      <c r="S35" s="1781"/>
      <c r="T35" s="1781"/>
      <c r="U35" s="1781"/>
      <c r="V35" s="1781"/>
      <c r="W35" s="1781"/>
      <c r="X35" s="1781"/>
      <c r="Y35" s="1781"/>
      <c r="Z35" s="1781"/>
      <c r="AA35" s="1781"/>
      <c r="AB35" s="1781"/>
      <c r="AC35" s="1781"/>
      <c r="AD35" s="1781"/>
      <c r="AE35" s="1781"/>
      <c r="AF35" s="1781"/>
      <c r="AG35" s="1781"/>
      <c r="AH35" s="1781"/>
      <c r="AI35" s="1781"/>
      <c r="AJ35" s="1781"/>
      <c r="AK35" s="1781"/>
      <c r="AL35" s="1781"/>
      <c r="AM35" s="1781"/>
      <c r="AN35" s="1781"/>
      <c r="AO35" s="1781"/>
      <c r="AP35" s="1781"/>
      <c r="AQ35" s="1781"/>
      <c r="AR35" s="1781"/>
      <c r="AS35" s="1781"/>
      <c r="AT35" s="1781"/>
      <c r="AU35" s="1781"/>
      <c r="AV35" s="1781"/>
      <c r="AW35" s="1781"/>
      <c r="AX35" s="1781"/>
      <c r="AY35" s="1781"/>
      <c r="AZ35" s="1781"/>
      <c r="BA35" s="1781"/>
      <c r="BB35" s="1781"/>
      <c r="BC35" s="1781"/>
      <c r="BD35" s="1781"/>
      <c r="BE35" s="1781"/>
      <c r="BF35" s="1781"/>
      <c r="BG35" s="1781"/>
      <c r="BH35" s="1781"/>
      <c r="BI35" s="1781"/>
      <c r="BJ35" s="1781"/>
      <c r="BK35" s="1781"/>
      <c r="BL35" s="1781"/>
      <c r="BM35" s="1781"/>
      <c r="BN35" s="1781"/>
      <c r="BO35" s="1781"/>
      <c r="BP35" s="1781"/>
      <c r="BQ35" s="1781"/>
      <c r="BR35" s="1781"/>
      <c r="BS35" s="1781"/>
      <c r="BT35" s="1781"/>
      <c r="BU35" s="1781"/>
      <c r="BV35" s="1781"/>
      <c r="BW35" s="1781"/>
      <c r="BX35" s="1781"/>
      <c r="BY35" s="1781"/>
      <c r="BZ35" s="1781"/>
      <c r="CA35" s="1781"/>
      <c r="CB35" s="1781"/>
      <c r="CC35" s="1781"/>
      <c r="CD35" s="1781"/>
      <c r="CE35" s="1781"/>
      <c r="CF35" s="1781"/>
      <c r="CG35" s="1781"/>
      <c r="CH35" s="1781"/>
      <c r="CI35" s="1781"/>
      <c r="CJ35" s="1781"/>
      <c r="CK35" s="1781"/>
      <c r="CL35" s="1781"/>
      <c r="CM35" s="1781"/>
      <c r="CN35" s="1781"/>
      <c r="CO35" s="1781"/>
      <c r="CP35" s="1781"/>
      <c r="CQ35" s="1781"/>
      <c r="CR35" s="1781"/>
      <c r="CS35" s="1781"/>
      <c r="CT35" s="1781"/>
      <c r="CU35" s="1781"/>
      <c r="CV35" s="1781"/>
      <c r="CW35" s="1781"/>
      <c r="CX35" s="513"/>
      <c r="CY35" s="518"/>
      <c r="CZ35" s="518"/>
      <c r="DA35" s="518"/>
      <c r="DB35" s="518"/>
      <c r="DC35" s="518"/>
      <c r="DD35" s="518"/>
      <c r="DE35" s="518"/>
      <c r="DF35" s="518"/>
      <c r="DG35" s="518"/>
      <c r="DH35" s="518"/>
      <c r="DI35" s="518"/>
      <c r="DJ35" s="518"/>
      <c r="DK35" s="518"/>
      <c r="DL35" s="518"/>
      <c r="DM35" s="518"/>
      <c r="DN35" s="518"/>
      <c r="DO35" s="518"/>
      <c r="DP35" s="518"/>
      <c r="DQ35" s="518"/>
      <c r="DR35" s="518"/>
      <c r="DS35" s="518"/>
      <c r="DT35" s="518"/>
      <c r="DU35" s="518"/>
      <c r="DV35" s="518"/>
      <c r="DW35" s="518"/>
      <c r="DX35" s="518"/>
    </row>
    <row r="36" spans="1:128" ht="5.25" customHeight="1" x14ac:dyDescent="0.2">
      <c r="A36" s="522"/>
      <c r="B36" s="526"/>
      <c r="C36" s="526"/>
      <c r="D36" s="526"/>
      <c r="E36" s="526"/>
      <c r="F36" s="526"/>
      <c r="G36" s="526"/>
      <c r="H36" s="526"/>
      <c r="I36" s="526"/>
      <c r="J36" s="526"/>
      <c r="K36" s="526"/>
      <c r="L36" s="526"/>
      <c r="M36" s="526"/>
      <c r="N36" s="526"/>
      <c r="O36" s="526"/>
      <c r="P36" s="526"/>
      <c r="Q36" s="526"/>
      <c r="R36" s="526"/>
      <c r="S36" s="526"/>
      <c r="T36" s="526"/>
      <c r="U36" s="526"/>
      <c r="V36" s="526"/>
      <c r="W36" s="526"/>
      <c r="X36" s="526"/>
      <c r="Y36" s="526"/>
      <c r="Z36" s="526"/>
      <c r="AA36" s="526"/>
      <c r="AB36" s="526"/>
      <c r="AC36" s="526"/>
      <c r="AD36" s="526"/>
      <c r="AE36" s="526"/>
      <c r="AF36" s="526"/>
      <c r="AG36" s="526"/>
      <c r="AH36" s="526"/>
      <c r="AI36" s="526"/>
      <c r="AJ36" s="526"/>
      <c r="AK36" s="526"/>
      <c r="AL36" s="526"/>
      <c r="AM36" s="526"/>
      <c r="AN36" s="526"/>
      <c r="AO36" s="526"/>
      <c r="AP36" s="526"/>
      <c r="AQ36" s="526"/>
      <c r="AR36" s="526"/>
      <c r="AS36" s="526"/>
      <c r="AT36" s="526"/>
      <c r="AU36" s="526"/>
      <c r="AV36" s="526"/>
      <c r="AW36" s="526"/>
      <c r="AX36" s="526"/>
      <c r="AY36" s="526"/>
      <c r="AZ36" s="526"/>
      <c r="BA36" s="526"/>
      <c r="BB36" s="526"/>
      <c r="BC36" s="526"/>
      <c r="BD36" s="526"/>
      <c r="BE36" s="526"/>
      <c r="BF36" s="526"/>
      <c r="BG36" s="526"/>
      <c r="BH36" s="526"/>
      <c r="BI36" s="526"/>
      <c r="BJ36" s="526"/>
      <c r="BK36" s="526"/>
      <c r="BL36" s="526"/>
      <c r="BM36" s="526"/>
      <c r="BN36" s="526"/>
      <c r="BO36" s="526"/>
      <c r="BP36" s="526"/>
      <c r="BQ36" s="526"/>
      <c r="BR36" s="526"/>
      <c r="BS36" s="526"/>
      <c r="BT36" s="526"/>
      <c r="BU36" s="526"/>
      <c r="BV36" s="526"/>
      <c r="BW36" s="526"/>
      <c r="BX36" s="526"/>
      <c r="BY36" s="526"/>
      <c r="BZ36" s="526"/>
      <c r="CA36" s="526"/>
      <c r="CB36" s="526"/>
      <c r="CC36" s="526"/>
      <c r="CD36" s="526"/>
      <c r="CE36" s="526"/>
      <c r="CF36" s="526"/>
      <c r="CG36" s="526"/>
      <c r="CH36" s="526"/>
      <c r="CI36" s="526"/>
      <c r="CJ36" s="526"/>
      <c r="CK36" s="526"/>
      <c r="CL36" s="526"/>
      <c r="CM36" s="526"/>
      <c r="CN36" s="526"/>
      <c r="CO36" s="526"/>
      <c r="CP36" s="526"/>
      <c r="CQ36" s="521"/>
      <c r="CR36" s="521"/>
      <c r="CS36" s="521"/>
      <c r="CT36" s="521"/>
      <c r="CU36" s="527"/>
      <c r="CV36" s="527"/>
      <c r="CW36" s="527"/>
      <c r="CX36" s="513"/>
      <c r="CY36" s="518"/>
      <c r="CZ36" s="518"/>
      <c r="DA36" s="518"/>
      <c r="DB36" s="518"/>
      <c r="DC36" s="518"/>
      <c r="DD36" s="518"/>
      <c r="DE36" s="518"/>
      <c r="DF36" s="518"/>
      <c r="DG36" s="518"/>
      <c r="DH36" s="518"/>
      <c r="DI36" s="518"/>
      <c r="DJ36" s="518"/>
      <c r="DK36" s="518"/>
      <c r="DL36" s="518"/>
      <c r="DM36" s="518"/>
      <c r="DN36" s="518"/>
      <c r="DO36" s="518"/>
      <c r="DP36" s="518"/>
      <c r="DQ36" s="518"/>
      <c r="DR36" s="518"/>
      <c r="DS36" s="518"/>
      <c r="DT36" s="518"/>
      <c r="DU36" s="518"/>
      <c r="DV36" s="518"/>
      <c r="DW36" s="518"/>
      <c r="DX36" s="518"/>
    </row>
    <row r="37" spans="1:128" ht="5.25" customHeight="1" x14ac:dyDescent="0.2">
      <c r="A37" s="522"/>
      <c r="B37" s="526"/>
      <c r="C37" s="526"/>
      <c r="D37" s="526"/>
      <c r="E37" s="526"/>
      <c r="F37" s="526"/>
      <c r="G37" s="526"/>
      <c r="H37" s="526"/>
      <c r="I37" s="526"/>
      <c r="J37" s="526"/>
      <c r="K37" s="526"/>
      <c r="L37" s="526"/>
      <c r="M37" s="526"/>
      <c r="N37" s="526"/>
      <c r="O37" s="526"/>
      <c r="P37" s="526"/>
      <c r="Q37" s="526"/>
      <c r="R37" s="526"/>
      <c r="S37" s="526"/>
      <c r="T37" s="526"/>
      <c r="U37" s="526"/>
      <c r="V37" s="526"/>
      <c r="W37" s="526"/>
      <c r="X37" s="526"/>
      <c r="Y37" s="526"/>
      <c r="Z37" s="526"/>
      <c r="AA37" s="526"/>
      <c r="AB37" s="526"/>
      <c r="AC37" s="526"/>
      <c r="AD37" s="526"/>
      <c r="AE37" s="526"/>
      <c r="AF37" s="526"/>
      <c r="AG37" s="526"/>
      <c r="AH37" s="526"/>
      <c r="AI37" s="526"/>
      <c r="AJ37" s="526"/>
      <c r="AK37" s="526"/>
      <c r="AL37" s="526"/>
      <c r="AM37" s="526"/>
      <c r="AN37" s="526"/>
      <c r="AO37" s="526"/>
      <c r="AP37" s="526"/>
      <c r="AQ37" s="526"/>
      <c r="AR37" s="526"/>
      <c r="AS37" s="526"/>
      <c r="AT37" s="526"/>
      <c r="AU37" s="526"/>
      <c r="AV37" s="526"/>
      <c r="AW37" s="526"/>
      <c r="AX37" s="526"/>
      <c r="AY37" s="526"/>
      <c r="AZ37" s="526"/>
      <c r="BA37" s="526"/>
      <c r="BB37" s="526"/>
      <c r="BC37" s="526"/>
      <c r="BD37" s="526"/>
      <c r="BE37" s="526"/>
      <c r="BF37" s="526"/>
      <c r="BG37" s="526"/>
      <c r="BH37" s="526"/>
      <c r="BI37" s="526"/>
      <c r="BJ37" s="526"/>
      <c r="BK37" s="526"/>
      <c r="BL37" s="526"/>
      <c r="BM37" s="526"/>
      <c r="BN37" s="526"/>
      <c r="BO37" s="526"/>
      <c r="BP37" s="526"/>
      <c r="BQ37" s="526"/>
      <c r="BR37" s="526"/>
      <c r="BS37" s="526"/>
      <c r="BT37" s="526"/>
      <c r="BU37" s="526"/>
      <c r="BV37" s="526"/>
      <c r="BW37" s="526"/>
      <c r="BX37" s="526"/>
      <c r="BY37" s="526"/>
      <c r="BZ37" s="526"/>
      <c r="CA37" s="526"/>
      <c r="CB37" s="526"/>
      <c r="CC37" s="526"/>
      <c r="CD37" s="526"/>
      <c r="CE37" s="526"/>
      <c r="CF37" s="526"/>
      <c r="CG37" s="526"/>
      <c r="CH37" s="526"/>
      <c r="CI37" s="526"/>
      <c r="CJ37" s="526"/>
      <c r="CK37" s="526"/>
      <c r="CL37" s="526"/>
      <c r="CM37" s="526"/>
      <c r="CN37" s="526"/>
      <c r="CO37" s="526"/>
      <c r="CP37" s="526"/>
      <c r="CQ37" s="521"/>
      <c r="CR37" s="521"/>
      <c r="CS37" s="521"/>
      <c r="CT37" s="521"/>
      <c r="CU37" s="527"/>
      <c r="CV37" s="527"/>
      <c r="CW37" s="527"/>
      <c r="CX37" s="513"/>
      <c r="CY37" s="518"/>
      <c r="CZ37" s="518"/>
      <c r="DA37" s="518"/>
      <c r="DB37" s="518"/>
      <c r="DC37" s="518"/>
      <c r="DD37" s="518"/>
      <c r="DE37" s="518"/>
      <c r="DF37" s="518"/>
      <c r="DG37" s="518"/>
      <c r="DH37" s="518"/>
      <c r="DI37" s="518"/>
      <c r="DJ37" s="518"/>
      <c r="DK37" s="518"/>
      <c r="DL37" s="518"/>
      <c r="DM37" s="518"/>
      <c r="DN37" s="518"/>
      <c r="DO37" s="518"/>
      <c r="DP37" s="518"/>
      <c r="DQ37" s="518"/>
      <c r="DR37" s="518"/>
      <c r="DS37" s="518"/>
      <c r="DT37" s="518"/>
      <c r="DU37" s="518"/>
      <c r="DV37" s="518"/>
      <c r="DW37" s="518"/>
      <c r="DX37" s="518"/>
    </row>
    <row r="38" spans="1:128" ht="5.25" customHeight="1" x14ac:dyDescent="0.2">
      <c r="A38" s="522"/>
      <c r="B38" s="526"/>
      <c r="C38" s="526"/>
      <c r="D38" s="526"/>
      <c r="E38" s="526"/>
      <c r="F38" s="526"/>
      <c r="G38" s="526"/>
      <c r="H38" s="526"/>
      <c r="I38" s="526"/>
      <c r="J38" s="526"/>
      <c r="K38" s="526"/>
      <c r="L38" s="526"/>
      <c r="M38" s="526"/>
      <c r="N38" s="526"/>
      <c r="O38" s="526"/>
      <c r="P38" s="526"/>
      <c r="Q38" s="526"/>
      <c r="R38" s="526"/>
      <c r="S38" s="526"/>
      <c r="T38" s="526"/>
      <c r="U38" s="526"/>
      <c r="V38" s="526"/>
      <c r="W38" s="526"/>
      <c r="X38" s="526"/>
      <c r="Y38" s="526"/>
      <c r="Z38" s="526"/>
      <c r="AA38" s="526"/>
      <c r="AB38" s="526"/>
      <c r="AC38" s="526"/>
      <c r="AD38" s="526"/>
      <c r="AE38" s="526"/>
      <c r="AF38" s="526"/>
      <c r="AG38" s="526"/>
      <c r="AH38" s="526"/>
      <c r="AI38" s="526"/>
      <c r="AJ38" s="526"/>
      <c r="AK38" s="526"/>
      <c r="AL38" s="526"/>
      <c r="AM38" s="526"/>
      <c r="AN38" s="526"/>
      <c r="AO38" s="526"/>
      <c r="AP38" s="526"/>
      <c r="AQ38" s="526"/>
      <c r="AR38" s="526"/>
      <c r="AS38" s="526"/>
      <c r="AT38" s="526"/>
      <c r="AU38" s="526"/>
      <c r="AV38" s="526"/>
      <c r="AW38" s="526"/>
      <c r="AX38" s="526"/>
      <c r="AY38" s="526"/>
      <c r="AZ38" s="526"/>
      <c r="BA38" s="526"/>
      <c r="BB38" s="526"/>
      <c r="BC38" s="526"/>
      <c r="BD38" s="526"/>
      <c r="BE38" s="526"/>
      <c r="BF38" s="526"/>
      <c r="BG38" s="526"/>
      <c r="BH38" s="526"/>
      <c r="BI38" s="526"/>
      <c r="BJ38" s="526"/>
      <c r="BK38" s="526"/>
      <c r="BL38" s="526"/>
      <c r="BM38" s="526"/>
      <c r="BN38" s="526"/>
      <c r="BO38" s="526"/>
      <c r="BP38" s="526"/>
      <c r="BQ38" s="526"/>
      <c r="BR38" s="526"/>
      <c r="BS38" s="526"/>
      <c r="BT38" s="526"/>
      <c r="BU38" s="526"/>
      <c r="BV38" s="526"/>
      <c r="BW38" s="526"/>
      <c r="BX38" s="526"/>
      <c r="BY38" s="526"/>
      <c r="BZ38" s="526"/>
      <c r="CA38" s="526"/>
      <c r="CB38" s="526"/>
      <c r="CC38" s="526"/>
      <c r="CD38" s="526"/>
      <c r="CE38" s="526"/>
      <c r="CF38" s="526"/>
      <c r="CG38" s="526"/>
      <c r="CH38" s="526"/>
      <c r="CI38" s="526"/>
      <c r="CJ38" s="526"/>
      <c r="CK38" s="526"/>
      <c r="CL38" s="526"/>
      <c r="CM38" s="526"/>
      <c r="CN38" s="526"/>
      <c r="CO38" s="526"/>
      <c r="CP38" s="526"/>
      <c r="CQ38" s="521"/>
      <c r="CR38" s="521"/>
      <c r="CS38" s="521"/>
      <c r="CT38" s="521"/>
      <c r="CU38" s="527"/>
      <c r="CV38" s="527"/>
      <c r="CW38" s="527"/>
      <c r="CX38" s="513"/>
      <c r="CY38" s="518"/>
      <c r="CZ38" s="518"/>
      <c r="DA38" s="518"/>
      <c r="DB38" s="518"/>
      <c r="DC38" s="518"/>
      <c r="DD38" s="518"/>
      <c r="DE38" s="518"/>
      <c r="DF38" s="518"/>
      <c r="DG38" s="518"/>
      <c r="DH38" s="518"/>
      <c r="DI38" s="518"/>
      <c r="DJ38" s="518"/>
      <c r="DK38" s="518"/>
      <c r="DL38" s="518"/>
      <c r="DM38" s="518"/>
      <c r="DN38" s="518"/>
      <c r="DO38" s="518"/>
      <c r="DP38" s="518"/>
      <c r="DQ38" s="518"/>
      <c r="DR38" s="518"/>
      <c r="DS38" s="518"/>
      <c r="DT38" s="518"/>
      <c r="DU38" s="518"/>
      <c r="DV38" s="518"/>
      <c r="DW38" s="518"/>
      <c r="DX38" s="518"/>
    </row>
    <row r="39" spans="1:128" ht="5.25" customHeight="1" x14ac:dyDescent="0.2">
      <c r="A39" s="522"/>
      <c r="B39" s="526"/>
      <c r="C39" s="526"/>
      <c r="D39" s="526"/>
      <c r="E39" s="526"/>
      <c r="F39" s="528"/>
      <c r="G39" s="1777" t="s">
        <v>758</v>
      </c>
      <c r="H39" s="1777"/>
      <c r="I39" s="1777"/>
      <c r="J39" s="1777"/>
      <c r="K39" s="1777"/>
      <c r="L39" s="1777"/>
      <c r="M39" s="1777"/>
      <c r="N39" s="1777"/>
      <c r="O39" s="1777"/>
      <c r="P39" s="1777"/>
      <c r="Q39" s="1777"/>
      <c r="R39" s="1777"/>
      <c r="S39" s="1777"/>
      <c r="T39" s="1777"/>
      <c r="U39" s="1777"/>
      <c r="V39" s="1777"/>
      <c r="W39" s="1777"/>
      <c r="X39" s="1777"/>
      <c r="Y39" s="1777"/>
      <c r="Z39" s="1777"/>
      <c r="AA39" s="1777"/>
      <c r="AB39" s="1777"/>
      <c r="AC39" s="1777"/>
      <c r="AD39" s="1777"/>
      <c r="AE39" s="1777"/>
      <c r="AF39" s="1777"/>
      <c r="AG39" s="1777"/>
      <c r="AH39" s="1777"/>
      <c r="AI39" s="1777"/>
      <c r="AJ39" s="1777"/>
      <c r="AK39" s="1777"/>
      <c r="AL39" s="1777"/>
      <c r="AM39" s="1777"/>
      <c r="AN39" s="1777"/>
      <c r="AO39" s="1777"/>
      <c r="AP39" s="1777"/>
      <c r="AQ39" s="1777"/>
      <c r="AR39" s="1777"/>
      <c r="AS39" s="1777"/>
      <c r="AT39" s="1777"/>
      <c r="AU39" s="1777"/>
      <c r="AV39" s="1777"/>
      <c r="AW39" s="1777"/>
      <c r="AX39" s="1777"/>
      <c r="AY39" s="1777"/>
      <c r="AZ39" s="1777"/>
      <c r="BA39" s="1777"/>
      <c r="BB39" s="1777"/>
      <c r="BC39" s="1777"/>
      <c r="BD39" s="1777"/>
      <c r="BE39" s="1777"/>
      <c r="BF39" s="1777"/>
      <c r="BG39" s="1777"/>
      <c r="BH39" s="1777"/>
      <c r="BI39" s="1777"/>
      <c r="BJ39" s="1777"/>
      <c r="BK39" s="1777"/>
      <c r="BL39" s="1777"/>
      <c r="BM39" s="1777"/>
      <c r="BN39" s="1777"/>
      <c r="BO39" s="1777"/>
      <c r="BP39" s="1777"/>
      <c r="BQ39" s="1777"/>
      <c r="BR39" s="1777"/>
      <c r="BS39" s="1777"/>
      <c r="BT39" s="1777"/>
      <c r="BU39" s="1777"/>
      <c r="BV39" s="1777"/>
      <c r="BW39" s="1777"/>
      <c r="BX39" s="1777"/>
      <c r="BY39" s="1777"/>
      <c r="BZ39" s="1777"/>
      <c r="CA39" s="1777"/>
      <c r="CB39" s="1777"/>
      <c r="CC39" s="1777"/>
      <c r="CD39" s="1778" t="s">
        <v>204</v>
      </c>
      <c r="CE39" s="1778"/>
      <c r="CF39" s="1778"/>
      <c r="CG39" s="1778"/>
      <c r="CH39" s="1778"/>
      <c r="CI39" s="1778"/>
      <c r="CJ39" s="1778"/>
      <c r="CK39" s="1778"/>
      <c r="CL39" s="1778"/>
      <c r="CM39" s="1778"/>
      <c r="CN39" s="1778"/>
      <c r="CO39" s="529"/>
      <c r="CP39" s="529"/>
      <c r="CQ39" s="529"/>
      <c r="CR39" s="529"/>
      <c r="CS39" s="529"/>
      <c r="CT39" s="529"/>
      <c r="CU39" s="527"/>
      <c r="CV39" s="527"/>
      <c r="CW39" s="527"/>
      <c r="CX39" s="513"/>
      <c r="CY39" s="518"/>
      <c r="CZ39" s="518"/>
      <c r="DA39" s="518"/>
      <c r="DB39" s="518"/>
      <c r="DC39" s="518"/>
      <c r="DD39" s="518"/>
      <c r="DE39" s="518"/>
      <c r="DF39" s="518"/>
      <c r="DG39" s="518"/>
      <c r="DH39" s="518"/>
      <c r="DI39" s="518"/>
      <c r="DJ39" s="518"/>
      <c r="DK39" s="518"/>
      <c r="DL39" s="518"/>
      <c r="DM39" s="518"/>
      <c r="DN39" s="518"/>
      <c r="DO39" s="518"/>
      <c r="DP39" s="518"/>
      <c r="DQ39" s="518"/>
      <c r="DR39" s="518"/>
      <c r="DS39" s="518"/>
      <c r="DT39" s="518"/>
      <c r="DU39" s="518"/>
      <c r="DV39" s="518"/>
      <c r="DW39" s="518"/>
      <c r="DX39" s="518"/>
    </row>
    <row r="40" spans="1:128" ht="5.25" customHeight="1" x14ac:dyDescent="0.2">
      <c r="A40" s="522"/>
      <c r="B40" s="526"/>
      <c r="C40" s="526"/>
      <c r="D40" s="526"/>
      <c r="E40" s="526"/>
      <c r="F40" s="528"/>
      <c r="G40" s="1777"/>
      <c r="H40" s="1777"/>
      <c r="I40" s="1777"/>
      <c r="J40" s="1777"/>
      <c r="K40" s="1777"/>
      <c r="L40" s="1777"/>
      <c r="M40" s="1777"/>
      <c r="N40" s="1777"/>
      <c r="O40" s="1777"/>
      <c r="P40" s="1777"/>
      <c r="Q40" s="1777"/>
      <c r="R40" s="1777"/>
      <c r="S40" s="1777"/>
      <c r="T40" s="1777"/>
      <c r="U40" s="1777"/>
      <c r="V40" s="1777"/>
      <c r="W40" s="1777"/>
      <c r="X40" s="1777"/>
      <c r="Y40" s="1777"/>
      <c r="Z40" s="1777"/>
      <c r="AA40" s="1777"/>
      <c r="AB40" s="1777"/>
      <c r="AC40" s="1777"/>
      <c r="AD40" s="1777"/>
      <c r="AE40" s="1777"/>
      <c r="AF40" s="1777"/>
      <c r="AG40" s="1777"/>
      <c r="AH40" s="1777"/>
      <c r="AI40" s="1777"/>
      <c r="AJ40" s="1777"/>
      <c r="AK40" s="1777"/>
      <c r="AL40" s="1777"/>
      <c r="AM40" s="1777"/>
      <c r="AN40" s="1777"/>
      <c r="AO40" s="1777"/>
      <c r="AP40" s="1777"/>
      <c r="AQ40" s="1777"/>
      <c r="AR40" s="1777"/>
      <c r="AS40" s="1777"/>
      <c r="AT40" s="1777"/>
      <c r="AU40" s="1777"/>
      <c r="AV40" s="1777"/>
      <c r="AW40" s="1777"/>
      <c r="AX40" s="1777"/>
      <c r="AY40" s="1777"/>
      <c r="AZ40" s="1777"/>
      <c r="BA40" s="1777"/>
      <c r="BB40" s="1777"/>
      <c r="BC40" s="1777"/>
      <c r="BD40" s="1777"/>
      <c r="BE40" s="1777"/>
      <c r="BF40" s="1777"/>
      <c r="BG40" s="1777"/>
      <c r="BH40" s="1777"/>
      <c r="BI40" s="1777"/>
      <c r="BJ40" s="1777"/>
      <c r="BK40" s="1777"/>
      <c r="BL40" s="1777"/>
      <c r="BM40" s="1777"/>
      <c r="BN40" s="1777"/>
      <c r="BO40" s="1777"/>
      <c r="BP40" s="1777"/>
      <c r="BQ40" s="1777"/>
      <c r="BR40" s="1777"/>
      <c r="BS40" s="1777"/>
      <c r="BT40" s="1777"/>
      <c r="BU40" s="1777"/>
      <c r="BV40" s="1777"/>
      <c r="BW40" s="1777"/>
      <c r="BX40" s="1777"/>
      <c r="BY40" s="1777"/>
      <c r="BZ40" s="1777"/>
      <c r="CA40" s="1777"/>
      <c r="CB40" s="1777"/>
      <c r="CC40" s="1777"/>
      <c r="CD40" s="1778"/>
      <c r="CE40" s="1778"/>
      <c r="CF40" s="1778"/>
      <c r="CG40" s="1778"/>
      <c r="CH40" s="1778"/>
      <c r="CI40" s="1778"/>
      <c r="CJ40" s="1778"/>
      <c r="CK40" s="1778"/>
      <c r="CL40" s="1778"/>
      <c r="CM40" s="1778"/>
      <c r="CN40" s="1778"/>
      <c r="CO40" s="517"/>
      <c r="CP40" s="517"/>
      <c r="CQ40" s="1796"/>
      <c r="CR40" s="1796"/>
      <c r="CS40" s="1796"/>
      <c r="CT40" s="1796"/>
      <c r="CU40" s="527"/>
      <c r="CV40" s="527"/>
      <c r="CW40" s="527"/>
      <c r="CX40" s="513"/>
      <c r="CY40" s="518"/>
      <c r="CZ40" s="518"/>
      <c r="DA40" s="518"/>
      <c r="DB40" s="518"/>
      <c r="DC40" s="518"/>
      <c r="DD40" s="518"/>
      <c r="DE40" s="518"/>
      <c r="DF40" s="518"/>
      <c r="DG40" s="518"/>
      <c r="DH40" s="518"/>
      <c r="DI40" s="518"/>
      <c r="DJ40" s="518"/>
      <c r="DK40" s="518"/>
      <c r="DL40" s="518"/>
      <c r="DM40" s="518"/>
      <c r="DN40" s="518"/>
      <c r="DO40" s="518"/>
      <c r="DP40" s="518"/>
      <c r="DQ40" s="518"/>
      <c r="DR40" s="518"/>
      <c r="DS40" s="518"/>
      <c r="DT40" s="518"/>
      <c r="DU40" s="518"/>
      <c r="DV40" s="518"/>
      <c r="DW40" s="518"/>
      <c r="DX40" s="518"/>
    </row>
    <row r="41" spans="1:128" ht="5.25" customHeight="1" x14ac:dyDescent="0.2">
      <c r="A41" s="522"/>
      <c r="B41" s="526"/>
      <c r="C41" s="526"/>
      <c r="D41" s="526"/>
      <c r="E41" s="526"/>
      <c r="F41" s="528"/>
      <c r="G41" s="1777"/>
      <c r="H41" s="1777"/>
      <c r="I41" s="1777"/>
      <c r="J41" s="1777"/>
      <c r="K41" s="1777"/>
      <c r="L41" s="1777"/>
      <c r="M41" s="1777"/>
      <c r="N41" s="1777"/>
      <c r="O41" s="1777"/>
      <c r="P41" s="1777"/>
      <c r="Q41" s="1777"/>
      <c r="R41" s="1777"/>
      <c r="S41" s="1777"/>
      <c r="T41" s="1777"/>
      <c r="U41" s="1777"/>
      <c r="V41" s="1777"/>
      <c r="W41" s="1777"/>
      <c r="X41" s="1777"/>
      <c r="Y41" s="1777"/>
      <c r="Z41" s="1777"/>
      <c r="AA41" s="1777"/>
      <c r="AB41" s="1777"/>
      <c r="AC41" s="1777"/>
      <c r="AD41" s="1777"/>
      <c r="AE41" s="1777"/>
      <c r="AF41" s="1777"/>
      <c r="AG41" s="1777"/>
      <c r="AH41" s="1777"/>
      <c r="AI41" s="1777"/>
      <c r="AJ41" s="1777"/>
      <c r="AK41" s="1777"/>
      <c r="AL41" s="1777"/>
      <c r="AM41" s="1777"/>
      <c r="AN41" s="1777"/>
      <c r="AO41" s="1777"/>
      <c r="AP41" s="1777"/>
      <c r="AQ41" s="1777"/>
      <c r="AR41" s="1777"/>
      <c r="AS41" s="1777"/>
      <c r="AT41" s="1777"/>
      <c r="AU41" s="1777"/>
      <c r="AV41" s="1777"/>
      <c r="AW41" s="1777"/>
      <c r="AX41" s="1777"/>
      <c r="AY41" s="1777"/>
      <c r="AZ41" s="1777"/>
      <c r="BA41" s="1777"/>
      <c r="BB41" s="1777"/>
      <c r="BC41" s="1777"/>
      <c r="BD41" s="1777"/>
      <c r="BE41" s="1777"/>
      <c r="BF41" s="1777"/>
      <c r="BG41" s="1777"/>
      <c r="BH41" s="1777"/>
      <c r="BI41" s="1777"/>
      <c r="BJ41" s="1777"/>
      <c r="BK41" s="1777"/>
      <c r="BL41" s="1777"/>
      <c r="BM41" s="1777"/>
      <c r="BN41" s="1777"/>
      <c r="BO41" s="1777"/>
      <c r="BP41" s="1777"/>
      <c r="BQ41" s="1777"/>
      <c r="BR41" s="1777"/>
      <c r="BS41" s="1777"/>
      <c r="BT41" s="1777"/>
      <c r="BU41" s="1777"/>
      <c r="BV41" s="1777"/>
      <c r="BW41" s="1777"/>
      <c r="BX41" s="1777"/>
      <c r="BY41" s="1777"/>
      <c r="BZ41" s="1777"/>
      <c r="CA41" s="1777"/>
      <c r="CB41" s="1777"/>
      <c r="CC41" s="1777"/>
      <c r="CD41" s="1778"/>
      <c r="CE41" s="1778"/>
      <c r="CF41" s="1778"/>
      <c r="CG41" s="1778"/>
      <c r="CH41" s="1778"/>
      <c r="CI41" s="1778"/>
      <c r="CJ41" s="1778"/>
      <c r="CK41" s="1778"/>
      <c r="CL41" s="1778"/>
      <c r="CM41" s="1778"/>
      <c r="CN41" s="1778"/>
      <c r="CO41" s="517"/>
      <c r="CP41" s="517"/>
      <c r="CQ41" s="1796"/>
      <c r="CR41" s="1796"/>
      <c r="CS41" s="1796"/>
      <c r="CT41" s="1796"/>
      <c r="CU41" s="527"/>
      <c r="CV41" s="527"/>
      <c r="CW41" s="527"/>
      <c r="CX41" s="513"/>
      <c r="CY41" s="518"/>
      <c r="CZ41" s="518"/>
      <c r="DA41" s="518"/>
      <c r="DB41" s="518"/>
      <c r="DC41" s="518"/>
      <c r="DD41" s="518"/>
      <c r="DE41" s="518"/>
      <c r="DF41" s="518"/>
      <c r="DG41" s="518"/>
      <c r="DH41" s="518"/>
      <c r="DI41" s="518"/>
      <c r="DJ41" s="518"/>
      <c r="DK41" s="518"/>
      <c r="DL41" s="518"/>
      <c r="DM41" s="518"/>
      <c r="DN41" s="518"/>
      <c r="DO41" s="518"/>
      <c r="DP41" s="518"/>
      <c r="DQ41" s="518"/>
      <c r="DR41" s="518"/>
      <c r="DS41" s="518"/>
      <c r="DT41" s="518"/>
      <c r="DU41" s="518"/>
      <c r="DV41" s="518"/>
      <c r="DW41" s="518"/>
      <c r="DX41" s="518"/>
    </row>
    <row r="42" spans="1:128" ht="5.25" customHeight="1" x14ac:dyDescent="0.2">
      <c r="A42" s="522"/>
      <c r="B42" s="526"/>
      <c r="C42" s="526"/>
      <c r="D42" s="526"/>
      <c r="E42" s="526"/>
      <c r="F42" s="528"/>
      <c r="G42" s="1777"/>
      <c r="H42" s="1777"/>
      <c r="I42" s="1777"/>
      <c r="J42" s="1777"/>
      <c r="K42" s="1777"/>
      <c r="L42" s="1777"/>
      <c r="M42" s="1777"/>
      <c r="N42" s="1777"/>
      <c r="O42" s="1777"/>
      <c r="P42" s="1777"/>
      <c r="Q42" s="1777"/>
      <c r="R42" s="1777"/>
      <c r="S42" s="1777"/>
      <c r="T42" s="1777"/>
      <c r="U42" s="1777"/>
      <c r="V42" s="1777"/>
      <c r="W42" s="1777"/>
      <c r="X42" s="1777"/>
      <c r="Y42" s="1777"/>
      <c r="Z42" s="1777"/>
      <c r="AA42" s="1777"/>
      <c r="AB42" s="1777"/>
      <c r="AC42" s="1777"/>
      <c r="AD42" s="1777"/>
      <c r="AE42" s="1777"/>
      <c r="AF42" s="1777"/>
      <c r="AG42" s="1777"/>
      <c r="AH42" s="1777"/>
      <c r="AI42" s="1777"/>
      <c r="AJ42" s="1777"/>
      <c r="AK42" s="1777"/>
      <c r="AL42" s="1777"/>
      <c r="AM42" s="1777"/>
      <c r="AN42" s="1777"/>
      <c r="AO42" s="1777"/>
      <c r="AP42" s="1777"/>
      <c r="AQ42" s="1777"/>
      <c r="AR42" s="1777"/>
      <c r="AS42" s="1777"/>
      <c r="AT42" s="1777"/>
      <c r="AU42" s="1777"/>
      <c r="AV42" s="1777"/>
      <c r="AW42" s="1777"/>
      <c r="AX42" s="1777"/>
      <c r="AY42" s="1777"/>
      <c r="AZ42" s="1777"/>
      <c r="BA42" s="1777"/>
      <c r="BB42" s="1777"/>
      <c r="BC42" s="1777"/>
      <c r="BD42" s="1777"/>
      <c r="BE42" s="1777"/>
      <c r="BF42" s="1777"/>
      <c r="BG42" s="1777"/>
      <c r="BH42" s="1777"/>
      <c r="BI42" s="1777"/>
      <c r="BJ42" s="1777"/>
      <c r="BK42" s="1777"/>
      <c r="BL42" s="1777"/>
      <c r="BM42" s="1777"/>
      <c r="BN42" s="1777"/>
      <c r="BO42" s="1777"/>
      <c r="BP42" s="1777"/>
      <c r="BQ42" s="1777"/>
      <c r="BR42" s="1777"/>
      <c r="BS42" s="1777"/>
      <c r="BT42" s="1777"/>
      <c r="BU42" s="1777"/>
      <c r="BV42" s="1777"/>
      <c r="BW42" s="1777"/>
      <c r="BX42" s="1777"/>
      <c r="BY42" s="1777"/>
      <c r="BZ42" s="1777"/>
      <c r="CA42" s="1777"/>
      <c r="CB42" s="1777"/>
      <c r="CC42" s="1777"/>
      <c r="CD42" s="1778"/>
      <c r="CE42" s="1778"/>
      <c r="CF42" s="1778"/>
      <c r="CG42" s="1778"/>
      <c r="CH42" s="1778"/>
      <c r="CI42" s="1778"/>
      <c r="CJ42" s="1778"/>
      <c r="CK42" s="1778"/>
      <c r="CL42" s="1778"/>
      <c r="CM42" s="1778"/>
      <c r="CN42" s="1778"/>
      <c r="CO42" s="517"/>
      <c r="CP42" s="517"/>
      <c r="CQ42" s="1796"/>
      <c r="CR42" s="1796"/>
      <c r="CS42" s="1796"/>
      <c r="CT42" s="1796"/>
      <c r="CU42" s="527"/>
      <c r="CV42" s="527"/>
      <c r="CW42" s="527"/>
      <c r="CX42" s="513"/>
      <c r="CY42" s="518"/>
      <c r="CZ42" s="518"/>
      <c r="DA42" s="518"/>
      <c r="DB42" s="518"/>
      <c r="DC42" s="518"/>
      <c r="DD42" s="518"/>
      <c r="DE42" s="518"/>
      <c r="DF42" s="518"/>
      <c r="DG42" s="518"/>
      <c r="DH42" s="518"/>
      <c r="DI42" s="518"/>
      <c r="DJ42" s="518"/>
      <c r="DK42" s="518"/>
      <c r="DL42" s="518"/>
      <c r="DM42" s="518"/>
      <c r="DN42" s="518"/>
      <c r="DO42" s="518"/>
      <c r="DP42" s="518"/>
      <c r="DQ42" s="518"/>
      <c r="DR42" s="518"/>
      <c r="DS42" s="518"/>
      <c r="DT42" s="518"/>
      <c r="DU42" s="518"/>
      <c r="DV42" s="518"/>
      <c r="DW42" s="518"/>
      <c r="DX42" s="518"/>
    </row>
    <row r="43" spans="1:128" ht="5.25" customHeight="1" x14ac:dyDescent="0.2">
      <c r="A43" s="522"/>
      <c r="B43" s="526"/>
      <c r="C43" s="526"/>
      <c r="D43" s="526"/>
      <c r="E43" s="526"/>
      <c r="F43" s="526"/>
      <c r="G43" s="526"/>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6"/>
      <c r="AY43" s="526"/>
      <c r="AZ43" s="526"/>
      <c r="BA43" s="526"/>
      <c r="BB43" s="526"/>
      <c r="BC43" s="526"/>
      <c r="BD43" s="526"/>
      <c r="BE43" s="526"/>
      <c r="BF43" s="526"/>
      <c r="BG43" s="526"/>
      <c r="BH43" s="526"/>
      <c r="BI43" s="526"/>
      <c r="BJ43" s="526"/>
      <c r="BK43" s="526"/>
      <c r="BL43" s="526"/>
      <c r="BM43" s="526"/>
      <c r="BN43" s="526"/>
      <c r="BO43" s="526"/>
      <c r="BP43" s="526"/>
      <c r="BQ43" s="526"/>
      <c r="BR43" s="526"/>
      <c r="BS43" s="526"/>
      <c r="BT43" s="526"/>
      <c r="BU43" s="526"/>
      <c r="BV43" s="526"/>
      <c r="BW43" s="526"/>
      <c r="BX43" s="526"/>
      <c r="BY43" s="526"/>
      <c r="BZ43" s="526"/>
      <c r="CA43" s="526"/>
      <c r="CB43" s="526"/>
      <c r="CC43" s="526"/>
      <c r="CD43" s="526"/>
      <c r="CE43" s="526"/>
      <c r="CF43" s="526"/>
      <c r="CG43" s="526"/>
      <c r="CH43" s="526"/>
      <c r="CI43" s="526"/>
      <c r="CJ43" s="526"/>
      <c r="CK43" s="526"/>
      <c r="CL43" s="526"/>
      <c r="CM43" s="526"/>
      <c r="CN43" s="526"/>
      <c r="CO43" s="526"/>
      <c r="CP43" s="526"/>
      <c r="CQ43" s="521"/>
      <c r="CR43" s="521"/>
      <c r="CS43" s="521"/>
      <c r="CT43" s="521"/>
      <c r="CU43" s="527"/>
      <c r="CV43" s="527"/>
      <c r="CW43" s="527"/>
      <c r="CX43" s="513"/>
      <c r="CY43" s="518"/>
      <c r="CZ43" s="518"/>
      <c r="DA43" s="518"/>
      <c r="DB43" s="518"/>
      <c r="DC43" s="518"/>
      <c r="DD43" s="518"/>
      <c r="DE43" s="518"/>
      <c r="DF43" s="518"/>
      <c r="DG43" s="518"/>
      <c r="DH43" s="518"/>
      <c r="DI43" s="518"/>
      <c r="DJ43" s="518"/>
      <c r="DK43" s="518"/>
      <c r="DL43" s="518"/>
      <c r="DM43" s="518"/>
      <c r="DN43" s="518"/>
      <c r="DO43" s="518"/>
      <c r="DP43" s="518"/>
      <c r="DQ43" s="518"/>
      <c r="DR43" s="518"/>
      <c r="DS43" s="518"/>
      <c r="DT43" s="518"/>
      <c r="DU43" s="518"/>
      <c r="DV43" s="518"/>
      <c r="DW43" s="518"/>
      <c r="DX43" s="518"/>
    </row>
    <row r="44" spans="1:128" ht="5.25" customHeight="1" x14ac:dyDescent="0.2">
      <c r="A44" s="522"/>
      <c r="B44" s="526"/>
      <c r="C44" s="526"/>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6"/>
      <c r="AH44" s="526"/>
      <c r="AI44" s="526"/>
      <c r="AJ44" s="526"/>
      <c r="AK44" s="526"/>
      <c r="AL44" s="526"/>
      <c r="AM44" s="526"/>
      <c r="AN44" s="526"/>
      <c r="AO44" s="526"/>
      <c r="AP44" s="526"/>
      <c r="AQ44" s="526"/>
      <c r="AR44" s="526"/>
      <c r="AS44" s="526"/>
      <c r="AT44" s="526"/>
      <c r="AU44" s="526"/>
      <c r="AV44" s="526"/>
      <c r="AW44" s="526"/>
      <c r="AX44" s="526"/>
      <c r="AY44" s="526"/>
      <c r="AZ44" s="526"/>
      <c r="BA44" s="526"/>
      <c r="BB44" s="526"/>
      <c r="BC44" s="526"/>
      <c r="BD44" s="526"/>
      <c r="BE44" s="526"/>
      <c r="BF44" s="526"/>
      <c r="BG44" s="526"/>
      <c r="BH44" s="526"/>
      <c r="BI44" s="526"/>
      <c r="BJ44" s="526"/>
      <c r="BK44" s="526"/>
      <c r="BL44" s="526"/>
      <c r="BM44" s="526"/>
      <c r="BN44" s="526"/>
      <c r="BO44" s="526"/>
      <c r="BP44" s="526"/>
      <c r="BQ44" s="526"/>
      <c r="BR44" s="526"/>
      <c r="BS44" s="526"/>
      <c r="BT44" s="526"/>
      <c r="BU44" s="526"/>
      <c r="BV44" s="526"/>
      <c r="BW44" s="526"/>
      <c r="BX44" s="526"/>
      <c r="BY44" s="526"/>
      <c r="BZ44" s="526"/>
      <c r="CA44" s="526"/>
      <c r="CB44" s="526"/>
      <c r="CC44" s="526"/>
      <c r="CD44" s="526"/>
      <c r="CE44" s="526"/>
      <c r="CF44" s="526"/>
      <c r="CG44" s="526"/>
      <c r="CH44" s="526"/>
      <c r="CI44" s="526"/>
      <c r="CJ44" s="526"/>
      <c r="CK44" s="526"/>
      <c r="CL44" s="526"/>
      <c r="CM44" s="526"/>
      <c r="CN44" s="526"/>
      <c r="CO44" s="526"/>
      <c r="CP44" s="526"/>
      <c r="CQ44" s="521"/>
      <c r="CR44" s="521"/>
      <c r="CS44" s="521"/>
      <c r="CT44" s="521"/>
      <c r="CU44" s="527"/>
      <c r="CV44" s="527"/>
      <c r="CW44" s="527"/>
      <c r="CX44" s="513"/>
      <c r="CY44" s="518"/>
      <c r="CZ44" s="518"/>
      <c r="DA44" s="518"/>
      <c r="DB44" s="518"/>
      <c r="DC44" s="518"/>
      <c r="DD44" s="518"/>
      <c r="DE44" s="518"/>
      <c r="DF44" s="518"/>
      <c r="DG44" s="518"/>
      <c r="DH44" s="518"/>
      <c r="DI44" s="518"/>
      <c r="DJ44" s="518"/>
      <c r="DK44" s="518"/>
      <c r="DL44" s="518"/>
      <c r="DM44" s="518"/>
      <c r="DN44" s="518"/>
      <c r="DO44" s="518"/>
      <c r="DP44" s="518"/>
      <c r="DQ44" s="518"/>
      <c r="DR44" s="518"/>
      <c r="DS44" s="518"/>
      <c r="DT44" s="518"/>
      <c r="DU44" s="518"/>
      <c r="DV44" s="518"/>
      <c r="DW44" s="518"/>
      <c r="DX44" s="518"/>
    </row>
    <row r="45" spans="1:128" ht="5.25" customHeight="1" x14ac:dyDescent="0.2">
      <c r="A45" s="511"/>
      <c r="B45" s="525"/>
      <c r="C45" s="525"/>
      <c r="D45" s="525"/>
      <c r="E45" s="525"/>
      <c r="F45" s="525"/>
      <c r="G45" s="525"/>
      <c r="H45" s="525"/>
      <c r="I45" s="525"/>
      <c r="J45" s="525"/>
      <c r="K45" s="525"/>
      <c r="L45" s="525"/>
      <c r="M45" s="525"/>
      <c r="N45" s="525"/>
      <c r="O45" s="525"/>
      <c r="P45" s="525"/>
      <c r="Q45" s="525"/>
      <c r="R45" s="525"/>
      <c r="S45" s="525"/>
      <c r="T45" s="525"/>
      <c r="U45" s="525"/>
      <c r="V45" s="525"/>
      <c r="W45" s="525"/>
      <c r="X45" s="525"/>
      <c r="Y45" s="525"/>
      <c r="Z45" s="525"/>
      <c r="AA45" s="525"/>
      <c r="AB45" s="525"/>
      <c r="AC45" s="525"/>
      <c r="AD45" s="525"/>
      <c r="AE45" s="525"/>
      <c r="AF45" s="525"/>
      <c r="AG45" s="525"/>
      <c r="AH45" s="525"/>
      <c r="AI45" s="525"/>
      <c r="AJ45" s="525"/>
      <c r="AK45" s="525"/>
      <c r="AL45" s="525"/>
      <c r="AM45" s="525"/>
      <c r="AN45" s="525"/>
      <c r="AO45" s="525"/>
      <c r="AP45" s="525"/>
      <c r="AQ45" s="525"/>
      <c r="AR45" s="525"/>
      <c r="AS45" s="525"/>
      <c r="AT45" s="525"/>
      <c r="AU45" s="525"/>
      <c r="AV45" s="525"/>
      <c r="AW45" s="525"/>
      <c r="AX45" s="525"/>
      <c r="AY45" s="525"/>
      <c r="AZ45" s="525"/>
      <c r="BA45" s="525"/>
      <c r="BB45" s="525"/>
      <c r="BC45" s="525"/>
      <c r="BD45" s="525"/>
      <c r="BE45" s="525"/>
      <c r="BF45" s="525"/>
      <c r="BG45" s="525"/>
      <c r="BH45" s="525"/>
      <c r="BI45" s="525"/>
      <c r="BJ45" s="525"/>
      <c r="BK45" s="525"/>
      <c r="BL45" s="525"/>
      <c r="BM45" s="525"/>
      <c r="BN45" s="525"/>
      <c r="BO45" s="525"/>
      <c r="BP45" s="525"/>
      <c r="BQ45" s="525"/>
      <c r="BR45" s="525"/>
      <c r="BS45" s="525"/>
      <c r="BT45" s="525"/>
      <c r="BU45" s="525"/>
      <c r="BV45" s="525"/>
      <c r="BW45" s="525"/>
      <c r="BX45" s="525"/>
      <c r="BY45" s="525"/>
      <c r="BZ45" s="525"/>
      <c r="CA45" s="525"/>
      <c r="CB45" s="525"/>
      <c r="CC45" s="525"/>
      <c r="CD45" s="525"/>
      <c r="CE45" s="525"/>
      <c r="CF45" s="525"/>
      <c r="CG45" s="525"/>
      <c r="CH45" s="525"/>
      <c r="CI45" s="525"/>
      <c r="CJ45" s="525"/>
      <c r="CK45" s="525"/>
      <c r="CL45" s="525"/>
      <c r="CM45" s="525"/>
      <c r="CN45" s="525"/>
      <c r="CO45" s="525"/>
      <c r="CP45" s="525"/>
      <c r="CQ45" s="521"/>
      <c r="CR45" s="524"/>
      <c r="CS45" s="521"/>
      <c r="CT45" s="521"/>
      <c r="CU45" s="513"/>
      <c r="CV45" s="513"/>
      <c r="CW45" s="513"/>
      <c r="CX45" s="513"/>
      <c r="CY45" s="518"/>
      <c r="CZ45" s="518"/>
      <c r="DA45" s="518"/>
      <c r="DB45" s="518"/>
      <c r="DC45" s="518"/>
      <c r="DD45" s="518"/>
      <c r="DE45" s="518"/>
      <c r="DF45" s="518"/>
      <c r="DG45" s="518"/>
      <c r="DH45" s="518"/>
      <c r="DI45" s="518"/>
      <c r="DJ45" s="518"/>
      <c r="DK45" s="518"/>
      <c r="DL45" s="518"/>
      <c r="DM45" s="518"/>
      <c r="DN45" s="518"/>
      <c r="DO45" s="518"/>
      <c r="DP45" s="518"/>
      <c r="DQ45" s="518"/>
      <c r="DR45" s="518"/>
      <c r="DS45" s="518"/>
      <c r="DT45" s="518"/>
      <c r="DU45" s="518"/>
      <c r="DV45" s="518"/>
      <c r="DW45" s="518"/>
      <c r="DX45" s="518"/>
    </row>
    <row r="46" spans="1:128" ht="5.25" customHeight="1" x14ac:dyDescent="0.2">
      <c r="A46" s="511"/>
      <c r="B46" s="525"/>
      <c r="C46" s="525"/>
      <c r="D46" s="525"/>
      <c r="E46" s="525"/>
      <c r="F46" s="525"/>
      <c r="G46" s="525"/>
      <c r="H46" s="525"/>
      <c r="I46" s="525"/>
      <c r="J46" s="525"/>
      <c r="K46" s="525"/>
      <c r="L46" s="525"/>
      <c r="M46" s="525"/>
      <c r="N46" s="525"/>
      <c r="O46" s="525"/>
      <c r="P46" s="525"/>
      <c r="Q46" s="525"/>
      <c r="R46" s="525"/>
      <c r="S46" s="525"/>
      <c r="T46" s="525"/>
      <c r="U46" s="525"/>
      <c r="V46" s="525"/>
      <c r="W46" s="525"/>
      <c r="X46" s="525"/>
      <c r="Y46" s="525"/>
      <c r="Z46" s="525"/>
      <c r="AA46" s="525"/>
      <c r="AB46" s="525"/>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25"/>
      <c r="AY46" s="525"/>
      <c r="AZ46" s="525"/>
      <c r="BA46" s="525"/>
      <c r="BB46" s="525"/>
      <c r="BC46" s="525"/>
      <c r="BD46" s="525"/>
      <c r="BE46" s="525"/>
      <c r="BF46" s="525"/>
      <c r="BG46" s="525"/>
      <c r="BH46" s="525"/>
      <c r="BI46" s="525"/>
      <c r="BJ46" s="525"/>
      <c r="BK46" s="525"/>
      <c r="BL46" s="525"/>
      <c r="BM46" s="525"/>
      <c r="BN46" s="525"/>
      <c r="BO46" s="525"/>
      <c r="BP46" s="525"/>
      <c r="BQ46" s="525"/>
      <c r="BR46" s="525"/>
      <c r="BS46" s="525"/>
      <c r="BT46" s="525"/>
      <c r="BU46" s="525"/>
      <c r="BV46" s="525"/>
      <c r="BW46" s="525"/>
      <c r="BX46" s="525"/>
      <c r="BY46" s="525"/>
      <c r="BZ46" s="525"/>
      <c r="CA46" s="525"/>
      <c r="CB46" s="525"/>
      <c r="CC46" s="525"/>
      <c r="CD46" s="525"/>
      <c r="CE46" s="525"/>
      <c r="CF46" s="525"/>
      <c r="CG46" s="525"/>
      <c r="CH46" s="525"/>
      <c r="CI46" s="525"/>
      <c r="CJ46" s="525"/>
      <c r="CK46" s="525"/>
      <c r="CL46" s="525"/>
      <c r="CM46" s="525"/>
      <c r="CN46" s="525"/>
      <c r="CO46" s="525"/>
      <c r="CP46" s="525"/>
      <c r="CQ46" s="521"/>
      <c r="CR46" s="524"/>
      <c r="CS46" s="521"/>
      <c r="CT46" s="521"/>
      <c r="CU46" s="513"/>
      <c r="CV46" s="513"/>
      <c r="CW46" s="513"/>
      <c r="CX46" s="513"/>
      <c r="CY46" s="518"/>
      <c r="CZ46" s="518"/>
      <c r="DA46" s="518"/>
      <c r="DB46" s="518"/>
      <c r="DC46" s="518"/>
      <c r="DD46" s="518"/>
      <c r="DE46" s="518"/>
      <c r="DF46" s="518"/>
      <c r="DG46" s="518"/>
      <c r="DH46" s="518"/>
      <c r="DI46" s="518"/>
      <c r="DJ46" s="518"/>
      <c r="DK46" s="518"/>
      <c r="DL46" s="518"/>
      <c r="DM46" s="518"/>
      <c r="DN46" s="518"/>
      <c r="DO46" s="518"/>
      <c r="DP46" s="518"/>
      <c r="DQ46" s="518"/>
      <c r="DR46" s="518"/>
      <c r="DS46" s="518"/>
      <c r="DT46" s="518"/>
      <c r="DU46" s="518"/>
      <c r="DV46" s="518"/>
      <c r="DW46" s="518"/>
      <c r="DX46" s="518"/>
    </row>
    <row r="47" spans="1:128" ht="5.25" customHeight="1" x14ac:dyDescent="0.2">
      <c r="A47" s="511"/>
      <c r="B47" s="525"/>
      <c r="C47" s="525"/>
      <c r="D47" s="525"/>
      <c r="E47" s="525"/>
      <c r="F47" s="525"/>
      <c r="G47" s="525"/>
      <c r="H47" s="525"/>
      <c r="I47" s="525"/>
      <c r="J47" s="525"/>
      <c r="K47" s="525"/>
      <c r="L47" s="525"/>
      <c r="M47" s="525"/>
      <c r="N47" s="525"/>
      <c r="O47" s="525"/>
      <c r="P47" s="525"/>
      <c r="Q47" s="525"/>
      <c r="R47" s="525"/>
      <c r="S47" s="525"/>
      <c r="T47" s="525"/>
      <c r="U47" s="525"/>
      <c r="V47" s="525"/>
      <c r="W47" s="525"/>
      <c r="X47" s="525"/>
      <c r="Y47" s="525"/>
      <c r="Z47" s="525"/>
      <c r="AA47" s="525"/>
      <c r="AB47" s="525"/>
      <c r="AC47" s="525"/>
      <c r="AD47" s="525"/>
      <c r="AE47" s="525"/>
      <c r="AF47" s="525"/>
      <c r="AG47" s="525"/>
      <c r="AH47" s="525"/>
      <c r="AI47" s="525"/>
      <c r="AJ47" s="525"/>
      <c r="AK47" s="525"/>
      <c r="AL47" s="525"/>
      <c r="AM47" s="525"/>
      <c r="AN47" s="525"/>
      <c r="AO47" s="525"/>
      <c r="AP47" s="525"/>
      <c r="AQ47" s="525"/>
      <c r="AR47" s="525"/>
      <c r="AS47" s="525"/>
      <c r="AT47" s="525"/>
      <c r="AU47" s="525"/>
      <c r="AV47" s="525"/>
      <c r="AW47" s="525"/>
      <c r="AX47" s="525"/>
      <c r="AY47" s="525"/>
      <c r="AZ47" s="525"/>
      <c r="BA47" s="525"/>
      <c r="BB47" s="525"/>
      <c r="BC47" s="525"/>
      <c r="BD47" s="525"/>
      <c r="BE47" s="525"/>
      <c r="BF47" s="525"/>
      <c r="BG47" s="525"/>
      <c r="BH47" s="525"/>
      <c r="BI47" s="525"/>
      <c r="BJ47" s="525"/>
      <c r="BK47" s="525"/>
      <c r="BL47" s="525"/>
      <c r="BM47" s="525"/>
      <c r="BN47" s="525"/>
      <c r="BO47" s="525"/>
      <c r="BP47" s="525"/>
      <c r="BQ47" s="525"/>
      <c r="BR47" s="525"/>
      <c r="BS47" s="525"/>
      <c r="BT47" s="525"/>
      <c r="BU47" s="525"/>
      <c r="BV47" s="525"/>
      <c r="BW47" s="525"/>
      <c r="BX47" s="525"/>
      <c r="BY47" s="525"/>
      <c r="BZ47" s="525"/>
      <c r="CA47" s="525"/>
      <c r="CB47" s="525"/>
      <c r="CC47" s="525"/>
      <c r="CD47" s="525"/>
      <c r="CE47" s="525"/>
      <c r="CF47" s="525"/>
      <c r="CG47" s="525"/>
      <c r="CH47" s="525"/>
      <c r="CI47" s="525"/>
      <c r="CJ47" s="525"/>
      <c r="CK47" s="525"/>
      <c r="CL47" s="525"/>
      <c r="CM47" s="525"/>
      <c r="CN47" s="525"/>
      <c r="CO47" s="525"/>
      <c r="CP47" s="525"/>
      <c r="CQ47" s="521"/>
      <c r="CR47" s="524"/>
      <c r="CS47" s="521"/>
      <c r="CT47" s="521"/>
      <c r="CU47" s="513"/>
      <c r="CV47" s="513"/>
      <c r="CW47" s="513"/>
      <c r="CX47" s="513"/>
      <c r="CY47" s="518"/>
      <c r="CZ47" s="518"/>
      <c r="DA47" s="518"/>
      <c r="DB47" s="518"/>
      <c r="DC47" s="518"/>
      <c r="DD47" s="518"/>
      <c r="DE47" s="518"/>
      <c r="DF47" s="518"/>
      <c r="DG47" s="518"/>
      <c r="DH47" s="518"/>
      <c r="DI47" s="518"/>
      <c r="DJ47" s="518"/>
      <c r="DK47" s="518"/>
      <c r="DL47" s="518"/>
      <c r="DM47" s="518"/>
      <c r="DN47" s="518"/>
      <c r="DO47" s="518"/>
      <c r="DP47" s="518"/>
      <c r="DQ47" s="518"/>
      <c r="DR47" s="518"/>
      <c r="DS47" s="518"/>
      <c r="DT47" s="518"/>
      <c r="DU47" s="518"/>
      <c r="DV47" s="518"/>
      <c r="DW47" s="518"/>
      <c r="DX47" s="518"/>
    </row>
    <row r="48" spans="1:128" ht="5.25" customHeight="1" x14ac:dyDescent="0.2">
      <c r="A48" s="511"/>
      <c r="B48" s="530"/>
      <c r="C48" s="530"/>
      <c r="D48" s="530"/>
      <c r="E48" s="530"/>
      <c r="F48" s="530"/>
      <c r="G48" s="530"/>
      <c r="H48" s="530"/>
      <c r="I48" s="530"/>
      <c r="J48" s="530"/>
      <c r="K48" s="530"/>
      <c r="L48" s="530"/>
      <c r="M48" s="530"/>
      <c r="N48" s="530"/>
      <c r="O48" s="530"/>
      <c r="P48" s="530"/>
      <c r="Q48" s="530"/>
      <c r="R48" s="530"/>
      <c r="S48" s="530"/>
      <c r="T48" s="530"/>
      <c r="U48" s="530"/>
      <c r="V48" s="530"/>
      <c r="W48" s="530"/>
      <c r="X48" s="530"/>
      <c r="Y48" s="530"/>
      <c r="Z48" s="530"/>
      <c r="AA48" s="530"/>
      <c r="AB48" s="530"/>
      <c r="AC48" s="530"/>
      <c r="AD48" s="530"/>
      <c r="AE48" s="530"/>
      <c r="AF48" s="530"/>
      <c r="AG48" s="530"/>
      <c r="AH48" s="530"/>
      <c r="AI48" s="530"/>
      <c r="AJ48" s="530"/>
      <c r="AK48" s="530"/>
      <c r="AL48" s="530"/>
      <c r="AM48" s="530"/>
      <c r="AN48" s="530"/>
      <c r="AO48" s="530"/>
      <c r="AP48" s="530"/>
      <c r="AQ48" s="530"/>
      <c r="AR48" s="530"/>
      <c r="AS48" s="530"/>
      <c r="AT48" s="530"/>
      <c r="AU48" s="530"/>
      <c r="AV48" s="530"/>
      <c r="AW48" s="530"/>
      <c r="AX48" s="530"/>
      <c r="AY48" s="530"/>
      <c r="AZ48" s="530"/>
      <c r="BA48" s="530"/>
      <c r="BB48" s="530"/>
      <c r="BC48" s="530"/>
      <c r="BD48" s="530"/>
      <c r="BE48" s="530"/>
      <c r="BF48" s="530"/>
      <c r="BG48" s="530"/>
      <c r="BH48" s="530"/>
      <c r="BI48" s="530"/>
      <c r="BJ48" s="530"/>
      <c r="BK48" s="530"/>
      <c r="BL48" s="530"/>
      <c r="BM48" s="530"/>
      <c r="BN48" s="530"/>
      <c r="BO48" s="530"/>
      <c r="BP48" s="530"/>
      <c r="BQ48" s="530"/>
      <c r="BR48" s="530"/>
      <c r="BS48" s="530"/>
      <c r="BT48" s="530"/>
      <c r="BU48" s="530"/>
      <c r="BV48" s="530"/>
      <c r="BW48" s="530"/>
      <c r="BX48" s="530"/>
      <c r="BY48" s="530"/>
      <c r="BZ48" s="530"/>
      <c r="CA48" s="530"/>
      <c r="CB48" s="530"/>
      <c r="CC48" s="530"/>
      <c r="CD48" s="530"/>
      <c r="CE48" s="530"/>
      <c r="CF48" s="530"/>
      <c r="CG48" s="530"/>
      <c r="CH48" s="530"/>
      <c r="CI48" s="530"/>
      <c r="CJ48" s="530"/>
      <c r="CK48" s="530"/>
      <c r="CL48" s="530"/>
      <c r="CM48" s="530"/>
      <c r="CN48" s="530"/>
      <c r="CO48" s="530"/>
      <c r="CP48" s="530"/>
      <c r="CQ48" s="521"/>
      <c r="CR48" s="521"/>
      <c r="CS48" s="521"/>
      <c r="CT48" s="521"/>
      <c r="CU48" s="513"/>
      <c r="CV48" s="513"/>
      <c r="CW48" s="513"/>
      <c r="CX48" s="513"/>
      <c r="CY48" s="518"/>
      <c r="CZ48" s="518"/>
      <c r="DA48" s="518"/>
      <c r="DB48" s="518"/>
      <c r="DC48" s="518"/>
      <c r="DD48" s="518"/>
      <c r="DE48" s="518"/>
      <c r="DF48" s="518"/>
      <c r="DG48" s="518"/>
      <c r="DH48" s="518"/>
      <c r="DI48" s="518"/>
      <c r="DJ48" s="518"/>
      <c r="DK48" s="518"/>
      <c r="DL48" s="518"/>
      <c r="DM48" s="518"/>
      <c r="DN48" s="518"/>
      <c r="DO48" s="518"/>
      <c r="DP48" s="518"/>
      <c r="DQ48" s="518"/>
      <c r="DR48" s="518"/>
      <c r="DS48" s="518"/>
      <c r="DT48" s="518"/>
      <c r="DU48" s="518"/>
      <c r="DV48" s="518"/>
      <c r="DW48" s="518"/>
      <c r="DX48" s="518"/>
    </row>
    <row r="49" spans="1:125" ht="5.25" customHeight="1" x14ac:dyDescent="0.2">
      <c r="A49" s="1776" t="s">
        <v>761</v>
      </c>
      <c r="B49" s="1776"/>
      <c r="C49" s="1776"/>
      <c r="D49" s="1776"/>
      <c r="E49" s="1776"/>
      <c r="F49" s="1776"/>
      <c r="G49" s="1776"/>
      <c r="H49" s="1776"/>
      <c r="I49" s="1776"/>
      <c r="J49" s="1776"/>
      <c r="K49" s="1776"/>
      <c r="L49" s="1776"/>
      <c r="M49" s="1776"/>
      <c r="N49" s="1776"/>
      <c r="O49" s="1776"/>
      <c r="P49" s="1776"/>
      <c r="Q49" s="1776"/>
      <c r="R49" s="1776"/>
      <c r="S49" s="1776"/>
      <c r="T49" s="1776"/>
      <c r="U49" s="1776"/>
      <c r="V49" s="1776"/>
      <c r="W49" s="1776"/>
      <c r="X49" s="1776"/>
      <c r="Y49" s="1776"/>
      <c r="Z49" s="1776"/>
      <c r="AA49" s="1776"/>
      <c r="AB49" s="1776"/>
      <c r="AC49" s="1776"/>
      <c r="AD49" s="1776"/>
      <c r="AE49" s="1776"/>
      <c r="AF49" s="1776"/>
      <c r="AG49" s="1776"/>
      <c r="AH49" s="1776"/>
      <c r="AI49" s="1776"/>
      <c r="AJ49" s="1776"/>
      <c r="AK49" s="1776"/>
      <c r="AL49" s="1776"/>
      <c r="AM49" s="1776"/>
      <c r="AN49" s="1776"/>
      <c r="AO49" s="1776"/>
      <c r="AP49" s="1776"/>
      <c r="AQ49" s="1776"/>
      <c r="AR49" s="1776"/>
      <c r="AS49" s="1776"/>
      <c r="AT49" s="1776"/>
      <c r="AU49" s="1776"/>
      <c r="AV49" s="1776"/>
      <c r="AW49" s="1776"/>
      <c r="AX49" s="1776"/>
      <c r="AY49" s="1776"/>
      <c r="AZ49" s="1776"/>
      <c r="BA49" s="1776"/>
      <c r="BB49" s="1776"/>
      <c r="BC49" s="1776"/>
      <c r="BD49" s="1776"/>
      <c r="BE49" s="1776"/>
      <c r="BF49" s="1776"/>
      <c r="BG49" s="1776"/>
      <c r="BH49" s="1776"/>
      <c r="BI49" s="1776"/>
      <c r="BJ49" s="1776"/>
      <c r="BK49" s="1776"/>
      <c r="BL49" s="1776"/>
      <c r="BM49" s="1776"/>
      <c r="BN49" s="1776"/>
      <c r="BO49" s="1776"/>
      <c r="BP49" s="1776"/>
      <c r="BQ49" s="1776"/>
      <c r="BR49" s="1776"/>
      <c r="BS49" s="511"/>
      <c r="BT49" s="511"/>
      <c r="BU49" s="511"/>
      <c r="BV49" s="511"/>
      <c r="BW49" s="511"/>
      <c r="BX49" s="511"/>
      <c r="BY49" s="511"/>
      <c r="BZ49" s="511"/>
      <c r="CA49" s="511"/>
      <c r="CB49" s="511"/>
      <c r="CC49" s="511"/>
      <c r="CD49" s="511"/>
      <c r="CE49" s="511"/>
      <c r="CF49" s="511"/>
      <c r="CG49" s="511"/>
      <c r="CH49" s="511"/>
      <c r="CI49" s="511"/>
      <c r="CJ49" s="511"/>
      <c r="CK49" s="511"/>
      <c r="CL49" s="511"/>
      <c r="CM49" s="511"/>
      <c r="CN49" s="511"/>
      <c r="CO49" s="511"/>
      <c r="CP49" s="511"/>
      <c r="CQ49" s="511"/>
      <c r="CR49" s="511"/>
      <c r="CS49" s="511"/>
      <c r="CT49" s="511"/>
      <c r="CU49" s="511"/>
      <c r="CV49" s="511"/>
      <c r="CW49" s="511"/>
      <c r="CX49" s="511"/>
      <c r="CY49" s="511"/>
    </row>
    <row r="50" spans="1:125" ht="5.25" customHeight="1" x14ac:dyDescent="0.2">
      <c r="A50" s="1776"/>
      <c r="B50" s="1776"/>
      <c r="C50" s="1776"/>
      <c r="D50" s="1776"/>
      <c r="E50" s="1776"/>
      <c r="F50" s="1776"/>
      <c r="G50" s="1776"/>
      <c r="H50" s="1776"/>
      <c r="I50" s="1776"/>
      <c r="J50" s="1776"/>
      <c r="K50" s="1776"/>
      <c r="L50" s="1776"/>
      <c r="M50" s="1776"/>
      <c r="N50" s="1776"/>
      <c r="O50" s="1776"/>
      <c r="P50" s="1776"/>
      <c r="Q50" s="1776"/>
      <c r="R50" s="1776"/>
      <c r="S50" s="1776"/>
      <c r="T50" s="1776"/>
      <c r="U50" s="1776"/>
      <c r="V50" s="1776"/>
      <c r="W50" s="1776"/>
      <c r="X50" s="1776"/>
      <c r="Y50" s="1776"/>
      <c r="Z50" s="1776"/>
      <c r="AA50" s="1776"/>
      <c r="AB50" s="1776"/>
      <c r="AC50" s="1776"/>
      <c r="AD50" s="1776"/>
      <c r="AE50" s="1776"/>
      <c r="AF50" s="1776"/>
      <c r="AG50" s="1776"/>
      <c r="AH50" s="1776"/>
      <c r="AI50" s="1776"/>
      <c r="AJ50" s="1776"/>
      <c r="AK50" s="1776"/>
      <c r="AL50" s="1776"/>
      <c r="AM50" s="1776"/>
      <c r="AN50" s="1776"/>
      <c r="AO50" s="1776"/>
      <c r="AP50" s="1776"/>
      <c r="AQ50" s="1776"/>
      <c r="AR50" s="1776"/>
      <c r="AS50" s="1776"/>
      <c r="AT50" s="1776"/>
      <c r="AU50" s="1776"/>
      <c r="AV50" s="1776"/>
      <c r="AW50" s="1776"/>
      <c r="AX50" s="1776"/>
      <c r="AY50" s="1776"/>
      <c r="AZ50" s="1776"/>
      <c r="BA50" s="1776"/>
      <c r="BB50" s="1776"/>
      <c r="BC50" s="1776"/>
      <c r="BD50" s="1776"/>
      <c r="BE50" s="1776"/>
      <c r="BF50" s="1776"/>
      <c r="BG50" s="1776"/>
      <c r="BH50" s="1776"/>
      <c r="BI50" s="1776"/>
      <c r="BJ50" s="1776"/>
      <c r="BK50" s="1776"/>
      <c r="BL50" s="1776"/>
      <c r="BM50" s="1776"/>
      <c r="BN50" s="1776"/>
      <c r="BO50" s="1776"/>
      <c r="BP50" s="1776"/>
      <c r="BQ50" s="1776"/>
      <c r="BR50" s="1776"/>
      <c r="BS50" s="511"/>
      <c r="BT50" s="511"/>
      <c r="BU50" s="511"/>
      <c r="BV50" s="511"/>
      <c r="BW50" s="511"/>
      <c r="BX50" s="511"/>
      <c r="BY50" s="511"/>
      <c r="BZ50" s="511"/>
      <c r="CA50" s="511"/>
      <c r="CB50" s="511"/>
      <c r="CC50" s="511"/>
      <c r="CD50" s="511"/>
      <c r="CE50" s="511"/>
      <c r="CF50" s="511"/>
      <c r="CG50" s="511"/>
      <c r="CH50" s="511"/>
      <c r="CI50" s="511"/>
      <c r="CJ50" s="511"/>
      <c r="CK50" s="511"/>
      <c r="CL50" s="511"/>
      <c r="CM50" s="511"/>
      <c r="CN50" s="511"/>
      <c r="CO50" s="511"/>
      <c r="CP50" s="511"/>
      <c r="CQ50" s="511"/>
      <c r="CR50" s="511"/>
      <c r="CS50" s="511"/>
      <c r="CT50" s="511"/>
      <c r="CU50" s="511"/>
      <c r="CV50" s="511"/>
      <c r="CW50" s="511"/>
      <c r="CX50" s="511"/>
      <c r="CY50" s="511"/>
    </row>
    <row r="51" spans="1:125" ht="5.25" customHeight="1" x14ac:dyDescent="0.2">
      <c r="A51" s="1776"/>
      <c r="B51" s="1776"/>
      <c r="C51" s="1776"/>
      <c r="D51" s="1776"/>
      <c r="E51" s="1776"/>
      <c r="F51" s="1776"/>
      <c r="G51" s="1776"/>
      <c r="H51" s="1776"/>
      <c r="I51" s="1776"/>
      <c r="J51" s="1776"/>
      <c r="K51" s="1776"/>
      <c r="L51" s="1776"/>
      <c r="M51" s="1776"/>
      <c r="N51" s="1776"/>
      <c r="O51" s="1776"/>
      <c r="P51" s="1776"/>
      <c r="Q51" s="1776"/>
      <c r="R51" s="1776"/>
      <c r="S51" s="1776"/>
      <c r="T51" s="1776"/>
      <c r="U51" s="1776"/>
      <c r="V51" s="1776"/>
      <c r="W51" s="1776"/>
      <c r="X51" s="1776"/>
      <c r="Y51" s="1776"/>
      <c r="Z51" s="1776"/>
      <c r="AA51" s="1776"/>
      <c r="AB51" s="1776"/>
      <c r="AC51" s="1776"/>
      <c r="AD51" s="1776"/>
      <c r="AE51" s="1776"/>
      <c r="AF51" s="1776"/>
      <c r="AG51" s="1776"/>
      <c r="AH51" s="1776"/>
      <c r="AI51" s="1776"/>
      <c r="AJ51" s="1776"/>
      <c r="AK51" s="1776"/>
      <c r="AL51" s="1776"/>
      <c r="AM51" s="1776"/>
      <c r="AN51" s="1776"/>
      <c r="AO51" s="1776"/>
      <c r="AP51" s="1776"/>
      <c r="AQ51" s="1776"/>
      <c r="AR51" s="1776"/>
      <c r="AS51" s="1776"/>
      <c r="AT51" s="1776"/>
      <c r="AU51" s="1776"/>
      <c r="AV51" s="1776"/>
      <c r="AW51" s="1776"/>
      <c r="AX51" s="1776"/>
      <c r="AY51" s="1776"/>
      <c r="AZ51" s="1776"/>
      <c r="BA51" s="1776"/>
      <c r="BB51" s="1776"/>
      <c r="BC51" s="1776"/>
      <c r="BD51" s="1776"/>
      <c r="BE51" s="1776"/>
      <c r="BF51" s="1776"/>
      <c r="BG51" s="1776"/>
      <c r="BH51" s="1776"/>
      <c r="BI51" s="1776"/>
      <c r="BJ51" s="1776"/>
      <c r="BK51" s="1776"/>
      <c r="BL51" s="1776"/>
      <c r="BM51" s="1776"/>
      <c r="BN51" s="1776"/>
      <c r="BO51" s="1776"/>
      <c r="BP51" s="1776"/>
      <c r="BQ51" s="1776"/>
      <c r="BR51" s="1776"/>
      <c r="BS51" s="511"/>
      <c r="BT51" s="511"/>
      <c r="BU51" s="511"/>
      <c r="BV51" s="511"/>
      <c r="BW51" s="511"/>
      <c r="BX51" s="511"/>
      <c r="BY51" s="511"/>
      <c r="BZ51" s="511"/>
      <c r="CA51" s="511"/>
      <c r="CB51" s="511"/>
      <c r="CC51" s="511"/>
      <c r="CD51" s="511"/>
      <c r="CE51" s="511"/>
      <c r="CF51" s="511"/>
      <c r="CG51" s="511"/>
      <c r="CH51" s="511"/>
      <c r="CI51" s="511"/>
      <c r="CJ51" s="511"/>
      <c r="CK51" s="511"/>
      <c r="CL51" s="511"/>
      <c r="CM51" s="511"/>
      <c r="CN51" s="511"/>
      <c r="CO51" s="511"/>
      <c r="CP51" s="511"/>
      <c r="CQ51" s="511"/>
      <c r="CR51" s="511"/>
      <c r="CS51" s="511"/>
      <c r="CT51" s="511"/>
      <c r="CU51" s="511"/>
      <c r="CV51" s="511"/>
      <c r="CW51" s="511"/>
      <c r="CX51" s="511"/>
      <c r="CY51" s="511"/>
    </row>
    <row r="52" spans="1:125" ht="5.25" customHeight="1" x14ac:dyDescent="0.2">
      <c r="A52" s="511"/>
      <c r="B52" s="511"/>
      <c r="C52" s="512"/>
      <c r="D52" s="512"/>
      <c r="E52" s="512"/>
      <c r="F52" s="512"/>
      <c r="G52" s="512"/>
      <c r="H52" s="512"/>
      <c r="I52" s="512"/>
      <c r="J52" s="512"/>
      <c r="K52" s="512"/>
      <c r="L52" s="512"/>
      <c r="M52" s="512"/>
      <c r="N52" s="512"/>
      <c r="O52" s="512"/>
      <c r="P52" s="512"/>
      <c r="Q52" s="512"/>
      <c r="R52" s="512"/>
      <c r="S52" s="512"/>
      <c r="T52" s="512"/>
      <c r="U52" s="512"/>
      <c r="V52" s="511"/>
      <c r="W52" s="511"/>
      <c r="X52" s="511"/>
      <c r="Y52" s="511"/>
      <c r="Z52" s="511"/>
      <c r="AA52" s="511"/>
      <c r="AB52" s="511"/>
      <c r="AC52" s="511"/>
      <c r="AD52" s="511"/>
      <c r="AE52" s="511"/>
      <c r="AF52" s="511"/>
      <c r="AG52" s="511"/>
      <c r="AH52" s="511"/>
      <c r="AI52" s="511"/>
      <c r="AJ52" s="511"/>
      <c r="AK52" s="511"/>
      <c r="AL52" s="511"/>
      <c r="AM52" s="511"/>
      <c r="AN52" s="511"/>
      <c r="AO52" s="511"/>
      <c r="AP52" s="511"/>
      <c r="AQ52" s="511"/>
      <c r="AR52" s="511"/>
      <c r="AS52" s="511"/>
      <c r="AT52" s="511"/>
      <c r="AU52" s="511"/>
      <c r="AV52" s="511"/>
      <c r="AW52" s="511"/>
      <c r="AX52" s="511"/>
      <c r="AY52" s="511"/>
      <c r="AZ52" s="511"/>
      <c r="BA52" s="511"/>
      <c r="BB52" s="511"/>
      <c r="BC52" s="511"/>
      <c r="BD52" s="511"/>
      <c r="BE52" s="511"/>
      <c r="BF52" s="511"/>
      <c r="BG52" s="511"/>
      <c r="BH52" s="511"/>
      <c r="BI52" s="511"/>
      <c r="BJ52" s="511"/>
      <c r="BK52" s="511"/>
      <c r="BL52" s="511"/>
      <c r="BM52" s="511"/>
      <c r="BN52" s="511"/>
      <c r="BO52" s="511"/>
      <c r="BP52" s="511"/>
      <c r="BQ52" s="511"/>
      <c r="BR52" s="511"/>
      <c r="BS52" s="511"/>
      <c r="BT52" s="511"/>
      <c r="BU52" s="511"/>
      <c r="BV52" s="511"/>
      <c r="BW52" s="511"/>
      <c r="BX52" s="511"/>
      <c r="BY52" s="511"/>
      <c r="BZ52" s="511"/>
      <c r="CA52" s="511"/>
      <c r="CB52" s="511"/>
      <c r="CC52" s="511"/>
      <c r="CD52" s="511"/>
      <c r="CE52" s="511"/>
      <c r="CF52" s="511"/>
      <c r="CG52" s="511"/>
      <c r="CH52" s="511"/>
      <c r="CI52" s="511"/>
      <c r="CJ52" s="511"/>
      <c r="CK52" s="511"/>
      <c r="CL52" s="511"/>
      <c r="CM52" s="511"/>
      <c r="CN52" s="511"/>
      <c r="CO52" s="511"/>
      <c r="CP52" s="511"/>
      <c r="CQ52" s="511"/>
      <c r="CR52" s="511"/>
      <c r="CS52" s="511"/>
      <c r="CT52" s="511"/>
      <c r="CU52" s="511"/>
      <c r="CV52" s="511"/>
      <c r="CW52" s="511"/>
      <c r="CX52" s="511"/>
      <c r="CY52" s="511"/>
    </row>
    <row r="53" spans="1:125" ht="5.25" customHeight="1" x14ac:dyDescent="0.2">
      <c r="A53" s="511"/>
      <c r="B53" s="511"/>
      <c r="C53" s="511"/>
      <c r="D53" s="511"/>
      <c r="E53" s="511"/>
      <c r="F53" s="531"/>
      <c r="G53" s="531"/>
      <c r="H53" s="531"/>
      <c r="I53" s="531"/>
      <c r="J53" s="531"/>
      <c r="K53" s="531"/>
      <c r="L53" s="531"/>
      <c r="M53" s="531"/>
      <c r="N53" s="531"/>
      <c r="O53" s="531"/>
      <c r="P53" s="531"/>
      <c r="Q53" s="531"/>
      <c r="R53" s="531"/>
      <c r="S53" s="531"/>
      <c r="T53" s="531"/>
      <c r="U53" s="531"/>
      <c r="V53" s="531"/>
      <c r="W53" s="531"/>
      <c r="X53" s="531"/>
      <c r="Y53" s="531"/>
      <c r="Z53" s="531"/>
      <c r="AA53" s="531"/>
      <c r="AB53" s="531"/>
      <c r="AC53" s="531"/>
      <c r="AD53" s="531"/>
      <c r="AE53" s="531"/>
      <c r="AF53" s="531"/>
      <c r="AG53" s="531"/>
      <c r="AH53" s="531"/>
      <c r="AI53" s="531"/>
      <c r="AJ53" s="531"/>
      <c r="AK53" s="531"/>
      <c r="AL53" s="531"/>
      <c r="AM53" s="531"/>
      <c r="AN53" s="531"/>
      <c r="AO53" s="531"/>
      <c r="AP53" s="531"/>
      <c r="AQ53" s="531"/>
      <c r="AR53" s="531"/>
      <c r="AS53" s="531"/>
      <c r="AT53" s="531"/>
      <c r="AU53" s="531"/>
      <c r="AV53" s="531"/>
      <c r="AW53" s="531"/>
      <c r="AX53" s="531"/>
      <c r="AY53" s="531"/>
      <c r="AZ53" s="531"/>
      <c r="BA53" s="531"/>
      <c r="BB53" s="531"/>
      <c r="BC53" s="531"/>
      <c r="BD53" s="531"/>
      <c r="BE53" s="531"/>
      <c r="BF53" s="531"/>
      <c r="BG53" s="531"/>
      <c r="BH53" s="531"/>
      <c r="BI53" s="531"/>
      <c r="BJ53" s="531"/>
      <c r="BK53" s="531"/>
      <c r="BL53" s="531"/>
      <c r="BM53" s="531"/>
      <c r="BN53" s="531"/>
      <c r="BO53" s="531"/>
      <c r="BP53" s="531"/>
      <c r="BQ53" s="531"/>
      <c r="BR53" s="531"/>
      <c r="BS53" s="531"/>
      <c r="BT53" s="531"/>
      <c r="BU53" s="531"/>
      <c r="BV53" s="531"/>
      <c r="BW53" s="531"/>
      <c r="BX53" s="531"/>
      <c r="BY53" s="531"/>
      <c r="BZ53" s="531"/>
      <c r="CA53" s="531"/>
      <c r="CB53" s="531"/>
      <c r="CC53" s="531"/>
      <c r="CD53" s="531"/>
      <c r="CE53" s="531"/>
      <c r="CF53" s="531"/>
      <c r="CG53" s="531"/>
      <c r="CH53" s="531"/>
      <c r="CI53" s="531"/>
      <c r="CJ53" s="531"/>
      <c r="CK53" s="531"/>
      <c r="CL53" s="531"/>
      <c r="CM53" s="531"/>
      <c r="CN53" s="531"/>
      <c r="CO53" s="531"/>
      <c r="CP53" s="531"/>
      <c r="CQ53" s="531"/>
      <c r="CR53" s="531"/>
      <c r="CS53" s="531"/>
      <c r="CT53" s="511"/>
      <c r="CU53" s="511"/>
      <c r="CV53" s="511"/>
      <c r="CW53" s="511"/>
      <c r="CX53" s="511"/>
      <c r="CY53" s="511"/>
    </row>
    <row r="54" spans="1:125" ht="5.25" customHeight="1" x14ac:dyDescent="0.2">
      <c r="A54" s="511"/>
      <c r="B54" s="511"/>
      <c r="C54" s="511"/>
      <c r="D54" s="512"/>
      <c r="E54" s="512"/>
      <c r="F54" s="512"/>
      <c r="G54" s="512"/>
      <c r="H54" s="512"/>
      <c r="I54" s="512"/>
      <c r="J54" s="512"/>
      <c r="K54" s="512"/>
      <c r="L54" s="512"/>
      <c r="M54" s="512"/>
      <c r="N54" s="512"/>
      <c r="O54" s="512"/>
      <c r="P54" s="512"/>
      <c r="Q54" s="512"/>
      <c r="R54" s="512"/>
      <c r="S54" s="512"/>
      <c r="T54" s="512"/>
      <c r="U54" s="512"/>
      <c r="V54" s="512"/>
      <c r="W54" s="512"/>
      <c r="X54" s="512"/>
      <c r="Y54" s="512"/>
      <c r="Z54" s="512"/>
      <c r="AA54" s="512"/>
      <c r="AB54" s="512"/>
      <c r="AC54" s="512"/>
      <c r="AD54" s="512"/>
      <c r="AE54" s="512"/>
      <c r="AF54" s="512"/>
      <c r="AG54" s="512"/>
      <c r="AH54" s="512"/>
      <c r="AI54" s="512"/>
      <c r="AJ54" s="512"/>
      <c r="AK54" s="512"/>
      <c r="AL54" s="512"/>
      <c r="AM54" s="512"/>
      <c r="AN54" s="512"/>
      <c r="AO54" s="512"/>
      <c r="AP54" s="512"/>
      <c r="AQ54" s="512"/>
      <c r="AR54" s="512"/>
      <c r="AS54" s="512"/>
      <c r="AT54" s="512"/>
      <c r="AU54" s="512"/>
      <c r="AV54" s="512"/>
      <c r="AW54" s="512"/>
      <c r="AX54" s="512"/>
      <c r="AY54" s="512"/>
      <c r="AZ54" s="512"/>
      <c r="BA54" s="512"/>
      <c r="BB54" s="512"/>
      <c r="BC54" s="512"/>
      <c r="BD54" s="512"/>
      <c r="BE54" s="512"/>
      <c r="BF54" s="512"/>
      <c r="BG54" s="512"/>
      <c r="BH54" s="512"/>
      <c r="BI54" s="512"/>
      <c r="BJ54" s="512"/>
      <c r="BK54" s="512"/>
      <c r="BL54" s="512"/>
      <c r="BM54" s="512"/>
      <c r="BN54" s="512"/>
      <c r="BO54" s="512"/>
      <c r="BP54" s="512"/>
      <c r="BQ54" s="512"/>
      <c r="BR54" s="512"/>
      <c r="BS54" s="512"/>
      <c r="BT54" s="512"/>
      <c r="BU54" s="512"/>
      <c r="BV54" s="512"/>
      <c r="BW54" s="512"/>
      <c r="BX54" s="512"/>
      <c r="BY54" s="512"/>
      <c r="BZ54" s="512"/>
      <c r="CA54" s="512"/>
      <c r="CB54" s="512"/>
      <c r="CC54" s="512"/>
      <c r="CD54" s="512"/>
      <c r="CE54" s="512"/>
      <c r="CF54" s="512"/>
      <c r="CG54" s="512"/>
      <c r="CH54" s="512"/>
      <c r="CI54" s="512"/>
      <c r="CJ54" s="512"/>
      <c r="CK54" s="512"/>
      <c r="CL54" s="512"/>
      <c r="CM54" s="512"/>
      <c r="CN54" s="512"/>
      <c r="CO54" s="512"/>
      <c r="CP54" s="512"/>
      <c r="CQ54" s="512"/>
      <c r="CR54" s="512"/>
      <c r="CS54" s="512"/>
      <c r="CT54" s="512"/>
      <c r="CU54" s="512"/>
      <c r="CV54" s="512"/>
      <c r="CW54" s="511"/>
      <c r="CX54" s="511"/>
      <c r="CY54" s="511"/>
    </row>
    <row r="55" spans="1:125" ht="5.25" customHeight="1" x14ac:dyDescent="0.2">
      <c r="A55" s="511"/>
      <c r="B55" s="511"/>
      <c r="C55" s="511"/>
      <c r="D55" s="512"/>
      <c r="E55" s="512"/>
      <c r="F55" s="512"/>
      <c r="G55" s="512"/>
      <c r="H55" s="1777" t="s">
        <v>758</v>
      </c>
      <c r="I55" s="1777"/>
      <c r="J55" s="1777"/>
      <c r="K55" s="1777"/>
      <c r="L55" s="1777"/>
      <c r="M55" s="1777"/>
      <c r="N55" s="1777"/>
      <c r="O55" s="1777"/>
      <c r="P55" s="1777"/>
      <c r="Q55" s="1777"/>
      <c r="R55" s="1777"/>
      <c r="S55" s="1777"/>
      <c r="T55" s="1777"/>
      <c r="U55" s="1777"/>
      <c r="V55" s="1777"/>
      <c r="W55" s="1777"/>
      <c r="X55" s="1777"/>
      <c r="Y55" s="1777"/>
      <c r="Z55" s="1777"/>
      <c r="AA55" s="1777"/>
      <c r="AB55" s="1777"/>
      <c r="AC55" s="1777"/>
      <c r="AD55" s="1777"/>
      <c r="AE55" s="1777"/>
      <c r="AF55" s="1777"/>
      <c r="AG55" s="1777"/>
      <c r="AH55" s="1777"/>
      <c r="AI55" s="1777"/>
      <c r="AJ55" s="1777"/>
      <c r="AK55" s="1777"/>
      <c r="AL55" s="1777"/>
      <c r="AM55" s="1777"/>
      <c r="AN55" s="1777"/>
      <c r="AO55" s="1777"/>
      <c r="AP55" s="1777"/>
      <c r="AQ55" s="1777"/>
      <c r="AR55" s="1777"/>
      <c r="AS55" s="1777"/>
      <c r="AT55" s="1777"/>
      <c r="AU55" s="1777"/>
      <c r="AV55" s="1777"/>
      <c r="AW55" s="1777"/>
      <c r="AX55" s="1777"/>
      <c r="AY55" s="1777"/>
      <c r="AZ55" s="1777"/>
      <c r="BA55" s="1777"/>
      <c r="BB55" s="1777"/>
      <c r="BC55" s="1777"/>
      <c r="BD55" s="1777"/>
      <c r="BE55" s="1777"/>
      <c r="BF55" s="1777"/>
      <c r="BG55" s="1777"/>
      <c r="BH55" s="1777"/>
      <c r="BI55" s="1777"/>
      <c r="BJ55" s="1777"/>
      <c r="BK55" s="1777"/>
      <c r="BL55" s="1777"/>
      <c r="BM55" s="1777"/>
      <c r="BN55" s="1777"/>
      <c r="BO55" s="1777"/>
      <c r="BP55" s="1777"/>
      <c r="BQ55" s="1777"/>
      <c r="BR55" s="1777"/>
      <c r="BS55" s="1777"/>
      <c r="BT55" s="1777"/>
      <c r="BU55" s="1777"/>
      <c r="BV55" s="1777"/>
      <c r="BW55" s="1777"/>
      <c r="BX55" s="1777"/>
      <c r="BY55" s="1777"/>
      <c r="BZ55" s="1777"/>
      <c r="CA55" s="1777"/>
      <c r="CB55" s="1777"/>
      <c r="CC55" s="1777"/>
      <c r="CD55" s="1777"/>
      <c r="CE55" s="1778" t="s">
        <v>204</v>
      </c>
      <c r="CF55" s="1778"/>
      <c r="CG55" s="1778"/>
      <c r="CH55" s="1778"/>
      <c r="CI55" s="1778"/>
      <c r="CJ55" s="1778"/>
      <c r="CK55" s="1778"/>
      <c r="CL55" s="1778"/>
      <c r="CM55" s="1778"/>
      <c r="CN55" s="1778"/>
      <c r="CO55" s="1778"/>
      <c r="CP55" s="511"/>
      <c r="CQ55" s="511"/>
      <c r="CR55" s="511"/>
      <c r="CS55" s="511"/>
      <c r="CT55" s="511"/>
      <c r="CU55" s="511"/>
      <c r="CV55" s="511"/>
      <c r="CW55" s="518"/>
      <c r="CX55" s="518"/>
      <c r="CY55" s="518"/>
      <c r="CZ55" s="518"/>
      <c r="DA55" s="518"/>
      <c r="DB55" s="518"/>
      <c r="DC55" s="518"/>
      <c r="DD55" s="518"/>
      <c r="DE55" s="518"/>
      <c r="DF55" s="518"/>
      <c r="DG55" s="518"/>
      <c r="DH55" s="518"/>
      <c r="DI55" s="518"/>
      <c r="DJ55" s="518"/>
      <c r="DK55" s="518"/>
      <c r="DL55" s="518"/>
      <c r="DM55" s="518"/>
      <c r="DN55" s="518"/>
      <c r="DO55" s="518"/>
      <c r="DP55" s="518"/>
      <c r="DQ55" s="518"/>
      <c r="DR55" s="518"/>
      <c r="DS55" s="518"/>
      <c r="DT55" s="518"/>
      <c r="DU55" s="518"/>
    </row>
    <row r="56" spans="1:125" ht="5.25" customHeight="1" x14ac:dyDescent="0.2">
      <c r="A56" s="511"/>
      <c r="B56" s="511"/>
      <c r="C56" s="511"/>
      <c r="D56" s="512"/>
      <c r="E56" s="512"/>
      <c r="F56" s="512"/>
      <c r="G56" s="512"/>
      <c r="H56" s="1777"/>
      <c r="I56" s="1777"/>
      <c r="J56" s="1777"/>
      <c r="K56" s="1777"/>
      <c r="L56" s="1777"/>
      <c r="M56" s="1777"/>
      <c r="N56" s="1777"/>
      <c r="O56" s="1777"/>
      <c r="P56" s="1777"/>
      <c r="Q56" s="1777"/>
      <c r="R56" s="1777"/>
      <c r="S56" s="1777"/>
      <c r="T56" s="1777"/>
      <c r="U56" s="1777"/>
      <c r="V56" s="1777"/>
      <c r="W56" s="1777"/>
      <c r="X56" s="1777"/>
      <c r="Y56" s="1777"/>
      <c r="Z56" s="1777"/>
      <c r="AA56" s="1777"/>
      <c r="AB56" s="1777"/>
      <c r="AC56" s="1777"/>
      <c r="AD56" s="1777"/>
      <c r="AE56" s="1777"/>
      <c r="AF56" s="1777"/>
      <c r="AG56" s="1777"/>
      <c r="AH56" s="1777"/>
      <c r="AI56" s="1777"/>
      <c r="AJ56" s="1777"/>
      <c r="AK56" s="1777"/>
      <c r="AL56" s="1777"/>
      <c r="AM56" s="1777"/>
      <c r="AN56" s="1777"/>
      <c r="AO56" s="1777"/>
      <c r="AP56" s="1777"/>
      <c r="AQ56" s="1777"/>
      <c r="AR56" s="1777"/>
      <c r="AS56" s="1777"/>
      <c r="AT56" s="1777"/>
      <c r="AU56" s="1777"/>
      <c r="AV56" s="1777"/>
      <c r="AW56" s="1777"/>
      <c r="AX56" s="1777"/>
      <c r="AY56" s="1777"/>
      <c r="AZ56" s="1777"/>
      <c r="BA56" s="1777"/>
      <c r="BB56" s="1777"/>
      <c r="BC56" s="1777"/>
      <c r="BD56" s="1777"/>
      <c r="BE56" s="1777"/>
      <c r="BF56" s="1777"/>
      <c r="BG56" s="1777"/>
      <c r="BH56" s="1777"/>
      <c r="BI56" s="1777"/>
      <c r="BJ56" s="1777"/>
      <c r="BK56" s="1777"/>
      <c r="BL56" s="1777"/>
      <c r="BM56" s="1777"/>
      <c r="BN56" s="1777"/>
      <c r="BO56" s="1777"/>
      <c r="BP56" s="1777"/>
      <c r="BQ56" s="1777"/>
      <c r="BR56" s="1777"/>
      <c r="BS56" s="1777"/>
      <c r="BT56" s="1777"/>
      <c r="BU56" s="1777"/>
      <c r="BV56" s="1777"/>
      <c r="BW56" s="1777"/>
      <c r="BX56" s="1777"/>
      <c r="BY56" s="1777"/>
      <c r="BZ56" s="1777"/>
      <c r="CA56" s="1777"/>
      <c r="CB56" s="1777"/>
      <c r="CC56" s="1777"/>
      <c r="CD56" s="1777"/>
      <c r="CE56" s="1778"/>
      <c r="CF56" s="1778"/>
      <c r="CG56" s="1778"/>
      <c r="CH56" s="1778"/>
      <c r="CI56" s="1778"/>
      <c r="CJ56" s="1778"/>
      <c r="CK56" s="1778"/>
      <c r="CL56" s="1778"/>
      <c r="CM56" s="1778"/>
      <c r="CN56" s="1778"/>
      <c r="CO56" s="1778"/>
      <c r="CP56" s="517"/>
      <c r="CQ56" s="517"/>
      <c r="CR56" s="517"/>
      <c r="CS56" s="1779"/>
      <c r="CT56" s="1779"/>
      <c r="CU56" s="1779"/>
      <c r="CV56" s="1779"/>
      <c r="CW56" s="518"/>
      <c r="CX56" s="518"/>
      <c r="CY56" s="518"/>
      <c r="CZ56" s="518"/>
      <c r="DA56" s="518"/>
      <c r="DB56" s="518"/>
      <c r="DC56" s="518"/>
      <c r="DD56" s="518"/>
      <c r="DE56" s="518"/>
      <c r="DF56" s="518"/>
      <c r="DG56" s="518"/>
      <c r="DH56" s="518"/>
      <c r="DI56" s="518"/>
      <c r="DJ56" s="518"/>
      <c r="DK56" s="518"/>
      <c r="DL56" s="518"/>
      <c r="DM56" s="518"/>
      <c r="DN56" s="518"/>
      <c r="DO56" s="518"/>
      <c r="DP56" s="518"/>
      <c r="DQ56" s="518"/>
      <c r="DR56" s="518"/>
      <c r="DS56" s="518"/>
      <c r="DT56" s="518"/>
      <c r="DU56" s="518"/>
    </row>
    <row r="57" spans="1:125" ht="5.25" customHeight="1" x14ac:dyDescent="0.2">
      <c r="A57" s="511"/>
      <c r="B57" s="511"/>
      <c r="C57" s="511"/>
      <c r="D57" s="512"/>
      <c r="E57" s="512"/>
      <c r="F57" s="512"/>
      <c r="G57" s="512"/>
      <c r="H57" s="1777"/>
      <c r="I57" s="1777"/>
      <c r="J57" s="1777"/>
      <c r="K57" s="1777"/>
      <c r="L57" s="1777"/>
      <c r="M57" s="1777"/>
      <c r="N57" s="1777"/>
      <c r="O57" s="1777"/>
      <c r="P57" s="1777"/>
      <c r="Q57" s="1777"/>
      <c r="R57" s="1777"/>
      <c r="S57" s="1777"/>
      <c r="T57" s="1777"/>
      <c r="U57" s="1777"/>
      <c r="V57" s="1777"/>
      <c r="W57" s="1777"/>
      <c r="X57" s="1777"/>
      <c r="Y57" s="1777"/>
      <c r="Z57" s="1777"/>
      <c r="AA57" s="1777"/>
      <c r="AB57" s="1777"/>
      <c r="AC57" s="1777"/>
      <c r="AD57" s="1777"/>
      <c r="AE57" s="1777"/>
      <c r="AF57" s="1777"/>
      <c r="AG57" s="1777"/>
      <c r="AH57" s="1777"/>
      <c r="AI57" s="1777"/>
      <c r="AJ57" s="1777"/>
      <c r="AK57" s="1777"/>
      <c r="AL57" s="1777"/>
      <c r="AM57" s="1777"/>
      <c r="AN57" s="1777"/>
      <c r="AO57" s="1777"/>
      <c r="AP57" s="1777"/>
      <c r="AQ57" s="1777"/>
      <c r="AR57" s="1777"/>
      <c r="AS57" s="1777"/>
      <c r="AT57" s="1777"/>
      <c r="AU57" s="1777"/>
      <c r="AV57" s="1777"/>
      <c r="AW57" s="1777"/>
      <c r="AX57" s="1777"/>
      <c r="AY57" s="1777"/>
      <c r="AZ57" s="1777"/>
      <c r="BA57" s="1777"/>
      <c r="BB57" s="1777"/>
      <c r="BC57" s="1777"/>
      <c r="BD57" s="1777"/>
      <c r="BE57" s="1777"/>
      <c r="BF57" s="1777"/>
      <c r="BG57" s="1777"/>
      <c r="BH57" s="1777"/>
      <c r="BI57" s="1777"/>
      <c r="BJ57" s="1777"/>
      <c r="BK57" s="1777"/>
      <c r="BL57" s="1777"/>
      <c r="BM57" s="1777"/>
      <c r="BN57" s="1777"/>
      <c r="BO57" s="1777"/>
      <c r="BP57" s="1777"/>
      <c r="BQ57" s="1777"/>
      <c r="BR57" s="1777"/>
      <c r="BS57" s="1777"/>
      <c r="BT57" s="1777"/>
      <c r="BU57" s="1777"/>
      <c r="BV57" s="1777"/>
      <c r="BW57" s="1777"/>
      <c r="BX57" s="1777"/>
      <c r="BY57" s="1777"/>
      <c r="BZ57" s="1777"/>
      <c r="CA57" s="1777"/>
      <c r="CB57" s="1777"/>
      <c r="CC57" s="1777"/>
      <c r="CD57" s="1777"/>
      <c r="CE57" s="1778"/>
      <c r="CF57" s="1778"/>
      <c r="CG57" s="1778"/>
      <c r="CH57" s="1778"/>
      <c r="CI57" s="1778"/>
      <c r="CJ57" s="1778"/>
      <c r="CK57" s="1778"/>
      <c r="CL57" s="1778"/>
      <c r="CM57" s="1778"/>
      <c r="CN57" s="1778"/>
      <c r="CO57" s="1778"/>
      <c r="CP57" s="517"/>
      <c r="CQ57" s="517"/>
      <c r="CR57" s="517"/>
      <c r="CS57" s="1779"/>
      <c r="CT57" s="1779"/>
      <c r="CU57" s="1779"/>
      <c r="CV57" s="1779"/>
      <c r="CW57" s="518"/>
      <c r="CX57" s="518"/>
      <c r="CY57" s="518"/>
      <c r="CZ57" s="518"/>
      <c r="DA57" s="518"/>
      <c r="DB57" s="518"/>
      <c r="DC57" s="518"/>
      <c r="DD57" s="518"/>
      <c r="DE57" s="518"/>
      <c r="DF57" s="518"/>
      <c r="DG57" s="518"/>
      <c r="DH57" s="518"/>
      <c r="DI57" s="518"/>
      <c r="DJ57" s="518"/>
      <c r="DK57" s="518"/>
      <c r="DL57" s="518"/>
      <c r="DM57" s="518"/>
      <c r="DN57" s="518"/>
      <c r="DO57" s="518"/>
      <c r="DP57" s="518"/>
      <c r="DQ57" s="518"/>
      <c r="DR57" s="518"/>
      <c r="DS57" s="518"/>
      <c r="DT57" s="518"/>
      <c r="DU57" s="518"/>
    </row>
    <row r="58" spans="1:125" ht="5.25" customHeight="1" x14ac:dyDescent="0.2">
      <c r="A58" s="511"/>
      <c r="B58" s="511"/>
      <c r="C58" s="511"/>
      <c r="D58" s="512"/>
      <c r="E58" s="512"/>
      <c r="F58" s="512"/>
      <c r="G58" s="512"/>
      <c r="H58" s="1777"/>
      <c r="I58" s="1777"/>
      <c r="J58" s="1777"/>
      <c r="K58" s="1777"/>
      <c r="L58" s="1777"/>
      <c r="M58" s="1777"/>
      <c r="N58" s="1777"/>
      <c r="O58" s="1777"/>
      <c r="P58" s="1777"/>
      <c r="Q58" s="1777"/>
      <c r="R58" s="1777"/>
      <c r="S58" s="1777"/>
      <c r="T58" s="1777"/>
      <c r="U58" s="1777"/>
      <c r="V58" s="1777"/>
      <c r="W58" s="1777"/>
      <c r="X58" s="1777"/>
      <c r="Y58" s="1777"/>
      <c r="Z58" s="1777"/>
      <c r="AA58" s="1777"/>
      <c r="AB58" s="1777"/>
      <c r="AC58" s="1777"/>
      <c r="AD58" s="1777"/>
      <c r="AE58" s="1777"/>
      <c r="AF58" s="1777"/>
      <c r="AG58" s="1777"/>
      <c r="AH58" s="1777"/>
      <c r="AI58" s="1777"/>
      <c r="AJ58" s="1777"/>
      <c r="AK58" s="1777"/>
      <c r="AL58" s="1777"/>
      <c r="AM58" s="1777"/>
      <c r="AN58" s="1777"/>
      <c r="AO58" s="1777"/>
      <c r="AP58" s="1777"/>
      <c r="AQ58" s="1777"/>
      <c r="AR58" s="1777"/>
      <c r="AS58" s="1777"/>
      <c r="AT58" s="1777"/>
      <c r="AU58" s="1777"/>
      <c r="AV58" s="1777"/>
      <c r="AW58" s="1777"/>
      <c r="AX58" s="1777"/>
      <c r="AY58" s="1777"/>
      <c r="AZ58" s="1777"/>
      <c r="BA58" s="1777"/>
      <c r="BB58" s="1777"/>
      <c r="BC58" s="1777"/>
      <c r="BD58" s="1777"/>
      <c r="BE58" s="1777"/>
      <c r="BF58" s="1777"/>
      <c r="BG58" s="1777"/>
      <c r="BH58" s="1777"/>
      <c r="BI58" s="1777"/>
      <c r="BJ58" s="1777"/>
      <c r="BK58" s="1777"/>
      <c r="BL58" s="1777"/>
      <c r="BM58" s="1777"/>
      <c r="BN58" s="1777"/>
      <c r="BO58" s="1777"/>
      <c r="BP58" s="1777"/>
      <c r="BQ58" s="1777"/>
      <c r="BR58" s="1777"/>
      <c r="BS58" s="1777"/>
      <c r="BT58" s="1777"/>
      <c r="BU58" s="1777"/>
      <c r="BV58" s="1777"/>
      <c r="BW58" s="1777"/>
      <c r="BX58" s="1777"/>
      <c r="BY58" s="1777"/>
      <c r="BZ58" s="1777"/>
      <c r="CA58" s="1777"/>
      <c r="CB58" s="1777"/>
      <c r="CC58" s="1777"/>
      <c r="CD58" s="1777"/>
      <c r="CE58" s="1778"/>
      <c r="CF58" s="1778"/>
      <c r="CG58" s="1778"/>
      <c r="CH58" s="1778"/>
      <c r="CI58" s="1778"/>
      <c r="CJ58" s="1778"/>
      <c r="CK58" s="1778"/>
      <c r="CL58" s="1778"/>
      <c r="CM58" s="1778"/>
      <c r="CN58" s="1778"/>
      <c r="CO58" s="1778"/>
      <c r="CP58" s="517"/>
      <c r="CQ58" s="517"/>
      <c r="CR58" s="517"/>
      <c r="CS58" s="1779"/>
      <c r="CT58" s="1779"/>
      <c r="CU58" s="1779"/>
      <c r="CV58" s="1779"/>
      <c r="CW58" s="518"/>
      <c r="CX58" s="518"/>
      <c r="CY58" s="518"/>
      <c r="CZ58" s="518"/>
      <c r="DA58" s="518"/>
      <c r="DB58" s="518"/>
      <c r="DC58" s="518"/>
      <c r="DD58" s="518"/>
      <c r="DE58" s="518"/>
      <c r="DF58" s="518"/>
      <c r="DG58" s="518"/>
      <c r="DH58" s="518"/>
      <c r="DI58" s="518"/>
      <c r="DJ58" s="518"/>
      <c r="DK58" s="518"/>
      <c r="DL58" s="518"/>
      <c r="DM58" s="518"/>
      <c r="DN58" s="518"/>
      <c r="DO58" s="518"/>
      <c r="DP58" s="518"/>
      <c r="DQ58" s="518"/>
      <c r="DR58" s="518"/>
      <c r="DS58" s="518"/>
      <c r="DT58" s="518"/>
      <c r="DU58" s="518"/>
    </row>
    <row r="59" spans="1:125" ht="5.25" customHeight="1" x14ac:dyDescent="0.2">
      <c r="A59" s="511"/>
      <c r="B59" s="511"/>
      <c r="C59" s="511"/>
      <c r="D59" s="512"/>
      <c r="E59" s="512"/>
      <c r="F59" s="512"/>
      <c r="G59" s="512"/>
      <c r="H59" s="512"/>
      <c r="I59" s="512"/>
      <c r="J59" s="512"/>
      <c r="K59" s="512"/>
      <c r="L59" s="512"/>
      <c r="M59" s="512"/>
      <c r="N59" s="512"/>
      <c r="O59" s="512"/>
      <c r="P59" s="512"/>
      <c r="Q59" s="512"/>
      <c r="R59" s="512"/>
      <c r="S59" s="512"/>
      <c r="T59" s="512"/>
      <c r="U59" s="512"/>
      <c r="V59" s="512"/>
      <c r="W59" s="512"/>
      <c r="X59" s="512"/>
      <c r="Y59" s="512"/>
      <c r="Z59" s="512"/>
      <c r="AA59" s="512"/>
      <c r="AB59" s="512"/>
      <c r="AC59" s="512"/>
      <c r="AD59" s="512"/>
      <c r="AE59" s="512"/>
      <c r="AF59" s="512"/>
      <c r="AG59" s="512"/>
      <c r="AH59" s="512"/>
      <c r="AI59" s="512"/>
      <c r="AJ59" s="512"/>
      <c r="AK59" s="512"/>
      <c r="AL59" s="512"/>
      <c r="AM59" s="512"/>
      <c r="AN59" s="512"/>
      <c r="AO59" s="512"/>
      <c r="AP59" s="512"/>
      <c r="AQ59" s="512"/>
      <c r="AR59" s="512"/>
      <c r="AS59" s="512"/>
      <c r="AT59" s="512"/>
      <c r="AU59" s="512"/>
      <c r="AV59" s="512"/>
      <c r="AW59" s="512"/>
      <c r="AX59" s="512"/>
      <c r="AY59" s="512"/>
      <c r="AZ59" s="512"/>
      <c r="BA59" s="512"/>
      <c r="BB59" s="512"/>
      <c r="BC59" s="512"/>
      <c r="BD59" s="512"/>
      <c r="BE59" s="512"/>
      <c r="BF59" s="512"/>
      <c r="BG59" s="512"/>
      <c r="BH59" s="512"/>
      <c r="BI59" s="512"/>
      <c r="BJ59" s="512"/>
      <c r="BK59" s="512"/>
      <c r="BL59" s="512"/>
      <c r="BM59" s="512"/>
      <c r="BN59" s="512"/>
      <c r="BO59" s="512"/>
      <c r="BP59" s="512"/>
      <c r="BQ59" s="512"/>
      <c r="BR59" s="512"/>
      <c r="BS59" s="512"/>
      <c r="BT59" s="512"/>
      <c r="BU59" s="512"/>
      <c r="BV59" s="512"/>
      <c r="BW59" s="512"/>
      <c r="BX59" s="512"/>
      <c r="BY59" s="512"/>
      <c r="BZ59" s="512"/>
      <c r="CA59" s="512"/>
      <c r="CB59" s="512"/>
      <c r="CC59" s="512"/>
      <c r="CD59" s="512"/>
      <c r="CE59" s="512"/>
      <c r="CF59" s="512"/>
      <c r="CG59" s="512"/>
      <c r="CH59" s="512"/>
      <c r="CI59" s="512"/>
      <c r="CJ59" s="512"/>
      <c r="CK59" s="512"/>
      <c r="CL59" s="512"/>
      <c r="CM59" s="512"/>
      <c r="CN59" s="512"/>
      <c r="CO59" s="512"/>
      <c r="CP59" s="512"/>
      <c r="CQ59" s="512"/>
      <c r="CR59" s="512"/>
      <c r="CS59" s="512"/>
      <c r="CT59" s="512"/>
      <c r="CU59" s="512"/>
      <c r="CV59" s="512"/>
      <c r="CW59" s="518"/>
      <c r="CX59" s="518"/>
      <c r="CY59" s="518"/>
      <c r="CZ59" s="518"/>
      <c r="DA59" s="518"/>
      <c r="DB59" s="518"/>
      <c r="DC59" s="518"/>
      <c r="DD59" s="518"/>
      <c r="DE59" s="518"/>
      <c r="DF59" s="518"/>
      <c r="DG59" s="518"/>
      <c r="DH59" s="518"/>
      <c r="DI59" s="518"/>
      <c r="DJ59" s="518"/>
      <c r="DK59" s="518"/>
      <c r="DL59" s="518"/>
      <c r="DM59" s="518"/>
      <c r="DN59" s="518"/>
      <c r="DO59" s="518"/>
      <c r="DP59" s="518"/>
      <c r="DQ59" s="518"/>
      <c r="DR59" s="518"/>
      <c r="DS59" s="518"/>
      <c r="DT59" s="518"/>
      <c r="DU59" s="518"/>
    </row>
    <row r="60" spans="1:125" ht="5.25" customHeight="1" x14ac:dyDescent="0.2">
      <c r="A60" s="511"/>
      <c r="B60" s="511"/>
      <c r="C60" s="511"/>
      <c r="D60" s="512"/>
      <c r="E60" s="512"/>
      <c r="F60" s="512"/>
      <c r="G60" s="512"/>
      <c r="H60" s="512"/>
      <c r="I60" s="512"/>
      <c r="J60" s="512"/>
      <c r="K60" s="512"/>
      <c r="L60" s="512"/>
      <c r="M60" s="512"/>
      <c r="N60" s="512"/>
      <c r="O60" s="512"/>
      <c r="P60" s="512"/>
      <c r="Q60" s="512"/>
      <c r="R60" s="512"/>
      <c r="S60" s="512"/>
      <c r="T60" s="512"/>
      <c r="U60" s="512"/>
      <c r="V60" s="512"/>
      <c r="W60" s="512"/>
      <c r="X60" s="512"/>
      <c r="Y60" s="512"/>
      <c r="Z60" s="512"/>
      <c r="AA60" s="512"/>
      <c r="AB60" s="512"/>
      <c r="AC60" s="512"/>
      <c r="AD60" s="512"/>
      <c r="AE60" s="512"/>
      <c r="AF60" s="512"/>
      <c r="AG60" s="512"/>
      <c r="AH60" s="512"/>
      <c r="AI60" s="512"/>
      <c r="AJ60" s="512"/>
      <c r="AK60" s="512"/>
      <c r="AL60" s="512"/>
      <c r="AM60" s="512"/>
      <c r="AN60" s="512"/>
      <c r="AO60" s="512"/>
      <c r="AP60" s="512"/>
      <c r="AQ60" s="512"/>
      <c r="AR60" s="512"/>
      <c r="AS60" s="512"/>
      <c r="AT60" s="512"/>
      <c r="AU60" s="512"/>
      <c r="AV60" s="512"/>
      <c r="AW60" s="512"/>
      <c r="AX60" s="512"/>
      <c r="AY60" s="512"/>
      <c r="AZ60" s="512"/>
      <c r="BA60" s="512"/>
      <c r="BB60" s="512"/>
      <c r="BC60" s="512"/>
      <c r="BD60" s="512"/>
      <c r="BE60" s="512"/>
      <c r="BF60" s="512"/>
      <c r="BG60" s="512"/>
      <c r="BH60" s="512"/>
      <c r="BI60" s="512"/>
      <c r="BJ60" s="512"/>
      <c r="BK60" s="512"/>
      <c r="BL60" s="512"/>
      <c r="BM60" s="512"/>
      <c r="BN60" s="512"/>
      <c r="BO60" s="512"/>
      <c r="BP60" s="512"/>
      <c r="BQ60" s="512"/>
      <c r="BR60" s="512"/>
      <c r="BS60" s="512"/>
      <c r="BT60" s="512"/>
      <c r="BU60" s="512"/>
      <c r="BV60" s="512"/>
      <c r="BW60" s="512"/>
      <c r="BX60" s="512"/>
      <c r="BY60" s="512"/>
      <c r="BZ60" s="512"/>
      <c r="CA60" s="512"/>
      <c r="CB60" s="512"/>
      <c r="CC60" s="512"/>
      <c r="CD60" s="512"/>
      <c r="CE60" s="512"/>
      <c r="CF60" s="512"/>
      <c r="CG60" s="512"/>
      <c r="CH60" s="512"/>
      <c r="CI60" s="512"/>
      <c r="CJ60" s="512"/>
      <c r="CK60" s="512"/>
      <c r="CL60" s="512"/>
      <c r="CM60" s="512"/>
      <c r="CN60" s="512"/>
      <c r="CO60" s="512"/>
      <c r="CP60" s="512"/>
      <c r="CQ60" s="512"/>
      <c r="CR60" s="512"/>
      <c r="CS60" s="512"/>
      <c r="CT60" s="512"/>
      <c r="CU60" s="512"/>
      <c r="CV60" s="512"/>
      <c r="CW60" s="518"/>
      <c r="CX60" s="518"/>
      <c r="CY60" s="518"/>
      <c r="CZ60" s="518"/>
      <c r="DA60" s="518"/>
      <c r="DB60" s="518"/>
      <c r="DC60" s="518"/>
      <c r="DD60" s="518"/>
      <c r="DE60" s="518"/>
      <c r="DF60" s="518"/>
      <c r="DG60" s="518"/>
      <c r="DH60" s="518"/>
      <c r="DI60" s="518"/>
      <c r="DJ60" s="518"/>
      <c r="DK60" s="518"/>
      <c r="DL60" s="518"/>
      <c r="DM60" s="518"/>
      <c r="DN60" s="518"/>
      <c r="DO60" s="518"/>
      <c r="DP60" s="518"/>
      <c r="DQ60" s="518"/>
      <c r="DR60" s="518"/>
      <c r="DS60" s="518"/>
      <c r="DT60" s="518"/>
      <c r="DU60" s="518"/>
    </row>
    <row r="61" spans="1:125" ht="5.25" customHeight="1" x14ac:dyDescent="0.2">
      <c r="A61" s="511"/>
      <c r="B61" s="511"/>
      <c r="C61" s="511"/>
      <c r="D61" s="512"/>
      <c r="E61" s="1780" t="s">
        <v>260</v>
      </c>
      <c r="F61" s="1780"/>
      <c r="G61" s="1780"/>
      <c r="H61" s="1780"/>
      <c r="I61" s="1780"/>
      <c r="J61" s="1780"/>
      <c r="K61" s="1780"/>
      <c r="L61" s="1780"/>
      <c r="M61" s="1780"/>
      <c r="N61" s="1780"/>
      <c r="O61" s="1780"/>
      <c r="P61" s="1780"/>
      <c r="Q61" s="1780"/>
      <c r="R61" s="1780"/>
      <c r="S61" s="1780"/>
      <c r="T61" s="1780"/>
      <c r="U61" s="1780"/>
      <c r="V61" s="1780"/>
      <c r="W61" s="1780"/>
      <c r="X61" s="1780"/>
      <c r="Y61" s="1780"/>
      <c r="Z61" s="1780"/>
      <c r="AA61" s="1780"/>
      <c r="AB61" s="1780"/>
      <c r="AC61" s="1780"/>
      <c r="AD61" s="1780"/>
      <c r="AE61" s="1780"/>
      <c r="AF61" s="1780"/>
      <c r="AG61" s="1780"/>
      <c r="AH61" s="1780"/>
      <c r="AI61" s="1780"/>
      <c r="AJ61" s="1780"/>
      <c r="AK61" s="1780"/>
      <c r="AL61" s="1780"/>
      <c r="AM61" s="1780"/>
      <c r="AN61" s="1780"/>
      <c r="AO61" s="1780"/>
      <c r="AP61" s="1780"/>
      <c r="AQ61" s="1780"/>
      <c r="AR61" s="1780"/>
      <c r="AS61" s="1780"/>
      <c r="AT61" s="1780"/>
      <c r="AU61" s="1780"/>
      <c r="AV61" s="1780"/>
      <c r="AW61" s="1780"/>
      <c r="AX61" s="1780"/>
      <c r="AY61" s="1780"/>
      <c r="AZ61" s="1780"/>
      <c r="BA61" s="1780"/>
      <c r="BB61" s="1780"/>
      <c r="BC61" s="1780"/>
      <c r="BD61" s="1780"/>
      <c r="BE61" s="1780"/>
      <c r="BF61" s="1780"/>
      <c r="BG61" s="1780"/>
      <c r="BH61" s="1780"/>
      <c r="BI61" s="1780"/>
      <c r="BJ61" s="1780"/>
      <c r="BK61" s="1780"/>
      <c r="BL61" s="1780"/>
      <c r="BM61" s="1780"/>
      <c r="BN61" s="1780"/>
      <c r="BO61" s="1780"/>
      <c r="BP61" s="1780"/>
      <c r="BQ61" s="1780"/>
      <c r="BR61" s="1780"/>
      <c r="BS61" s="1780"/>
      <c r="BT61" s="1780"/>
      <c r="BU61" s="1780"/>
      <c r="BV61" s="1780"/>
      <c r="BW61" s="1780"/>
      <c r="BX61" s="1780"/>
      <c r="BY61" s="1780"/>
      <c r="BZ61" s="1780"/>
      <c r="CA61" s="1780"/>
      <c r="CB61" s="1780"/>
      <c r="CC61" s="1780"/>
      <c r="CD61" s="1780"/>
      <c r="CE61" s="1780"/>
      <c r="CF61" s="1780"/>
      <c r="CG61" s="1780"/>
      <c r="CH61" s="1780"/>
      <c r="CI61" s="1780"/>
      <c r="CJ61" s="1780"/>
      <c r="CK61" s="1780"/>
      <c r="CL61" s="1780"/>
      <c r="CM61" s="1780"/>
      <c r="CN61" s="1780"/>
      <c r="CO61" s="1780"/>
      <c r="CP61" s="1780"/>
      <c r="CQ61" s="1780"/>
      <c r="CR61" s="1780"/>
      <c r="CS61" s="1780"/>
      <c r="CT61" s="1780"/>
      <c r="CX61" s="518"/>
      <c r="CY61" s="518"/>
      <c r="CZ61" s="518"/>
      <c r="DA61" s="518"/>
      <c r="DB61" s="518"/>
      <c r="DC61" s="518"/>
      <c r="DD61" s="518"/>
      <c r="DE61" s="518"/>
      <c r="DF61" s="518"/>
      <c r="DG61" s="518"/>
      <c r="DH61" s="518"/>
      <c r="DI61" s="518"/>
      <c r="DJ61" s="518"/>
      <c r="DK61" s="518"/>
      <c r="DL61" s="518"/>
      <c r="DM61" s="518"/>
      <c r="DN61" s="518"/>
      <c r="DO61" s="518"/>
      <c r="DP61" s="518"/>
      <c r="DQ61" s="518"/>
      <c r="DR61" s="518"/>
      <c r="DS61" s="518"/>
      <c r="DT61" s="518"/>
      <c r="DU61" s="518"/>
    </row>
    <row r="62" spans="1:125" ht="5.25" customHeight="1" x14ac:dyDescent="0.2">
      <c r="A62" s="511"/>
      <c r="B62" s="511"/>
      <c r="C62" s="511"/>
      <c r="D62" s="512"/>
      <c r="E62" s="1780"/>
      <c r="F62" s="1780"/>
      <c r="G62" s="1780"/>
      <c r="H62" s="1780"/>
      <c r="I62" s="1780"/>
      <c r="J62" s="1780"/>
      <c r="K62" s="1780"/>
      <c r="L62" s="1780"/>
      <c r="M62" s="1780"/>
      <c r="N62" s="1780"/>
      <c r="O62" s="1780"/>
      <c r="P62" s="1780"/>
      <c r="Q62" s="1780"/>
      <c r="R62" s="1780"/>
      <c r="S62" s="1780"/>
      <c r="T62" s="1780"/>
      <c r="U62" s="1780"/>
      <c r="V62" s="1780"/>
      <c r="W62" s="1780"/>
      <c r="X62" s="1780"/>
      <c r="Y62" s="1780"/>
      <c r="Z62" s="1780"/>
      <c r="AA62" s="1780"/>
      <c r="AB62" s="1780"/>
      <c r="AC62" s="1780"/>
      <c r="AD62" s="1780"/>
      <c r="AE62" s="1780"/>
      <c r="AF62" s="1780"/>
      <c r="AG62" s="1780"/>
      <c r="AH62" s="1780"/>
      <c r="AI62" s="1780"/>
      <c r="AJ62" s="1780"/>
      <c r="AK62" s="1780"/>
      <c r="AL62" s="1780"/>
      <c r="AM62" s="1780"/>
      <c r="AN62" s="1780"/>
      <c r="AO62" s="1780"/>
      <c r="AP62" s="1780"/>
      <c r="AQ62" s="1780"/>
      <c r="AR62" s="1780"/>
      <c r="AS62" s="1780"/>
      <c r="AT62" s="1780"/>
      <c r="AU62" s="1780"/>
      <c r="AV62" s="1780"/>
      <c r="AW62" s="1780"/>
      <c r="AX62" s="1780"/>
      <c r="AY62" s="1780"/>
      <c r="AZ62" s="1780"/>
      <c r="BA62" s="1780"/>
      <c r="BB62" s="1780"/>
      <c r="BC62" s="1780"/>
      <c r="BD62" s="1780"/>
      <c r="BE62" s="1780"/>
      <c r="BF62" s="1780"/>
      <c r="BG62" s="1780"/>
      <c r="BH62" s="1780"/>
      <c r="BI62" s="1780"/>
      <c r="BJ62" s="1780"/>
      <c r="BK62" s="1780"/>
      <c r="BL62" s="1780"/>
      <c r="BM62" s="1780"/>
      <c r="BN62" s="1780"/>
      <c r="BO62" s="1780"/>
      <c r="BP62" s="1780"/>
      <c r="BQ62" s="1780"/>
      <c r="BR62" s="1780"/>
      <c r="BS62" s="1780"/>
      <c r="BT62" s="1780"/>
      <c r="BU62" s="1780"/>
      <c r="BV62" s="1780"/>
      <c r="BW62" s="1780"/>
      <c r="BX62" s="1780"/>
      <c r="BY62" s="1780"/>
      <c r="BZ62" s="1780"/>
      <c r="CA62" s="1780"/>
      <c r="CB62" s="1780"/>
      <c r="CC62" s="1780"/>
      <c r="CD62" s="1780"/>
      <c r="CE62" s="1780"/>
      <c r="CF62" s="1780"/>
      <c r="CG62" s="1780"/>
      <c r="CH62" s="1780"/>
      <c r="CI62" s="1780"/>
      <c r="CJ62" s="1780"/>
      <c r="CK62" s="1780"/>
      <c r="CL62" s="1780"/>
      <c r="CM62" s="1780"/>
      <c r="CN62" s="1780"/>
      <c r="CO62" s="1780"/>
      <c r="CP62" s="1780"/>
      <c r="CQ62" s="1780"/>
      <c r="CR62" s="1780"/>
      <c r="CS62" s="1780"/>
      <c r="CT62" s="1780"/>
      <c r="CX62" s="511"/>
      <c r="CY62" s="511"/>
    </row>
    <row r="63" spans="1:125" ht="5.25" customHeight="1" x14ac:dyDescent="0.2">
      <c r="A63" s="511"/>
      <c r="B63" s="511"/>
      <c r="C63" s="511"/>
      <c r="D63" s="511"/>
      <c r="E63" s="1780"/>
      <c r="F63" s="1780"/>
      <c r="G63" s="1780"/>
      <c r="H63" s="1780"/>
      <c r="I63" s="1780"/>
      <c r="J63" s="1780"/>
      <c r="K63" s="1780"/>
      <c r="L63" s="1780"/>
      <c r="M63" s="1780"/>
      <c r="N63" s="1780"/>
      <c r="O63" s="1780"/>
      <c r="P63" s="1780"/>
      <c r="Q63" s="1780"/>
      <c r="R63" s="1780"/>
      <c r="S63" s="1780"/>
      <c r="T63" s="1780"/>
      <c r="U63" s="1780"/>
      <c r="V63" s="1780"/>
      <c r="W63" s="1780"/>
      <c r="X63" s="1780"/>
      <c r="Y63" s="1780"/>
      <c r="Z63" s="1780"/>
      <c r="AA63" s="1780"/>
      <c r="AB63" s="1780"/>
      <c r="AC63" s="1780"/>
      <c r="AD63" s="1780"/>
      <c r="AE63" s="1780"/>
      <c r="AF63" s="1780"/>
      <c r="AG63" s="1780"/>
      <c r="AH63" s="1780"/>
      <c r="AI63" s="1780"/>
      <c r="AJ63" s="1780"/>
      <c r="AK63" s="1780"/>
      <c r="AL63" s="1780"/>
      <c r="AM63" s="1780"/>
      <c r="AN63" s="1780"/>
      <c r="AO63" s="1780"/>
      <c r="AP63" s="1780"/>
      <c r="AQ63" s="1780"/>
      <c r="AR63" s="1780"/>
      <c r="AS63" s="1780"/>
      <c r="AT63" s="1780"/>
      <c r="AU63" s="1780"/>
      <c r="AV63" s="1780"/>
      <c r="AW63" s="1780"/>
      <c r="AX63" s="1780"/>
      <c r="AY63" s="1780"/>
      <c r="AZ63" s="1780"/>
      <c r="BA63" s="1780"/>
      <c r="BB63" s="1780"/>
      <c r="BC63" s="1780"/>
      <c r="BD63" s="1780"/>
      <c r="BE63" s="1780"/>
      <c r="BF63" s="1780"/>
      <c r="BG63" s="1780"/>
      <c r="BH63" s="1780"/>
      <c r="BI63" s="1780"/>
      <c r="BJ63" s="1780"/>
      <c r="BK63" s="1780"/>
      <c r="BL63" s="1780"/>
      <c r="BM63" s="1780"/>
      <c r="BN63" s="1780"/>
      <c r="BO63" s="1780"/>
      <c r="BP63" s="1780"/>
      <c r="BQ63" s="1780"/>
      <c r="BR63" s="1780"/>
      <c r="BS63" s="1780"/>
      <c r="BT63" s="1780"/>
      <c r="BU63" s="1780"/>
      <c r="BV63" s="1780"/>
      <c r="BW63" s="1780"/>
      <c r="BX63" s="1780"/>
      <c r="BY63" s="1780"/>
      <c r="BZ63" s="1780"/>
      <c r="CA63" s="1780"/>
      <c r="CB63" s="1780"/>
      <c r="CC63" s="1780"/>
      <c r="CD63" s="1780"/>
      <c r="CE63" s="1780"/>
      <c r="CF63" s="1780"/>
      <c r="CG63" s="1780"/>
      <c r="CH63" s="1780"/>
      <c r="CI63" s="1780"/>
      <c r="CJ63" s="1780"/>
      <c r="CK63" s="1780"/>
      <c r="CL63" s="1780"/>
      <c r="CM63" s="1780"/>
      <c r="CN63" s="1780"/>
      <c r="CO63" s="1780"/>
      <c r="CP63" s="1780"/>
      <c r="CQ63" s="1780"/>
      <c r="CR63" s="1780"/>
      <c r="CS63" s="1780"/>
      <c r="CT63" s="1780"/>
      <c r="CX63" s="511"/>
      <c r="CY63" s="511"/>
    </row>
    <row r="64" spans="1:125" ht="5.25" customHeight="1" x14ac:dyDescent="0.2">
      <c r="A64" s="511"/>
      <c r="B64" s="532"/>
      <c r="C64" s="532"/>
      <c r="D64" s="532"/>
      <c r="E64" s="532"/>
      <c r="F64" s="532"/>
      <c r="G64" s="532"/>
      <c r="H64" s="532"/>
      <c r="I64" s="532"/>
      <c r="J64" s="532"/>
      <c r="K64" s="532"/>
      <c r="L64" s="532"/>
      <c r="M64" s="532"/>
      <c r="N64" s="532"/>
      <c r="O64" s="532"/>
      <c r="P64" s="532"/>
      <c r="Q64" s="532"/>
      <c r="R64" s="532"/>
      <c r="S64" s="532"/>
      <c r="T64" s="532"/>
      <c r="U64" s="532"/>
      <c r="V64" s="532"/>
      <c r="W64" s="532"/>
      <c r="X64" s="532"/>
      <c r="Y64" s="532"/>
      <c r="Z64" s="532"/>
      <c r="AA64" s="532"/>
      <c r="AB64" s="532"/>
      <c r="AC64" s="532"/>
      <c r="AD64" s="532"/>
      <c r="AE64" s="532"/>
      <c r="AF64" s="532"/>
      <c r="AG64" s="532"/>
      <c r="AH64" s="532"/>
      <c r="AI64" s="532"/>
      <c r="AJ64" s="532"/>
      <c r="AK64" s="532"/>
      <c r="AL64" s="532"/>
      <c r="AM64" s="532"/>
      <c r="AN64" s="532"/>
      <c r="AO64" s="532"/>
      <c r="AP64" s="532"/>
      <c r="AQ64" s="532"/>
      <c r="AR64" s="532"/>
      <c r="AS64" s="532"/>
      <c r="AT64" s="532"/>
      <c r="AU64" s="532"/>
      <c r="AV64" s="532"/>
      <c r="AW64" s="532"/>
      <c r="AX64" s="532"/>
      <c r="AY64" s="532"/>
      <c r="AZ64" s="532"/>
      <c r="BA64" s="532"/>
      <c r="BB64" s="532"/>
      <c r="BC64" s="532"/>
      <c r="BD64" s="532"/>
      <c r="BE64" s="532"/>
      <c r="BF64" s="532"/>
      <c r="BG64" s="532"/>
      <c r="BH64" s="532"/>
      <c r="BI64" s="532"/>
      <c r="BJ64" s="532"/>
      <c r="BK64" s="532"/>
      <c r="BL64" s="532"/>
      <c r="BM64" s="532"/>
      <c r="BN64" s="532"/>
      <c r="BO64" s="532"/>
      <c r="BP64" s="532"/>
      <c r="BQ64" s="532"/>
      <c r="BR64" s="532"/>
      <c r="BS64" s="532"/>
      <c r="BT64" s="532"/>
      <c r="BU64" s="532"/>
      <c r="BV64" s="532"/>
      <c r="BW64" s="532"/>
      <c r="BX64" s="532"/>
      <c r="BY64" s="532"/>
      <c r="BZ64" s="532"/>
      <c r="CA64" s="532"/>
      <c r="CB64" s="532"/>
      <c r="CC64" s="532"/>
      <c r="CD64" s="532"/>
      <c r="CE64" s="532"/>
      <c r="CF64" s="532"/>
      <c r="CG64" s="532"/>
      <c r="CH64" s="532"/>
      <c r="CI64" s="532"/>
      <c r="CJ64" s="532"/>
      <c r="CK64" s="532"/>
      <c r="CL64" s="532"/>
      <c r="CM64" s="532"/>
      <c r="CN64" s="532"/>
      <c r="CO64" s="532"/>
      <c r="CP64" s="532"/>
      <c r="CQ64" s="532"/>
      <c r="CR64" s="532"/>
      <c r="CS64" s="533"/>
      <c r="CT64" s="533"/>
      <c r="CU64" s="533"/>
      <c r="CV64" s="533"/>
      <c r="CW64" s="533"/>
      <c r="CX64" s="533"/>
      <c r="CY64" s="533"/>
    </row>
    <row r="65" spans="1:128" ht="5.25" customHeight="1" x14ac:dyDescent="0.2">
      <c r="A65" s="511"/>
      <c r="B65" s="525"/>
      <c r="C65" s="525"/>
      <c r="D65" s="525"/>
      <c r="E65" s="525"/>
      <c r="F65" s="525"/>
      <c r="G65" s="525"/>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c r="AH65" s="525"/>
      <c r="AI65" s="525"/>
      <c r="AJ65" s="525"/>
      <c r="AK65" s="525"/>
      <c r="AL65" s="525"/>
      <c r="AM65" s="525"/>
      <c r="AN65" s="525"/>
      <c r="AO65" s="525"/>
      <c r="AP65" s="525"/>
      <c r="AQ65" s="525"/>
      <c r="AR65" s="525"/>
      <c r="AS65" s="525"/>
      <c r="AT65" s="525"/>
      <c r="AU65" s="525"/>
      <c r="AV65" s="525"/>
      <c r="AW65" s="525"/>
      <c r="AX65" s="525"/>
      <c r="AY65" s="525"/>
      <c r="AZ65" s="525"/>
      <c r="BA65" s="525"/>
      <c r="BB65" s="525"/>
      <c r="BC65" s="525"/>
      <c r="BD65" s="525"/>
      <c r="BE65" s="525"/>
      <c r="BF65" s="525"/>
      <c r="BG65" s="525"/>
      <c r="BH65" s="525"/>
      <c r="BI65" s="525"/>
      <c r="BJ65" s="525"/>
      <c r="BK65" s="525"/>
      <c r="BL65" s="525"/>
      <c r="BM65" s="525"/>
      <c r="BN65" s="525"/>
      <c r="BO65" s="525"/>
      <c r="BP65" s="525"/>
      <c r="BQ65" s="525"/>
      <c r="BR65" s="525"/>
      <c r="BS65" s="525"/>
      <c r="BT65" s="525"/>
      <c r="BU65" s="525"/>
      <c r="BV65" s="525"/>
      <c r="BW65" s="525"/>
      <c r="BX65" s="525"/>
      <c r="BY65" s="525"/>
      <c r="BZ65" s="525"/>
      <c r="CA65" s="525"/>
      <c r="CB65" s="525"/>
      <c r="CC65" s="525"/>
      <c r="CD65" s="525"/>
      <c r="CE65" s="525"/>
      <c r="CF65" s="525"/>
      <c r="CG65" s="525"/>
      <c r="CH65" s="525"/>
      <c r="CI65" s="525"/>
      <c r="CJ65" s="525"/>
      <c r="CK65" s="525"/>
      <c r="CL65" s="525"/>
      <c r="CM65" s="525"/>
      <c r="CN65" s="525"/>
      <c r="CO65" s="525"/>
      <c r="CP65" s="525"/>
      <c r="CQ65" s="521"/>
      <c r="CR65" s="524"/>
      <c r="CS65" s="521"/>
      <c r="CT65" s="521"/>
      <c r="CU65" s="513"/>
      <c r="CV65" s="513"/>
      <c r="CW65" s="513"/>
      <c r="CX65" s="513"/>
      <c r="CY65" s="518"/>
      <c r="CZ65" s="518"/>
      <c r="DA65" s="518"/>
      <c r="DB65" s="518"/>
      <c r="DC65" s="518"/>
      <c r="DD65" s="518"/>
      <c r="DE65" s="518"/>
      <c r="DF65" s="518"/>
      <c r="DG65" s="518"/>
      <c r="DH65" s="518"/>
      <c r="DI65" s="518"/>
      <c r="DJ65" s="518"/>
      <c r="DK65" s="518"/>
      <c r="DL65" s="518"/>
      <c r="DM65" s="518"/>
      <c r="DN65" s="518"/>
      <c r="DO65" s="518"/>
      <c r="DP65" s="518"/>
      <c r="DQ65" s="518"/>
      <c r="DR65" s="518"/>
      <c r="DS65" s="518"/>
      <c r="DT65" s="518"/>
      <c r="DU65" s="518"/>
      <c r="DV65" s="518"/>
      <c r="DW65" s="518"/>
      <c r="DX65" s="518"/>
    </row>
    <row r="66" spans="1:128" ht="5.25" customHeight="1" x14ac:dyDescent="0.2">
      <c r="A66" s="511"/>
      <c r="B66" s="525"/>
      <c r="C66" s="525"/>
      <c r="D66" s="525"/>
      <c r="E66" s="525"/>
      <c r="F66" s="525"/>
      <c r="G66" s="525"/>
      <c r="H66" s="525"/>
      <c r="I66" s="525"/>
      <c r="J66" s="525"/>
      <c r="K66" s="525"/>
      <c r="L66" s="525"/>
      <c r="M66" s="525"/>
      <c r="N66" s="525"/>
      <c r="O66" s="525"/>
      <c r="P66" s="525"/>
      <c r="Q66" s="525"/>
      <c r="R66" s="525"/>
      <c r="S66" s="525"/>
      <c r="T66" s="525"/>
      <c r="U66" s="525"/>
      <c r="V66" s="525"/>
      <c r="W66" s="525"/>
      <c r="X66" s="525"/>
      <c r="Y66" s="525"/>
      <c r="Z66" s="525"/>
      <c r="AA66" s="525"/>
      <c r="AB66" s="525"/>
      <c r="AC66" s="525"/>
      <c r="AD66" s="525"/>
      <c r="AE66" s="525"/>
      <c r="AF66" s="525"/>
      <c r="AG66" s="525"/>
      <c r="AH66" s="525"/>
      <c r="AI66" s="525"/>
      <c r="AJ66" s="525"/>
      <c r="AK66" s="525"/>
      <c r="AL66" s="525"/>
      <c r="AM66" s="525"/>
      <c r="AN66" s="525"/>
      <c r="AO66" s="525"/>
      <c r="AP66" s="525"/>
      <c r="AQ66" s="525"/>
      <c r="AR66" s="525"/>
      <c r="AS66" s="525"/>
      <c r="AT66" s="525"/>
      <c r="AU66" s="525"/>
      <c r="AV66" s="525"/>
      <c r="AW66" s="525"/>
      <c r="AX66" s="525"/>
      <c r="AY66" s="525"/>
      <c r="AZ66" s="525"/>
      <c r="BA66" s="525"/>
      <c r="BB66" s="525"/>
      <c r="BC66" s="525"/>
      <c r="BD66" s="525"/>
      <c r="BE66" s="525"/>
      <c r="BF66" s="525"/>
      <c r="BG66" s="525"/>
      <c r="BH66" s="525"/>
      <c r="BI66" s="525"/>
      <c r="BJ66" s="525"/>
      <c r="BK66" s="525"/>
      <c r="BL66" s="525"/>
      <c r="BM66" s="525"/>
      <c r="BN66" s="525"/>
      <c r="BO66" s="525"/>
      <c r="BP66" s="525"/>
      <c r="BQ66" s="525"/>
      <c r="BR66" s="525"/>
      <c r="BS66" s="525"/>
      <c r="BT66" s="525"/>
      <c r="BU66" s="525"/>
      <c r="BV66" s="525"/>
      <c r="BW66" s="525"/>
      <c r="BX66" s="525"/>
      <c r="BY66" s="525"/>
      <c r="BZ66" s="525"/>
      <c r="CA66" s="525"/>
      <c r="CB66" s="525"/>
      <c r="CC66" s="525"/>
      <c r="CD66" s="525"/>
      <c r="CE66" s="525"/>
      <c r="CF66" s="525"/>
      <c r="CG66" s="525"/>
      <c r="CH66" s="525"/>
      <c r="CI66" s="525"/>
      <c r="CJ66" s="525"/>
      <c r="CK66" s="525"/>
      <c r="CL66" s="525"/>
      <c r="CM66" s="525"/>
      <c r="CN66" s="525"/>
      <c r="CO66" s="525"/>
      <c r="CP66" s="525"/>
      <c r="CQ66" s="521"/>
      <c r="CR66" s="524"/>
      <c r="CS66" s="521"/>
      <c r="CT66" s="521"/>
      <c r="CU66" s="513"/>
      <c r="CV66" s="513"/>
      <c r="CW66" s="513"/>
      <c r="CX66" s="513"/>
      <c r="CY66" s="518"/>
      <c r="CZ66" s="518"/>
      <c r="DA66" s="518"/>
      <c r="DB66" s="518"/>
      <c r="DC66" s="518"/>
      <c r="DD66" s="518"/>
      <c r="DE66" s="518"/>
      <c r="DF66" s="518"/>
      <c r="DG66" s="518"/>
      <c r="DH66" s="518"/>
      <c r="DI66" s="518"/>
      <c r="DJ66" s="518"/>
      <c r="DK66" s="518"/>
      <c r="DL66" s="518"/>
      <c r="DM66" s="518"/>
      <c r="DN66" s="518"/>
      <c r="DO66" s="518"/>
      <c r="DP66" s="518"/>
      <c r="DQ66" s="518"/>
      <c r="DR66" s="518"/>
      <c r="DS66" s="518"/>
      <c r="DT66" s="518"/>
      <c r="DU66" s="518"/>
      <c r="DV66" s="518"/>
      <c r="DW66" s="518"/>
      <c r="DX66" s="518"/>
    </row>
    <row r="67" spans="1:128" ht="5.25" customHeight="1" x14ac:dyDescent="0.2">
      <c r="A67" s="511"/>
      <c r="B67" s="525"/>
      <c r="C67" s="525"/>
      <c r="D67" s="525"/>
      <c r="E67" s="525"/>
      <c r="F67" s="525"/>
      <c r="G67" s="525"/>
      <c r="H67" s="525"/>
      <c r="I67" s="525"/>
      <c r="J67" s="525"/>
      <c r="K67" s="525"/>
      <c r="L67" s="525"/>
      <c r="M67" s="525"/>
      <c r="N67" s="525"/>
      <c r="O67" s="525"/>
      <c r="P67" s="525"/>
      <c r="Q67" s="525"/>
      <c r="R67" s="525"/>
      <c r="S67" s="525"/>
      <c r="T67" s="525"/>
      <c r="U67" s="525"/>
      <c r="V67" s="525"/>
      <c r="W67" s="525"/>
      <c r="X67" s="525"/>
      <c r="Y67" s="525"/>
      <c r="Z67" s="525"/>
      <c r="AA67" s="525"/>
      <c r="AB67" s="525"/>
      <c r="AC67" s="525"/>
      <c r="AD67" s="525"/>
      <c r="AE67" s="525"/>
      <c r="AF67" s="525"/>
      <c r="AG67" s="525"/>
      <c r="AH67" s="525"/>
      <c r="AI67" s="525"/>
      <c r="AJ67" s="525"/>
      <c r="AK67" s="525"/>
      <c r="AL67" s="525"/>
      <c r="AM67" s="525"/>
      <c r="AN67" s="525"/>
      <c r="AO67" s="525"/>
      <c r="AP67" s="525"/>
      <c r="AQ67" s="525"/>
      <c r="AR67" s="525"/>
      <c r="AS67" s="525"/>
      <c r="AT67" s="525"/>
      <c r="AU67" s="525"/>
      <c r="AV67" s="525"/>
      <c r="AW67" s="525"/>
      <c r="AX67" s="525"/>
      <c r="AY67" s="525"/>
      <c r="AZ67" s="525"/>
      <c r="BA67" s="525"/>
      <c r="BB67" s="525"/>
      <c r="BC67" s="525"/>
      <c r="BD67" s="525"/>
      <c r="BE67" s="525"/>
      <c r="BF67" s="525"/>
      <c r="BG67" s="525"/>
      <c r="BH67" s="525"/>
      <c r="BI67" s="525"/>
      <c r="BJ67" s="525"/>
      <c r="BK67" s="525"/>
      <c r="BL67" s="525"/>
      <c r="BM67" s="525"/>
      <c r="BN67" s="525"/>
      <c r="BO67" s="525"/>
      <c r="BP67" s="525"/>
      <c r="BQ67" s="525"/>
      <c r="BR67" s="525"/>
      <c r="BS67" s="525"/>
      <c r="BT67" s="525"/>
      <c r="BU67" s="525"/>
      <c r="BV67" s="525"/>
      <c r="BW67" s="525"/>
      <c r="BX67" s="525"/>
      <c r="BY67" s="525"/>
      <c r="BZ67" s="525"/>
      <c r="CA67" s="525"/>
      <c r="CB67" s="525"/>
      <c r="CC67" s="525"/>
      <c r="CD67" s="525"/>
      <c r="CE67" s="525"/>
      <c r="CF67" s="525"/>
      <c r="CG67" s="525"/>
      <c r="CH67" s="525"/>
      <c r="CI67" s="525"/>
      <c r="CJ67" s="525"/>
      <c r="CK67" s="525"/>
      <c r="CL67" s="525"/>
      <c r="CM67" s="525"/>
      <c r="CN67" s="525"/>
      <c r="CO67" s="525"/>
      <c r="CP67" s="525"/>
      <c r="CQ67" s="521"/>
      <c r="CR67" s="524"/>
      <c r="CS67" s="521"/>
      <c r="CT67" s="521"/>
      <c r="CU67" s="513"/>
      <c r="CV67" s="513"/>
      <c r="CW67" s="513"/>
      <c r="CX67" s="513"/>
      <c r="CY67" s="518"/>
      <c r="CZ67" s="518"/>
      <c r="DA67" s="518"/>
      <c r="DB67" s="518"/>
      <c r="DC67" s="518"/>
      <c r="DD67" s="518"/>
      <c r="DE67" s="518"/>
      <c r="DF67" s="518"/>
      <c r="DG67" s="518"/>
      <c r="DH67" s="518"/>
      <c r="DI67" s="518"/>
      <c r="DJ67" s="518"/>
      <c r="DK67" s="518"/>
      <c r="DL67" s="518"/>
      <c r="DM67" s="518"/>
      <c r="DN67" s="518"/>
      <c r="DO67" s="518"/>
      <c r="DP67" s="518"/>
      <c r="DQ67" s="518"/>
      <c r="DR67" s="518"/>
      <c r="DS67" s="518"/>
      <c r="DT67" s="518"/>
      <c r="DU67" s="518"/>
      <c r="DV67" s="518"/>
      <c r="DW67" s="518"/>
      <c r="DX67" s="518"/>
    </row>
    <row r="68" spans="1:128" ht="5.25" customHeight="1" x14ac:dyDescent="0.2">
      <c r="A68" s="511"/>
      <c r="B68" s="525"/>
      <c r="C68" s="525"/>
      <c r="D68" s="525"/>
      <c r="E68" s="525"/>
      <c r="F68" s="525"/>
      <c r="G68" s="525"/>
      <c r="H68" s="525"/>
      <c r="I68" s="525"/>
      <c r="J68" s="525"/>
      <c r="K68" s="525"/>
      <c r="L68" s="525"/>
      <c r="M68" s="525"/>
      <c r="N68" s="525"/>
      <c r="O68" s="525"/>
      <c r="P68" s="525"/>
      <c r="Q68" s="525"/>
      <c r="R68" s="525"/>
      <c r="S68" s="525"/>
      <c r="T68" s="525"/>
      <c r="U68" s="525"/>
      <c r="V68" s="525"/>
      <c r="W68" s="525"/>
      <c r="X68" s="525"/>
      <c r="Y68" s="525"/>
      <c r="Z68" s="525"/>
      <c r="AA68" s="525"/>
      <c r="AB68" s="525"/>
      <c r="AC68" s="525"/>
      <c r="AD68" s="525"/>
      <c r="AE68" s="525"/>
      <c r="AF68" s="525"/>
      <c r="AG68" s="525"/>
      <c r="AH68" s="525"/>
      <c r="AI68" s="525"/>
      <c r="AJ68" s="525"/>
      <c r="AK68" s="525"/>
      <c r="AL68" s="525"/>
      <c r="AM68" s="525"/>
      <c r="AN68" s="525"/>
      <c r="AO68" s="525"/>
      <c r="AP68" s="525"/>
      <c r="AQ68" s="525"/>
      <c r="AR68" s="525"/>
      <c r="AS68" s="525"/>
      <c r="AT68" s="525"/>
      <c r="AU68" s="525"/>
      <c r="AV68" s="525"/>
      <c r="AW68" s="525"/>
      <c r="AX68" s="525"/>
      <c r="AY68" s="525"/>
      <c r="AZ68" s="525"/>
      <c r="BA68" s="525"/>
      <c r="BB68" s="525"/>
      <c r="BC68" s="525"/>
      <c r="BD68" s="525"/>
      <c r="BE68" s="525"/>
      <c r="BF68" s="525"/>
      <c r="BG68" s="525"/>
      <c r="BH68" s="525"/>
      <c r="BI68" s="525"/>
      <c r="BJ68" s="525"/>
      <c r="BK68" s="525"/>
      <c r="BL68" s="525"/>
      <c r="BM68" s="525"/>
      <c r="BN68" s="525"/>
      <c r="BO68" s="525"/>
      <c r="BP68" s="525"/>
      <c r="BQ68" s="525"/>
      <c r="BR68" s="525"/>
      <c r="BS68" s="525"/>
      <c r="BT68" s="525"/>
      <c r="BU68" s="525"/>
      <c r="BV68" s="525"/>
      <c r="BW68" s="525"/>
      <c r="BX68" s="525"/>
      <c r="BY68" s="525"/>
      <c r="BZ68" s="525"/>
      <c r="CA68" s="525"/>
      <c r="CB68" s="525"/>
      <c r="CC68" s="525"/>
      <c r="CD68" s="525"/>
      <c r="CE68" s="525"/>
      <c r="CF68" s="525"/>
      <c r="CG68" s="525"/>
      <c r="CH68" s="525"/>
      <c r="CI68" s="525"/>
      <c r="CJ68" s="525"/>
      <c r="CK68" s="525"/>
      <c r="CL68" s="525"/>
      <c r="CM68" s="525"/>
      <c r="CN68" s="525"/>
      <c r="CO68" s="525"/>
      <c r="CP68" s="525"/>
      <c r="CQ68" s="521"/>
      <c r="CR68" s="524"/>
      <c r="CS68" s="521"/>
      <c r="CT68" s="521"/>
      <c r="CU68" s="513"/>
      <c r="CV68" s="513"/>
      <c r="CW68" s="513"/>
      <c r="CX68" s="513"/>
      <c r="CY68" s="518"/>
      <c r="CZ68" s="518"/>
      <c r="DA68" s="518"/>
      <c r="DB68" s="518"/>
      <c r="DC68" s="518"/>
      <c r="DD68" s="518"/>
      <c r="DE68" s="518"/>
      <c r="DF68" s="518"/>
      <c r="DG68" s="518"/>
      <c r="DH68" s="518"/>
      <c r="DI68" s="518"/>
      <c r="DJ68" s="518"/>
      <c r="DK68" s="518"/>
      <c r="DL68" s="518"/>
      <c r="DM68" s="518"/>
      <c r="DN68" s="518"/>
      <c r="DO68" s="518"/>
      <c r="DP68" s="518"/>
      <c r="DQ68" s="518"/>
      <c r="DR68" s="518"/>
      <c r="DS68" s="518"/>
      <c r="DT68" s="518"/>
      <c r="DU68" s="518"/>
      <c r="DV68" s="518"/>
      <c r="DW68" s="518"/>
      <c r="DX68" s="518"/>
    </row>
    <row r="69" spans="1:128" ht="5.25" customHeight="1" x14ac:dyDescent="0.2">
      <c r="A69" s="511"/>
      <c r="B69" s="511"/>
      <c r="C69" s="511"/>
      <c r="D69" s="511"/>
      <c r="E69" s="511"/>
      <c r="F69" s="511"/>
      <c r="G69" s="511"/>
      <c r="H69" s="511"/>
      <c r="I69" s="511"/>
      <c r="J69" s="511"/>
      <c r="K69" s="511"/>
      <c r="L69" s="511"/>
      <c r="M69" s="511"/>
      <c r="N69" s="511"/>
      <c r="O69" s="511"/>
      <c r="P69" s="511"/>
      <c r="Q69" s="511"/>
      <c r="R69" s="511"/>
      <c r="S69" s="511"/>
      <c r="T69" s="511"/>
      <c r="U69" s="511"/>
      <c r="V69" s="511"/>
      <c r="W69" s="511"/>
      <c r="X69" s="511"/>
      <c r="Y69" s="511"/>
      <c r="Z69" s="511"/>
      <c r="AA69" s="511"/>
      <c r="AB69" s="511"/>
      <c r="AC69" s="511"/>
      <c r="AD69" s="511"/>
      <c r="AE69" s="511"/>
      <c r="AF69" s="511"/>
      <c r="AG69" s="511"/>
      <c r="AH69" s="511"/>
      <c r="AI69" s="511"/>
      <c r="AJ69" s="511"/>
      <c r="AK69" s="511"/>
      <c r="AL69" s="511"/>
      <c r="AM69" s="511"/>
      <c r="AN69" s="511"/>
      <c r="AO69" s="511"/>
      <c r="AP69" s="511"/>
      <c r="AQ69" s="511"/>
      <c r="AR69" s="511"/>
      <c r="AS69" s="511"/>
      <c r="AT69" s="511"/>
      <c r="AU69" s="511"/>
      <c r="AV69" s="511"/>
      <c r="AW69" s="511"/>
      <c r="AX69" s="511"/>
      <c r="AY69" s="511"/>
      <c r="AZ69" s="511"/>
      <c r="BA69" s="511"/>
      <c r="BB69" s="511"/>
      <c r="BC69" s="511"/>
      <c r="BD69" s="511"/>
      <c r="BE69" s="511"/>
      <c r="BF69" s="511"/>
      <c r="BG69" s="511"/>
      <c r="BH69" s="511"/>
      <c r="BI69" s="511"/>
      <c r="BJ69" s="511"/>
      <c r="BK69" s="511"/>
      <c r="BL69" s="511"/>
      <c r="BM69" s="511"/>
      <c r="BN69" s="511"/>
      <c r="BO69" s="511"/>
      <c r="BP69" s="511"/>
      <c r="BQ69" s="511"/>
      <c r="BR69" s="511"/>
      <c r="BS69" s="511"/>
      <c r="BT69" s="511"/>
      <c r="BU69" s="511"/>
      <c r="BV69" s="511"/>
      <c r="BW69" s="511"/>
      <c r="BX69" s="511"/>
      <c r="BY69" s="511"/>
      <c r="BZ69" s="511"/>
      <c r="CA69" s="511"/>
      <c r="CB69" s="511"/>
      <c r="CC69" s="511"/>
      <c r="CD69" s="511"/>
      <c r="CE69" s="511"/>
      <c r="CF69" s="511"/>
      <c r="CG69" s="511"/>
      <c r="CH69" s="511"/>
      <c r="CI69" s="511"/>
      <c r="CJ69" s="511"/>
      <c r="CK69" s="511"/>
      <c r="CL69" s="511"/>
      <c r="CM69" s="511"/>
      <c r="CN69" s="511"/>
      <c r="CO69" s="511"/>
      <c r="CP69" s="511"/>
      <c r="CQ69" s="511"/>
      <c r="CR69" s="511"/>
      <c r="CS69" s="511"/>
      <c r="CT69" s="511"/>
      <c r="CU69" s="511"/>
      <c r="CV69" s="511"/>
      <c r="CW69" s="511"/>
      <c r="CX69" s="511"/>
      <c r="CY69" s="511"/>
    </row>
    <row r="70" spans="1:128" ht="5.25" customHeight="1" x14ac:dyDescent="0.2">
      <c r="A70" s="1781" t="s">
        <v>762</v>
      </c>
      <c r="B70" s="1781"/>
      <c r="C70" s="1781"/>
      <c r="D70" s="1781"/>
      <c r="E70" s="1781"/>
      <c r="F70" s="1781"/>
      <c r="G70" s="1781"/>
      <c r="H70" s="1781"/>
      <c r="I70" s="1781"/>
      <c r="J70" s="1781"/>
      <c r="K70" s="1781"/>
      <c r="L70" s="1781"/>
      <c r="M70" s="1781"/>
      <c r="N70" s="1781"/>
      <c r="O70" s="1781"/>
      <c r="P70" s="1781"/>
      <c r="Q70" s="1781"/>
      <c r="R70" s="1781"/>
      <c r="S70" s="1781"/>
      <c r="T70" s="1781"/>
      <c r="U70" s="1781"/>
      <c r="V70" s="1781"/>
      <c r="W70" s="1781"/>
      <c r="X70" s="1781"/>
      <c r="Y70" s="1781"/>
      <c r="Z70" s="1781"/>
      <c r="AA70" s="1781"/>
      <c r="AB70" s="1781"/>
      <c r="AC70" s="1781"/>
      <c r="AD70" s="1781"/>
      <c r="AE70" s="1781"/>
      <c r="AF70" s="1781"/>
      <c r="AG70" s="1781"/>
      <c r="AH70" s="1781"/>
      <c r="AI70" s="1781"/>
      <c r="AJ70" s="1781"/>
      <c r="AK70" s="1781"/>
      <c r="AL70" s="1781"/>
      <c r="AM70" s="1781"/>
      <c r="AN70" s="1781"/>
      <c r="AO70" s="1781"/>
      <c r="AP70" s="1781"/>
      <c r="AQ70" s="1781"/>
      <c r="AR70" s="1781"/>
      <c r="AS70" s="1781"/>
      <c r="AT70" s="1781"/>
      <c r="AU70" s="1781"/>
      <c r="AV70" s="1781"/>
      <c r="AW70" s="1781"/>
      <c r="AX70" s="1781"/>
      <c r="AY70" s="1781"/>
      <c r="AZ70" s="1781"/>
      <c r="BA70" s="1781"/>
      <c r="BB70" s="1781"/>
      <c r="BC70" s="1781"/>
      <c r="BD70" s="1781"/>
      <c r="BE70" s="1781"/>
      <c r="BF70" s="1781"/>
      <c r="BG70" s="1781"/>
      <c r="BH70" s="1781"/>
      <c r="BI70" s="1781"/>
      <c r="BJ70" s="1781"/>
      <c r="BK70" s="1781"/>
      <c r="BL70" s="1781"/>
      <c r="BM70" s="1781"/>
      <c r="BN70" s="1781"/>
      <c r="BO70" s="1781"/>
      <c r="BP70" s="1781"/>
      <c r="BQ70" s="1781"/>
      <c r="BR70" s="1781"/>
      <c r="BS70" s="1781"/>
      <c r="BT70" s="1781"/>
      <c r="BU70" s="1781"/>
      <c r="BV70" s="1781"/>
      <c r="BW70" s="1781"/>
      <c r="BX70" s="1781"/>
      <c r="BY70" s="1781"/>
      <c r="BZ70" s="1781"/>
      <c r="CA70" s="1781"/>
      <c r="CB70" s="1781"/>
      <c r="CC70" s="1781"/>
      <c r="CD70" s="1781"/>
      <c r="CE70" s="1781"/>
      <c r="CF70" s="1781"/>
      <c r="CG70" s="1781"/>
      <c r="CH70" s="1781"/>
      <c r="CI70" s="1781"/>
      <c r="CJ70" s="1781"/>
      <c r="CK70" s="1781"/>
      <c r="CL70" s="1781"/>
      <c r="CM70" s="1781"/>
      <c r="CN70" s="1781"/>
      <c r="CO70" s="1781"/>
      <c r="CP70" s="1781"/>
      <c r="CQ70" s="1781"/>
      <c r="CR70" s="1781"/>
      <c r="CS70" s="1781"/>
      <c r="CT70" s="1781"/>
      <c r="CU70" s="1781"/>
      <c r="CV70" s="1781"/>
      <c r="CW70" s="1781"/>
      <c r="CX70" s="1781"/>
      <c r="CY70" s="1781"/>
    </row>
    <row r="71" spans="1:128" ht="5.25" customHeight="1" x14ac:dyDescent="0.2">
      <c r="A71" s="1781"/>
      <c r="B71" s="1781"/>
      <c r="C71" s="1781"/>
      <c r="D71" s="1781"/>
      <c r="E71" s="1781"/>
      <c r="F71" s="1781"/>
      <c r="G71" s="1781"/>
      <c r="H71" s="1781"/>
      <c r="I71" s="1781"/>
      <c r="J71" s="1781"/>
      <c r="K71" s="1781"/>
      <c r="L71" s="1781"/>
      <c r="M71" s="1781"/>
      <c r="N71" s="1781"/>
      <c r="O71" s="1781"/>
      <c r="P71" s="1781"/>
      <c r="Q71" s="1781"/>
      <c r="R71" s="1781"/>
      <c r="S71" s="1781"/>
      <c r="T71" s="1781"/>
      <c r="U71" s="1781"/>
      <c r="V71" s="1781"/>
      <c r="W71" s="1781"/>
      <c r="X71" s="1781"/>
      <c r="Y71" s="1781"/>
      <c r="Z71" s="1781"/>
      <c r="AA71" s="1781"/>
      <c r="AB71" s="1781"/>
      <c r="AC71" s="1781"/>
      <c r="AD71" s="1781"/>
      <c r="AE71" s="1781"/>
      <c r="AF71" s="1781"/>
      <c r="AG71" s="1781"/>
      <c r="AH71" s="1781"/>
      <c r="AI71" s="1781"/>
      <c r="AJ71" s="1781"/>
      <c r="AK71" s="1781"/>
      <c r="AL71" s="1781"/>
      <c r="AM71" s="1781"/>
      <c r="AN71" s="1781"/>
      <c r="AO71" s="1781"/>
      <c r="AP71" s="1781"/>
      <c r="AQ71" s="1781"/>
      <c r="AR71" s="1781"/>
      <c r="AS71" s="1781"/>
      <c r="AT71" s="1781"/>
      <c r="AU71" s="1781"/>
      <c r="AV71" s="1781"/>
      <c r="AW71" s="1781"/>
      <c r="AX71" s="1781"/>
      <c r="AY71" s="1781"/>
      <c r="AZ71" s="1781"/>
      <c r="BA71" s="1781"/>
      <c r="BB71" s="1781"/>
      <c r="BC71" s="1781"/>
      <c r="BD71" s="1781"/>
      <c r="BE71" s="1781"/>
      <c r="BF71" s="1781"/>
      <c r="BG71" s="1781"/>
      <c r="BH71" s="1781"/>
      <c r="BI71" s="1781"/>
      <c r="BJ71" s="1781"/>
      <c r="BK71" s="1781"/>
      <c r="BL71" s="1781"/>
      <c r="BM71" s="1781"/>
      <c r="BN71" s="1781"/>
      <c r="BO71" s="1781"/>
      <c r="BP71" s="1781"/>
      <c r="BQ71" s="1781"/>
      <c r="BR71" s="1781"/>
      <c r="BS71" s="1781"/>
      <c r="BT71" s="1781"/>
      <c r="BU71" s="1781"/>
      <c r="BV71" s="1781"/>
      <c r="BW71" s="1781"/>
      <c r="BX71" s="1781"/>
      <c r="BY71" s="1781"/>
      <c r="BZ71" s="1781"/>
      <c r="CA71" s="1781"/>
      <c r="CB71" s="1781"/>
      <c r="CC71" s="1781"/>
      <c r="CD71" s="1781"/>
      <c r="CE71" s="1781"/>
      <c r="CF71" s="1781"/>
      <c r="CG71" s="1781"/>
      <c r="CH71" s="1781"/>
      <c r="CI71" s="1781"/>
      <c r="CJ71" s="1781"/>
      <c r="CK71" s="1781"/>
      <c r="CL71" s="1781"/>
      <c r="CM71" s="1781"/>
      <c r="CN71" s="1781"/>
      <c r="CO71" s="1781"/>
      <c r="CP71" s="1781"/>
      <c r="CQ71" s="1781"/>
      <c r="CR71" s="1781"/>
      <c r="CS71" s="1781"/>
      <c r="CT71" s="1781"/>
      <c r="CU71" s="1781"/>
      <c r="CV71" s="1781"/>
      <c r="CW71" s="1781"/>
      <c r="CX71" s="1781"/>
      <c r="CY71" s="1781"/>
    </row>
    <row r="72" spans="1:128" ht="5.25" customHeight="1" x14ac:dyDescent="0.2">
      <c r="A72" s="1781"/>
      <c r="B72" s="1781"/>
      <c r="C72" s="1781"/>
      <c r="D72" s="1781"/>
      <c r="E72" s="1781"/>
      <c r="F72" s="1781"/>
      <c r="G72" s="1781"/>
      <c r="H72" s="1781"/>
      <c r="I72" s="1781"/>
      <c r="J72" s="1781"/>
      <c r="K72" s="1781"/>
      <c r="L72" s="1781"/>
      <c r="M72" s="1781"/>
      <c r="N72" s="1781"/>
      <c r="O72" s="1781"/>
      <c r="P72" s="1781"/>
      <c r="Q72" s="1781"/>
      <c r="R72" s="1781"/>
      <c r="S72" s="1781"/>
      <c r="T72" s="1781"/>
      <c r="U72" s="1781"/>
      <c r="V72" s="1781"/>
      <c r="W72" s="1781"/>
      <c r="X72" s="1781"/>
      <c r="Y72" s="1781"/>
      <c r="Z72" s="1781"/>
      <c r="AA72" s="1781"/>
      <c r="AB72" s="1781"/>
      <c r="AC72" s="1781"/>
      <c r="AD72" s="1781"/>
      <c r="AE72" s="1781"/>
      <c r="AF72" s="1781"/>
      <c r="AG72" s="1781"/>
      <c r="AH72" s="1781"/>
      <c r="AI72" s="1781"/>
      <c r="AJ72" s="1781"/>
      <c r="AK72" s="1781"/>
      <c r="AL72" s="1781"/>
      <c r="AM72" s="1781"/>
      <c r="AN72" s="1781"/>
      <c r="AO72" s="1781"/>
      <c r="AP72" s="1781"/>
      <c r="AQ72" s="1781"/>
      <c r="AR72" s="1781"/>
      <c r="AS72" s="1781"/>
      <c r="AT72" s="1781"/>
      <c r="AU72" s="1781"/>
      <c r="AV72" s="1781"/>
      <c r="AW72" s="1781"/>
      <c r="AX72" s="1781"/>
      <c r="AY72" s="1781"/>
      <c r="AZ72" s="1781"/>
      <c r="BA72" s="1781"/>
      <c r="BB72" s="1781"/>
      <c r="BC72" s="1781"/>
      <c r="BD72" s="1781"/>
      <c r="BE72" s="1781"/>
      <c r="BF72" s="1781"/>
      <c r="BG72" s="1781"/>
      <c r="BH72" s="1781"/>
      <c r="BI72" s="1781"/>
      <c r="BJ72" s="1781"/>
      <c r="BK72" s="1781"/>
      <c r="BL72" s="1781"/>
      <c r="BM72" s="1781"/>
      <c r="BN72" s="1781"/>
      <c r="BO72" s="1781"/>
      <c r="BP72" s="1781"/>
      <c r="BQ72" s="1781"/>
      <c r="BR72" s="1781"/>
      <c r="BS72" s="1781"/>
      <c r="BT72" s="1781"/>
      <c r="BU72" s="1781"/>
      <c r="BV72" s="1781"/>
      <c r="BW72" s="1781"/>
      <c r="BX72" s="1781"/>
      <c r="BY72" s="1781"/>
      <c r="BZ72" s="1781"/>
      <c r="CA72" s="1781"/>
      <c r="CB72" s="1781"/>
      <c r="CC72" s="1781"/>
      <c r="CD72" s="1781"/>
      <c r="CE72" s="1781"/>
      <c r="CF72" s="1781"/>
      <c r="CG72" s="1781"/>
      <c r="CH72" s="1781"/>
      <c r="CI72" s="1781"/>
      <c r="CJ72" s="1781"/>
      <c r="CK72" s="1781"/>
      <c r="CL72" s="1781"/>
      <c r="CM72" s="1781"/>
      <c r="CN72" s="1781"/>
      <c r="CO72" s="1781"/>
      <c r="CP72" s="1781"/>
      <c r="CQ72" s="1781"/>
      <c r="CR72" s="1781"/>
      <c r="CS72" s="1781"/>
      <c r="CT72" s="1781"/>
      <c r="CU72" s="1781"/>
      <c r="CV72" s="1781"/>
      <c r="CW72" s="1781"/>
      <c r="CX72" s="1781"/>
      <c r="CY72" s="1781"/>
    </row>
    <row r="73" spans="1:128" ht="5.25" customHeight="1" x14ac:dyDescent="0.2">
      <c r="A73" s="534"/>
      <c r="B73" s="534"/>
      <c r="C73" s="534"/>
      <c r="D73" s="534"/>
      <c r="E73" s="534"/>
      <c r="F73" s="534"/>
      <c r="G73" s="534"/>
      <c r="H73" s="534"/>
      <c r="I73" s="534"/>
      <c r="J73" s="534"/>
      <c r="K73" s="534"/>
      <c r="L73" s="534"/>
      <c r="M73" s="534"/>
      <c r="N73" s="534"/>
      <c r="O73" s="534"/>
      <c r="P73" s="534"/>
      <c r="Q73" s="534"/>
      <c r="R73" s="534"/>
      <c r="S73" s="534"/>
      <c r="T73" s="534"/>
      <c r="U73" s="534"/>
      <c r="V73" s="534"/>
      <c r="W73" s="534"/>
      <c r="X73" s="534"/>
      <c r="Y73" s="534"/>
      <c r="Z73" s="534"/>
      <c r="AA73" s="534"/>
      <c r="AB73" s="534"/>
      <c r="AC73" s="534"/>
      <c r="AD73" s="534"/>
      <c r="AE73" s="534"/>
      <c r="AF73" s="534"/>
      <c r="AG73" s="534"/>
      <c r="AH73" s="534"/>
      <c r="AI73" s="534"/>
      <c r="AJ73" s="534"/>
      <c r="AK73" s="534"/>
      <c r="AL73" s="534"/>
      <c r="AM73" s="534"/>
      <c r="AN73" s="534"/>
      <c r="AO73" s="534"/>
      <c r="AP73" s="534"/>
      <c r="AQ73" s="534"/>
      <c r="AR73" s="534"/>
      <c r="AS73" s="534"/>
      <c r="AT73" s="534"/>
      <c r="AU73" s="534"/>
      <c r="AV73" s="534"/>
      <c r="AW73" s="534"/>
      <c r="AX73" s="534"/>
      <c r="AY73" s="534"/>
      <c r="AZ73" s="534"/>
      <c r="BA73" s="534"/>
      <c r="BB73" s="534"/>
      <c r="BC73" s="534"/>
      <c r="BD73" s="534"/>
      <c r="BE73" s="534"/>
      <c r="BF73" s="534"/>
      <c r="BG73" s="534"/>
      <c r="BH73" s="534"/>
      <c r="BI73" s="534"/>
      <c r="BJ73" s="534"/>
      <c r="BK73" s="534"/>
      <c r="BL73" s="534"/>
      <c r="BM73" s="534"/>
      <c r="BN73" s="534"/>
      <c r="BO73" s="534"/>
      <c r="BP73" s="534"/>
      <c r="BQ73" s="534"/>
      <c r="BR73" s="534"/>
      <c r="BS73" s="534"/>
      <c r="BT73" s="534"/>
      <c r="BU73" s="534"/>
      <c r="BV73" s="534"/>
      <c r="BW73" s="534"/>
      <c r="BX73" s="534"/>
      <c r="BY73" s="534"/>
      <c r="BZ73" s="534"/>
      <c r="CA73" s="534"/>
      <c r="CB73" s="534"/>
      <c r="CC73" s="534"/>
      <c r="CD73" s="534"/>
      <c r="CE73" s="534"/>
      <c r="CF73" s="534"/>
      <c r="CG73" s="534"/>
      <c r="CH73" s="534"/>
      <c r="CI73" s="534"/>
      <c r="CJ73" s="534"/>
      <c r="CK73" s="534"/>
      <c r="CL73" s="534"/>
      <c r="CM73" s="534"/>
      <c r="CN73" s="534"/>
      <c r="CO73" s="534"/>
      <c r="CP73" s="534"/>
      <c r="CQ73" s="534"/>
      <c r="CR73" s="534"/>
      <c r="CS73" s="534"/>
      <c r="CT73" s="534"/>
      <c r="CU73" s="534"/>
      <c r="CV73" s="534"/>
      <c r="CW73" s="534"/>
      <c r="CX73" s="534"/>
      <c r="CY73" s="534"/>
    </row>
    <row r="74" spans="1:128" ht="5.25" customHeight="1" x14ac:dyDescent="0.2">
      <c r="A74" s="534"/>
      <c r="B74" s="534"/>
      <c r="C74" s="534"/>
      <c r="D74" s="534"/>
      <c r="E74" s="534"/>
      <c r="F74" s="534"/>
      <c r="G74" s="534"/>
      <c r="H74" s="534"/>
      <c r="I74" s="534"/>
      <c r="J74" s="534"/>
      <c r="K74" s="534"/>
      <c r="L74" s="534"/>
      <c r="M74" s="534"/>
      <c r="N74" s="534"/>
      <c r="O74" s="534"/>
      <c r="P74" s="534"/>
      <c r="Q74" s="534"/>
      <c r="R74" s="534"/>
      <c r="S74" s="534"/>
      <c r="T74" s="534"/>
      <c r="U74" s="534"/>
      <c r="V74" s="534"/>
      <c r="W74" s="534"/>
      <c r="X74" s="534"/>
      <c r="Y74" s="534"/>
      <c r="Z74" s="534"/>
      <c r="AA74" s="534"/>
      <c r="AB74" s="534"/>
      <c r="AC74" s="534"/>
      <c r="AD74" s="534"/>
      <c r="AE74" s="534"/>
      <c r="AF74" s="534"/>
      <c r="AG74" s="534"/>
      <c r="AH74" s="534"/>
      <c r="AI74" s="534"/>
      <c r="AJ74" s="534"/>
      <c r="AK74" s="534"/>
      <c r="AL74" s="534"/>
      <c r="AM74" s="534"/>
      <c r="AN74" s="534"/>
      <c r="AO74" s="534"/>
      <c r="AP74" s="534"/>
      <c r="AQ74" s="534"/>
      <c r="AR74" s="534"/>
      <c r="AS74" s="534"/>
      <c r="AT74" s="534"/>
      <c r="AU74" s="534"/>
      <c r="AV74" s="534"/>
      <c r="AW74" s="534"/>
      <c r="AX74" s="534"/>
      <c r="AY74" s="534"/>
      <c r="AZ74" s="534"/>
      <c r="BA74" s="534"/>
      <c r="BB74" s="534"/>
      <c r="BC74" s="534"/>
      <c r="BD74" s="534"/>
      <c r="BE74" s="534"/>
      <c r="BF74" s="534"/>
      <c r="BG74" s="534"/>
      <c r="BH74" s="534"/>
      <c r="BI74" s="534"/>
      <c r="BJ74" s="534"/>
      <c r="BK74" s="534"/>
      <c r="BL74" s="534"/>
      <c r="BM74" s="534"/>
      <c r="BN74" s="534"/>
      <c r="BO74" s="534"/>
      <c r="BP74" s="534"/>
      <c r="BQ74" s="534"/>
      <c r="BR74" s="534"/>
      <c r="BS74" s="534"/>
      <c r="BT74" s="534"/>
      <c r="BU74" s="534"/>
      <c r="BV74" s="534"/>
      <c r="BW74" s="534"/>
      <c r="BX74" s="534"/>
      <c r="BY74" s="534"/>
      <c r="BZ74" s="534"/>
      <c r="CA74" s="534"/>
      <c r="CB74" s="534"/>
      <c r="CC74" s="534"/>
      <c r="CD74" s="534"/>
      <c r="CE74" s="534"/>
      <c r="CF74" s="534"/>
      <c r="CG74" s="534"/>
      <c r="CH74" s="534"/>
      <c r="CI74" s="534"/>
      <c r="CJ74" s="534"/>
      <c r="CK74" s="534"/>
      <c r="CL74" s="534"/>
      <c r="CM74" s="534"/>
      <c r="CN74" s="534"/>
      <c r="CO74" s="534"/>
      <c r="CP74" s="534"/>
      <c r="CQ74" s="534"/>
      <c r="CR74" s="534"/>
      <c r="CS74" s="534"/>
      <c r="CT74" s="534"/>
      <c r="CU74" s="534"/>
      <c r="CV74" s="534"/>
      <c r="CW74" s="534"/>
      <c r="CX74" s="534"/>
      <c r="CY74" s="534"/>
    </row>
    <row r="75" spans="1:128" ht="5.25" customHeight="1" x14ac:dyDescent="0.2">
      <c r="A75" s="534"/>
      <c r="B75" s="534"/>
      <c r="C75" s="534"/>
      <c r="D75" s="534"/>
      <c r="E75" s="534"/>
      <c r="F75" s="535"/>
      <c r="G75" s="535"/>
      <c r="H75" s="535"/>
      <c r="I75" s="535"/>
      <c r="J75" s="535"/>
      <c r="K75" s="535"/>
      <c r="L75" s="535"/>
      <c r="M75" s="535"/>
      <c r="N75" s="535"/>
      <c r="O75" s="535"/>
      <c r="P75" s="535"/>
      <c r="Q75" s="535"/>
      <c r="R75" s="535"/>
      <c r="S75" s="535"/>
      <c r="T75" s="535"/>
      <c r="U75" s="535"/>
      <c r="V75" s="535"/>
      <c r="W75" s="535"/>
      <c r="X75" s="535"/>
      <c r="Y75" s="535"/>
      <c r="Z75" s="535"/>
      <c r="AA75" s="535"/>
      <c r="AB75" s="535"/>
      <c r="AC75" s="535"/>
      <c r="AD75" s="535"/>
      <c r="AE75" s="535"/>
      <c r="AF75" s="535"/>
      <c r="AG75" s="535"/>
      <c r="AH75" s="535"/>
      <c r="AI75" s="535"/>
      <c r="AJ75" s="535"/>
      <c r="AK75" s="535"/>
      <c r="AL75" s="535"/>
      <c r="AM75" s="535"/>
      <c r="AN75" s="535"/>
      <c r="AO75" s="535"/>
      <c r="AP75" s="535"/>
      <c r="AQ75" s="535"/>
      <c r="AR75" s="535"/>
      <c r="AS75" s="535"/>
      <c r="AT75" s="535"/>
      <c r="AU75" s="535"/>
      <c r="AV75" s="535"/>
      <c r="AW75" s="535"/>
      <c r="AX75" s="535"/>
      <c r="AY75" s="535"/>
      <c r="AZ75" s="535"/>
      <c r="BA75" s="535"/>
      <c r="BB75" s="535"/>
      <c r="BC75" s="535"/>
      <c r="BD75" s="535"/>
      <c r="BE75" s="535"/>
      <c r="BF75" s="535"/>
      <c r="BG75" s="535"/>
      <c r="BH75" s="535"/>
      <c r="BI75" s="535"/>
      <c r="BJ75" s="535"/>
      <c r="BK75" s="535"/>
      <c r="BL75" s="535"/>
      <c r="BM75" s="535"/>
      <c r="BN75" s="535"/>
      <c r="BO75" s="535"/>
      <c r="BP75" s="535"/>
      <c r="BQ75" s="535"/>
      <c r="BR75" s="535"/>
      <c r="BS75" s="535"/>
      <c r="BT75" s="535"/>
      <c r="BU75" s="535"/>
      <c r="BV75" s="535"/>
      <c r="BW75" s="535"/>
      <c r="BX75" s="535"/>
      <c r="BY75" s="535"/>
      <c r="BZ75" s="535"/>
      <c r="CA75" s="535"/>
      <c r="CB75" s="535"/>
      <c r="CC75" s="535"/>
      <c r="CD75" s="535"/>
      <c r="CE75" s="535"/>
      <c r="CF75" s="535"/>
      <c r="CG75" s="535"/>
      <c r="CH75" s="535"/>
      <c r="CI75" s="535"/>
      <c r="CJ75" s="535"/>
      <c r="CK75" s="535"/>
      <c r="CL75" s="535"/>
      <c r="CM75" s="535"/>
      <c r="CN75" s="535"/>
      <c r="CO75" s="535"/>
      <c r="CP75" s="535"/>
      <c r="CQ75" s="535"/>
      <c r="CR75" s="535"/>
      <c r="CS75" s="535"/>
      <c r="CT75" s="534"/>
      <c r="CU75" s="534"/>
      <c r="CV75" s="534"/>
      <c r="CW75" s="534"/>
      <c r="CX75" s="534"/>
      <c r="CY75" s="534"/>
    </row>
    <row r="76" spans="1:128" ht="5.25" customHeight="1" x14ac:dyDescent="0.2">
      <c r="A76" s="534"/>
      <c r="B76" s="534"/>
      <c r="C76" s="534"/>
      <c r="D76" s="534"/>
      <c r="E76" s="534"/>
      <c r="F76" s="535"/>
      <c r="G76" s="535"/>
      <c r="H76" s="535"/>
      <c r="I76" s="535"/>
      <c r="J76" s="535"/>
      <c r="K76" s="535"/>
      <c r="L76" s="535"/>
      <c r="M76" s="535"/>
      <c r="N76" s="535"/>
      <c r="O76" s="535"/>
      <c r="P76" s="535"/>
      <c r="Q76" s="535"/>
      <c r="R76" s="535"/>
      <c r="S76" s="535"/>
      <c r="T76" s="535"/>
      <c r="U76" s="535"/>
      <c r="V76" s="535"/>
      <c r="W76" s="535"/>
      <c r="X76" s="535"/>
      <c r="Y76" s="535"/>
      <c r="Z76" s="535"/>
      <c r="AA76" s="535"/>
      <c r="AB76" s="535"/>
      <c r="AC76" s="535"/>
      <c r="AD76" s="535"/>
      <c r="AE76" s="535"/>
      <c r="AF76" s="535"/>
      <c r="AG76" s="535"/>
      <c r="AH76" s="535"/>
      <c r="AI76" s="535"/>
      <c r="AJ76" s="535"/>
      <c r="AK76" s="535"/>
      <c r="AL76" s="535"/>
      <c r="AM76" s="535"/>
      <c r="AN76" s="535"/>
      <c r="AO76" s="535"/>
      <c r="AP76" s="535"/>
      <c r="AQ76" s="535"/>
      <c r="AR76" s="535"/>
      <c r="AS76" s="535"/>
      <c r="AT76" s="535"/>
      <c r="AU76" s="535"/>
      <c r="AV76" s="535"/>
      <c r="AW76" s="535"/>
      <c r="AX76" s="535"/>
      <c r="AY76" s="535"/>
      <c r="AZ76" s="535"/>
      <c r="BA76" s="535"/>
      <c r="BB76" s="535"/>
      <c r="BC76" s="535"/>
      <c r="BD76" s="535"/>
      <c r="BE76" s="535"/>
      <c r="BF76" s="535"/>
      <c r="BG76" s="535"/>
      <c r="BH76" s="535"/>
      <c r="BI76" s="535"/>
      <c r="BJ76" s="535"/>
      <c r="BK76" s="535"/>
      <c r="BL76" s="535"/>
      <c r="BM76" s="535"/>
      <c r="BN76" s="535"/>
      <c r="BO76" s="535"/>
      <c r="BP76" s="535"/>
      <c r="BQ76" s="535"/>
      <c r="BR76" s="535"/>
      <c r="BS76" s="535"/>
      <c r="BT76" s="535"/>
      <c r="BU76" s="535"/>
      <c r="BV76" s="535"/>
      <c r="BW76" s="535"/>
      <c r="BX76" s="535"/>
      <c r="BY76" s="535"/>
      <c r="BZ76" s="535"/>
      <c r="CA76" s="535"/>
      <c r="CB76" s="535"/>
      <c r="CC76" s="535"/>
      <c r="CD76" s="535"/>
      <c r="CE76" s="535"/>
      <c r="CF76" s="535"/>
      <c r="CG76" s="535"/>
      <c r="CH76" s="535"/>
      <c r="CI76" s="535"/>
      <c r="CJ76" s="535"/>
      <c r="CK76" s="535"/>
      <c r="CL76" s="535"/>
      <c r="CM76" s="535"/>
      <c r="CN76" s="535"/>
      <c r="CO76" s="535"/>
      <c r="CP76" s="535"/>
      <c r="CQ76" s="535"/>
      <c r="CR76" s="535"/>
      <c r="CS76" s="535"/>
      <c r="CT76" s="534"/>
      <c r="CU76" s="534"/>
      <c r="CV76" s="534"/>
      <c r="CW76" s="534"/>
      <c r="CX76" s="534"/>
      <c r="CY76" s="534"/>
    </row>
    <row r="77" spans="1:128" ht="5.25" customHeight="1" x14ac:dyDescent="0.2">
      <c r="A77" s="534"/>
      <c r="B77" s="534"/>
      <c r="C77" s="534"/>
      <c r="D77" s="1782" t="s">
        <v>763</v>
      </c>
      <c r="E77" s="1782"/>
      <c r="F77" s="1782"/>
      <c r="G77" s="1782"/>
      <c r="H77" s="1782"/>
      <c r="I77" s="1782"/>
      <c r="J77" s="1782"/>
      <c r="K77" s="1782"/>
      <c r="L77" s="1782"/>
      <c r="M77" s="1782"/>
      <c r="N77" s="1782"/>
      <c r="O77" s="1782"/>
      <c r="P77" s="1782"/>
      <c r="Q77" s="1782"/>
      <c r="R77" s="1782"/>
      <c r="S77" s="1782"/>
      <c r="T77" s="1782"/>
      <c r="U77" s="1782"/>
      <c r="V77" s="1782"/>
      <c r="W77" s="1782"/>
      <c r="X77" s="1782"/>
      <c r="Y77" s="1782"/>
      <c r="Z77" s="1782"/>
      <c r="AA77" s="1782"/>
      <c r="AB77" s="1782"/>
      <c r="AC77" s="1782"/>
      <c r="AD77" s="1782"/>
      <c r="AE77" s="1782"/>
      <c r="AF77" s="1782"/>
      <c r="AG77" s="1782"/>
      <c r="AH77" s="1782"/>
      <c r="AI77" s="1782"/>
      <c r="AJ77" s="1782"/>
      <c r="AK77" s="1782"/>
      <c r="AL77" s="1782"/>
      <c r="AM77" s="1782"/>
      <c r="AN77" s="1782"/>
      <c r="AO77" s="1782"/>
      <c r="AP77" s="1782"/>
      <c r="AQ77" s="1782"/>
      <c r="AR77" s="1782"/>
      <c r="AS77" s="1782"/>
      <c r="AT77" s="1782"/>
      <c r="AU77" s="1782"/>
      <c r="AV77" s="1782"/>
      <c r="AW77" s="1782"/>
      <c r="AX77" s="1782"/>
      <c r="AY77" s="1782"/>
      <c r="AZ77" s="1782"/>
      <c r="BA77" s="1782"/>
      <c r="BB77" s="1782"/>
      <c r="BC77" s="1782"/>
      <c r="BD77" s="1782"/>
      <c r="BE77" s="1782"/>
      <c r="BF77" s="1782"/>
      <c r="BG77" s="1782"/>
      <c r="BH77" s="1782"/>
      <c r="BI77" s="1782"/>
      <c r="BJ77" s="1782"/>
      <c r="BK77" s="1782"/>
      <c r="BL77" s="536"/>
      <c r="BM77" s="536"/>
      <c r="BN77" s="536"/>
      <c r="BO77" s="536"/>
      <c r="BP77" s="536"/>
      <c r="BQ77" s="536"/>
      <c r="BR77" s="536"/>
      <c r="BS77" s="536"/>
      <c r="BT77" s="536"/>
      <c r="BU77" s="1774" t="s">
        <v>764</v>
      </c>
      <c r="BV77" s="1774"/>
      <c r="BW77" s="1774"/>
      <c r="BX77" s="1774"/>
      <c r="BY77" s="1774"/>
      <c r="BZ77" s="1774"/>
      <c r="CA77" s="1774"/>
      <c r="CB77" s="1774"/>
      <c r="CC77" s="1774"/>
      <c r="CD77" s="1775"/>
      <c r="CE77" s="1775"/>
      <c r="CF77" s="1775"/>
      <c r="CG77" s="1775"/>
      <c r="CH77" s="1774" t="s">
        <v>765</v>
      </c>
      <c r="CI77" s="1774"/>
      <c r="CJ77" s="1774"/>
      <c r="CK77" s="1774"/>
      <c r="CL77" s="1774"/>
      <c r="CM77" s="1774"/>
      <c r="CN77" s="1774"/>
      <c r="CO77" s="1774"/>
      <c r="CP77" s="1774"/>
      <c r="CQ77" s="1775"/>
      <c r="CR77" s="1775"/>
      <c r="CS77" s="1775"/>
      <c r="CT77" s="1775"/>
      <c r="CU77" s="517"/>
      <c r="CV77" s="517"/>
      <c r="CW77" s="537"/>
      <c r="CX77" s="537"/>
      <c r="CY77" s="537"/>
      <c r="CZ77" s="537"/>
      <c r="DA77" s="537"/>
      <c r="DB77" s="537"/>
      <c r="DC77" s="538"/>
      <c r="DD77" s="538"/>
      <c r="DE77" s="538"/>
      <c r="DF77" s="539"/>
    </row>
    <row r="78" spans="1:128" ht="5.25" customHeight="1" x14ac:dyDescent="0.2">
      <c r="A78" s="522"/>
      <c r="B78" s="522"/>
      <c r="C78" s="522"/>
      <c r="D78" s="1782"/>
      <c r="E78" s="1782"/>
      <c r="F78" s="1782"/>
      <c r="G78" s="1782"/>
      <c r="H78" s="1782"/>
      <c r="I78" s="1782"/>
      <c r="J78" s="1782"/>
      <c r="K78" s="1782"/>
      <c r="L78" s="1782"/>
      <c r="M78" s="1782"/>
      <c r="N78" s="1782"/>
      <c r="O78" s="1782"/>
      <c r="P78" s="1782"/>
      <c r="Q78" s="1782"/>
      <c r="R78" s="1782"/>
      <c r="S78" s="1782"/>
      <c r="T78" s="1782"/>
      <c r="U78" s="1782"/>
      <c r="V78" s="1782"/>
      <c r="W78" s="1782"/>
      <c r="X78" s="1782"/>
      <c r="Y78" s="1782"/>
      <c r="Z78" s="1782"/>
      <c r="AA78" s="1782"/>
      <c r="AB78" s="1782"/>
      <c r="AC78" s="1782"/>
      <c r="AD78" s="1782"/>
      <c r="AE78" s="1782"/>
      <c r="AF78" s="1782"/>
      <c r="AG78" s="1782"/>
      <c r="AH78" s="1782"/>
      <c r="AI78" s="1782"/>
      <c r="AJ78" s="1782"/>
      <c r="AK78" s="1782"/>
      <c r="AL78" s="1782"/>
      <c r="AM78" s="1782"/>
      <c r="AN78" s="1782"/>
      <c r="AO78" s="1782"/>
      <c r="AP78" s="1782"/>
      <c r="AQ78" s="1782"/>
      <c r="AR78" s="1782"/>
      <c r="AS78" s="1782"/>
      <c r="AT78" s="1782"/>
      <c r="AU78" s="1782"/>
      <c r="AV78" s="1782"/>
      <c r="AW78" s="1782"/>
      <c r="AX78" s="1782"/>
      <c r="AY78" s="1782"/>
      <c r="AZ78" s="1782"/>
      <c r="BA78" s="1782"/>
      <c r="BB78" s="1782"/>
      <c r="BC78" s="1782"/>
      <c r="BD78" s="1782"/>
      <c r="BE78" s="1782"/>
      <c r="BF78" s="1782"/>
      <c r="BG78" s="1782"/>
      <c r="BH78" s="1782"/>
      <c r="BI78" s="1782"/>
      <c r="BJ78" s="1782"/>
      <c r="BK78" s="1782"/>
      <c r="BL78" s="536"/>
      <c r="BM78" s="536"/>
      <c r="BN78" s="536"/>
      <c r="BO78" s="536"/>
      <c r="BP78" s="536"/>
      <c r="BQ78" s="536"/>
      <c r="BR78" s="536"/>
      <c r="BS78" s="536"/>
      <c r="BT78" s="536"/>
      <c r="BU78" s="1774"/>
      <c r="BV78" s="1774"/>
      <c r="BW78" s="1774"/>
      <c r="BX78" s="1774"/>
      <c r="BY78" s="1774"/>
      <c r="BZ78" s="1774"/>
      <c r="CA78" s="1774"/>
      <c r="CB78" s="1774"/>
      <c r="CC78" s="1774"/>
      <c r="CD78" s="1775"/>
      <c r="CE78" s="1775"/>
      <c r="CF78" s="1775"/>
      <c r="CG78" s="1775"/>
      <c r="CH78" s="1774"/>
      <c r="CI78" s="1774"/>
      <c r="CJ78" s="1774"/>
      <c r="CK78" s="1774"/>
      <c r="CL78" s="1774"/>
      <c r="CM78" s="1774"/>
      <c r="CN78" s="1774"/>
      <c r="CO78" s="1774"/>
      <c r="CP78" s="1774"/>
      <c r="CQ78" s="1775"/>
      <c r="CR78" s="1775"/>
      <c r="CS78" s="1775"/>
      <c r="CT78" s="1775"/>
      <c r="CU78" s="517"/>
      <c r="CV78" s="517"/>
      <c r="CW78" s="537"/>
      <c r="CX78" s="537"/>
      <c r="CY78" s="537"/>
      <c r="CZ78" s="537"/>
      <c r="DA78" s="537"/>
      <c r="DB78" s="537"/>
      <c r="DC78" s="511"/>
      <c r="DD78" s="511"/>
      <c r="DE78" s="511"/>
      <c r="DF78" s="540"/>
    </row>
    <row r="79" spans="1:128" ht="5.25" customHeight="1" x14ac:dyDescent="0.2">
      <c r="A79" s="522"/>
      <c r="B79" s="522"/>
      <c r="C79" s="522"/>
      <c r="D79" s="1782"/>
      <c r="E79" s="1782"/>
      <c r="F79" s="1782"/>
      <c r="G79" s="1782"/>
      <c r="H79" s="1782"/>
      <c r="I79" s="1782"/>
      <c r="J79" s="1782"/>
      <c r="K79" s="1782"/>
      <c r="L79" s="1782"/>
      <c r="M79" s="1782"/>
      <c r="N79" s="1782"/>
      <c r="O79" s="1782"/>
      <c r="P79" s="1782"/>
      <c r="Q79" s="1782"/>
      <c r="R79" s="1782"/>
      <c r="S79" s="1782"/>
      <c r="T79" s="1782"/>
      <c r="U79" s="1782"/>
      <c r="V79" s="1782"/>
      <c r="W79" s="1782"/>
      <c r="X79" s="1782"/>
      <c r="Y79" s="1782"/>
      <c r="Z79" s="1782"/>
      <c r="AA79" s="1782"/>
      <c r="AB79" s="1782"/>
      <c r="AC79" s="1782"/>
      <c r="AD79" s="1782"/>
      <c r="AE79" s="1782"/>
      <c r="AF79" s="1782"/>
      <c r="AG79" s="1782"/>
      <c r="AH79" s="1782"/>
      <c r="AI79" s="1782"/>
      <c r="AJ79" s="1782"/>
      <c r="AK79" s="1782"/>
      <c r="AL79" s="1782"/>
      <c r="AM79" s="1782"/>
      <c r="AN79" s="1782"/>
      <c r="AO79" s="1782"/>
      <c r="AP79" s="1782"/>
      <c r="AQ79" s="1782"/>
      <c r="AR79" s="1782"/>
      <c r="AS79" s="1782"/>
      <c r="AT79" s="1782"/>
      <c r="AU79" s="1782"/>
      <c r="AV79" s="1782"/>
      <c r="AW79" s="1782"/>
      <c r="AX79" s="1782"/>
      <c r="AY79" s="1782"/>
      <c r="AZ79" s="1782"/>
      <c r="BA79" s="1782"/>
      <c r="BB79" s="1782"/>
      <c r="BC79" s="1782"/>
      <c r="BD79" s="1782"/>
      <c r="BE79" s="1782"/>
      <c r="BF79" s="1782"/>
      <c r="BG79" s="1782"/>
      <c r="BH79" s="1782"/>
      <c r="BI79" s="1782"/>
      <c r="BJ79" s="1782"/>
      <c r="BK79" s="1782"/>
      <c r="BL79" s="536"/>
      <c r="BM79" s="536"/>
      <c r="BN79" s="536"/>
      <c r="BO79" s="536"/>
      <c r="BP79" s="536"/>
      <c r="BQ79" s="536"/>
      <c r="BR79" s="536"/>
      <c r="BS79" s="536"/>
      <c r="BT79" s="536"/>
      <c r="BU79" s="1774"/>
      <c r="BV79" s="1774"/>
      <c r="BW79" s="1774"/>
      <c r="BX79" s="1774"/>
      <c r="BY79" s="1774"/>
      <c r="BZ79" s="1774"/>
      <c r="CA79" s="1774"/>
      <c r="CB79" s="1774"/>
      <c r="CC79" s="1774"/>
      <c r="CD79" s="1775"/>
      <c r="CE79" s="1775"/>
      <c r="CF79" s="1775"/>
      <c r="CG79" s="1775"/>
      <c r="CH79" s="1774"/>
      <c r="CI79" s="1774"/>
      <c r="CJ79" s="1774"/>
      <c r="CK79" s="1774"/>
      <c r="CL79" s="1774"/>
      <c r="CM79" s="1774"/>
      <c r="CN79" s="1774"/>
      <c r="CO79" s="1774"/>
      <c r="CP79" s="1774"/>
      <c r="CQ79" s="1775"/>
      <c r="CR79" s="1775"/>
      <c r="CS79" s="1775"/>
      <c r="CT79" s="1775"/>
      <c r="CU79" s="517"/>
      <c r="CV79" s="517"/>
      <c r="CW79" s="537"/>
      <c r="CX79" s="537"/>
      <c r="CY79" s="537"/>
      <c r="CZ79" s="537"/>
      <c r="DA79" s="537"/>
      <c r="DB79" s="537"/>
      <c r="DC79" s="511"/>
      <c r="DD79" s="511"/>
      <c r="DE79" s="511"/>
      <c r="DF79" s="540"/>
    </row>
    <row r="80" spans="1:128" ht="5.25" customHeight="1" x14ac:dyDescent="0.2">
      <c r="A80" s="522"/>
      <c r="B80" s="522"/>
      <c r="C80" s="522"/>
      <c r="D80" s="522"/>
      <c r="E80" s="522"/>
      <c r="F80" s="535"/>
      <c r="G80" s="535"/>
      <c r="H80" s="535"/>
      <c r="I80" s="535"/>
      <c r="J80" s="535"/>
      <c r="K80" s="535"/>
      <c r="L80" s="535"/>
      <c r="M80" s="535"/>
      <c r="N80" s="535"/>
      <c r="O80" s="535"/>
      <c r="P80" s="535"/>
      <c r="Q80" s="535"/>
      <c r="R80" s="535"/>
      <c r="S80" s="535"/>
      <c r="T80" s="535"/>
      <c r="U80" s="535"/>
      <c r="V80" s="535"/>
      <c r="W80" s="535"/>
      <c r="X80" s="535"/>
      <c r="Y80" s="535"/>
      <c r="Z80" s="535"/>
      <c r="AA80" s="535"/>
      <c r="AB80" s="535"/>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35"/>
      <c r="AY80" s="535"/>
      <c r="AZ80" s="535"/>
      <c r="BA80" s="535"/>
      <c r="BB80" s="535"/>
      <c r="BC80" s="535"/>
      <c r="BD80" s="535"/>
      <c r="BE80" s="535"/>
      <c r="BF80" s="535"/>
      <c r="BG80" s="535"/>
      <c r="BH80" s="535"/>
      <c r="BI80" s="535"/>
      <c r="BJ80" s="535"/>
      <c r="BK80" s="535"/>
      <c r="BL80" s="535"/>
      <c r="BM80" s="535"/>
      <c r="BN80" s="535"/>
      <c r="BO80" s="535"/>
      <c r="BP80" s="535"/>
      <c r="BQ80" s="535"/>
      <c r="BR80" s="535"/>
      <c r="BS80" s="535"/>
      <c r="BT80" s="535"/>
      <c r="BU80" s="535"/>
      <c r="BV80" s="535"/>
      <c r="BW80" s="535"/>
      <c r="BX80" s="535"/>
      <c r="BY80" s="535"/>
      <c r="BZ80" s="535"/>
      <c r="CA80" s="535"/>
      <c r="CB80" s="535"/>
      <c r="CC80" s="535"/>
      <c r="CD80" s="535"/>
      <c r="CE80" s="535"/>
      <c r="CF80" s="535"/>
      <c r="CG80" s="535"/>
      <c r="CH80" s="535"/>
      <c r="CI80" s="535"/>
      <c r="CJ80" s="535"/>
      <c r="CK80" s="535"/>
      <c r="CL80" s="535"/>
      <c r="CM80" s="535"/>
      <c r="CN80" s="535"/>
      <c r="CO80" s="535"/>
      <c r="CP80" s="535"/>
      <c r="CQ80" s="535"/>
      <c r="CR80" s="535"/>
      <c r="CS80" s="535"/>
      <c r="CT80" s="522"/>
      <c r="CU80" s="522"/>
      <c r="CV80" s="522"/>
      <c r="CW80" s="522"/>
      <c r="CX80" s="522"/>
      <c r="CY80" s="522"/>
    </row>
    <row r="81" spans="1:128" ht="5.25" customHeight="1" x14ac:dyDescent="0.2">
      <c r="A81" s="522"/>
      <c r="B81" s="522"/>
      <c r="C81" s="522"/>
      <c r="D81" s="522"/>
      <c r="E81" s="522"/>
      <c r="F81" s="535"/>
      <c r="G81" s="535"/>
      <c r="H81" s="535"/>
      <c r="I81" s="535"/>
      <c r="J81" s="535"/>
      <c r="K81" s="535"/>
      <c r="L81" s="535"/>
      <c r="M81" s="535"/>
      <c r="N81" s="535"/>
      <c r="O81" s="535"/>
      <c r="P81" s="535"/>
      <c r="Q81" s="535"/>
      <c r="R81" s="535"/>
      <c r="S81" s="535"/>
      <c r="T81" s="535"/>
      <c r="U81" s="535"/>
      <c r="V81" s="535"/>
      <c r="W81" s="535"/>
      <c r="X81" s="535"/>
      <c r="Y81" s="535"/>
      <c r="Z81" s="535"/>
      <c r="AA81" s="535"/>
      <c r="AB81" s="535"/>
      <c r="AC81" s="535"/>
      <c r="AD81" s="535"/>
      <c r="AE81" s="535"/>
      <c r="AF81" s="535"/>
      <c r="AG81" s="535"/>
      <c r="AH81" s="535"/>
      <c r="AI81" s="535"/>
      <c r="AJ81" s="535"/>
      <c r="AK81" s="535"/>
      <c r="AL81" s="535"/>
      <c r="AM81" s="535"/>
      <c r="AN81" s="535"/>
      <c r="AO81" s="535"/>
      <c r="AP81" s="535"/>
      <c r="AQ81" s="535"/>
      <c r="AR81" s="535"/>
      <c r="AS81" s="535"/>
      <c r="AT81" s="535"/>
      <c r="AU81" s="535"/>
      <c r="AV81" s="535"/>
      <c r="AW81" s="535"/>
      <c r="AX81" s="535"/>
      <c r="AY81" s="535"/>
      <c r="AZ81" s="535"/>
      <c r="BA81" s="535"/>
      <c r="BB81" s="535"/>
      <c r="BC81" s="535"/>
      <c r="BD81" s="535"/>
      <c r="BE81" s="535"/>
      <c r="BF81" s="535"/>
      <c r="BG81" s="535"/>
      <c r="BH81" s="535"/>
      <c r="BI81" s="535"/>
      <c r="BJ81" s="535"/>
      <c r="BK81" s="535"/>
      <c r="BL81" s="535"/>
      <c r="BM81" s="535"/>
      <c r="BN81" s="535"/>
      <c r="BO81" s="535"/>
      <c r="BP81" s="535"/>
      <c r="BQ81" s="535"/>
      <c r="BR81" s="535"/>
      <c r="BS81" s="535"/>
      <c r="BT81" s="535"/>
      <c r="BU81" s="535"/>
      <c r="BV81" s="535"/>
      <c r="BW81" s="535"/>
      <c r="BX81" s="535"/>
      <c r="BY81" s="535"/>
      <c r="BZ81" s="535"/>
      <c r="CA81" s="535"/>
      <c r="CB81" s="535"/>
      <c r="CC81" s="535"/>
      <c r="CD81" s="535"/>
      <c r="CE81" s="535"/>
      <c r="CF81" s="535"/>
      <c r="CG81" s="535"/>
      <c r="CH81" s="535"/>
      <c r="CI81" s="535"/>
      <c r="CJ81" s="535"/>
      <c r="CK81" s="535"/>
      <c r="CL81" s="535"/>
      <c r="CM81" s="535"/>
      <c r="CN81" s="535"/>
      <c r="CO81" s="535"/>
      <c r="CP81" s="535"/>
      <c r="CQ81" s="535"/>
      <c r="CR81" s="535"/>
      <c r="CS81" s="535"/>
      <c r="CT81" s="522"/>
      <c r="CU81" s="522"/>
      <c r="CV81" s="522"/>
      <c r="CW81" s="522"/>
      <c r="CX81" s="522"/>
      <c r="CY81" s="522"/>
    </row>
    <row r="82" spans="1:128" ht="5.25" customHeight="1" x14ac:dyDescent="0.2">
      <c r="A82" s="522"/>
      <c r="B82" s="522"/>
      <c r="C82" s="522"/>
      <c r="D82" s="541"/>
      <c r="E82" s="541"/>
      <c r="F82" s="541"/>
      <c r="G82" s="541"/>
      <c r="H82" s="541"/>
      <c r="I82" s="541"/>
      <c r="J82" s="541"/>
      <c r="K82" s="541"/>
      <c r="L82" s="541"/>
      <c r="M82" s="541"/>
      <c r="N82" s="541"/>
      <c r="O82" s="541"/>
      <c r="P82" s="541"/>
      <c r="Q82" s="541"/>
      <c r="R82" s="541"/>
      <c r="S82" s="541"/>
      <c r="T82" s="541"/>
      <c r="U82" s="541"/>
      <c r="V82" s="541"/>
      <c r="W82" s="541"/>
      <c r="X82" s="541"/>
      <c r="Y82" s="541"/>
      <c r="Z82" s="541"/>
      <c r="AA82" s="541"/>
      <c r="AB82" s="541"/>
      <c r="AC82" s="541"/>
      <c r="AD82" s="541"/>
      <c r="AE82" s="541"/>
      <c r="AF82" s="541"/>
      <c r="AG82" s="541"/>
      <c r="AH82" s="541"/>
      <c r="AI82" s="541"/>
      <c r="AJ82" s="541"/>
      <c r="AK82" s="541"/>
      <c r="AL82" s="541"/>
      <c r="AM82" s="541"/>
      <c r="AN82" s="541"/>
      <c r="AO82" s="541"/>
      <c r="AP82" s="541"/>
      <c r="AQ82" s="541"/>
      <c r="AR82" s="541"/>
      <c r="AS82" s="541"/>
      <c r="AT82" s="541"/>
      <c r="AU82" s="541"/>
      <c r="AV82" s="541"/>
      <c r="AW82" s="541"/>
      <c r="AX82" s="541"/>
      <c r="AY82" s="541"/>
      <c r="AZ82" s="541"/>
      <c r="BA82" s="541"/>
      <c r="BB82" s="541"/>
      <c r="BC82" s="541"/>
      <c r="BD82" s="541"/>
      <c r="BE82" s="541"/>
      <c r="BF82" s="541"/>
      <c r="BG82" s="541"/>
      <c r="BH82" s="541"/>
      <c r="BI82" s="541"/>
      <c r="BJ82" s="541"/>
      <c r="BK82" s="541"/>
      <c r="BL82" s="535"/>
      <c r="BM82" s="535"/>
      <c r="BN82" s="535"/>
      <c r="BO82" s="535"/>
      <c r="BP82" s="535"/>
      <c r="BQ82" s="535"/>
      <c r="BR82" s="535"/>
      <c r="BS82" s="535"/>
      <c r="BT82" s="535"/>
      <c r="BU82" s="535"/>
      <c r="BV82" s="535"/>
      <c r="BW82" s="535"/>
      <c r="BX82" s="535"/>
      <c r="BY82" s="535"/>
      <c r="BZ82" s="535"/>
      <c r="CA82" s="535"/>
      <c r="CB82" s="535"/>
      <c r="CC82" s="535"/>
      <c r="CD82" s="535"/>
      <c r="CE82" s="535"/>
      <c r="CF82" s="535"/>
      <c r="CG82" s="535"/>
      <c r="CH82" s="535"/>
      <c r="CI82" s="535"/>
      <c r="CJ82" s="535"/>
      <c r="CK82" s="535"/>
      <c r="CL82" s="535"/>
      <c r="CM82" s="535"/>
      <c r="CN82" s="535"/>
      <c r="CO82" s="535"/>
      <c r="CP82" s="535"/>
      <c r="CQ82" s="535"/>
      <c r="CR82" s="535"/>
      <c r="CS82" s="535"/>
      <c r="CT82" s="522"/>
      <c r="CU82" s="522"/>
      <c r="CV82" s="522"/>
      <c r="CW82" s="522"/>
      <c r="CX82" s="522"/>
      <c r="CY82" s="522"/>
    </row>
    <row r="83" spans="1:128" ht="14.25" customHeight="1" x14ac:dyDescent="0.2">
      <c r="A83" s="522"/>
      <c r="B83" s="522"/>
      <c r="C83" s="522"/>
      <c r="D83" s="1782" t="s">
        <v>766</v>
      </c>
      <c r="E83" s="1782"/>
      <c r="F83" s="1782"/>
      <c r="G83" s="1782"/>
      <c r="H83" s="1782"/>
      <c r="I83" s="1782"/>
      <c r="J83" s="1782"/>
      <c r="K83" s="1782"/>
      <c r="L83" s="1782"/>
      <c r="M83" s="1782"/>
      <c r="N83" s="1782"/>
      <c r="O83" s="1782"/>
      <c r="P83" s="1782"/>
      <c r="Q83" s="1782"/>
      <c r="R83" s="1782"/>
      <c r="S83" s="1782"/>
      <c r="T83" s="1782"/>
      <c r="U83" s="1782"/>
      <c r="V83" s="1782"/>
      <c r="W83" s="1782"/>
      <c r="X83" s="1782"/>
      <c r="Y83" s="1782"/>
      <c r="Z83" s="1782"/>
      <c r="AA83" s="1782"/>
      <c r="AB83" s="1782"/>
      <c r="AC83" s="1782"/>
      <c r="AD83" s="1782"/>
      <c r="AE83" s="1782"/>
      <c r="AF83" s="1782"/>
      <c r="AG83" s="1782"/>
      <c r="AH83" s="1782"/>
      <c r="AI83" s="1782"/>
      <c r="AJ83" s="1782"/>
      <c r="AK83" s="1782"/>
      <c r="AL83" s="1782"/>
      <c r="AM83" s="1782"/>
      <c r="AN83" s="1782"/>
      <c r="AO83" s="1782"/>
      <c r="AP83" s="1782"/>
      <c r="AQ83" s="1782"/>
      <c r="AR83" s="1782"/>
      <c r="AS83" s="1782"/>
      <c r="AT83" s="1782"/>
      <c r="AU83" s="1782"/>
      <c r="AV83" s="1782"/>
      <c r="AW83" s="1782"/>
      <c r="AX83" s="1782"/>
      <c r="AY83" s="1782"/>
      <c r="AZ83" s="1782"/>
      <c r="BA83" s="1782"/>
      <c r="BB83" s="1782"/>
      <c r="BC83" s="1782"/>
      <c r="BD83" s="1782"/>
      <c r="BE83" s="1782"/>
      <c r="BF83" s="1782"/>
      <c r="BG83" s="1782"/>
      <c r="BH83" s="1782"/>
      <c r="BI83" s="1782"/>
      <c r="BJ83" s="1782"/>
      <c r="BK83" s="1782"/>
      <c r="BL83" s="1782"/>
      <c r="BM83" s="1782"/>
      <c r="BN83" s="1782"/>
      <c r="BO83" s="1782"/>
      <c r="BP83" s="1782"/>
      <c r="BQ83" s="1782"/>
      <c r="BR83" s="1782"/>
      <c r="BS83" s="1782"/>
      <c r="BT83" s="1782"/>
      <c r="BU83" s="1774" t="s">
        <v>764</v>
      </c>
      <c r="BV83" s="1774"/>
      <c r="BW83" s="1774"/>
      <c r="BX83" s="1774"/>
      <c r="BY83" s="1774"/>
      <c r="BZ83" s="1774"/>
      <c r="CA83" s="1774"/>
      <c r="CB83" s="1774"/>
      <c r="CC83" s="1774"/>
      <c r="CD83" s="1775"/>
      <c r="CE83" s="1775"/>
      <c r="CF83" s="1775"/>
      <c r="CG83" s="1775"/>
      <c r="CH83" s="1774" t="s">
        <v>765</v>
      </c>
      <c r="CI83" s="1774"/>
      <c r="CJ83" s="1774"/>
      <c r="CK83" s="1774"/>
      <c r="CL83" s="1774"/>
      <c r="CM83" s="1774"/>
      <c r="CN83" s="1774"/>
      <c r="CO83" s="1774"/>
      <c r="CP83" s="1774"/>
      <c r="CQ83" s="1775"/>
      <c r="CR83" s="1775"/>
      <c r="CS83" s="1775"/>
      <c r="CT83" s="1775"/>
      <c r="CU83" s="535"/>
      <c r="CV83" s="535"/>
      <c r="CW83" s="535"/>
      <c r="CX83" s="535"/>
      <c r="CY83" s="535"/>
      <c r="CZ83" s="542"/>
      <c r="DA83" s="511"/>
      <c r="DB83" s="511"/>
      <c r="DC83" s="511"/>
      <c r="DD83" s="511"/>
      <c r="DE83" s="511"/>
      <c r="DF83" s="540"/>
    </row>
    <row r="84" spans="1:128" ht="5.25" customHeight="1" x14ac:dyDescent="0.2">
      <c r="A84" s="522"/>
      <c r="B84" s="522"/>
      <c r="C84" s="522"/>
      <c r="D84" s="1782"/>
      <c r="E84" s="1782"/>
      <c r="F84" s="1782"/>
      <c r="G84" s="1782"/>
      <c r="H84" s="1782"/>
      <c r="I84" s="1782"/>
      <c r="J84" s="1782"/>
      <c r="K84" s="1782"/>
      <c r="L84" s="1782"/>
      <c r="M84" s="1782"/>
      <c r="N84" s="1782"/>
      <c r="O84" s="1782"/>
      <c r="P84" s="1782"/>
      <c r="Q84" s="1782"/>
      <c r="R84" s="1782"/>
      <c r="S84" s="1782"/>
      <c r="T84" s="1782"/>
      <c r="U84" s="1782"/>
      <c r="V84" s="1782"/>
      <c r="W84" s="1782"/>
      <c r="X84" s="1782"/>
      <c r="Y84" s="1782"/>
      <c r="Z84" s="1782"/>
      <c r="AA84" s="1782"/>
      <c r="AB84" s="1782"/>
      <c r="AC84" s="1782"/>
      <c r="AD84" s="1782"/>
      <c r="AE84" s="1782"/>
      <c r="AF84" s="1782"/>
      <c r="AG84" s="1782"/>
      <c r="AH84" s="1782"/>
      <c r="AI84" s="1782"/>
      <c r="AJ84" s="1782"/>
      <c r="AK84" s="1782"/>
      <c r="AL84" s="1782"/>
      <c r="AM84" s="1782"/>
      <c r="AN84" s="1782"/>
      <c r="AO84" s="1782"/>
      <c r="AP84" s="1782"/>
      <c r="AQ84" s="1782"/>
      <c r="AR84" s="1782"/>
      <c r="AS84" s="1782"/>
      <c r="AT84" s="1782"/>
      <c r="AU84" s="1782"/>
      <c r="AV84" s="1782"/>
      <c r="AW84" s="1782"/>
      <c r="AX84" s="1782"/>
      <c r="AY84" s="1782"/>
      <c r="AZ84" s="1782"/>
      <c r="BA84" s="1782"/>
      <c r="BB84" s="1782"/>
      <c r="BC84" s="1782"/>
      <c r="BD84" s="1782"/>
      <c r="BE84" s="1782"/>
      <c r="BF84" s="1782"/>
      <c r="BG84" s="1782"/>
      <c r="BH84" s="1782"/>
      <c r="BI84" s="1782"/>
      <c r="BJ84" s="1782"/>
      <c r="BK84" s="1782"/>
      <c r="BL84" s="1782"/>
      <c r="BM84" s="1782"/>
      <c r="BN84" s="1782"/>
      <c r="BO84" s="1782"/>
      <c r="BP84" s="1782"/>
      <c r="BQ84" s="1782"/>
      <c r="BR84" s="1782"/>
      <c r="BS84" s="1782"/>
      <c r="BT84" s="1782"/>
      <c r="BU84" s="1774"/>
      <c r="BV84" s="1774"/>
      <c r="BW84" s="1774"/>
      <c r="BX84" s="1774"/>
      <c r="BY84" s="1774"/>
      <c r="BZ84" s="1774"/>
      <c r="CA84" s="1774"/>
      <c r="CB84" s="1774"/>
      <c r="CC84" s="1774"/>
      <c r="CD84" s="1775"/>
      <c r="CE84" s="1775"/>
      <c r="CF84" s="1775"/>
      <c r="CG84" s="1775"/>
      <c r="CH84" s="1774"/>
      <c r="CI84" s="1774"/>
      <c r="CJ84" s="1774"/>
      <c r="CK84" s="1774"/>
      <c r="CL84" s="1774"/>
      <c r="CM84" s="1774"/>
      <c r="CN84" s="1774"/>
      <c r="CO84" s="1774"/>
      <c r="CP84" s="1774"/>
      <c r="CQ84" s="1775"/>
      <c r="CR84" s="1775"/>
      <c r="CS84" s="1775"/>
      <c r="CT84" s="1775"/>
      <c r="CU84" s="535"/>
      <c r="CV84" s="535"/>
      <c r="CW84" s="535"/>
      <c r="CX84" s="535"/>
      <c r="CY84" s="535"/>
      <c r="CZ84" s="542"/>
      <c r="DA84" s="511"/>
      <c r="DB84" s="511"/>
      <c r="DC84" s="511"/>
      <c r="DD84" s="511"/>
      <c r="DE84" s="511"/>
      <c r="DF84" s="540"/>
    </row>
    <row r="85" spans="1:128" ht="5.25" customHeight="1" x14ac:dyDescent="0.2">
      <c r="A85" s="522"/>
      <c r="B85" s="522"/>
      <c r="C85" s="522"/>
      <c r="D85" s="1782"/>
      <c r="E85" s="1782"/>
      <c r="F85" s="1782"/>
      <c r="G85" s="1782"/>
      <c r="H85" s="1782"/>
      <c r="I85" s="1782"/>
      <c r="J85" s="1782"/>
      <c r="K85" s="1782"/>
      <c r="L85" s="1782"/>
      <c r="M85" s="1782"/>
      <c r="N85" s="1782"/>
      <c r="O85" s="1782"/>
      <c r="P85" s="1782"/>
      <c r="Q85" s="1782"/>
      <c r="R85" s="1782"/>
      <c r="S85" s="1782"/>
      <c r="T85" s="1782"/>
      <c r="U85" s="1782"/>
      <c r="V85" s="1782"/>
      <c r="W85" s="1782"/>
      <c r="X85" s="1782"/>
      <c r="Y85" s="1782"/>
      <c r="Z85" s="1782"/>
      <c r="AA85" s="1782"/>
      <c r="AB85" s="1782"/>
      <c r="AC85" s="1782"/>
      <c r="AD85" s="1782"/>
      <c r="AE85" s="1782"/>
      <c r="AF85" s="1782"/>
      <c r="AG85" s="1782"/>
      <c r="AH85" s="1782"/>
      <c r="AI85" s="1782"/>
      <c r="AJ85" s="1782"/>
      <c r="AK85" s="1782"/>
      <c r="AL85" s="1782"/>
      <c r="AM85" s="1782"/>
      <c r="AN85" s="1782"/>
      <c r="AO85" s="1782"/>
      <c r="AP85" s="1782"/>
      <c r="AQ85" s="1782"/>
      <c r="AR85" s="1782"/>
      <c r="AS85" s="1782"/>
      <c r="AT85" s="1782"/>
      <c r="AU85" s="1782"/>
      <c r="AV85" s="1782"/>
      <c r="AW85" s="1782"/>
      <c r="AX85" s="1782"/>
      <c r="AY85" s="1782"/>
      <c r="AZ85" s="1782"/>
      <c r="BA85" s="1782"/>
      <c r="BB85" s="1782"/>
      <c r="BC85" s="1782"/>
      <c r="BD85" s="1782"/>
      <c r="BE85" s="1782"/>
      <c r="BF85" s="1782"/>
      <c r="BG85" s="1782"/>
      <c r="BH85" s="1782"/>
      <c r="BI85" s="1782"/>
      <c r="BJ85" s="1782"/>
      <c r="BK85" s="1782"/>
      <c r="BL85" s="1782"/>
      <c r="BM85" s="1782"/>
      <c r="BN85" s="1782"/>
      <c r="BO85" s="1782"/>
      <c r="BP85" s="1782"/>
      <c r="BQ85" s="1782"/>
      <c r="BR85" s="1782"/>
      <c r="BS85" s="1782"/>
      <c r="BT85" s="1782"/>
      <c r="BU85" s="1774"/>
      <c r="BV85" s="1774"/>
      <c r="BW85" s="1774"/>
      <c r="BX85" s="1774"/>
      <c r="BY85" s="1774"/>
      <c r="BZ85" s="1774"/>
      <c r="CA85" s="1774"/>
      <c r="CB85" s="1774"/>
      <c r="CC85" s="1774"/>
      <c r="CD85" s="1775"/>
      <c r="CE85" s="1775"/>
      <c r="CF85" s="1775"/>
      <c r="CG85" s="1775"/>
      <c r="CH85" s="1774"/>
      <c r="CI85" s="1774"/>
      <c r="CJ85" s="1774"/>
      <c r="CK85" s="1774"/>
      <c r="CL85" s="1774"/>
      <c r="CM85" s="1774"/>
      <c r="CN85" s="1774"/>
      <c r="CO85" s="1774"/>
      <c r="CP85" s="1774"/>
      <c r="CQ85" s="1775"/>
      <c r="CR85" s="1775"/>
      <c r="CS85" s="1775"/>
      <c r="CT85" s="1775"/>
      <c r="CU85" s="535"/>
      <c r="CV85" s="535"/>
      <c r="CW85" s="535"/>
      <c r="CX85" s="535"/>
      <c r="CY85" s="535"/>
      <c r="CZ85" s="542"/>
      <c r="DA85" s="511"/>
      <c r="DB85" s="511"/>
      <c r="DC85" s="511"/>
      <c r="DD85" s="511"/>
      <c r="DE85" s="511"/>
      <c r="DF85" s="540"/>
    </row>
    <row r="86" spans="1:128" ht="6" customHeight="1" x14ac:dyDescent="0.2">
      <c r="A86" s="522"/>
      <c r="B86" s="522"/>
      <c r="C86" s="522"/>
      <c r="D86" s="1782"/>
      <c r="E86" s="1782"/>
      <c r="F86" s="1782"/>
      <c r="G86" s="1782"/>
      <c r="H86" s="1782"/>
      <c r="I86" s="1782"/>
      <c r="J86" s="1782"/>
      <c r="K86" s="1782"/>
      <c r="L86" s="1782"/>
      <c r="M86" s="1782"/>
      <c r="N86" s="1782"/>
      <c r="O86" s="1782"/>
      <c r="P86" s="1782"/>
      <c r="Q86" s="1782"/>
      <c r="R86" s="1782"/>
      <c r="S86" s="1782"/>
      <c r="T86" s="1782"/>
      <c r="U86" s="1782"/>
      <c r="V86" s="1782"/>
      <c r="W86" s="1782"/>
      <c r="X86" s="1782"/>
      <c r="Y86" s="1782"/>
      <c r="Z86" s="1782"/>
      <c r="AA86" s="1782"/>
      <c r="AB86" s="1782"/>
      <c r="AC86" s="1782"/>
      <c r="AD86" s="1782"/>
      <c r="AE86" s="1782"/>
      <c r="AF86" s="1782"/>
      <c r="AG86" s="1782"/>
      <c r="AH86" s="1782"/>
      <c r="AI86" s="1782"/>
      <c r="AJ86" s="1782"/>
      <c r="AK86" s="1782"/>
      <c r="AL86" s="1782"/>
      <c r="AM86" s="1782"/>
      <c r="AN86" s="1782"/>
      <c r="AO86" s="1782"/>
      <c r="AP86" s="1782"/>
      <c r="AQ86" s="1782"/>
      <c r="AR86" s="1782"/>
      <c r="AS86" s="1782"/>
      <c r="AT86" s="1782"/>
      <c r="AU86" s="1782"/>
      <c r="AV86" s="1782"/>
      <c r="AW86" s="1782"/>
      <c r="AX86" s="1782"/>
      <c r="AY86" s="1782"/>
      <c r="AZ86" s="1782"/>
      <c r="BA86" s="1782"/>
      <c r="BB86" s="1782"/>
      <c r="BC86" s="1782"/>
      <c r="BD86" s="1782"/>
      <c r="BE86" s="1782"/>
      <c r="BF86" s="1782"/>
      <c r="BG86" s="1782"/>
      <c r="BH86" s="1782"/>
      <c r="BI86" s="1782"/>
      <c r="BJ86" s="1782"/>
      <c r="BK86" s="1782"/>
      <c r="BL86" s="1782"/>
      <c r="BM86" s="1782"/>
      <c r="BN86" s="1782"/>
      <c r="BO86" s="1782"/>
      <c r="BP86" s="1782"/>
      <c r="BQ86" s="1782"/>
      <c r="BR86" s="1782"/>
      <c r="BS86" s="1782"/>
      <c r="BT86" s="1782"/>
      <c r="BU86" s="1774"/>
      <c r="BV86" s="1774"/>
      <c r="BW86" s="1774"/>
      <c r="BX86" s="1774"/>
      <c r="BY86" s="1774"/>
      <c r="BZ86" s="1774"/>
      <c r="CA86" s="1774"/>
      <c r="CB86" s="1774"/>
      <c r="CC86" s="1774"/>
      <c r="CD86" s="1775"/>
      <c r="CE86" s="1775"/>
      <c r="CF86" s="1775"/>
      <c r="CG86" s="1775"/>
      <c r="CH86" s="1774"/>
      <c r="CI86" s="1774"/>
      <c r="CJ86" s="1774"/>
      <c r="CK86" s="1774"/>
      <c r="CL86" s="1774"/>
      <c r="CM86" s="1774"/>
      <c r="CN86" s="1774"/>
      <c r="CO86" s="1774"/>
      <c r="CP86" s="1774"/>
      <c r="CQ86" s="1775"/>
      <c r="CR86" s="1775"/>
      <c r="CS86" s="1775"/>
      <c r="CT86" s="1775"/>
      <c r="CU86" s="522"/>
      <c r="CV86" s="522"/>
      <c r="CW86" s="522"/>
      <c r="CX86" s="522"/>
      <c r="CY86" s="522"/>
      <c r="CZ86" s="511"/>
      <c r="DA86" s="511"/>
      <c r="DB86" s="511"/>
      <c r="DC86" s="511"/>
      <c r="DD86" s="511"/>
      <c r="DE86" s="511"/>
      <c r="DF86" s="540"/>
    </row>
    <row r="87" spans="1:128" ht="4.95" customHeight="1" x14ac:dyDescent="0.2">
      <c r="A87" s="522"/>
      <c r="B87" s="522"/>
      <c r="C87" s="522"/>
      <c r="D87" s="522"/>
      <c r="E87" s="522"/>
      <c r="F87" s="522"/>
      <c r="G87" s="522"/>
      <c r="H87" s="522"/>
      <c r="I87" s="522"/>
      <c r="J87" s="522"/>
      <c r="K87" s="522"/>
      <c r="L87" s="522"/>
      <c r="M87" s="522"/>
      <c r="N87" s="522"/>
      <c r="O87" s="522"/>
      <c r="P87" s="522"/>
      <c r="Q87" s="522"/>
      <c r="R87" s="522"/>
      <c r="S87" s="522"/>
      <c r="T87" s="522"/>
      <c r="U87" s="522"/>
      <c r="V87" s="522"/>
      <c r="W87" s="522"/>
      <c r="X87" s="522"/>
      <c r="Y87" s="522"/>
      <c r="Z87" s="522"/>
      <c r="AA87" s="522"/>
      <c r="AB87" s="522"/>
      <c r="AC87" s="522"/>
      <c r="AD87" s="522"/>
      <c r="AE87" s="522"/>
      <c r="AF87" s="522"/>
      <c r="AG87" s="522"/>
      <c r="AH87" s="522"/>
      <c r="AI87" s="522"/>
      <c r="AJ87" s="522"/>
      <c r="AK87" s="522"/>
      <c r="AL87" s="522"/>
      <c r="AM87" s="522"/>
      <c r="AN87" s="522"/>
      <c r="AO87" s="522"/>
      <c r="AP87" s="522"/>
      <c r="AQ87" s="522"/>
      <c r="AR87" s="522"/>
      <c r="AS87" s="522"/>
      <c r="AT87" s="522"/>
      <c r="AU87" s="522"/>
      <c r="AV87" s="522"/>
      <c r="AW87" s="522"/>
      <c r="AX87" s="522"/>
      <c r="AY87" s="522"/>
      <c r="AZ87" s="522"/>
      <c r="BA87" s="522"/>
      <c r="BB87" s="522"/>
      <c r="BC87" s="522"/>
      <c r="BD87" s="522"/>
      <c r="BE87" s="522"/>
      <c r="BF87" s="522"/>
      <c r="BG87" s="522"/>
      <c r="BH87" s="522"/>
      <c r="BI87" s="522"/>
      <c r="BJ87" s="522"/>
      <c r="BK87" s="522"/>
      <c r="BL87" s="522"/>
      <c r="BM87" s="522"/>
      <c r="BN87" s="522"/>
      <c r="BO87" s="522"/>
      <c r="BP87" s="522"/>
      <c r="BQ87" s="522"/>
      <c r="BR87" s="522"/>
      <c r="BS87" s="522"/>
      <c r="BT87" s="522"/>
      <c r="BU87" s="522"/>
      <c r="BV87" s="522"/>
      <c r="BW87" s="522"/>
      <c r="BX87" s="522"/>
      <c r="BY87" s="522"/>
      <c r="BZ87" s="522"/>
      <c r="CA87" s="522"/>
      <c r="CB87" s="522"/>
      <c r="CC87" s="522"/>
      <c r="CD87" s="522"/>
      <c r="CE87" s="522"/>
      <c r="CF87" s="522"/>
      <c r="CG87" s="522"/>
      <c r="CH87" s="522"/>
      <c r="CI87" s="522"/>
      <c r="CJ87" s="522"/>
      <c r="CK87" s="522"/>
      <c r="CL87" s="522"/>
      <c r="CM87" s="522"/>
      <c r="CN87" s="522"/>
      <c r="CO87" s="522"/>
      <c r="CP87" s="522"/>
      <c r="CQ87" s="522"/>
      <c r="CR87" s="522"/>
      <c r="CS87" s="522"/>
      <c r="CT87" s="522"/>
      <c r="CU87" s="522"/>
      <c r="CV87" s="522"/>
      <c r="CW87" s="522"/>
      <c r="CX87" s="522"/>
      <c r="CY87" s="522"/>
    </row>
    <row r="88" spans="1:128" ht="5.25" customHeight="1" x14ac:dyDescent="0.2">
      <c r="A88" s="522"/>
      <c r="B88" s="526"/>
      <c r="C88" s="526"/>
      <c r="D88" s="526"/>
      <c r="E88" s="526"/>
      <c r="F88" s="526"/>
      <c r="G88" s="526"/>
      <c r="H88" s="526"/>
      <c r="I88" s="526"/>
      <c r="J88" s="526"/>
      <c r="K88" s="526"/>
      <c r="L88" s="526"/>
      <c r="M88" s="526"/>
      <c r="N88" s="526"/>
      <c r="O88" s="526"/>
      <c r="P88" s="526"/>
      <c r="Q88" s="526"/>
      <c r="R88" s="526"/>
      <c r="S88" s="526"/>
      <c r="T88" s="526"/>
      <c r="U88" s="526"/>
      <c r="V88" s="526"/>
      <c r="W88" s="526"/>
      <c r="X88" s="526"/>
      <c r="Y88" s="526"/>
      <c r="Z88" s="526"/>
      <c r="AA88" s="526"/>
      <c r="AB88" s="526"/>
      <c r="AC88" s="526"/>
      <c r="AD88" s="526"/>
      <c r="AE88" s="526"/>
      <c r="AF88" s="526"/>
      <c r="AG88" s="526"/>
      <c r="AH88" s="526"/>
      <c r="AI88" s="526"/>
      <c r="AJ88" s="526"/>
      <c r="AK88" s="526"/>
      <c r="AL88" s="526"/>
      <c r="AM88" s="526"/>
      <c r="AN88" s="526"/>
      <c r="AO88" s="526"/>
      <c r="AP88" s="526"/>
      <c r="AQ88" s="526"/>
      <c r="AR88" s="526"/>
      <c r="AS88" s="526"/>
      <c r="AT88" s="526"/>
      <c r="AU88" s="526"/>
      <c r="AV88" s="526"/>
      <c r="AW88" s="526"/>
      <c r="AX88" s="526"/>
      <c r="AY88" s="526"/>
      <c r="AZ88" s="526"/>
      <c r="BA88" s="526"/>
      <c r="BB88" s="526"/>
      <c r="BC88" s="526"/>
      <c r="BD88" s="526"/>
      <c r="BE88" s="526"/>
      <c r="BF88" s="526"/>
      <c r="BG88" s="526"/>
      <c r="BH88" s="526"/>
      <c r="BI88" s="526"/>
      <c r="BJ88" s="526"/>
      <c r="BK88" s="526"/>
      <c r="BL88" s="526"/>
      <c r="BM88" s="526"/>
      <c r="BN88" s="526"/>
      <c r="BO88" s="526"/>
      <c r="BP88" s="526"/>
      <c r="BQ88" s="526"/>
      <c r="BR88" s="526"/>
      <c r="BS88" s="526"/>
      <c r="BT88" s="526"/>
      <c r="BU88" s="526"/>
      <c r="BV88" s="526"/>
      <c r="BW88" s="526"/>
      <c r="BX88" s="526"/>
      <c r="BY88" s="526"/>
      <c r="BZ88" s="526"/>
      <c r="CA88" s="526"/>
      <c r="CB88" s="526"/>
      <c r="CC88" s="526"/>
      <c r="CD88" s="526"/>
      <c r="CE88" s="526"/>
      <c r="CF88" s="526"/>
      <c r="CG88" s="526"/>
      <c r="CH88" s="526"/>
      <c r="CI88" s="526"/>
      <c r="CJ88" s="526"/>
      <c r="CK88" s="526"/>
      <c r="CL88" s="526"/>
      <c r="CM88" s="526"/>
      <c r="CN88" s="526"/>
      <c r="CO88" s="526"/>
      <c r="CP88" s="526"/>
      <c r="CQ88" s="521"/>
      <c r="CR88" s="521"/>
      <c r="CS88" s="521"/>
      <c r="CT88" s="521"/>
      <c r="CU88" s="527"/>
      <c r="CV88" s="527"/>
      <c r="CW88" s="527"/>
      <c r="CX88" s="527"/>
      <c r="CY88" s="543"/>
      <c r="CZ88" s="518"/>
      <c r="DA88" s="518"/>
      <c r="DB88" s="518"/>
      <c r="DC88" s="518"/>
      <c r="DD88" s="518"/>
      <c r="DE88" s="518"/>
      <c r="DF88" s="518"/>
      <c r="DG88" s="518"/>
      <c r="DH88" s="518"/>
      <c r="DI88" s="518"/>
      <c r="DJ88" s="518"/>
      <c r="DK88" s="518"/>
      <c r="DL88" s="518"/>
      <c r="DM88" s="518"/>
      <c r="DN88" s="518"/>
      <c r="DO88" s="518"/>
      <c r="DP88" s="518"/>
      <c r="DQ88" s="518"/>
      <c r="DR88" s="518"/>
      <c r="DS88" s="518"/>
      <c r="DT88" s="518"/>
      <c r="DU88" s="518"/>
      <c r="DV88" s="518"/>
      <c r="DW88" s="518"/>
      <c r="DX88" s="518"/>
    </row>
    <row r="89" spans="1:128" ht="5.25" customHeight="1" x14ac:dyDescent="0.2">
      <c r="A89" s="522"/>
      <c r="B89" s="526"/>
      <c r="C89" s="526"/>
      <c r="D89" s="526"/>
      <c r="E89" s="526"/>
      <c r="F89" s="526"/>
      <c r="G89" s="526"/>
      <c r="H89" s="526"/>
      <c r="I89" s="526"/>
      <c r="J89" s="526"/>
      <c r="K89" s="526"/>
      <c r="L89" s="526"/>
      <c r="M89" s="526"/>
      <c r="N89" s="526"/>
      <c r="O89" s="526"/>
      <c r="P89" s="526"/>
      <c r="Q89" s="526"/>
      <c r="R89" s="526"/>
      <c r="S89" s="526"/>
      <c r="T89" s="526"/>
      <c r="U89" s="526"/>
      <c r="V89" s="526"/>
      <c r="W89" s="526"/>
      <c r="X89" s="526"/>
      <c r="Y89" s="526"/>
      <c r="Z89" s="526"/>
      <c r="AA89" s="526"/>
      <c r="AB89" s="526"/>
      <c r="AC89" s="526"/>
      <c r="AD89" s="526"/>
      <c r="AE89" s="526"/>
      <c r="AF89" s="526"/>
      <c r="AG89" s="526"/>
      <c r="AH89" s="526"/>
      <c r="AI89" s="526"/>
      <c r="AJ89" s="526"/>
      <c r="AK89" s="526"/>
      <c r="AL89" s="526"/>
      <c r="AM89" s="526"/>
      <c r="AN89" s="526"/>
      <c r="AO89" s="526"/>
      <c r="AP89" s="526"/>
      <c r="AQ89" s="526"/>
      <c r="AR89" s="526"/>
      <c r="AS89" s="526"/>
      <c r="AT89" s="526"/>
      <c r="AU89" s="526"/>
      <c r="AV89" s="526"/>
      <c r="AW89" s="526"/>
      <c r="AX89" s="526"/>
      <c r="AY89" s="526"/>
      <c r="AZ89" s="526"/>
      <c r="BA89" s="526"/>
      <c r="BB89" s="526"/>
      <c r="BC89" s="526"/>
      <c r="BD89" s="526"/>
      <c r="BE89" s="526"/>
      <c r="BF89" s="526"/>
      <c r="BG89" s="526"/>
      <c r="BH89" s="526"/>
      <c r="BI89" s="526"/>
      <c r="BJ89" s="526"/>
      <c r="BK89" s="526"/>
      <c r="BL89" s="526"/>
      <c r="BM89" s="526"/>
      <c r="BN89" s="526"/>
      <c r="BO89" s="526"/>
      <c r="BP89" s="526"/>
      <c r="BQ89" s="526"/>
      <c r="BR89" s="526"/>
      <c r="BS89" s="526"/>
      <c r="BT89" s="526"/>
      <c r="BU89" s="526"/>
      <c r="BV89" s="526"/>
      <c r="BW89" s="526"/>
      <c r="BX89" s="526"/>
      <c r="BY89" s="526"/>
      <c r="BZ89" s="526"/>
      <c r="CA89" s="526"/>
      <c r="CB89" s="526"/>
      <c r="CC89" s="526"/>
      <c r="CD89" s="526"/>
      <c r="CE89" s="526"/>
      <c r="CF89" s="526"/>
      <c r="CG89" s="526"/>
      <c r="CH89" s="526"/>
      <c r="CI89" s="526"/>
      <c r="CJ89" s="526"/>
      <c r="CK89" s="526"/>
      <c r="CL89" s="526"/>
      <c r="CM89" s="526"/>
      <c r="CN89" s="526"/>
      <c r="CO89" s="526"/>
      <c r="CP89" s="526"/>
      <c r="CQ89" s="521"/>
      <c r="CR89" s="521"/>
      <c r="CS89" s="521"/>
      <c r="CT89" s="521"/>
      <c r="CU89" s="527"/>
      <c r="CV89" s="527"/>
      <c r="CW89" s="527"/>
      <c r="CX89" s="527"/>
      <c r="CY89" s="543"/>
      <c r="CZ89" s="518"/>
      <c r="DA89" s="518"/>
      <c r="DB89" s="518"/>
      <c r="DC89" s="518"/>
      <c r="DD89" s="518"/>
      <c r="DE89" s="518"/>
      <c r="DF89" s="518"/>
      <c r="DG89" s="518"/>
      <c r="DH89" s="518"/>
      <c r="DI89" s="518"/>
      <c r="DJ89" s="518"/>
      <c r="DK89" s="518"/>
      <c r="DL89" s="518"/>
      <c r="DM89" s="518"/>
      <c r="DN89" s="518"/>
      <c r="DO89" s="518"/>
      <c r="DP89" s="518"/>
      <c r="DQ89" s="518"/>
      <c r="DR89" s="518"/>
      <c r="DS89" s="518"/>
      <c r="DT89" s="518"/>
      <c r="DU89" s="518"/>
      <c r="DV89" s="518"/>
      <c r="DW89" s="518"/>
      <c r="DX89" s="518"/>
    </row>
    <row r="90" spans="1:128" ht="5.25" customHeight="1" x14ac:dyDescent="0.2">
      <c r="A90" s="522"/>
      <c r="B90" s="526"/>
      <c r="C90" s="526"/>
      <c r="D90" s="526"/>
      <c r="E90" s="526"/>
      <c r="F90" s="526"/>
      <c r="G90" s="526"/>
      <c r="H90" s="526"/>
      <c r="I90" s="526"/>
      <c r="J90" s="526"/>
      <c r="K90" s="526"/>
      <c r="L90" s="526"/>
      <c r="M90" s="526"/>
      <c r="N90" s="526"/>
      <c r="O90" s="526"/>
      <c r="P90" s="526"/>
      <c r="Q90" s="526"/>
      <c r="R90" s="526"/>
      <c r="S90" s="526"/>
      <c r="T90" s="526"/>
      <c r="U90" s="526"/>
      <c r="V90" s="526"/>
      <c r="W90" s="526"/>
      <c r="X90" s="526"/>
      <c r="Y90" s="526"/>
      <c r="Z90" s="526"/>
      <c r="AA90" s="526"/>
      <c r="AB90" s="526"/>
      <c r="AC90" s="526"/>
      <c r="AD90" s="526"/>
      <c r="AE90" s="526"/>
      <c r="AF90" s="526"/>
      <c r="AG90" s="526"/>
      <c r="AH90" s="526"/>
      <c r="AI90" s="526"/>
      <c r="AJ90" s="526"/>
      <c r="AK90" s="526"/>
      <c r="AL90" s="526"/>
      <c r="AM90" s="526"/>
      <c r="AN90" s="526"/>
      <c r="AO90" s="526"/>
      <c r="AP90" s="526"/>
      <c r="AQ90" s="526"/>
      <c r="AR90" s="526"/>
      <c r="AS90" s="526"/>
      <c r="AT90" s="526"/>
      <c r="AU90" s="526"/>
      <c r="AV90" s="526"/>
      <c r="AW90" s="526"/>
      <c r="AX90" s="526"/>
      <c r="AY90" s="526"/>
      <c r="AZ90" s="526"/>
      <c r="BA90" s="526"/>
      <c r="BB90" s="526"/>
      <c r="BC90" s="526"/>
      <c r="BD90" s="526"/>
      <c r="BE90" s="526"/>
      <c r="BF90" s="526"/>
      <c r="BG90" s="526"/>
      <c r="BH90" s="526"/>
      <c r="BI90" s="526"/>
      <c r="BJ90" s="526"/>
      <c r="BK90" s="526"/>
      <c r="BL90" s="526"/>
      <c r="BM90" s="526"/>
      <c r="BN90" s="526"/>
      <c r="BO90" s="526"/>
      <c r="BP90" s="526"/>
      <c r="BQ90" s="526"/>
      <c r="BR90" s="526"/>
      <c r="BS90" s="526"/>
      <c r="BT90" s="526"/>
      <c r="BU90" s="526"/>
      <c r="BV90" s="526"/>
      <c r="BW90" s="526"/>
      <c r="BX90" s="526"/>
      <c r="BY90" s="526"/>
      <c r="BZ90" s="526"/>
      <c r="CA90" s="526"/>
      <c r="CB90" s="526"/>
      <c r="CC90" s="526"/>
      <c r="CD90" s="526"/>
      <c r="CE90" s="526"/>
      <c r="CF90" s="526"/>
      <c r="CG90" s="526"/>
      <c r="CH90" s="526"/>
      <c r="CI90" s="526"/>
      <c r="CJ90" s="526"/>
      <c r="CK90" s="526"/>
      <c r="CL90" s="526"/>
      <c r="CM90" s="526"/>
      <c r="CN90" s="526"/>
      <c r="CO90" s="526"/>
      <c r="CP90" s="526"/>
      <c r="CQ90" s="521"/>
      <c r="CR90" s="521"/>
      <c r="CS90" s="521"/>
      <c r="CT90" s="521"/>
      <c r="CU90" s="527"/>
      <c r="CV90" s="527"/>
      <c r="CW90" s="527"/>
      <c r="CX90" s="527"/>
      <c r="CY90" s="543"/>
      <c r="CZ90" s="518"/>
      <c r="DA90" s="518"/>
      <c r="DB90" s="518"/>
      <c r="DC90" s="518"/>
      <c r="DD90" s="518"/>
      <c r="DE90" s="518"/>
      <c r="DF90" s="518"/>
      <c r="DG90" s="518"/>
      <c r="DH90" s="518"/>
      <c r="DI90" s="518"/>
      <c r="DJ90" s="518"/>
      <c r="DK90" s="518"/>
      <c r="DL90" s="518"/>
      <c r="DM90" s="518"/>
      <c r="DN90" s="518"/>
      <c r="DO90" s="518"/>
      <c r="DP90" s="518"/>
      <c r="DQ90" s="518"/>
      <c r="DR90" s="518"/>
      <c r="DS90" s="518"/>
      <c r="DT90" s="518"/>
      <c r="DU90" s="518"/>
      <c r="DV90" s="518"/>
      <c r="DW90" s="518"/>
      <c r="DX90" s="518"/>
    </row>
    <row r="91" spans="1:128" ht="4.95" customHeight="1" x14ac:dyDescent="0.2">
      <c r="A91" s="522"/>
      <c r="B91" s="522"/>
      <c r="C91" s="522"/>
      <c r="D91" s="522"/>
      <c r="E91" s="522"/>
      <c r="F91" s="522"/>
      <c r="G91" s="522"/>
      <c r="H91" s="522"/>
      <c r="I91" s="522"/>
      <c r="J91" s="522"/>
      <c r="K91" s="522"/>
      <c r="L91" s="522"/>
      <c r="M91" s="522"/>
      <c r="N91" s="522"/>
      <c r="O91" s="522"/>
      <c r="P91" s="522"/>
      <c r="Q91" s="522"/>
      <c r="R91" s="522"/>
      <c r="S91" s="522"/>
      <c r="T91" s="522"/>
      <c r="U91" s="522"/>
      <c r="V91" s="522"/>
      <c r="W91" s="522"/>
      <c r="X91" s="522"/>
      <c r="Y91" s="522"/>
      <c r="Z91" s="522"/>
      <c r="AA91" s="522"/>
      <c r="AB91" s="522"/>
      <c r="AC91" s="522"/>
      <c r="AD91" s="522"/>
      <c r="AE91" s="522"/>
      <c r="AF91" s="522"/>
      <c r="AG91" s="522"/>
      <c r="AH91" s="522"/>
      <c r="AI91" s="522"/>
      <c r="AJ91" s="522"/>
      <c r="AK91" s="522"/>
      <c r="AL91" s="522"/>
      <c r="AM91" s="522"/>
      <c r="AN91" s="522"/>
      <c r="AO91" s="522"/>
      <c r="AP91" s="522"/>
      <c r="AQ91" s="522"/>
      <c r="AR91" s="522"/>
      <c r="AS91" s="522"/>
      <c r="AT91" s="522"/>
      <c r="AU91" s="522"/>
      <c r="AV91" s="522"/>
      <c r="AW91" s="522"/>
      <c r="AX91" s="522"/>
      <c r="AY91" s="522"/>
      <c r="AZ91" s="522"/>
      <c r="BA91" s="522"/>
      <c r="BB91" s="522"/>
      <c r="BC91" s="522"/>
      <c r="BD91" s="522"/>
      <c r="BE91" s="522"/>
      <c r="BF91" s="522"/>
      <c r="BG91" s="522"/>
      <c r="BH91" s="522"/>
      <c r="BI91" s="522"/>
      <c r="BJ91" s="522"/>
      <c r="BK91" s="522"/>
      <c r="BL91" s="522"/>
      <c r="BM91" s="522"/>
      <c r="BN91" s="522"/>
      <c r="BO91" s="522"/>
      <c r="BP91" s="522"/>
      <c r="BQ91" s="522"/>
      <c r="BR91" s="522"/>
      <c r="BS91" s="522"/>
      <c r="BT91" s="522"/>
      <c r="BU91" s="522"/>
      <c r="BV91" s="522"/>
      <c r="BW91" s="522"/>
      <c r="BX91" s="522"/>
      <c r="BY91" s="522"/>
      <c r="BZ91" s="522"/>
      <c r="CA91" s="522"/>
      <c r="CB91" s="522"/>
      <c r="CC91" s="522"/>
      <c r="CD91" s="522"/>
      <c r="CE91" s="522"/>
      <c r="CF91" s="522"/>
      <c r="CG91" s="522"/>
      <c r="CH91" s="522"/>
      <c r="CI91" s="522"/>
      <c r="CJ91" s="522"/>
      <c r="CK91" s="522"/>
      <c r="CL91" s="522"/>
      <c r="CM91" s="522"/>
      <c r="CN91" s="522"/>
      <c r="CO91" s="522"/>
      <c r="CP91" s="522"/>
      <c r="CQ91" s="522"/>
      <c r="CR91" s="522"/>
      <c r="CS91" s="522"/>
      <c r="CT91" s="522"/>
      <c r="CU91" s="522"/>
      <c r="CV91" s="522"/>
      <c r="CW91" s="522"/>
      <c r="CX91" s="522"/>
      <c r="CY91" s="522"/>
    </row>
    <row r="92" spans="1:128" ht="4.95" customHeight="1" x14ac:dyDescent="0.2">
      <c r="A92" s="1776" t="s">
        <v>767</v>
      </c>
      <c r="B92" s="1776"/>
      <c r="C92" s="1776"/>
      <c r="D92" s="1776"/>
      <c r="E92" s="1776"/>
      <c r="F92" s="1776"/>
      <c r="G92" s="1776"/>
      <c r="H92" s="1776"/>
      <c r="I92" s="1776"/>
      <c r="J92" s="1776"/>
      <c r="K92" s="1776"/>
      <c r="L92" s="1776"/>
      <c r="M92" s="1776"/>
      <c r="N92" s="1776"/>
      <c r="O92" s="1776"/>
      <c r="P92" s="1776"/>
      <c r="Q92" s="1776"/>
      <c r="R92" s="1776"/>
      <c r="S92" s="1776"/>
      <c r="T92" s="1776"/>
      <c r="U92" s="1776"/>
      <c r="V92" s="1776"/>
      <c r="W92" s="1776"/>
      <c r="X92" s="1776"/>
      <c r="Y92" s="1776"/>
      <c r="Z92" s="1776"/>
      <c r="AA92" s="1776"/>
      <c r="AB92" s="1776"/>
      <c r="AC92" s="1776"/>
      <c r="AD92" s="1776"/>
      <c r="AE92" s="1776"/>
      <c r="AF92" s="1776"/>
      <c r="AG92" s="1776"/>
      <c r="AH92" s="1776"/>
      <c r="AI92" s="1776"/>
      <c r="AJ92" s="1776"/>
      <c r="AK92" s="1776"/>
      <c r="AL92" s="1776"/>
      <c r="AM92" s="1776"/>
      <c r="AN92" s="1776"/>
      <c r="AO92" s="1776"/>
      <c r="AP92" s="1776"/>
      <c r="AQ92" s="1776"/>
      <c r="AR92" s="1776"/>
      <c r="AS92" s="1776"/>
      <c r="AT92" s="1776"/>
      <c r="AU92" s="1776"/>
      <c r="AV92" s="1776"/>
      <c r="AW92" s="1776"/>
      <c r="AX92" s="1776"/>
      <c r="AY92" s="1776"/>
      <c r="AZ92" s="1776"/>
      <c r="BA92" s="1776"/>
      <c r="BB92" s="1776"/>
      <c r="BC92" s="1776"/>
      <c r="BD92" s="1776"/>
      <c r="BE92" s="1776"/>
      <c r="BF92" s="1776"/>
      <c r="BG92" s="1776"/>
      <c r="BH92" s="1776"/>
      <c r="BI92" s="1776"/>
      <c r="BJ92" s="1776"/>
      <c r="BK92" s="1776"/>
      <c r="BL92" s="1776"/>
      <c r="BM92" s="1776"/>
      <c r="BN92" s="1776"/>
      <c r="BO92" s="1776"/>
      <c r="BP92" s="1776"/>
      <c r="BQ92" s="1776"/>
      <c r="BR92" s="1776"/>
      <c r="BS92" s="1776"/>
      <c r="BT92" s="1776"/>
      <c r="BU92" s="1776"/>
      <c r="BV92" s="1776"/>
      <c r="BW92" s="1776"/>
      <c r="BX92" s="1776"/>
      <c r="BY92" s="1776"/>
      <c r="BZ92" s="1776"/>
      <c r="CA92" s="1776"/>
      <c r="CB92" s="1776"/>
      <c r="CC92" s="1776"/>
      <c r="CD92" s="1776"/>
      <c r="CE92" s="1776"/>
      <c r="CF92" s="1776"/>
      <c r="CG92" s="1776"/>
      <c r="CH92" s="1776"/>
      <c r="CI92" s="1776"/>
      <c r="CJ92" s="1776"/>
      <c r="CK92" s="1776"/>
      <c r="CL92" s="1776"/>
      <c r="CM92" s="1776"/>
      <c r="CN92" s="1776"/>
      <c r="CO92" s="1776"/>
      <c r="CP92" s="1776"/>
      <c r="CQ92" s="1776"/>
      <c r="CR92" s="1776"/>
      <c r="CS92" s="1776"/>
      <c r="CT92" s="1776"/>
      <c r="CU92" s="1776"/>
      <c r="CV92" s="1776"/>
      <c r="CW92" s="1776"/>
      <c r="CX92" s="1776"/>
      <c r="CY92" s="1776"/>
    </row>
    <row r="93" spans="1:128" ht="4.95" customHeight="1" x14ac:dyDescent="0.2">
      <c r="A93" s="1776"/>
      <c r="B93" s="1776"/>
      <c r="C93" s="1776"/>
      <c r="D93" s="1776"/>
      <c r="E93" s="1776"/>
      <c r="F93" s="1776"/>
      <c r="G93" s="1776"/>
      <c r="H93" s="1776"/>
      <c r="I93" s="1776"/>
      <c r="J93" s="1776"/>
      <c r="K93" s="1776"/>
      <c r="L93" s="1776"/>
      <c r="M93" s="1776"/>
      <c r="N93" s="1776"/>
      <c r="O93" s="1776"/>
      <c r="P93" s="1776"/>
      <c r="Q93" s="1776"/>
      <c r="R93" s="1776"/>
      <c r="S93" s="1776"/>
      <c r="T93" s="1776"/>
      <c r="U93" s="1776"/>
      <c r="V93" s="1776"/>
      <c r="W93" s="1776"/>
      <c r="X93" s="1776"/>
      <c r="Y93" s="1776"/>
      <c r="Z93" s="1776"/>
      <c r="AA93" s="1776"/>
      <c r="AB93" s="1776"/>
      <c r="AC93" s="1776"/>
      <c r="AD93" s="1776"/>
      <c r="AE93" s="1776"/>
      <c r="AF93" s="1776"/>
      <c r="AG93" s="1776"/>
      <c r="AH93" s="1776"/>
      <c r="AI93" s="1776"/>
      <c r="AJ93" s="1776"/>
      <c r="AK93" s="1776"/>
      <c r="AL93" s="1776"/>
      <c r="AM93" s="1776"/>
      <c r="AN93" s="1776"/>
      <c r="AO93" s="1776"/>
      <c r="AP93" s="1776"/>
      <c r="AQ93" s="1776"/>
      <c r="AR93" s="1776"/>
      <c r="AS93" s="1776"/>
      <c r="AT93" s="1776"/>
      <c r="AU93" s="1776"/>
      <c r="AV93" s="1776"/>
      <c r="AW93" s="1776"/>
      <c r="AX93" s="1776"/>
      <c r="AY93" s="1776"/>
      <c r="AZ93" s="1776"/>
      <c r="BA93" s="1776"/>
      <c r="BB93" s="1776"/>
      <c r="BC93" s="1776"/>
      <c r="BD93" s="1776"/>
      <c r="BE93" s="1776"/>
      <c r="BF93" s="1776"/>
      <c r="BG93" s="1776"/>
      <c r="BH93" s="1776"/>
      <c r="BI93" s="1776"/>
      <c r="BJ93" s="1776"/>
      <c r="BK93" s="1776"/>
      <c r="BL93" s="1776"/>
      <c r="BM93" s="1776"/>
      <c r="BN93" s="1776"/>
      <c r="BO93" s="1776"/>
      <c r="BP93" s="1776"/>
      <c r="BQ93" s="1776"/>
      <c r="BR93" s="1776"/>
      <c r="BS93" s="1776"/>
      <c r="BT93" s="1776"/>
      <c r="BU93" s="1776"/>
      <c r="BV93" s="1776"/>
      <c r="BW93" s="1776"/>
      <c r="BX93" s="1776"/>
      <c r="BY93" s="1776"/>
      <c r="BZ93" s="1776"/>
      <c r="CA93" s="1776"/>
      <c r="CB93" s="1776"/>
      <c r="CC93" s="1776"/>
      <c r="CD93" s="1776"/>
      <c r="CE93" s="1776"/>
      <c r="CF93" s="1776"/>
      <c r="CG93" s="1776"/>
      <c r="CH93" s="1776"/>
      <c r="CI93" s="1776"/>
      <c r="CJ93" s="1776"/>
      <c r="CK93" s="1776"/>
      <c r="CL93" s="1776"/>
      <c r="CM93" s="1776"/>
      <c r="CN93" s="1776"/>
      <c r="CO93" s="1776"/>
      <c r="CP93" s="1776"/>
      <c r="CQ93" s="1776"/>
      <c r="CR93" s="1776"/>
      <c r="CS93" s="1776"/>
      <c r="CT93" s="1776"/>
      <c r="CU93" s="1776"/>
      <c r="CV93" s="1776"/>
      <c r="CW93" s="1776"/>
      <c r="CX93" s="1776"/>
      <c r="CY93" s="1776"/>
    </row>
    <row r="94" spans="1:128" ht="4.95" customHeight="1" x14ac:dyDescent="0.2">
      <c r="A94" s="1776"/>
      <c r="B94" s="1776"/>
      <c r="C94" s="1776"/>
      <c r="D94" s="1776"/>
      <c r="E94" s="1776"/>
      <c r="F94" s="1776"/>
      <c r="G94" s="1776"/>
      <c r="H94" s="1776"/>
      <c r="I94" s="1776"/>
      <c r="J94" s="1776"/>
      <c r="K94" s="1776"/>
      <c r="L94" s="1776"/>
      <c r="M94" s="1776"/>
      <c r="N94" s="1776"/>
      <c r="O94" s="1776"/>
      <c r="P94" s="1776"/>
      <c r="Q94" s="1776"/>
      <c r="R94" s="1776"/>
      <c r="S94" s="1776"/>
      <c r="T94" s="1776"/>
      <c r="U94" s="1776"/>
      <c r="V94" s="1776"/>
      <c r="W94" s="1776"/>
      <c r="X94" s="1776"/>
      <c r="Y94" s="1776"/>
      <c r="Z94" s="1776"/>
      <c r="AA94" s="1776"/>
      <c r="AB94" s="1776"/>
      <c r="AC94" s="1776"/>
      <c r="AD94" s="1776"/>
      <c r="AE94" s="1776"/>
      <c r="AF94" s="1776"/>
      <c r="AG94" s="1776"/>
      <c r="AH94" s="1776"/>
      <c r="AI94" s="1776"/>
      <c r="AJ94" s="1776"/>
      <c r="AK94" s="1776"/>
      <c r="AL94" s="1776"/>
      <c r="AM94" s="1776"/>
      <c r="AN94" s="1776"/>
      <c r="AO94" s="1776"/>
      <c r="AP94" s="1776"/>
      <c r="AQ94" s="1776"/>
      <c r="AR94" s="1776"/>
      <c r="AS94" s="1776"/>
      <c r="AT94" s="1776"/>
      <c r="AU94" s="1776"/>
      <c r="AV94" s="1776"/>
      <c r="AW94" s="1776"/>
      <c r="AX94" s="1776"/>
      <c r="AY94" s="1776"/>
      <c r="AZ94" s="1776"/>
      <c r="BA94" s="1776"/>
      <c r="BB94" s="1776"/>
      <c r="BC94" s="1776"/>
      <c r="BD94" s="1776"/>
      <c r="BE94" s="1776"/>
      <c r="BF94" s="1776"/>
      <c r="BG94" s="1776"/>
      <c r="BH94" s="1776"/>
      <c r="BI94" s="1776"/>
      <c r="BJ94" s="1776"/>
      <c r="BK94" s="1776"/>
      <c r="BL94" s="1776"/>
      <c r="BM94" s="1776"/>
      <c r="BN94" s="1776"/>
      <c r="BO94" s="1776"/>
      <c r="BP94" s="1776"/>
      <c r="BQ94" s="1776"/>
      <c r="BR94" s="1776"/>
      <c r="BS94" s="1776"/>
      <c r="BT94" s="1776"/>
      <c r="BU94" s="1776"/>
      <c r="BV94" s="1776"/>
      <c r="BW94" s="1776"/>
      <c r="BX94" s="1776"/>
      <c r="BY94" s="1776"/>
      <c r="BZ94" s="1776"/>
      <c r="CA94" s="1776"/>
      <c r="CB94" s="1776"/>
      <c r="CC94" s="1776"/>
      <c r="CD94" s="1776"/>
      <c r="CE94" s="1776"/>
      <c r="CF94" s="1776"/>
      <c r="CG94" s="1776"/>
      <c r="CH94" s="1776"/>
      <c r="CI94" s="1776"/>
      <c r="CJ94" s="1776"/>
      <c r="CK94" s="1776"/>
      <c r="CL94" s="1776"/>
      <c r="CM94" s="1776"/>
      <c r="CN94" s="1776"/>
      <c r="CO94" s="1776"/>
      <c r="CP94" s="1776"/>
      <c r="CQ94" s="1776"/>
      <c r="CR94" s="1776"/>
      <c r="CS94" s="1776"/>
      <c r="CT94" s="1776"/>
      <c r="CU94" s="1776"/>
      <c r="CV94" s="1776"/>
      <c r="CW94" s="1776"/>
      <c r="CX94" s="1776"/>
      <c r="CY94" s="1776"/>
    </row>
    <row r="95" spans="1:128" ht="4.95" customHeight="1" x14ac:dyDescent="0.2">
      <c r="A95" s="1776"/>
      <c r="B95" s="1776"/>
      <c r="C95" s="1776"/>
      <c r="D95" s="1776"/>
      <c r="E95" s="1776"/>
      <c r="F95" s="1776"/>
      <c r="G95" s="1776"/>
      <c r="H95" s="1776"/>
      <c r="I95" s="1776"/>
      <c r="J95" s="1776"/>
      <c r="K95" s="1776"/>
      <c r="L95" s="1776"/>
      <c r="M95" s="1776"/>
      <c r="N95" s="1776"/>
      <c r="O95" s="1776"/>
      <c r="P95" s="1776"/>
      <c r="Q95" s="1776"/>
      <c r="R95" s="1776"/>
      <c r="S95" s="1776"/>
      <c r="T95" s="1776"/>
      <c r="U95" s="1776"/>
      <c r="V95" s="1776"/>
      <c r="W95" s="1776"/>
      <c r="X95" s="1776"/>
      <c r="Y95" s="1776"/>
      <c r="Z95" s="1776"/>
      <c r="AA95" s="1776"/>
      <c r="AB95" s="1776"/>
      <c r="AC95" s="1776"/>
      <c r="AD95" s="1776"/>
      <c r="AE95" s="1776"/>
      <c r="AF95" s="1776"/>
      <c r="AG95" s="1776"/>
      <c r="AH95" s="1776"/>
      <c r="AI95" s="1776"/>
      <c r="AJ95" s="1776"/>
      <c r="AK95" s="1776"/>
      <c r="AL95" s="1776"/>
      <c r="AM95" s="1776"/>
      <c r="AN95" s="1776"/>
      <c r="AO95" s="1776"/>
      <c r="AP95" s="1776"/>
      <c r="AQ95" s="1776"/>
      <c r="AR95" s="1776"/>
      <c r="AS95" s="1776"/>
      <c r="AT95" s="1776"/>
      <c r="AU95" s="1776"/>
      <c r="AV95" s="1776"/>
      <c r="AW95" s="1776"/>
      <c r="AX95" s="1776"/>
      <c r="AY95" s="1776"/>
      <c r="AZ95" s="1776"/>
      <c r="BA95" s="1776"/>
      <c r="BB95" s="1776"/>
      <c r="BC95" s="1776"/>
      <c r="BD95" s="1776"/>
      <c r="BE95" s="1776"/>
      <c r="BF95" s="1776"/>
      <c r="BG95" s="1776"/>
      <c r="BH95" s="1776"/>
      <c r="BI95" s="1776"/>
      <c r="BJ95" s="1776"/>
      <c r="BK95" s="1776"/>
      <c r="BL95" s="1776"/>
      <c r="BM95" s="1776"/>
      <c r="BN95" s="1776"/>
      <c r="BO95" s="1776"/>
      <c r="BP95" s="1776"/>
      <c r="BQ95" s="1776"/>
      <c r="BR95" s="1776"/>
      <c r="BS95" s="1776"/>
      <c r="BT95" s="1776"/>
      <c r="BU95" s="1776"/>
      <c r="BV95" s="1776"/>
      <c r="BW95" s="1776"/>
      <c r="BX95" s="1776"/>
      <c r="BY95" s="1776"/>
      <c r="BZ95" s="1776"/>
      <c r="CA95" s="1776"/>
      <c r="CB95" s="1776"/>
      <c r="CC95" s="1776"/>
      <c r="CD95" s="1776"/>
      <c r="CE95" s="1776"/>
      <c r="CF95" s="1776"/>
      <c r="CG95" s="1776"/>
      <c r="CH95" s="1776"/>
      <c r="CI95" s="1776"/>
      <c r="CJ95" s="1776"/>
      <c r="CK95" s="1776"/>
      <c r="CL95" s="1776"/>
      <c r="CM95" s="1776"/>
      <c r="CN95" s="1776"/>
      <c r="CO95" s="1776"/>
      <c r="CP95" s="1776"/>
      <c r="CQ95" s="1776"/>
      <c r="CR95" s="1776"/>
      <c r="CS95" s="1776"/>
      <c r="CT95" s="1776"/>
      <c r="CU95" s="1776"/>
      <c r="CV95" s="1776"/>
      <c r="CW95" s="1776"/>
      <c r="CX95" s="1776"/>
      <c r="CY95" s="1776"/>
    </row>
    <row r="96" spans="1:128" ht="4.95" customHeight="1" x14ac:dyDescent="0.2">
      <c r="A96" s="1776"/>
      <c r="B96" s="1776"/>
      <c r="C96" s="1776"/>
      <c r="D96" s="1776"/>
      <c r="E96" s="1776"/>
      <c r="F96" s="1776"/>
      <c r="G96" s="1776"/>
      <c r="H96" s="1776"/>
      <c r="I96" s="1776"/>
      <c r="J96" s="1776"/>
      <c r="K96" s="1776"/>
      <c r="L96" s="1776"/>
      <c r="M96" s="1776"/>
      <c r="N96" s="1776"/>
      <c r="O96" s="1776"/>
      <c r="P96" s="1776"/>
      <c r="Q96" s="1776"/>
      <c r="R96" s="1776"/>
      <c r="S96" s="1776"/>
      <c r="T96" s="1776"/>
      <c r="U96" s="1776"/>
      <c r="V96" s="1776"/>
      <c r="W96" s="1776"/>
      <c r="X96" s="1776"/>
      <c r="Y96" s="1776"/>
      <c r="Z96" s="1776"/>
      <c r="AA96" s="1776"/>
      <c r="AB96" s="1776"/>
      <c r="AC96" s="1776"/>
      <c r="AD96" s="1776"/>
      <c r="AE96" s="1776"/>
      <c r="AF96" s="1776"/>
      <c r="AG96" s="1776"/>
      <c r="AH96" s="1776"/>
      <c r="AI96" s="1776"/>
      <c r="AJ96" s="1776"/>
      <c r="AK96" s="1776"/>
      <c r="AL96" s="1776"/>
      <c r="AM96" s="1776"/>
      <c r="AN96" s="1776"/>
      <c r="AO96" s="1776"/>
      <c r="AP96" s="1776"/>
      <c r="AQ96" s="1776"/>
      <c r="AR96" s="1776"/>
      <c r="AS96" s="1776"/>
      <c r="AT96" s="1776"/>
      <c r="AU96" s="1776"/>
      <c r="AV96" s="1776"/>
      <c r="AW96" s="1776"/>
      <c r="AX96" s="1776"/>
      <c r="AY96" s="1776"/>
      <c r="AZ96" s="1776"/>
      <c r="BA96" s="1776"/>
      <c r="BB96" s="1776"/>
      <c r="BC96" s="1776"/>
      <c r="BD96" s="1776"/>
      <c r="BE96" s="1776"/>
      <c r="BF96" s="1776"/>
      <c r="BG96" s="1776"/>
      <c r="BH96" s="1776"/>
      <c r="BI96" s="1776"/>
      <c r="BJ96" s="1776"/>
      <c r="BK96" s="1776"/>
      <c r="BL96" s="1776"/>
      <c r="BM96" s="1776"/>
      <c r="BN96" s="1776"/>
      <c r="BO96" s="1776"/>
      <c r="BP96" s="1776"/>
      <c r="BQ96" s="1776"/>
      <c r="BR96" s="1776"/>
      <c r="BS96" s="1776"/>
      <c r="BT96" s="1776"/>
      <c r="BU96" s="1776"/>
      <c r="BV96" s="1776"/>
      <c r="BW96" s="1776"/>
      <c r="BX96" s="1776"/>
      <c r="BY96" s="1776"/>
      <c r="BZ96" s="1776"/>
      <c r="CA96" s="1776"/>
      <c r="CB96" s="1776"/>
      <c r="CC96" s="1776"/>
      <c r="CD96" s="1776"/>
      <c r="CE96" s="1776"/>
      <c r="CF96" s="1776"/>
      <c r="CG96" s="1776"/>
      <c r="CH96" s="1776"/>
      <c r="CI96" s="1776"/>
      <c r="CJ96" s="1776"/>
      <c r="CK96" s="1776"/>
      <c r="CL96" s="1776"/>
      <c r="CM96" s="1776"/>
      <c r="CN96" s="1776"/>
      <c r="CO96" s="1776"/>
      <c r="CP96" s="1776"/>
      <c r="CQ96" s="1776"/>
      <c r="CR96" s="1776"/>
      <c r="CS96" s="1776"/>
      <c r="CT96" s="1776"/>
      <c r="CU96" s="1776"/>
      <c r="CV96" s="1776"/>
      <c r="CW96" s="1776"/>
      <c r="CX96" s="1776"/>
      <c r="CY96" s="1776"/>
    </row>
    <row r="97" spans="1:103" ht="4.95" customHeight="1" x14ac:dyDescent="0.2">
      <c r="A97" s="534"/>
      <c r="B97" s="1772" t="s">
        <v>768</v>
      </c>
      <c r="C97" s="1772"/>
      <c r="D97" s="1772"/>
      <c r="E97" s="1772"/>
      <c r="F97" s="1772"/>
      <c r="G97" s="1772"/>
      <c r="H97" s="1772"/>
      <c r="I97" s="1772"/>
      <c r="J97" s="1772"/>
      <c r="K97" s="1772"/>
      <c r="L97" s="1772"/>
      <c r="M97" s="1772"/>
      <c r="N97" s="1772"/>
      <c r="O97" s="1772"/>
      <c r="P97" s="1772"/>
      <c r="Q97" s="1772"/>
      <c r="R97" s="1772"/>
      <c r="S97" s="1772"/>
      <c r="T97" s="1772"/>
      <c r="U97" s="1772"/>
      <c r="V97" s="1772"/>
      <c r="W97" s="1772"/>
      <c r="X97" s="1772"/>
      <c r="Y97" s="1772"/>
      <c r="Z97" s="1772"/>
      <c r="AA97" s="1772"/>
      <c r="AB97" s="1772"/>
      <c r="AC97" s="1772"/>
      <c r="AD97" s="1772"/>
      <c r="AE97" s="1772"/>
      <c r="AF97" s="1772"/>
      <c r="AG97" s="1772"/>
      <c r="AH97" s="1772"/>
      <c r="AI97" s="1772"/>
      <c r="AJ97" s="1772"/>
      <c r="AK97" s="1772"/>
      <c r="AL97" s="1772"/>
      <c r="AM97" s="1772"/>
      <c r="AN97" s="1772"/>
      <c r="AO97" s="1772"/>
      <c r="AP97" s="1772"/>
      <c r="AQ97" s="1772"/>
      <c r="AR97" s="1772"/>
      <c r="AS97" s="1772"/>
      <c r="AT97" s="1772"/>
      <c r="AU97" s="1772"/>
      <c r="AV97" s="1772"/>
      <c r="AW97" s="1772"/>
      <c r="AX97" s="1772"/>
      <c r="AY97" s="1772"/>
      <c r="AZ97" s="1772"/>
      <c r="BA97" s="1772"/>
      <c r="BB97" s="1772"/>
      <c r="BC97" s="1772"/>
      <c r="BD97" s="1772"/>
      <c r="BE97" s="1772"/>
      <c r="BF97" s="1772"/>
      <c r="BG97" s="1772"/>
      <c r="BH97" s="1772"/>
      <c r="BI97" s="1772"/>
      <c r="BJ97" s="1772"/>
      <c r="BK97" s="1772"/>
      <c r="BL97" s="1772"/>
      <c r="BM97" s="1772"/>
      <c r="BN97" s="1772"/>
      <c r="BO97" s="1772"/>
      <c r="BP97" s="1772"/>
      <c r="BQ97" s="1772"/>
      <c r="BR97" s="1772"/>
      <c r="BS97" s="1772"/>
      <c r="BT97" s="1772"/>
      <c r="BU97" s="1772"/>
      <c r="BV97" s="1772"/>
      <c r="BW97" s="1772"/>
      <c r="BX97" s="1772"/>
      <c r="BY97" s="1772"/>
      <c r="BZ97" s="1772"/>
      <c r="CA97" s="1772"/>
      <c r="CB97" s="1772"/>
      <c r="CC97" s="1772"/>
      <c r="CD97" s="1772"/>
      <c r="CE97" s="1772"/>
      <c r="CF97" s="1772"/>
      <c r="CG97" s="1772"/>
      <c r="CH97" s="1772"/>
      <c r="CI97" s="1772"/>
      <c r="CJ97" s="1772"/>
      <c r="CK97" s="1772"/>
      <c r="CL97" s="1772"/>
      <c r="CM97" s="1772"/>
      <c r="CN97" s="1772"/>
      <c r="CO97" s="1772"/>
      <c r="CP97" s="1772"/>
      <c r="CQ97" s="1772"/>
      <c r="CR97" s="1772"/>
      <c r="CS97" s="1772"/>
      <c r="CT97" s="1772"/>
      <c r="CU97" s="1772"/>
      <c r="CV97" s="1772"/>
      <c r="CW97" s="1772"/>
      <c r="CX97" s="1772"/>
      <c r="CY97" s="1772"/>
    </row>
    <row r="98" spans="1:103" ht="4.95" customHeight="1" x14ac:dyDescent="0.2">
      <c r="A98" s="534"/>
      <c r="B98" s="1772"/>
      <c r="C98" s="1772"/>
      <c r="D98" s="1772"/>
      <c r="E98" s="1772"/>
      <c r="F98" s="1772"/>
      <c r="G98" s="1772"/>
      <c r="H98" s="1772"/>
      <c r="I98" s="1772"/>
      <c r="J98" s="1772"/>
      <c r="K98" s="1772"/>
      <c r="L98" s="1772"/>
      <c r="M98" s="1772"/>
      <c r="N98" s="1772"/>
      <c r="O98" s="1772"/>
      <c r="P98" s="1772"/>
      <c r="Q98" s="1772"/>
      <c r="R98" s="1772"/>
      <c r="S98" s="1772"/>
      <c r="T98" s="1772"/>
      <c r="U98" s="1772"/>
      <c r="V98" s="1772"/>
      <c r="W98" s="1772"/>
      <c r="X98" s="1772"/>
      <c r="Y98" s="1772"/>
      <c r="Z98" s="1772"/>
      <c r="AA98" s="1772"/>
      <c r="AB98" s="1772"/>
      <c r="AC98" s="1772"/>
      <c r="AD98" s="1772"/>
      <c r="AE98" s="1772"/>
      <c r="AF98" s="1772"/>
      <c r="AG98" s="1772"/>
      <c r="AH98" s="1772"/>
      <c r="AI98" s="1772"/>
      <c r="AJ98" s="1772"/>
      <c r="AK98" s="1772"/>
      <c r="AL98" s="1772"/>
      <c r="AM98" s="1772"/>
      <c r="AN98" s="1772"/>
      <c r="AO98" s="1772"/>
      <c r="AP98" s="1772"/>
      <c r="AQ98" s="1772"/>
      <c r="AR98" s="1772"/>
      <c r="AS98" s="1772"/>
      <c r="AT98" s="1772"/>
      <c r="AU98" s="1772"/>
      <c r="AV98" s="1772"/>
      <c r="AW98" s="1772"/>
      <c r="AX98" s="1772"/>
      <c r="AY98" s="1772"/>
      <c r="AZ98" s="1772"/>
      <c r="BA98" s="1772"/>
      <c r="BB98" s="1772"/>
      <c r="BC98" s="1772"/>
      <c r="BD98" s="1772"/>
      <c r="BE98" s="1772"/>
      <c r="BF98" s="1772"/>
      <c r="BG98" s="1772"/>
      <c r="BH98" s="1772"/>
      <c r="BI98" s="1772"/>
      <c r="BJ98" s="1772"/>
      <c r="BK98" s="1772"/>
      <c r="BL98" s="1772"/>
      <c r="BM98" s="1772"/>
      <c r="BN98" s="1772"/>
      <c r="BO98" s="1772"/>
      <c r="BP98" s="1772"/>
      <c r="BQ98" s="1772"/>
      <c r="BR98" s="1772"/>
      <c r="BS98" s="1772"/>
      <c r="BT98" s="1772"/>
      <c r="BU98" s="1772"/>
      <c r="BV98" s="1772"/>
      <c r="BW98" s="1772"/>
      <c r="BX98" s="1772"/>
      <c r="BY98" s="1772"/>
      <c r="BZ98" s="1772"/>
      <c r="CA98" s="1772"/>
      <c r="CB98" s="1772"/>
      <c r="CC98" s="1772"/>
      <c r="CD98" s="1772"/>
      <c r="CE98" s="1772"/>
      <c r="CF98" s="1772"/>
      <c r="CG98" s="1772"/>
      <c r="CH98" s="1772"/>
      <c r="CI98" s="1772"/>
      <c r="CJ98" s="1772"/>
      <c r="CK98" s="1772"/>
      <c r="CL98" s="1772"/>
      <c r="CM98" s="1772"/>
      <c r="CN98" s="1772"/>
      <c r="CO98" s="1772"/>
      <c r="CP98" s="1772"/>
      <c r="CQ98" s="1772"/>
      <c r="CR98" s="1772"/>
      <c r="CS98" s="1772"/>
      <c r="CT98" s="1772"/>
      <c r="CU98" s="1772"/>
      <c r="CV98" s="1772"/>
      <c r="CW98" s="1772"/>
      <c r="CX98" s="1772"/>
      <c r="CY98" s="1772"/>
    </row>
    <row r="99" spans="1:103" ht="4.95" customHeight="1" x14ac:dyDescent="0.2">
      <c r="A99" s="534"/>
      <c r="B99" s="1772"/>
      <c r="C99" s="1772"/>
      <c r="D99" s="1772"/>
      <c r="E99" s="1772"/>
      <c r="F99" s="1772"/>
      <c r="G99" s="1772"/>
      <c r="H99" s="1772"/>
      <c r="I99" s="1772"/>
      <c r="J99" s="1772"/>
      <c r="K99" s="1772"/>
      <c r="L99" s="1772"/>
      <c r="M99" s="1772"/>
      <c r="N99" s="1772"/>
      <c r="O99" s="1772"/>
      <c r="P99" s="1772"/>
      <c r="Q99" s="1772"/>
      <c r="R99" s="1772"/>
      <c r="S99" s="1772"/>
      <c r="T99" s="1772"/>
      <c r="U99" s="1772"/>
      <c r="V99" s="1772"/>
      <c r="W99" s="1772"/>
      <c r="X99" s="1772"/>
      <c r="Y99" s="1772"/>
      <c r="Z99" s="1772"/>
      <c r="AA99" s="1772"/>
      <c r="AB99" s="1772"/>
      <c r="AC99" s="1772"/>
      <c r="AD99" s="1772"/>
      <c r="AE99" s="1772"/>
      <c r="AF99" s="1772"/>
      <c r="AG99" s="1772"/>
      <c r="AH99" s="1772"/>
      <c r="AI99" s="1772"/>
      <c r="AJ99" s="1772"/>
      <c r="AK99" s="1772"/>
      <c r="AL99" s="1772"/>
      <c r="AM99" s="1772"/>
      <c r="AN99" s="1772"/>
      <c r="AO99" s="1772"/>
      <c r="AP99" s="1772"/>
      <c r="AQ99" s="1772"/>
      <c r="AR99" s="1772"/>
      <c r="AS99" s="1772"/>
      <c r="AT99" s="1772"/>
      <c r="AU99" s="1772"/>
      <c r="AV99" s="1772"/>
      <c r="AW99" s="1772"/>
      <c r="AX99" s="1772"/>
      <c r="AY99" s="1772"/>
      <c r="AZ99" s="1772"/>
      <c r="BA99" s="1772"/>
      <c r="BB99" s="1772"/>
      <c r="BC99" s="1772"/>
      <c r="BD99" s="1772"/>
      <c r="BE99" s="1772"/>
      <c r="BF99" s="1772"/>
      <c r="BG99" s="1772"/>
      <c r="BH99" s="1772"/>
      <c r="BI99" s="1772"/>
      <c r="BJ99" s="1772"/>
      <c r="BK99" s="1772"/>
      <c r="BL99" s="1772"/>
      <c r="BM99" s="1772"/>
      <c r="BN99" s="1772"/>
      <c r="BO99" s="1772"/>
      <c r="BP99" s="1772"/>
      <c r="BQ99" s="1772"/>
      <c r="BR99" s="1772"/>
      <c r="BS99" s="1772"/>
      <c r="BT99" s="1772"/>
      <c r="BU99" s="1772"/>
      <c r="BV99" s="1772"/>
      <c r="BW99" s="1772"/>
      <c r="BX99" s="1772"/>
      <c r="BY99" s="1772"/>
      <c r="BZ99" s="1772"/>
      <c r="CA99" s="1772"/>
      <c r="CB99" s="1772"/>
      <c r="CC99" s="1772"/>
      <c r="CD99" s="1772"/>
      <c r="CE99" s="1772"/>
      <c r="CF99" s="1772"/>
      <c r="CG99" s="1772"/>
      <c r="CH99" s="1772"/>
      <c r="CI99" s="1772"/>
      <c r="CJ99" s="1772"/>
      <c r="CK99" s="1772"/>
      <c r="CL99" s="1772"/>
      <c r="CM99" s="1772"/>
      <c r="CN99" s="1772"/>
      <c r="CO99" s="1772"/>
      <c r="CP99" s="1772"/>
      <c r="CQ99" s="1772"/>
      <c r="CR99" s="1772"/>
      <c r="CS99" s="1772"/>
      <c r="CT99" s="1772"/>
      <c r="CU99" s="1772"/>
      <c r="CV99" s="1772"/>
      <c r="CW99" s="1772"/>
      <c r="CX99" s="1772"/>
      <c r="CY99" s="1772"/>
    </row>
    <row r="100" spans="1:103" ht="4.95" customHeight="1" x14ac:dyDescent="0.2">
      <c r="A100" s="534"/>
      <c r="B100" s="534"/>
      <c r="C100" s="534"/>
      <c r="D100" s="534"/>
      <c r="E100" s="534"/>
      <c r="F100" s="535"/>
      <c r="G100" s="535"/>
      <c r="H100" s="535"/>
      <c r="I100" s="535"/>
      <c r="J100" s="535"/>
      <c r="K100" s="535"/>
      <c r="L100" s="535"/>
      <c r="M100" s="535"/>
      <c r="N100" s="535"/>
      <c r="O100" s="535"/>
      <c r="P100" s="535"/>
      <c r="Q100" s="535"/>
      <c r="R100" s="535"/>
      <c r="S100" s="535"/>
      <c r="T100" s="535"/>
      <c r="U100" s="535"/>
      <c r="V100" s="535"/>
      <c r="W100" s="535"/>
      <c r="X100" s="535"/>
      <c r="Y100" s="535"/>
      <c r="Z100" s="535"/>
      <c r="AA100" s="535"/>
      <c r="AB100" s="535"/>
      <c r="AC100" s="535"/>
      <c r="AD100" s="535"/>
      <c r="AE100" s="535"/>
      <c r="AF100" s="535"/>
      <c r="AG100" s="535"/>
      <c r="AH100" s="535"/>
      <c r="AI100" s="535"/>
      <c r="AJ100" s="535"/>
      <c r="AK100" s="535"/>
      <c r="AL100" s="535"/>
      <c r="AM100" s="535"/>
      <c r="AN100" s="535"/>
      <c r="AO100" s="535"/>
      <c r="AP100" s="535"/>
      <c r="AQ100" s="535"/>
      <c r="AR100" s="535"/>
      <c r="AS100" s="535"/>
      <c r="AT100" s="535"/>
      <c r="AU100" s="535"/>
      <c r="AV100" s="535"/>
      <c r="AW100" s="535"/>
      <c r="AX100" s="535"/>
      <c r="AY100" s="535"/>
      <c r="AZ100" s="535"/>
      <c r="BA100" s="535"/>
      <c r="BB100" s="535"/>
      <c r="BC100" s="535"/>
      <c r="BD100" s="535"/>
      <c r="BE100" s="535"/>
      <c r="BF100" s="535"/>
      <c r="BG100" s="535"/>
      <c r="BH100" s="535"/>
      <c r="BI100" s="535"/>
      <c r="BJ100" s="535"/>
      <c r="BK100" s="535"/>
      <c r="BL100" s="535"/>
      <c r="BM100" s="535"/>
      <c r="BN100" s="535"/>
      <c r="BO100" s="535"/>
      <c r="BP100" s="535"/>
      <c r="BQ100" s="535"/>
      <c r="BR100" s="535"/>
      <c r="BS100" s="535"/>
      <c r="BT100" s="535"/>
      <c r="BU100" s="535"/>
      <c r="BV100" s="535"/>
      <c r="BW100" s="535"/>
      <c r="BX100" s="535"/>
      <c r="BY100" s="535"/>
      <c r="BZ100" s="535"/>
      <c r="CA100" s="535"/>
      <c r="CB100" s="535"/>
      <c r="CC100" s="535"/>
      <c r="CD100" s="535"/>
      <c r="CE100" s="535"/>
      <c r="CF100" s="535"/>
      <c r="CG100" s="535"/>
      <c r="CH100" s="535"/>
      <c r="CI100" s="535"/>
      <c r="CJ100" s="535"/>
      <c r="CK100" s="535"/>
      <c r="CL100" s="535"/>
      <c r="CM100" s="535"/>
      <c r="CN100" s="535"/>
      <c r="CO100" s="535"/>
      <c r="CP100" s="535"/>
      <c r="CQ100" s="535"/>
      <c r="CR100" s="535"/>
      <c r="CS100" s="535"/>
      <c r="CT100" s="534"/>
      <c r="CU100" s="534"/>
      <c r="CV100" s="534"/>
      <c r="CW100" s="534"/>
      <c r="CX100" s="534"/>
      <c r="CY100" s="534"/>
    </row>
    <row r="101" spans="1:103" ht="4.95" customHeight="1" x14ac:dyDescent="0.2">
      <c r="A101" s="534"/>
      <c r="B101" s="534"/>
      <c r="C101" s="534"/>
      <c r="D101" s="1773" t="s">
        <v>769</v>
      </c>
      <c r="E101" s="1773"/>
      <c r="F101" s="1773"/>
      <c r="G101" s="1773"/>
      <c r="H101" s="1773"/>
      <c r="I101" s="1773"/>
      <c r="J101" s="1773"/>
      <c r="K101" s="1773"/>
      <c r="L101" s="1773"/>
      <c r="M101" s="1773"/>
      <c r="N101" s="1773"/>
      <c r="O101" s="1773"/>
      <c r="P101" s="1773"/>
      <c r="Q101" s="1773"/>
      <c r="R101" s="1773"/>
      <c r="S101" s="1773"/>
      <c r="T101" s="1773"/>
      <c r="U101" s="1773"/>
      <c r="V101" s="1773"/>
      <c r="W101" s="1773"/>
      <c r="X101" s="1773"/>
      <c r="Y101" s="1773"/>
      <c r="Z101" s="1773"/>
      <c r="AA101" s="1773"/>
      <c r="AB101" s="1773"/>
      <c r="AC101" s="1773"/>
      <c r="AD101" s="1773"/>
      <c r="AE101" s="1773"/>
      <c r="AF101" s="1773"/>
      <c r="AG101" s="1773"/>
      <c r="AH101" s="1773"/>
      <c r="AI101" s="1773"/>
      <c r="AJ101" s="1773"/>
      <c r="AK101" s="1773"/>
      <c r="AL101" s="1773"/>
      <c r="AM101" s="1773"/>
      <c r="AN101" s="1773"/>
      <c r="AO101" s="1773"/>
      <c r="AP101" s="1773"/>
      <c r="AQ101" s="1773"/>
      <c r="AR101" s="1773"/>
      <c r="AS101" s="1773"/>
      <c r="AT101" s="1773"/>
      <c r="AU101" s="1773"/>
      <c r="AV101" s="1773"/>
      <c r="AW101" s="1773"/>
      <c r="AX101" s="1773"/>
      <c r="AY101" s="1773"/>
      <c r="AZ101" s="1773"/>
      <c r="BA101" s="1773"/>
      <c r="BB101" s="1773"/>
      <c r="BC101" s="1773"/>
      <c r="BD101" s="1773"/>
      <c r="BE101" s="1773"/>
      <c r="BF101" s="1773"/>
      <c r="BG101" s="1773"/>
      <c r="BH101" s="1773"/>
      <c r="BI101" s="1773"/>
      <c r="BJ101" s="1773"/>
      <c r="BK101" s="1773"/>
      <c r="BL101" s="1773"/>
      <c r="BM101" s="1773"/>
      <c r="BN101" s="1773"/>
      <c r="BO101" s="1773"/>
      <c r="BP101" s="1773"/>
      <c r="BQ101" s="1773"/>
      <c r="BR101" s="1773"/>
      <c r="BS101" s="1773"/>
      <c r="BT101" s="1773"/>
      <c r="BU101" s="1774" t="s">
        <v>770</v>
      </c>
      <c r="BV101" s="1774"/>
      <c r="BW101" s="1774"/>
      <c r="BX101" s="1774"/>
      <c r="BY101" s="1774"/>
      <c r="BZ101" s="1774"/>
      <c r="CA101" s="1774"/>
      <c r="CB101" s="1774"/>
      <c r="CC101" s="1774"/>
      <c r="CD101" s="1775"/>
      <c r="CE101" s="1775"/>
      <c r="CF101" s="1775"/>
      <c r="CG101" s="1775"/>
      <c r="CH101" s="1774" t="s">
        <v>771</v>
      </c>
      <c r="CI101" s="1774"/>
      <c r="CJ101" s="1774"/>
      <c r="CK101" s="1774"/>
      <c r="CL101" s="1774"/>
      <c r="CM101" s="1774"/>
      <c r="CN101" s="1774"/>
      <c r="CO101" s="1774"/>
      <c r="CP101" s="1774"/>
      <c r="CQ101" s="1775"/>
      <c r="CR101" s="1775"/>
      <c r="CS101" s="1775"/>
      <c r="CT101" s="1775"/>
      <c r="CU101" s="517"/>
      <c r="CV101" s="517"/>
      <c r="CW101" s="537"/>
      <c r="CX101" s="537"/>
      <c r="CY101" s="537"/>
    </row>
    <row r="102" spans="1:103" ht="4.95" customHeight="1" x14ac:dyDescent="0.2">
      <c r="A102" s="522"/>
      <c r="B102" s="522"/>
      <c r="C102" s="522"/>
      <c r="D102" s="1773"/>
      <c r="E102" s="1773"/>
      <c r="F102" s="1773"/>
      <c r="G102" s="1773"/>
      <c r="H102" s="1773"/>
      <c r="I102" s="1773"/>
      <c r="J102" s="1773"/>
      <c r="K102" s="1773"/>
      <c r="L102" s="1773"/>
      <c r="M102" s="1773"/>
      <c r="N102" s="1773"/>
      <c r="O102" s="1773"/>
      <c r="P102" s="1773"/>
      <c r="Q102" s="1773"/>
      <c r="R102" s="1773"/>
      <c r="S102" s="1773"/>
      <c r="T102" s="1773"/>
      <c r="U102" s="1773"/>
      <c r="V102" s="1773"/>
      <c r="W102" s="1773"/>
      <c r="X102" s="1773"/>
      <c r="Y102" s="1773"/>
      <c r="Z102" s="1773"/>
      <c r="AA102" s="1773"/>
      <c r="AB102" s="1773"/>
      <c r="AC102" s="1773"/>
      <c r="AD102" s="1773"/>
      <c r="AE102" s="1773"/>
      <c r="AF102" s="1773"/>
      <c r="AG102" s="1773"/>
      <c r="AH102" s="1773"/>
      <c r="AI102" s="1773"/>
      <c r="AJ102" s="1773"/>
      <c r="AK102" s="1773"/>
      <c r="AL102" s="1773"/>
      <c r="AM102" s="1773"/>
      <c r="AN102" s="1773"/>
      <c r="AO102" s="1773"/>
      <c r="AP102" s="1773"/>
      <c r="AQ102" s="1773"/>
      <c r="AR102" s="1773"/>
      <c r="AS102" s="1773"/>
      <c r="AT102" s="1773"/>
      <c r="AU102" s="1773"/>
      <c r="AV102" s="1773"/>
      <c r="AW102" s="1773"/>
      <c r="AX102" s="1773"/>
      <c r="AY102" s="1773"/>
      <c r="AZ102" s="1773"/>
      <c r="BA102" s="1773"/>
      <c r="BB102" s="1773"/>
      <c r="BC102" s="1773"/>
      <c r="BD102" s="1773"/>
      <c r="BE102" s="1773"/>
      <c r="BF102" s="1773"/>
      <c r="BG102" s="1773"/>
      <c r="BH102" s="1773"/>
      <c r="BI102" s="1773"/>
      <c r="BJ102" s="1773"/>
      <c r="BK102" s="1773"/>
      <c r="BL102" s="1773"/>
      <c r="BM102" s="1773"/>
      <c r="BN102" s="1773"/>
      <c r="BO102" s="1773"/>
      <c r="BP102" s="1773"/>
      <c r="BQ102" s="1773"/>
      <c r="BR102" s="1773"/>
      <c r="BS102" s="1773"/>
      <c r="BT102" s="1773"/>
      <c r="BU102" s="1774"/>
      <c r="BV102" s="1774"/>
      <c r="BW102" s="1774"/>
      <c r="BX102" s="1774"/>
      <c r="BY102" s="1774"/>
      <c r="BZ102" s="1774"/>
      <c r="CA102" s="1774"/>
      <c r="CB102" s="1774"/>
      <c r="CC102" s="1774"/>
      <c r="CD102" s="1775"/>
      <c r="CE102" s="1775"/>
      <c r="CF102" s="1775"/>
      <c r="CG102" s="1775"/>
      <c r="CH102" s="1774"/>
      <c r="CI102" s="1774"/>
      <c r="CJ102" s="1774"/>
      <c r="CK102" s="1774"/>
      <c r="CL102" s="1774"/>
      <c r="CM102" s="1774"/>
      <c r="CN102" s="1774"/>
      <c r="CO102" s="1774"/>
      <c r="CP102" s="1774"/>
      <c r="CQ102" s="1775"/>
      <c r="CR102" s="1775"/>
      <c r="CS102" s="1775"/>
      <c r="CT102" s="1775"/>
      <c r="CU102" s="517"/>
      <c r="CV102" s="517"/>
      <c r="CW102" s="537"/>
      <c r="CX102" s="537"/>
      <c r="CY102" s="537"/>
    </row>
    <row r="103" spans="1:103" ht="4.95" customHeight="1" x14ac:dyDescent="0.2">
      <c r="A103" s="522"/>
      <c r="B103" s="522"/>
      <c r="C103" s="522"/>
      <c r="D103" s="1773"/>
      <c r="E103" s="1773"/>
      <c r="F103" s="1773"/>
      <c r="G103" s="1773"/>
      <c r="H103" s="1773"/>
      <c r="I103" s="1773"/>
      <c r="J103" s="1773"/>
      <c r="K103" s="1773"/>
      <c r="L103" s="1773"/>
      <c r="M103" s="1773"/>
      <c r="N103" s="1773"/>
      <c r="O103" s="1773"/>
      <c r="P103" s="1773"/>
      <c r="Q103" s="1773"/>
      <c r="R103" s="1773"/>
      <c r="S103" s="1773"/>
      <c r="T103" s="1773"/>
      <c r="U103" s="1773"/>
      <c r="V103" s="1773"/>
      <c r="W103" s="1773"/>
      <c r="X103" s="1773"/>
      <c r="Y103" s="1773"/>
      <c r="Z103" s="1773"/>
      <c r="AA103" s="1773"/>
      <c r="AB103" s="1773"/>
      <c r="AC103" s="1773"/>
      <c r="AD103" s="1773"/>
      <c r="AE103" s="1773"/>
      <c r="AF103" s="1773"/>
      <c r="AG103" s="1773"/>
      <c r="AH103" s="1773"/>
      <c r="AI103" s="1773"/>
      <c r="AJ103" s="1773"/>
      <c r="AK103" s="1773"/>
      <c r="AL103" s="1773"/>
      <c r="AM103" s="1773"/>
      <c r="AN103" s="1773"/>
      <c r="AO103" s="1773"/>
      <c r="AP103" s="1773"/>
      <c r="AQ103" s="1773"/>
      <c r="AR103" s="1773"/>
      <c r="AS103" s="1773"/>
      <c r="AT103" s="1773"/>
      <c r="AU103" s="1773"/>
      <c r="AV103" s="1773"/>
      <c r="AW103" s="1773"/>
      <c r="AX103" s="1773"/>
      <c r="AY103" s="1773"/>
      <c r="AZ103" s="1773"/>
      <c r="BA103" s="1773"/>
      <c r="BB103" s="1773"/>
      <c r="BC103" s="1773"/>
      <c r="BD103" s="1773"/>
      <c r="BE103" s="1773"/>
      <c r="BF103" s="1773"/>
      <c r="BG103" s="1773"/>
      <c r="BH103" s="1773"/>
      <c r="BI103" s="1773"/>
      <c r="BJ103" s="1773"/>
      <c r="BK103" s="1773"/>
      <c r="BL103" s="1773"/>
      <c r="BM103" s="1773"/>
      <c r="BN103" s="1773"/>
      <c r="BO103" s="1773"/>
      <c r="BP103" s="1773"/>
      <c r="BQ103" s="1773"/>
      <c r="BR103" s="1773"/>
      <c r="BS103" s="1773"/>
      <c r="BT103" s="1773"/>
      <c r="BU103" s="1774"/>
      <c r="BV103" s="1774"/>
      <c r="BW103" s="1774"/>
      <c r="BX103" s="1774"/>
      <c r="BY103" s="1774"/>
      <c r="BZ103" s="1774"/>
      <c r="CA103" s="1774"/>
      <c r="CB103" s="1774"/>
      <c r="CC103" s="1774"/>
      <c r="CD103" s="1775"/>
      <c r="CE103" s="1775"/>
      <c r="CF103" s="1775"/>
      <c r="CG103" s="1775"/>
      <c r="CH103" s="1774"/>
      <c r="CI103" s="1774"/>
      <c r="CJ103" s="1774"/>
      <c r="CK103" s="1774"/>
      <c r="CL103" s="1774"/>
      <c r="CM103" s="1774"/>
      <c r="CN103" s="1774"/>
      <c r="CO103" s="1774"/>
      <c r="CP103" s="1774"/>
      <c r="CQ103" s="1775"/>
      <c r="CR103" s="1775"/>
      <c r="CS103" s="1775"/>
      <c r="CT103" s="1775"/>
      <c r="CU103" s="517"/>
      <c r="CV103" s="517"/>
      <c r="CW103" s="537"/>
      <c r="CX103" s="537"/>
      <c r="CY103" s="537"/>
    </row>
    <row r="104" spans="1:103" ht="4.95" customHeight="1" x14ac:dyDescent="0.2">
      <c r="A104" s="522"/>
      <c r="B104" s="522"/>
      <c r="C104" s="522"/>
      <c r="D104" s="522"/>
      <c r="E104" s="522"/>
      <c r="F104" s="535"/>
      <c r="G104" s="535"/>
      <c r="H104" s="535"/>
      <c r="I104" s="535"/>
      <c r="J104" s="535"/>
      <c r="K104" s="535"/>
      <c r="L104" s="535"/>
      <c r="M104" s="535"/>
      <c r="N104" s="535"/>
      <c r="O104" s="535"/>
      <c r="P104" s="535"/>
      <c r="Q104" s="535"/>
      <c r="R104" s="535"/>
      <c r="S104" s="535"/>
      <c r="T104" s="535"/>
      <c r="U104" s="535"/>
      <c r="V104" s="535"/>
      <c r="W104" s="535"/>
      <c r="X104" s="535"/>
      <c r="Y104" s="535"/>
      <c r="Z104" s="535"/>
      <c r="AA104" s="535"/>
      <c r="AB104" s="535"/>
      <c r="AC104" s="535"/>
      <c r="AD104" s="535"/>
      <c r="AE104" s="535"/>
      <c r="AF104" s="535"/>
      <c r="AG104" s="535"/>
      <c r="AH104" s="535"/>
      <c r="AI104" s="535"/>
      <c r="AJ104" s="535"/>
      <c r="AK104" s="535"/>
      <c r="AL104" s="535"/>
      <c r="AM104" s="535"/>
      <c r="AN104" s="535"/>
      <c r="AO104" s="535"/>
      <c r="AP104" s="535"/>
      <c r="AQ104" s="535"/>
      <c r="AR104" s="535"/>
      <c r="AS104" s="535"/>
      <c r="AT104" s="535"/>
      <c r="AU104" s="535"/>
      <c r="AV104" s="535"/>
      <c r="AW104" s="535"/>
      <c r="AX104" s="535"/>
      <c r="AY104" s="535"/>
      <c r="AZ104" s="535"/>
      <c r="BA104" s="535"/>
      <c r="BB104" s="535"/>
      <c r="BC104" s="535"/>
      <c r="BD104" s="535"/>
      <c r="BE104" s="535"/>
      <c r="BF104" s="535"/>
      <c r="BG104" s="535"/>
      <c r="BH104" s="535"/>
      <c r="BI104" s="535"/>
      <c r="BJ104" s="535"/>
      <c r="BK104" s="535"/>
      <c r="BL104" s="535"/>
      <c r="BM104" s="535"/>
      <c r="BN104" s="535"/>
      <c r="BO104" s="535"/>
      <c r="BP104" s="535"/>
      <c r="BQ104" s="535"/>
      <c r="BR104" s="535"/>
      <c r="BS104" s="535"/>
      <c r="BT104" s="535"/>
      <c r="BU104" s="535"/>
      <c r="BV104" s="535"/>
      <c r="BW104" s="535"/>
      <c r="BX104" s="535"/>
      <c r="BY104" s="535"/>
      <c r="BZ104" s="535"/>
      <c r="CA104" s="535"/>
      <c r="CB104" s="535"/>
      <c r="CC104" s="535"/>
      <c r="CD104" s="535"/>
      <c r="CE104" s="535"/>
      <c r="CF104" s="535"/>
      <c r="CG104" s="535"/>
      <c r="CH104" s="535"/>
      <c r="CI104" s="535"/>
      <c r="CJ104" s="535"/>
      <c r="CK104" s="535"/>
      <c r="CL104" s="535"/>
      <c r="CM104" s="535"/>
      <c r="CN104" s="535"/>
      <c r="CO104" s="535"/>
      <c r="CP104" s="535"/>
      <c r="CQ104" s="535"/>
      <c r="CR104" s="535"/>
      <c r="CS104" s="535"/>
      <c r="CT104" s="522"/>
      <c r="CU104" s="522"/>
      <c r="CV104" s="522"/>
      <c r="CW104" s="522"/>
      <c r="CX104" s="522"/>
      <c r="CY104" s="522"/>
    </row>
    <row r="105" spans="1:103" ht="4.95" customHeight="1" x14ac:dyDescent="0.2">
      <c r="A105" s="522"/>
      <c r="B105" s="522"/>
      <c r="C105" s="522"/>
      <c r="D105" s="522"/>
      <c r="E105" s="522"/>
      <c r="F105" s="535"/>
      <c r="G105" s="535"/>
      <c r="H105" s="535"/>
      <c r="I105" s="535"/>
      <c r="J105" s="535"/>
      <c r="K105" s="535"/>
      <c r="L105" s="535"/>
      <c r="M105" s="535"/>
      <c r="N105" s="535"/>
      <c r="O105" s="535"/>
      <c r="P105" s="535"/>
      <c r="Q105" s="535"/>
      <c r="R105" s="535"/>
      <c r="S105" s="535"/>
      <c r="T105" s="535"/>
      <c r="U105" s="535"/>
      <c r="V105" s="535"/>
      <c r="W105" s="535"/>
      <c r="X105" s="535"/>
      <c r="Y105" s="535"/>
      <c r="Z105" s="535"/>
      <c r="AA105" s="535"/>
      <c r="AB105" s="535"/>
      <c r="AC105" s="535"/>
      <c r="AD105" s="535"/>
      <c r="AE105" s="535"/>
      <c r="AF105" s="535"/>
      <c r="AG105" s="535"/>
      <c r="AH105" s="535"/>
      <c r="AI105" s="535"/>
      <c r="AJ105" s="535"/>
      <c r="AK105" s="535"/>
      <c r="AL105" s="535"/>
      <c r="AM105" s="535"/>
      <c r="AN105" s="535"/>
      <c r="AO105" s="535"/>
      <c r="AP105" s="535"/>
      <c r="AQ105" s="535"/>
      <c r="AR105" s="535"/>
      <c r="AS105" s="535"/>
      <c r="AT105" s="535"/>
      <c r="AU105" s="535"/>
      <c r="AV105" s="535"/>
      <c r="AW105" s="535"/>
      <c r="AX105" s="535"/>
      <c r="AY105" s="535"/>
      <c r="AZ105" s="535"/>
      <c r="BA105" s="535"/>
      <c r="BB105" s="535"/>
      <c r="BC105" s="535"/>
      <c r="BD105" s="535"/>
      <c r="BE105" s="535"/>
      <c r="BF105" s="535"/>
      <c r="BG105" s="535"/>
      <c r="BH105" s="535"/>
      <c r="BI105" s="535"/>
      <c r="BJ105" s="535"/>
      <c r="BK105" s="535"/>
      <c r="BL105" s="535"/>
      <c r="BM105" s="535"/>
      <c r="BN105" s="535"/>
      <c r="BO105" s="535"/>
      <c r="BP105" s="535"/>
      <c r="BQ105" s="535"/>
      <c r="BR105" s="535"/>
      <c r="BS105" s="535"/>
      <c r="BT105" s="535"/>
      <c r="BU105" s="535"/>
      <c r="BV105" s="535"/>
      <c r="BW105" s="535"/>
      <c r="BX105" s="535"/>
      <c r="BY105" s="535"/>
      <c r="BZ105" s="535"/>
      <c r="CA105" s="535"/>
      <c r="CB105" s="535"/>
      <c r="CC105" s="535"/>
      <c r="CD105" s="535"/>
      <c r="CE105" s="535"/>
      <c r="CF105" s="535"/>
      <c r="CG105" s="535"/>
      <c r="CH105" s="535"/>
      <c r="CI105" s="535"/>
      <c r="CJ105" s="535"/>
      <c r="CK105" s="535"/>
      <c r="CL105" s="535"/>
      <c r="CM105" s="535"/>
      <c r="CN105" s="535"/>
      <c r="CO105" s="535"/>
      <c r="CP105" s="535"/>
      <c r="CQ105" s="535"/>
      <c r="CR105" s="535"/>
      <c r="CS105" s="535"/>
      <c r="CT105" s="522"/>
      <c r="CU105" s="522"/>
      <c r="CV105" s="522"/>
      <c r="CW105" s="522"/>
      <c r="CX105" s="522"/>
      <c r="CY105" s="522"/>
    </row>
    <row r="106" spans="1:103" ht="5.4" customHeight="1" x14ac:dyDescent="0.2">
      <c r="A106" s="522"/>
      <c r="B106" s="522"/>
      <c r="C106" s="522"/>
      <c r="D106" s="544" t="s">
        <v>772</v>
      </c>
      <c r="E106" s="544"/>
      <c r="F106" s="544"/>
      <c r="G106" s="544"/>
      <c r="H106" s="544"/>
      <c r="I106" s="544"/>
      <c r="J106" s="1771" t="s">
        <v>773</v>
      </c>
      <c r="K106" s="1771"/>
      <c r="L106" s="1771"/>
      <c r="M106" s="1771"/>
      <c r="N106" s="1771"/>
      <c r="O106" s="1771"/>
      <c r="P106" s="1771"/>
      <c r="Q106" s="1771"/>
      <c r="R106" s="1771"/>
      <c r="S106" s="1771"/>
      <c r="T106" s="1771"/>
      <c r="U106" s="1771"/>
      <c r="V106" s="1771"/>
      <c r="W106" s="1771"/>
      <c r="X106" s="1771"/>
      <c r="Y106" s="1771"/>
      <c r="Z106" s="1771"/>
      <c r="AA106" s="1771"/>
      <c r="AB106" s="1771"/>
      <c r="AC106" s="1771"/>
      <c r="AD106" s="1771"/>
      <c r="AE106" s="1771"/>
      <c r="AF106" s="1771"/>
      <c r="AG106" s="1771"/>
      <c r="AH106" s="1771"/>
      <c r="AI106" s="1771"/>
      <c r="AJ106" s="1771"/>
      <c r="AK106" s="1771"/>
      <c r="AL106" s="1771"/>
      <c r="AM106" s="1771"/>
      <c r="AN106" s="1771"/>
      <c r="AO106" s="1771"/>
      <c r="AP106" s="1771"/>
      <c r="AQ106" s="1771"/>
      <c r="AR106" s="1771"/>
      <c r="AS106" s="1771"/>
      <c r="AT106" s="1771"/>
      <c r="AU106" s="1771"/>
      <c r="AV106" s="1771"/>
      <c r="AW106" s="1771"/>
      <c r="AX106" s="1771"/>
      <c r="AY106" s="1771"/>
      <c r="AZ106" s="1771"/>
      <c r="BA106" s="1771"/>
      <c r="BB106" s="1771"/>
      <c r="BC106" s="1771"/>
      <c r="BD106" s="1771"/>
      <c r="BE106" s="1771"/>
      <c r="BF106" s="1771"/>
      <c r="BG106" s="1771"/>
      <c r="BH106" s="1771"/>
      <c r="BI106" s="1771"/>
      <c r="BJ106" s="1771"/>
      <c r="BK106" s="1771"/>
      <c r="BL106" s="1771"/>
      <c r="BM106" s="1771"/>
      <c r="BN106" s="1771"/>
      <c r="BO106" s="1771"/>
      <c r="BP106" s="1771"/>
      <c r="BQ106" s="1771"/>
      <c r="BR106" s="1771"/>
      <c r="BS106" s="1771"/>
      <c r="BT106" s="1771"/>
      <c r="BU106" s="1771"/>
      <c r="BV106" s="1771"/>
      <c r="BW106" s="1771"/>
      <c r="BX106" s="1771"/>
      <c r="BY106" s="1771"/>
      <c r="BZ106" s="1771"/>
      <c r="CA106" s="1771"/>
      <c r="CB106" s="1771"/>
      <c r="CC106" s="1771"/>
      <c r="CD106" s="1771"/>
      <c r="CE106" s="1771"/>
      <c r="CF106" s="1771"/>
      <c r="CG106" s="1771"/>
      <c r="CH106" s="1771"/>
      <c r="CI106" s="1771"/>
      <c r="CJ106" s="1771"/>
      <c r="CK106" s="1771"/>
      <c r="CL106" s="1771"/>
      <c r="CM106" s="1771"/>
      <c r="CN106" s="1771"/>
      <c r="CO106" s="1771"/>
      <c r="CP106" s="1771"/>
      <c r="CQ106" s="1771"/>
      <c r="CR106" s="1771"/>
      <c r="CS106" s="1771"/>
      <c r="CT106" s="1771"/>
      <c r="CU106" s="1771"/>
      <c r="CV106" s="1771"/>
      <c r="CW106" s="1771"/>
      <c r="CX106" s="1771"/>
      <c r="CY106" s="1771"/>
    </row>
    <row r="107" spans="1:103" ht="5.4" customHeight="1" x14ac:dyDescent="0.2">
      <c r="A107" s="522"/>
      <c r="B107" s="522"/>
      <c r="C107" s="522"/>
      <c r="D107" s="544"/>
      <c r="E107" s="544"/>
      <c r="F107" s="544"/>
      <c r="G107" s="544"/>
      <c r="H107" s="544"/>
      <c r="I107" s="544"/>
      <c r="J107" s="1771"/>
      <c r="K107" s="1771"/>
      <c r="L107" s="1771"/>
      <c r="M107" s="1771"/>
      <c r="N107" s="1771"/>
      <c r="O107" s="1771"/>
      <c r="P107" s="1771"/>
      <c r="Q107" s="1771"/>
      <c r="R107" s="1771"/>
      <c r="S107" s="1771"/>
      <c r="T107" s="1771"/>
      <c r="U107" s="1771"/>
      <c r="V107" s="1771"/>
      <c r="W107" s="1771"/>
      <c r="X107" s="1771"/>
      <c r="Y107" s="1771"/>
      <c r="Z107" s="1771"/>
      <c r="AA107" s="1771"/>
      <c r="AB107" s="1771"/>
      <c r="AC107" s="1771"/>
      <c r="AD107" s="1771"/>
      <c r="AE107" s="1771"/>
      <c r="AF107" s="1771"/>
      <c r="AG107" s="1771"/>
      <c r="AH107" s="1771"/>
      <c r="AI107" s="1771"/>
      <c r="AJ107" s="1771"/>
      <c r="AK107" s="1771"/>
      <c r="AL107" s="1771"/>
      <c r="AM107" s="1771"/>
      <c r="AN107" s="1771"/>
      <c r="AO107" s="1771"/>
      <c r="AP107" s="1771"/>
      <c r="AQ107" s="1771"/>
      <c r="AR107" s="1771"/>
      <c r="AS107" s="1771"/>
      <c r="AT107" s="1771"/>
      <c r="AU107" s="1771"/>
      <c r="AV107" s="1771"/>
      <c r="AW107" s="1771"/>
      <c r="AX107" s="1771"/>
      <c r="AY107" s="1771"/>
      <c r="AZ107" s="1771"/>
      <c r="BA107" s="1771"/>
      <c r="BB107" s="1771"/>
      <c r="BC107" s="1771"/>
      <c r="BD107" s="1771"/>
      <c r="BE107" s="1771"/>
      <c r="BF107" s="1771"/>
      <c r="BG107" s="1771"/>
      <c r="BH107" s="1771"/>
      <c r="BI107" s="1771"/>
      <c r="BJ107" s="1771"/>
      <c r="BK107" s="1771"/>
      <c r="BL107" s="1771"/>
      <c r="BM107" s="1771"/>
      <c r="BN107" s="1771"/>
      <c r="BO107" s="1771"/>
      <c r="BP107" s="1771"/>
      <c r="BQ107" s="1771"/>
      <c r="BR107" s="1771"/>
      <c r="BS107" s="1771"/>
      <c r="BT107" s="1771"/>
      <c r="BU107" s="1771"/>
      <c r="BV107" s="1771"/>
      <c r="BW107" s="1771"/>
      <c r="BX107" s="1771"/>
      <c r="BY107" s="1771"/>
      <c r="BZ107" s="1771"/>
      <c r="CA107" s="1771"/>
      <c r="CB107" s="1771"/>
      <c r="CC107" s="1771"/>
      <c r="CD107" s="1771"/>
      <c r="CE107" s="1771"/>
      <c r="CF107" s="1771"/>
      <c r="CG107" s="1771"/>
      <c r="CH107" s="1771"/>
      <c r="CI107" s="1771"/>
      <c r="CJ107" s="1771"/>
      <c r="CK107" s="1771"/>
      <c r="CL107" s="1771"/>
      <c r="CM107" s="1771"/>
      <c r="CN107" s="1771"/>
      <c r="CO107" s="1771"/>
      <c r="CP107" s="1771"/>
      <c r="CQ107" s="1771"/>
      <c r="CR107" s="1771"/>
      <c r="CS107" s="1771"/>
      <c r="CT107" s="1771"/>
      <c r="CU107" s="1771"/>
      <c r="CV107" s="1771"/>
      <c r="CW107" s="1771"/>
      <c r="CX107" s="1771"/>
      <c r="CY107" s="1771"/>
    </row>
    <row r="108" spans="1:103" ht="5.4" customHeight="1" x14ac:dyDescent="0.2">
      <c r="A108" s="522"/>
      <c r="B108" s="522"/>
      <c r="C108" s="522"/>
      <c r="D108" s="544"/>
      <c r="E108" s="544"/>
      <c r="F108" s="544"/>
      <c r="G108" s="544"/>
      <c r="H108" s="544"/>
      <c r="I108" s="544"/>
      <c r="J108" s="1771"/>
      <c r="K108" s="1771"/>
      <c r="L108" s="1771"/>
      <c r="M108" s="1771"/>
      <c r="N108" s="1771"/>
      <c r="O108" s="1771"/>
      <c r="P108" s="1771"/>
      <c r="Q108" s="1771"/>
      <c r="R108" s="1771"/>
      <c r="S108" s="1771"/>
      <c r="T108" s="1771"/>
      <c r="U108" s="1771"/>
      <c r="V108" s="1771"/>
      <c r="W108" s="1771"/>
      <c r="X108" s="1771"/>
      <c r="Y108" s="1771"/>
      <c r="Z108" s="1771"/>
      <c r="AA108" s="1771"/>
      <c r="AB108" s="1771"/>
      <c r="AC108" s="1771"/>
      <c r="AD108" s="1771"/>
      <c r="AE108" s="1771"/>
      <c r="AF108" s="1771"/>
      <c r="AG108" s="1771"/>
      <c r="AH108" s="1771"/>
      <c r="AI108" s="1771"/>
      <c r="AJ108" s="1771"/>
      <c r="AK108" s="1771"/>
      <c r="AL108" s="1771"/>
      <c r="AM108" s="1771"/>
      <c r="AN108" s="1771"/>
      <c r="AO108" s="1771"/>
      <c r="AP108" s="1771"/>
      <c r="AQ108" s="1771"/>
      <c r="AR108" s="1771"/>
      <c r="AS108" s="1771"/>
      <c r="AT108" s="1771"/>
      <c r="AU108" s="1771"/>
      <c r="AV108" s="1771"/>
      <c r="AW108" s="1771"/>
      <c r="AX108" s="1771"/>
      <c r="AY108" s="1771"/>
      <c r="AZ108" s="1771"/>
      <c r="BA108" s="1771"/>
      <c r="BB108" s="1771"/>
      <c r="BC108" s="1771"/>
      <c r="BD108" s="1771"/>
      <c r="BE108" s="1771"/>
      <c r="BF108" s="1771"/>
      <c r="BG108" s="1771"/>
      <c r="BH108" s="1771"/>
      <c r="BI108" s="1771"/>
      <c r="BJ108" s="1771"/>
      <c r="BK108" s="1771"/>
      <c r="BL108" s="1771"/>
      <c r="BM108" s="1771"/>
      <c r="BN108" s="1771"/>
      <c r="BO108" s="1771"/>
      <c r="BP108" s="1771"/>
      <c r="BQ108" s="1771"/>
      <c r="BR108" s="1771"/>
      <c r="BS108" s="1771"/>
      <c r="BT108" s="1771"/>
      <c r="BU108" s="1771"/>
      <c r="BV108" s="1771"/>
      <c r="BW108" s="1771"/>
      <c r="BX108" s="1771"/>
      <c r="BY108" s="1771"/>
      <c r="BZ108" s="1771"/>
      <c r="CA108" s="1771"/>
      <c r="CB108" s="1771"/>
      <c r="CC108" s="1771"/>
      <c r="CD108" s="1771"/>
      <c r="CE108" s="1771"/>
      <c r="CF108" s="1771"/>
      <c r="CG108" s="1771"/>
      <c r="CH108" s="1771"/>
      <c r="CI108" s="1771"/>
      <c r="CJ108" s="1771"/>
      <c r="CK108" s="1771"/>
      <c r="CL108" s="1771"/>
      <c r="CM108" s="1771"/>
      <c r="CN108" s="1771"/>
      <c r="CO108" s="1771"/>
      <c r="CP108" s="1771"/>
      <c r="CQ108" s="1771"/>
      <c r="CR108" s="1771"/>
      <c r="CS108" s="1771"/>
      <c r="CT108" s="1771"/>
      <c r="CU108" s="1771"/>
      <c r="CV108" s="1771"/>
      <c r="CW108" s="1771"/>
      <c r="CX108" s="1771"/>
      <c r="CY108" s="1771"/>
    </row>
    <row r="109" spans="1:103" ht="5.4" customHeight="1" x14ac:dyDescent="0.2">
      <c r="A109" s="522"/>
      <c r="B109" s="522"/>
      <c r="C109" s="522"/>
      <c r="D109" s="544"/>
      <c r="E109" s="544"/>
      <c r="F109" s="544"/>
      <c r="G109" s="544"/>
      <c r="H109" s="544"/>
      <c r="I109" s="544"/>
      <c r="J109" s="1771"/>
      <c r="K109" s="1771"/>
      <c r="L109" s="1771"/>
      <c r="M109" s="1771"/>
      <c r="N109" s="1771"/>
      <c r="O109" s="1771"/>
      <c r="P109" s="1771"/>
      <c r="Q109" s="1771"/>
      <c r="R109" s="1771"/>
      <c r="S109" s="1771"/>
      <c r="T109" s="1771"/>
      <c r="U109" s="1771"/>
      <c r="V109" s="1771"/>
      <c r="W109" s="1771"/>
      <c r="X109" s="1771"/>
      <c r="Y109" s="1771"/>
      <c r="Z109" s="1771"/>
      <c r="AA109" s="1771"/>
      <c r="AB109" s="1771"/>
      <c r="AC109" s="1771"/>
      <c r="AD109" s="1771"/>
      <c r="AE109" s="1771"/>
      <c r="AF109" s="1771"/>
      <c r="AG109" s="1771"/>
      <c r="AH109" s="1771"/>
      <c r="AI109" s="1771"/>
      <c r="AJ109" s="1771"/>
      <c r="AK109" s="1771"/>
      <c r="AL109" s="1771"/>
      <c r="AM109" s="1771"/>
      <c r="AN109" s="1771"/>
      <c r="AO109" s="1771"/>
      <c r="AP109" s="1771"/>
      <c r="AQ109" s="1771"/>
      <c r="AR109" s="1771"/>
      <c r="AS109" s="1771"/>
      <c r="AT109" s="1771"/>
      <c r="AU109" s="1771"/>
      <c r="AV109" s="1771"/>
      <c r="AW109" s="1771"/>
      <c r="AX109" s="1771"/>
      <c r="AY109" s="1771"/>
      <c r="AZ109" s="1771"/>
      <c r="BA109" s="1771"/>
      <c r="BB109" s="1771"/>
      <c r="BC109" s="1771"/>
      <c r="BD109" s="1771"/>
      <c r="BE109" s="1771"/>
      <c r="BF109" s="1771"/>
      <c r="BG109" s="1771"/>
      <c r="BH109" s="1771"/>
      <c r="BI109" s="1771"/>
      <c r="BJ109" s="1771"/>
      <c r="BK109" s="1771"/>
      <c r="BL109" s="1771"/>
      <c r="BM109" s="1771"/>
      <c r="BN109" s="1771"/>
      <c r="BO109" s="1771"/>
      <c r="BP109" s="1771"/>
      <c r="BQ109" s="1771"/>
      <c r="BR109" s="1771"/>
      <c r="BS109" s="1771"/>
      <c r="BT109" s="1771"/>
      <c r="BU109" s="1771"/>
      <c r="BV109" s="1771"/>
      <c r="BW109" s="1771"/>
      <c r="BX109" s="1771"/>
      <c r="BY109" s="1771"/>
      <c r="BZ109" s="1771"/>
      <c r="CA109" s="1771"/>
      <c r="CB109" s="1771"/>
      <c r="CC109" s="1771"/>
      <c r="CD109" s="1771"/>
      <c r="CE109" s="1771"/>
      <c r="CF109" s="1771"/>
      <c r="CG109" s="1771"/>
      <c r="CH109" s="1771"/>
      <c r="CI109" s="1771"/>
      <c r="CJ109" s="1771"/>
      <c r="CK109" s="1771"/>
      <c r="CL109" s="1771"/>
      <c r="CM109" s="1771"/>
      <c r="CN109" s="1771"/>
      <c r="CO109" s="1771"/>
      <c r="CP109" s="1771"/>
      <c r="CQ109" s="1771"/>
      <c r="CR109" s="1771"/>
      <c r="CS109" s="1771"/>
      <c r="CT109" s="1771"/>
      <c r="CU109" s="1771"/>
      <c r="CV109" s="1771"/>
      <c r="CW109" s="1771"/>
      <c r="CX109" s="1771"/>
      <c r="CY109" s="1771"/>
    </row>
    <row r="110" spans="1:103" ht="5.4" customHeight="1" x14ac:dyDescent="0.2">
      <c r="A110" s="522"/>
      <c r="B110" s="522"/>
      <c r="C110" s="522"/>
      <c r="D110" s="544"/>
      <c r="E110" s="544"/>
      <c r="F110" s="544"/>
      <c r="G110" s="544"/>
      <c r="H110" s="544"/>
      <c r="I110" s="544"/>
      <c r="J110" s="1771"/>
      <c r="K110" s="1771"/>
      <c r="L110" s="1771"/>
      <c r="M110" s="1771"/>
      <c r="N110" s="1771"/>
      <c r="O110" s="1771"/>
      <c r="P110" s="1771"/>
      <c r="Q110" s="1771"/>
      <c r="R110" s="1771"/>
      <c r="S110" s="1771"/>
      <c r="T110" s="1771"/>
      <c r="U110" s="1771"/>
      <c r="V110" s="1771"/>
      <c r="W110" s="1771"/>
      <c r="X110" s="1771"/>
      <c r="Y110" s="1771"/>
      <c r="Z110" s="1771"/>
      <c r="AA110" s="1771"/>
      <c r="AB110" s="1771"/>
      <c r="AC110" s="1771"/>
      <c r="AD110" s="1771"/>
      <c r="AE110" s="1771"/>
      <c r="AF110" s="1771"/>
      <c r="AG110" s="1771"/>
      <c r="AH110" s="1771"/>
      <c r="AI110" s="1771"/>
      <c r="AJ110" s="1771"/>
      <c r="AK110" s="1771"/>
      <c r="AL110" s="1771"/>
      <c r="AM110" s="1771"/>
      <c r="AN110" s="1771"/>
      <c r="AO110" s="1771"/>
      <c r="AP110" s="1771"/>
      <c r="AQ110" s="1771"/>
      <c r="AR110" s="1771"/>
      <c r="AS110" s="1771"/>
      <c r="AT110" s="1771"/>
      <c r="AU110" s="1771"/>
      <c r="AV110" s="1771"/>
      <c r="AW110" s="1771"/>
      <c r="AX110" s="1771"/>
      <c r="AY110" s="1771"/>
      <c r="AZ110" s="1771"/>
      <c r="BA110" s="1771"/>
      <c r="BB110" s="1771"/>
      <c r="BC110" s="1771"/>
      <c r="BD110" s="1771"/>
      <c r="BE110" s="1771"/>
      <c r="BF110" s="1771"/>
      <c r="BG110" s="1771"/>
      <c r="BH110" s="1771"/>
      <c r="BI110" s="1771"/>
      <c r="BJ110" s="1771"/>
      <c r="BK110" s="1771"/>
      <c r="BL110" s="1771"/>
      <c r="BM110" s="1771"/>
      <c r="BN110" s="1771"/>
      <c r="BO110" s="1771"/>
      <c r="BP110" s="1771"/>
      <c r="BQ110" s="1771"/>
      <c r="BR110" s="1771"/>
      <c r="BS110" s="1771"/>
      <c r="BT110" s="1771"/>
      <c r="BU110" s="1771"/>
      <c r="BV110" s="1771"/>
      <c r="BW110" s="1771"/>
      <c r="BX110" s="1771"/>
      <c r="BY110" s="1771"/>
      <c r="BZ110" s="1771"/>
      <c r="CA110" s="1771"/>
      <c r="CB110" s="1771"/>
      <c r="CC110" s="1771"/>
      <c r="CD110" s="1771"/>
      <c r="CE110" s="1771"/>
      <c r="CF110" s="1771"/>
      <c r="CG110" s="1771"/>
      <c r="CH110" s="1771"/>
      <c r="CI110" s="1771"/>
      <c r="CJ110" s="1771"/>
      <c r="CK110" s="1771"/>
      <c r="CL110" s="1771"/>
      <c r="CM110" s="1771"/>
      <c r="CN110" s="1771"/>
      <c r="CO110" s="1771"/>
      <c r="CP110" s="1771"/>
      <c r="CQ110" s="1771"/>
      <c r="CR110" s="1771"/>
      <c r="CS110" s="1771"/>
      <c r="CT110" s="1771"/>
      <c r="CU110" s="1771"/>
      <c r="CV110" s="1771"/>
      <c r="CW110" s="1771"/>
      <c r="CX110" s="1771"/>
      <c r="CY110" s="1771"/>
    </row>
    <row r="111" spans="1:103" ht="5.4" customHeight="1" x14ac:dyDescent="0.2">
      <c r="A111" s="522"/>
      <c r="B111" s="522"/>
      <c r="C111" s="522"/>
      <c r="D111" s="544"/>
      <c r="E111" s="544"/>
      <c r="F111" s="544"/>
      <c r="G111" s="544"/>
      <c r="H111" s="544"/>
      <c r="I111" s="544"/>
      <c r="J111" s="1771"/>
      <c r="K111" s="1771"/>
      <c r="L111" s="1771"/>
      <c r="M111" s="1771"/>
      <c r="N111" s="1771"/>
      <c r="O111" s="1771"/>
      <c r="P111" s="1771"/>
      <c r="Q111" s="1771"/>
      <c r="R111" s="1771"/>
      <c r="S111" s="1771"/>
      <c r="T111" s="1771"/>
      <c r="U111" s="1771"/>
      <c r="V111" s="1771"/>
      <c r="W111" s="1771"/>
      <c r="X111" s="1771"/>
      <c r="Y111" s="1771"/>
      <c r="Z111" s="1771"/>
      <c r="AA111" s="1771"/>
      <c r="AB111" s="1771"/>
      <c r="AC111" s="1771"/>
      <c r="AD111" s="1771"/>
      <c r="AE111" s="1771"/>
      <c r="AF111" s="1771"/>
      <c r="AG111" s="1771"/>
      <c r="AH111" s="1771"/>
      <c r="AI111" s="1771"/>
      <c r="AJ111" s="1771"/>
      <c r="AK111" s="1771"/>
      <c r="AL111" s="1771"/>
      <c r="AM111" s="1771"/>
      <c r="AN111" s="1771"/>
      <c r="AO111" s="1771"/>
      <c r="AP111" s="1771"/>
      <c r="AQ111" s="1771"/>
      <c r="AR111" s="1771"/>
      <c r="AS111" s="1771"/>
      <c r="AT111" s="1771"/>
      <c r="AU111" s="1771"/>
      <c r="AV111" s="1771"/>
      <c r="AW111" s="1771"/>
      <c r="AX111" s="1771"/>
      <c r="AY111" s="1771"/>
      <c r="AZ111" s="1771"/>
      <c r="BA111" s="1771"/>
      <c r="BB111" s="1771"/>
      <c r="BC111" s="1771"/>
      <c r="BD111" s="1771"/>
      <c r="BE111" s="1771"/>
      <c r="BF111" s="1771"/>
      <c r="BG111" s="1771"/>
      <c r="BH111" s="1771"/>
      <c r="BI111" s="1771"/>
      <c r="BJ111" s="1771"/>
      <c r="BK111" s="1771"/>
      <c r="BL111" s="1771"/>
      <c r="BM111" s="1771"/>
      <c r="BN111" s="1771"/>
      <c r="BO111" s="1771"/>
      <c r="BP111" s="1771"/>
      <c r="BQ111" s="1771"/>
      <c r="BR111" s="1771"/>
      <c r="BS111" s="1771"/>
      <c r="BT111" s="1771"/>
      <c r="BU111" s="1771"/>
      <c r="BV111" s="1771"/>
      <c r="BW111" s="1771"/>
      <c r="BX111" s="1771"/>
      <c r="BY111" s="1771"/>
      <c r="BZ111" s="1771"/>
      <c r="CA111" s="1771"/>
      <c r="CB111" s="1771"/>
      <c r="CC111" s="1771"/>
      <c r="CD111" s="1771"/>
      <c r="CE111" s="1771"/>
      <c r="CF111" s="1771"/>
      <c r="CG111" s="1771"/>
      <c r="CH111" s="1771"/>
      <c r="CI111" s="1771"/>
      <c r="CJ111" s="1771"/>
      <c r="CK111" s="1771"/>
      <c r="CL111" s="1771"/>
      <c r="CM111" s="1771"/>
      <c r="CN111" s="1771"/>
      <c r="CO111" s="1771"/>
      <c r="CP111" s="1771"/>
      <c r="CQ111" s="1771"/>
      <c r="CR111" s="1771"/>
      <c r="CS111" s="1771"/>
      <c r="CT111" s="1771"/>
      <c r="CU111" s="1771"/>
      <c r="CV111" s="1771"/>
      <c r="CW111" s="1771"/>
      <c r="CX111" s="1771"/>
      <c r="CY111" s="1771"/>
    </row>
    <row r="112" spans="1:103" ht="5.4" customHeight="1" x14ac:dyDescent="0.2">
      <c r="A112" s="511"/>
      <c r="B112" s="511"/>
      <c r="C112" s="511"/>
      <c r="D112" s="544"/>
      <c r="E112" s="544"/>
      <c r="F112" s="544"/>
      <c r="G112" s="544"/>
      <c r="H112" s="544"/>
      <c r="I112" s="544"/>
      <c r="J112" s="544"/>
      <c r="K112" s="544"/>
      <c r="L112" s="544"/>
      <c r="M112" s="544"/>
      <c r="N112" s="544"/>
      <c r="O112" s="544"/>
      <c r="P112" s="544"/>
      <c r="Q112" s="544"/>
      <c r="R112" s="544"/>
      <c r="S112" s="544"/>
      <c r="T112" s="544"/>
      <c r="U112" s="544"/>
      <c r="V112" s="544"/>
      <c r="W112" s="544"/>
      <c r="X112" s="544"/>
      <c r="Y112" s="544"/>
      <c r="Z112" s="544"/>
      <c r="AA112" s="544"/>
      <c r="AB112" s="544"/>
      <c r="AC112" s="544"/>
      <c r="AD112" s="544"/>
      <c r="AE112" s="544"/>
      <c r="AF112" s="544"/>
      <c r="AG112" s="544"/>
      <c r="AH112" s="544"/>
      <c r="AI112" s="544"/>
      <c r="AJ112" s="544"/>
      <c r="AK112" s="544"/>
      <c r="AL112" s="544"/>
      <c r="AM112" s="544"/>
      <c r="AN112" s="544"/>
      <c r="AO112" s="544"/>
      <c r="AP112" s="544"/>
      <c r="AQ112" s="544"/>
      <c r="AR112" s="544"/>
      <c r="AS112" s="544"/>
      <c r="AT112" s="544"/>
      <c r="AU112" s="544"/>
      <c r="AV112" s="544"/>
      <c r="AW112" s="544"/>
      <c r="AX112" s="544"/>
      <c r="AY112" s="544"/>
      <c r="AZ112" s="544"/>
      <c r="BA112" s="544"/>
      <c r="BB112" s="544"/>
      <c r="BC112" s="544"/>
      <c r="BD112" s="544"/>
      <c r="BE112" s="544"/>
      <c r="BF112" s="544"/>
      <c r="BG112" s="544"/>
      <c r="BH112" s="544"/>
      <c r="BI112" s="544"/>
      <c r="BJ112" s="544"/>
      <c r="BK112" s="544"/>
      <c r="BL112" s="544"/>
      <c r="BM112" s="544"/>
      <c r="BN112" s="544"/>
      <c r="BO112" s="544"/>
      <c r="BP112" s="544"/>
      <c r="BQ112" s="544"/>
      <c r="BR112" s="544"/>
      <c r="BS112" s="544"/>
      <c r="BT112" s="544"/>
      <c r="BU112" s="544"/>
      <c r="BV112" s="544"/>
      <c r="BW112" s="544"/>
      <c r="BX112" s="544"/>
      <c r="BY112" s="544"/>
      <c r="BZ112" s="544"/>
      <c r="CA112" s="544"/>
      <c r="CB112" s="544"/>
      <c r="CC112" s="544"/>
      <c r="CD112" s="544"/>
      <c r="CE112" s="544"/>
      <c r="CF112" s="544"/>
      <c r="CG112" s="544"/>
      <c r="CH112" s="544"/>
      <c r="CI112" s="544"/>
      <c r="CJ112" s="544"/>
      <c r="CK112" s="544"/>
      <c r="CL112" s="544"/>
      <c r="CM112" s="544"/>
      <c r="CN112" s="544"/>
      <c r="CO112" s="544"/>
      <c r="CP112" s="544"/>
      <c r="CQ112" s="544"/>
      <c r="CR112" s="544"/>
      <c r="CS112" s="544"/>
      <c r="CT112" s="544"/>
      <c r="CU112" s="544"/>
      <c r="CV112" s="544"/>
      <c r="CW112" s="511"/>
      <c r="CX112" s="511"/>
      <c r="CY112" s="511"/>
    </row>
    <row r="113" spans="1:103" ht="5.4" customHeight="1" x14ac:dyDescent="0.2">
      <c r="A113" s="511"/>
      <c r="B113" s="511"/>
      <c r="C113" s="511"/>
      <c r="D113" s="511"/>
      <c r="E113" s="511"/>
      <c r="F113" s="511"/>
      <c r="G113" s="511"/>
      <c r="H113" s="511"/>
      <c r="I113" s="511"/>
      <c r="J113" s="511"/>
      <c r="K113" s="511"/>
      <c r="L113" s="511"/>
      <c r="M113" s="511"/>
      <c r="N113" s="511"/>
      <c r="O113" s="511"/>
      <c r="P113" s="511"/>
      <c r="Q113" s="511"/>
      <c r="R113" s="511"/>
      <c r="S113" s="511"/>
      <c r="T113" s="511"/>
      <c r="U113" s="511"/>
      <c r="V113" s="511"/>
      <c r="W113" s="511"/>
      <c r="X113" s="511"/>
      <c r="Y113" s="511"/>
      <c r="Z113" s="511"/>
      <c r="AA113" s="511"/>
      <c r="AB113" s="511"/>
      <c r="AC113" s="511"/>
      <c r="AD113" s="511"/>
      <c r="AE113" s="511"/>
      <c r="AF113" s="511"/>
      <c r="AG113" s="511"/>
      <c r="AH113" s="511"/>
      <c r="AI113" s="511"/>
      <c r="AJ113" s="511"/>
      <c r="AK113" s="511"/>
      <c r="AL113" s="511"/>
      <c r="AM113" s="511"/>
      <c r="AN113" s="511"/>
      <c r="AO113" s="511"/>
      <c r="AP113" s="511"/>
      <c r="AQ113" s="511"/>
      <c r="AR113" s="511"/>
      <c r="AS113" s="511"/>
      <c r="AT113" s="511"/>
      <c r="AU113" s="511"/>
      <c r="AV113" s="511"/>
      <c r="AW113" s="511"/>
      <c r="AX113" s="511"/>
      <c r="AY113" s="511"/>
      <c r="AZ113" s="511"/>
      <c r="BA113" s="511"/>
      <c r="BB113" s="511"/>
      <c r="BC113" s="511"/>
      <c r="BD113" s="511"/>
      <c r="BE113" s="511"/>
      <c r="BF113" s="511"/>
      <c r="BG113" s="511"/>
      <c r="BH113" s="511"/>
      <c r="BI113" s="511"/>
      <c r="BJ113" s="511"/>
      <c r="BK113" s="511"/>
      <c r="BL113" s="511"/>
      <c r="BM113" s="511"/>
      <c r="BN113" s="511"/>
      <c r="BO113" s="511"/>
      <c r="BP113" s="511"/>
      <c r="BQ113" s="511"/>
      <c r="BR113" s="511"/>
      <c r="BS113" s="511"/>
      <c r="BT113" s="511"/>
      <c r="BU113" s="511"/>
      <c r="BV113" s="511"/>
      <c r="BW113" s="511"/>
      <c r="BX113" s="511"/>
      <c r="BY113" s="511"/>
      <c r="BZ113" s="511"/>
      <c r="CA113" s="511"/>
      <c r="CB113" s="511"/>
      <c r="CC113" s="511"/>
      <c r="CD113" s="511"/>
      <c r="CE113" s="511"/>
      <c r="CF113" s="511"/>
      <c r="CG113" s="511"/>
      <c r="CH113" s="511"/>
      <c r="CI113" s="511"/>
      <c r="CJ113" s="511"/>
      <c r="CK113" s="511"/>
      <c r="CL113" s="511"/>
      <c r="CM113" s="511"/>
      <c r="CN113" s="511"/>
      <c r="CO113" s="511"/>
      <c r="CP113" s="511"/>
      <c r="CQ113" s="511"/>
      <c r="CR113" s="511"/>
      <c r="CS113" s="511"/>
      <c r="CT113" s="511"/>
      <c r="CU113" s="511"/>
      <c r="CV113" s="511"/>
      <c r="CW113" s="511"/>
      <c r="CX113" s="511"/>
      <c r="CY113" s="511"/>
    </row>
    <row r="114" spans="1:103" ht="5.4" customHeight="1" x14ac:dyDescent="0.2">
      <c r="A114" s="511"/>
      <c r="B114" s="511"/>
      <c r="C114" s="511"/>
      <c r="D114" s="511"/>
      <c r="E114" s="511"/>
      <c r="F114" s="511"/>
      <c r="G114" s="511"/>
      <c r="H114" s="511"/>
      <c r="I114" s="511"/>
      <c r="J114" s="511"/>
      <c r="K114" s="511"/>
      <c r="L114" s="511"/>
      <c r="M114" s="511"/>
      <c r="N114" s="511"/>
      <c r="O114" s="511"/>
      <c r="P114" s="511"/>
      <c r="Q114" s="511"/>
      <c r="R114" s="511"/>
      <c r="S114" s="511"/>
      <c r="T114" s="511"/>
      <c r="U114" s="511"/>
      <c r="V114" s="511"/>
      <c r="W114" s="511"/>
      <c r="X114" s="511"/>
      <c r="Y114" s="511"/>
      <c r="Z114" s="511"/>
      <c r="AA114" s="511"/>
      <c r="AB114" s="511"/>
      <c r="AC114" s="511"/>
      <c r="AD114" s="511"/>
      <c r="AE114" s="511"/>
      <c r="AF114" s="511"/>
      <c r="AG114" s="511"/>
      <c r="AH114" s="511"/>
      <c r="AI114" s="511"/>
      <c r="AJ114" s="511"/>
      <c r="AK114" s="511"/>
      <c r="AL114" s="511"/>
      <c r="AM114" s="511"/>
      <c r="AN114" s="511"/>
      <c r="AO114" s="511"/>
      <c r="AP114" s="511"/>
      <c r="AQ114" s="511"/>
      <c r="AR114" s="511"/>
      <c r="AS114" s="511"/>
      <c r="AT114" s="511"/>
      <c r="AU114" s="511"/>
      <c r="AV114" s="511"/>
      <c r="AW114" s="511"/>
      <c r="AX114" s="511"/>
      <c r="AY114" s="511"/>
      <c r="AZ114" s="511"/>
      <c r="BA114" s="511"/>
      <c r="BB114" s="511"/>
      <c r="BC114" s="511"/>
      <c r="BD114" s="511"/>
      <c r="BE114" s="511"/>
      <c r="BF114" s="511"/>
      <c r="BG114" s="511"/>
      <c r="BH114" s="511"/>
      <c r="BI114" s="511"/>
      <c r="BJ114" s="511"/>
      <c r="BK114" s="511"/>
      <c r="BL114" s="511"/>
      <c r="BM114" s="511"/>
      <c r="BN114" s="511"/>
      <c r="BO114" s="511"/>
      <c r="BP114" s="511"/>
      <c r="BQ114" s="511"/>
      <c r="BR114" s="511"/>
      <c r="BS114" s="511"/>
      <c r="BT114" s="511"/>
      <c r="BU114" s="511"/>
      <c r="BV114" s="511"/>
      <c r="BW114" s="511"/>
      <c r="BX114" s="511"/>
      <c r="BY114" s="511"/>
      <c r="BZ114" s="511"/>
      <c r="CA114" s="511"/>
      <c r="CB114" s="511"/>
      <c r="CC114" s="511"/>
      <c r="CD114" s="511"/>
      <c r="CE114" s="511"/>
      <c r="CF114" s="511"/>
      <c r="CG114" s="511"/>
      <c r="CH114" s="511"/>
      <c r="CI114" s="511"/>
      <c r="CJ114" s="511"/>
      <c r="CK114" s="511"/>
      <c r="CL114" s="511"/>
      <c r="CM114" s="511"/>
      <c r="CN114" s="511"/>
      <c r="CO114" s="511"/>
      <c r="CP114" s="511"/>
      <c r="CQ114" s="511"/>
      <c r="CR114" s="511"/>
      <c r="CS114" s="511"/>
      <c r="CT114" s="511"/>
      <c r="CU114" s="511"/>
      <c r="CV114" s="511"/>
      <c r="CW114" s="511"/>
      <c r="CX114" s="511"/>
      <c r="CY114" s="511"/>
    </row>
    <row r="115" spans="1:103" ht="5.4" customHeight="1" x14ac:dyDescent="0.2">
      <c r="A115" s="511"/>
      <c r="B115" s="511"/>
      <c r="C115" s="511"/>
      <c r="D115" s="511"/>
      <c r="E115" s="511"/>
      <c r="F115" s="511"/>
      <c r="G115" s="511"/>
      <c r="H115" s="511"/>
      <c r="I115" s="511"/>
      <c r="J115" s="511"/>
      <c r="K115" s="511"/>
      <c r="L115" s="511"/>
      <c r="M115" s="511"/>
      <c r="N115" s="511"/>
      <c r="O115" s="511"/>
      <c r="P115" s="511"/>
      <c r="Q115" s="511"/>
      <c r="R115" s="511"/>
      <c r="S115" s="511"/>
      <c r="T115" s="511"/>
      <c r="U115" s="511"/>
      <c r="V115" s="511"/>
      <c r="W115" s="511"/>
      <c r="X115" s="511"/>
      <c r="Y115" s="511"/>
      <c r="Z115" s="511"/>
      <c r="AA115" s="511"/>
      <c r="AB115" s="511"/>
      <c r="AC115" s="511"/>
      <c r="AD115" s="511"/>
      <c r="AE115" s="511"/>
      <c r="AF115" s="511"/>
      <c r="AG115" s="511"/>
      <c r="AH115" s="511"/>
      <c r="AI115" s="511"/>
      <c r="AJ115" s="511"/>
      <c r="AK115" s="511"/>
      <c r="AL115" s="511"/>
      <c r="AM115" s="511"/>
      <c r="AN115" s="511"/>
      <c r="AO115" s="511"/>
      <c r="AP115" s="511"/>
      <c r="AQ115" s="511"/>
      <c r="AR115" s="511"/>
      <c r="AS115" s="511"/>
      <c r="AT115" s="511"/>
      <c r="AU115" s="511"/>
      <c r="AV115" s="511"/>
      <c r="AW115" s="511"/>
      <c r="AX115" s="511"/>
      <c r="AY115" s="511"/>
      <c r="AZ115" s="511"/>
      <c r="BA115" s="511"/>
      <c r="BB115" s="511"/>
      <c r="BC115" s="511"/>
      <c r="BD115" s="511"/>
      <c r="BE115" s="511"/>
      <c r="BF115" s="511"/>
      <c r="BG115" s="511"/>
      <c r="BH115" s="511"/>
      <c r="BI115" s="511"/>
      <c r="BJ115" s="511"/>
      <c r="BK115" s="511"/>
      <c r="BL115" s="511"/>
      <c r="BM115" s="511"/>
      <c r="BN115" s="511"/>
      <c r="BO115" s="511"/>
      <c r="BP115" s="511"/>
      <c r="BQ115" s="511"/>
      <c r="BR115" s="511"/>
      <c r="BS115" s="511"/>
      <c r="BT115" s="511"/>
      <c r="BU115" s="511"/>
      <c r="BV115" s="511"/>
      <c r="BW115" s="511"/>
      <c r="BX115" s="511"/>
      <c r="BY115" s="511"/>
      <c r="BZ115" s="511"/>
      <c r="CA115" s="511"/>
      <c r="CB115" s="511"/>
      <c r="CC115" s="511"/>
      <c r="CD115" s="511"/>
      <c r="CE115" s="511"/>
      <c r="CF115" s="511"/>
      <c r="CG115" s="511"/>
      <c r="CH115" s="511"/>
      <c r="CI115" s="511"/>
      <c r="CJ115" s="511"/>
      <c r="CK115" s="511"/>
      <c r="CL115" s="511"/>
      <c r="CM115" s="511"/>
      <c r="CN115" s="511"/>
      <c r="CO115" s="511"/>
      <c r="CP115" s="511"/>
      <c r="CQ115" s="511"/>
      <c r="CR115" s="511"/>
      <c r="CS115" s="511"/>
      <c r="CT115" s="511"/>
      <c r="CU115" s="511"/>
      <c r="CV115" s="511"/>
      <c r="CW115" s="511"/>
      <c r="CX115" s="511"/>
      <c r="CY115" s="511"/>
    </row>
    <row r="116" spans="1:103" x14ac:dyDescent="0.2">
      <c r="A116" s="511"/>
      <c r="B116" s="511"/>
      <c r="C116" s="511"/>
      <c r="D116" s="511"/>
      <c r="E116" s="511"/>
      <c r="F116" s="511"/>
      <c r="G116" s="511"/>
      <c r="H116" s="511"/>
      <c r="I116" s="511"/>
      <c r="J116" s="511"/>
      <c r="K116" s="511"/>
      <c r="L116" s="511"/>
      <c r="M116" s="511"/>
      <c r="N116" s="511"/>
      <c r="O116" s="511"/>
      <c r="P116" s="511"/>
      <c r="Q116" s="511"/>
      <c r="R116" s="511"/>
      <c r="S116" s="511"/>
      <c r="T116" s="511"/>
      <c r="U116" s="511"/>
      <c r="V116" s="511"/>
      <c r="W116" s="511"/>
      <c r="X116" s="511"/>
      <c r="Y116" s="511"/>
      <c r="Z116" s="511"/>
      <c r="AA116" s="511"/>
      <c r="AB116" s="511"/>
      <c r="AC116" s="511"/>
      <c r="AD116" s="511"/>
      <c r="AE116" s="511"/>
      <c r="AF116" s="511"/>
      <c r="AG116" s="511"/>
      <c r="AH116" s="511"/>
      <c r="AI116" s="511"/>
      <c r="AJ116" s="511"/>
      <c r="AK116" s="511"/>
      <c r="AL116" s="511"/>
      <c r="AM116" s="511"/>
      <c r="AN116" s="511"/>
      <c r="AO116" s="511"/>
      <c r="AP116" s="511"/>
      <c r="AQ116" s="511"/>
      <c r="AR116" s="511"/>
      <c r="AS116" s="511"/>
      <c r="AT116" s="511"/>
      <c r="AU116" s="511"/>
      <c r="AV116" s="511"/>
      <c r="AW116" s="511"/>
      <c r="AX116" s="511"/>
      <c r="AY116" s="511"/>
      <c r="AZ116" s="511"/>
      <c r="BA116" s="511"/>
      <c r="BB116" s="511"/>
      <c r="BC116" s="511"/>
      <c r="BD116" s="511"/>
      <c r="BE116" s="511"/>
      <c r="BF116" s="511"/>
      <c r="BG116" s="511"/>
      <c r="BH116" s="511"/>
      <c r="BI116" s="511"/>
      <c r="BJ116" s="511"/>
      <c r="BK116" s="511"/>
      <c r="BL116" s="511"/>
      <c r="BM116" s="511"/>
      <c r="BN116" s="511"/>
      <c r="BO116" s="511"/>
      <c r="BP116" s="511"/>
      <c r="BQ116" s="511"/>
      <c r="BR116" s="511"/>
      <c r="BS116" s="511"/>
      <c r="BT116" s="511"/>
      <c r="BU116" s="511"/>
      <c r="BV116" s="511"/>
      <c r="BW116" s="511"/>
      <c r="BX116" s="511"/>
      <c r="BY116" s="511"/>
      <c r="BZ116" s="511"/>
      <c r="CA116" s="511"/>
      <c r="CB116" s="511"/>
      <c r="CC116" s="511"/>
      <c r="CD116" s="511"/>
      <c r="CE116" s="511"/>
      <c r="CF116" s="511"/>
      <c r="CG116" s="511"/>
      <c r="CH116" s="511"/>
      <c r="CI116" s="511"/>
      <c r="CJ116" s="511"/>
      <c r="CK116" s="511"/>
      <c r="CL116" s="511"/>
      <c r="CM116" s="511"/>
      <c r="CN116" s="511"/>
      <c r="CO116" s="511"/>
      <c r="CP116" s="511"/>
      <c r="CQ116" s="511"/>
      <c r="CR116" s="511"/>
      <c r="CS116" s="511"/>
      <c r="CT116" s="511"/>
      <c r="CU116" s="511"/>
      <c r="CV116" s="511"/>
      <c r="CW116" s="511"/>
      <c r="CX116" s="511"/>
      <c r="CY116" s="511"/>
    </row>
    <row r="117" spans="1:103" x14ac:dyDescent="0.2">
      <c r="A117" s="511"/>
      <c r="B117" s="511"/>
      <c r="C117" s="511"/>
      <c r="D117" s="511"/>
      <c r="E117" s="511"/>
      <c r="F117" s="511"/>
      <c r="G117" s="511"/>
      <c r="H117" s="511"/>
      <c r="I117" s="511"/>
      <c r="J117" s="511"/>
      <c r="K117" s="511"/>
      <c r="L117" s="511"/>
      <c r="M117" s="511"/>
      <c r="N117" s="511"/>
      <c r="O117" s="511"/>
      <c r="P117" s="511"/>
      <c r="Q117" s="511"/>
      <c r="R117" s="511"/>
      <c r="S117" s="511"/>
      <c r="T117" s="511"/>
      <c r="U117" s="511"/>
      <c r="V117" s="511"/>
      <c r="W117" s="511"/>
      <c r="X117" s="511"/>
      <c r="Y117" s="511"/>
      <c r="Z117" s="511"/>
      <c r="AA117" s="511"/>
      <c r="AB117" s="511"/>
      <c r="AC117" s="511"/>
      <c r="AD117" s="511"/>
      <c r="AE117" s="511"/>
      <c r="AF117" s="511"/>
      <c r="AG117" s="511"/>
      <c r="AH117" s="511"/>
      <c r="AI117" s="511"/>
      <c r="AJ117" s="511"/>
      <c r="AK117" s="511"/>
      <c r="AL117" s="511"/>
      <c r="AM117" s="511"/>
      <c r="AN117" s="511"/>
      <c r="AO117" s="511"/>
      <c r="AP117" s="511"/>
      <c r="AQ117" s="511"/>
      <c r="AR117" s="511"/>
      <c r="AS117" s="511"/>
      <c r="AT117" s="511"/>
      <c r="AU117" s="511"/>
      <c r="AV117" s="511"/>
      <c r="AW117" s="511"/>
      <c r="AX117" s="511"/>
      <c r="AY117" s="511"/>
      <c r="AZ117" s="511"/>
      <c r="BA117" s="511"/>
      <c r="BB117" s="511"/>
      <c r="BC117" s="511"/>
      <c r="BD117" s="511"/>
      <c r="BE117" s="511"/>
      <c r="BF117" s="511"/>
      <c r="BG117" s="511"/>
      <c r="BH117" s="511"/>
      <c r="BI117" s="511"/>
      <c r="BJ117" s="511"/>
      <c r="BK117" s="511"/>
      <c r="BL117" s="511"/>
      <c r="BM117" s="511"/>
      <c r="BN117" s="511"/>
      <c r="BO117" s="511"/>
      <c r="BP117" s="511"/>
      <c r="BQ117" s="511"/>
      <c r="BR117" s="511"/>
      <c r="BS117" s="511"/>
      <c r="BT117" s="511"/>
      <c r="BU117" s="511"/>
      <c r="BV117" s="511"/>
      <c r="BW117" s="511"/>
      <c r="BX117" s="511"/>
      <c r="BY117" s="511"/>
      <c r="BZ117" s="511"/>
      <c r="CA117" s="511"/>
      <c r="CB117" s="511"/>
      <c r="CC117" s="511"/>
      <c r="CD117" s="511"/>
      <c r="CE117" s="511"/>
      <c r="CF117" s="511"/>
      <c r="CG117" s="511"/>
      <c r="CH117" s="511"/>
      <c r="CI117" s="511"/>
      <c r="CJ117" s="511"/>
      <c r="CK117" s="511"/>
      <c r="CL117" s="511"/>
      <c r="CM117" s="511"/>
      <c r="CN117" s="511"/>
      <c r="CO117" s="511"/>
      <c r="CP117" s="511"/>
      <c r="CQ117" s="511"/>
      <c r="CR117" s="511"/>
      <c r="CS117" s="511"/>
      <c r="CT117" s="511"/>
      <c r="CU117" s="511"/>
      <c r="CV117" s="511"/>
      <c r="CW117" s="511"/>
      <c r="CX117" s="511"/>
      <c r="CY117" s="511"/>
    </row>
    <row r="118" spans="1:103" x14ac:dyDescent="0.2">
      <c r="A118" s="511"/>
      <c r="B118" s="511"/>
      <c r="C118" s="511"/>
      <c r="D118" s="511"/>
      <c r="E118" s="511"/>
      <c r="F118" s="511"/>
      <c r="G118" s="511"/>
      <c r="H118" s="511"/>
      <c r="I118" s="511"/>
      <c r="J118" s="511"/>
      <c r="K118" s="511"/>
      <c r="L118" s="511"/>
      <c r="M118" s="511"/>
      <c r="N118" s="511"/>
      <c r="O118" s="511"/>
      <c r="P118" s="511"/>
      <c r="Q118" s="511"/>
      <c r="R118" s="511"/>
      <c r="S118" s="511"/>
      <c r="T118" s="511"/>
      <c r="U118" s="511"/>
      <c r="V118" s="511"/>
      <c r="W118" s="511"/>
      <c r="X118" s="511"/>
      <c r="Y118" s="511"/>
      <c r="Z118" s="511"/>
      <c r="AA118" s="511"/>
      <c r="AB118" s="511"/>
      <c r="AC118" s="511"/>
      <c r="AD118" s="511"/>
      <c r="AE118" s="511"/>
      <c r="AF118" s="511"/>
      <c r="AG118" s="511"/>
      <c r="AH118" s="511"/>
      <c r="AI118" s="511"/>
      <c r="AJ118" s="511"/>
      <c r="AK118" s="511"/>
      <c r="AL118" s="511"/>
      <c r="AM118" s="511"/>
      <c r="AN118" s="511"/>
      <c r="AO118" s="511"/>
      <c r="AP118" s="511"/>
      <c r="AQ118" s="511"/>
      <c r="AR118" s="511"/>
      <c r="AS118" s="511"/>
      <c r="AT118" s="511"/>
      <c r="AU118" s="511"/>
      <c r="AV118" s="511"/>
      <c r="AW118" s="511"/>
      <c r="AX118" s="511"/>
      <c r="AY118" s="511"/>
      <c r="AZ118" s="511"/>
      <c r="BA118" s="511"/>
      <c r="BB118" s="511"/>
      <c r="BC118" s="511"/>
      <c r="BD118" s="511"/>
      <c r="BE118" s="511"/>
      <c r="BF118" s="511"/>
      <c r="BG118" s="511"/>
      <c r="BH118" s="511"/>
      <c r="BI118" s="511"/>
      <c r="BJ118" s="511"/>
      <c r="BK118" s="511"/>
      <c r="BL118" s="511"/>
      <c r="BM118" s="511"/>
      <c r="BN118" s="511"/>
      <c r="BO118" s="511"/>
      <c r="BP118" s="511"/>
      <c r="BQ118" s="511"/>
      <c r="BR118" s="511"/>
      <c r="BS118" s="511"/>
      <c r="BT118" s="511"/>
      <c r="BU118" s="511"/>
      <c r="BV118" s="511"/>
      <c r="BW118" s="511"/>
      <c r="BX118" s="511"/>
      <c r="BY118" s="511"/>
      <c r="BZ118" s="511"/>
      <c r="CA118" s="511"/>
      <c r="CB118" s="511"/>
      <c r="CC118" s="511"/>
      <c r="CD118" s="511"/>
      <c r="CE118" s="511"/>
      <c r="CF118" s="511"/>
      <c r="CG118" s="511"/>
      <c r="CH118" s="511"/>
      <c r="CI118" s="511"/>
      <c r="CJ118" s="511"/>
      <c r="CK118" s="511"/>
      <c r="CL118" s="511"/>
      <c r="CM118" s="511"/>
      <c r="CN118" s="511"/>
      <c r="CO118" s="511"/>
      <c r="CP118" s="511"/>
      <c r="CQ118" s="511"/>
      <c r="CR118" s="511"/>
      <c r="CS118" s="511"/>
      <c r="CT118" s="511"/>
      <c r="CU118" s="511"/>
      <c r="CV118" s="511"/>
      <c r="CW118" s="511"/>
      <c r="CX118" s="511"/>
      <c r="CY118" s="511"/>
    </row>
    <row r="119" spans="1:103" x14ac:dyDescent="0.2">
      <c r="A119" s="511"/>
      <c r="B119" s="511"/>
      <c r="C119" s="511"/>
      <c r="D119" s="511"/>
      <c r="E119" s="511"/>
      <c r="F119" s="511"/>
      <c r="G119" s="511"/>
      <c r="H119" s="511"/>
      <c r="I119" s="511"/>
      <c r="J119" s="511"/>
      <c r="K119" s="511"/>
      <c r="L119" s="511"/>
      <c r="M119" s="511"/>
      <c r="N119" s="511"/>
      <c r="O119" s="511"/>
      <c r="P119" s="511"/>
      <c r="Q119" s="511"/>
      <c r="R119" s="511"/>
      <c r="S119" s="511"/>
      <c r="T119" s="511"/>
      <c r="U119" s="511"/>
      <c r="V119" s="511"/>
      <c r="W119" s="511"/>
      <c r="X119" s="511"/>
      <c r="Y119" s="511"/>
      <c r="Z119" s="511"/>
      <c r="AA119" s="511"/>
      <c r="AB119" s="511"/>
      <c r="AC119" s="511"/>
      <c r="AD119" s="511"/>
      <c r="AE119" s="511"/>
      <c r="AF119" s="511"/>
      <c r="AG119" s="511"/>
      <c r="AH119" s="511"/>
      <c r="AI119" s="511"/>
      <c r="AJ119" s="511"/>
      <c r="AK119" s="511"/>
      <c r="AL119" s="511"/>
      <c r="AM119" s="511"/>
      <c r="AN119" s="511"/>
      <c r="AO119" s="511"/>
      <c r="AP119" s="511"/>
      <c r="AQ119" s="511"/>
      <c r="AR119" s="511"/>
      <c r="AS119" s="511"/>
      <c r="AT119" s="511"/>
      <c r="AU119" s="511"/>
      <c r="AV119" s="511"/>
      <c r="AW119" s="511"/>
      <c r="AX119" s="511"/>
      <c r="AY119" s="511"/>
      <c r="AZ119" s="511"/>
      <c r="BA119" s="511"/>
      <c r="BB119" s="511"/>
      <c r="BC119" s="511"/>
      <c r="BD119" s="511"/>
      <c r="BE119" s="511"/>
      <c r="BF119" s="511"/>
      <c r="BG119" s="511"/>
      <c r="BH119" s="511"/>
      <c r="BI119" s="511"/>
      <c r="BJ119" s="511"/>
      <c r="BK119" s="511"/>
      <c r="BL119" s="511"/>
      <c r="BM119" s="511"/>
      <c r="BN119" s="511"/>
      <c r="BO119" s="511"/>
      <c r="BP119" s="511"/>
      <c r="BQ119" s="511"/>
      <c r="BR119" s="511"/>
      <c r="BS119" s="511"/>
      <c r="BT119" s="511"/>
      <c r="BU119" s="511"/>
      <c r="BV119" s="511"/>
      <c r="BW119" s="511"/>
      <c r="BX119" s="511"/>
      <c r="BY119" s="511"/>
      <c r="BZ119" s="511"/>
      <c r="CA119" s="511"/>
      <c r="CB119" s="511"/>
      <c r="CC119" s="511"/>
      <c r="CD119" s="511"/>
      <c r="CE119" s="511"/>
      <c r="CF119" s="511"/>
      <c r="CG119" s="511"/>
      <c r="CH119" s="511"/>
      <c r="CI119" s="511"/>
      <c r="CJ119" s="511"/>
      <c r="CK119" s="511"/>
      <c r="CL119" s="511"/>
      <c r="CM119" s="511"/>
      <c r="CN119" s="511"/>
      <c r="CO119" s="511"/>
      <c r="CP119" s="511"/>
      <c r="CQ119" s="511"/>
      <c r="CR119" s="511"/>
      <c r="CS119" s="511"/>
      <c r="CT119" s="511"/>
      <c r="CU119" s="511"/>
      <c r="CV119" s="511"/>
      <c r="CW119" s="511"/>
      <c r="CX119" s="511"/>
      <c r="CY119" s="511"/>
    </row>
    <row r="120" spans="1:103" x14ac:dyDescent="0.2">
      <c r="A120" s="511"/>
      <c r="B120" s="511"/>
      <c r="C120" s="511"/>
      <c r="D120" s="511"/>
      <c r="E120" s="511"/>
      <c r="F120" s="511"/>
      <c r="G120" s="511"/>
      <c r="H120" s="511"/>
      <c r="I120" s="511"/>
      <c r="J120" s="511"/>
      <c r="K120" s="511"/>
      <c r="L120" s="511"/>
      <c r="M120" s="511"/>
      <c r="N120" s="511"/>
      <c r="O120" s="511"/>
      <c r="P120" s="511"/>
      <c r="Q120" s="511"/>
      <c r="R120" s="511"/>
      <c r="S120" s="511"/>
      <c r="T120" s="511"/>
      <c r="U120" s="511"/>
      <c r="V120" s="511"/>
      <c r="W120" s="511"/>
      <c r="X120" s="511"/>
      <c r="Y120" s="511"/>
      <c r="Z120" s="511"/>
      <c r="AA120" s="511"/>
      <c r="AB120" s="511"/>
      <c r="AC120" s="511"/>
      <c r="AD120" s="511"/>
      <c r="AE120" s="511"/>
      <c r="AF120" s="511"/>
      <c r="AG120" s="511"/>
      <c r="AH120" s="511"/>
      <c r="AI120" s="511"/>
      <c r="AJ120" s="511"/>
      <c r="AK120" s="511"/>
      <c r="AL120" s="511"/>
      <c r="AM120" s="511"/>
      <c r="AN120" s="511"/>
      <c r="AO120" s="511"/>
      <c r="AP120" s="511"/>
      <c r="AQ120" s="511"/>
      <c r="AR120" s="511"/>
      <c r="AS120" s="511"/>
      <c r="AT120" s="511"/>
      <c r="AU120" s="511"/>
      <c r="AV120" s="511"/>
      <c r="AW120" s="511"/>
      <c r="AX120" s="511"/>
      <c r="AY120" s="511"/>
      <c r="AZ120" s="511"/>
      <c r="BA120" s="511"/>
      <c r="BB120" s="511"/>
      <c r="BC120" s="511"/>
      <c r="BD120" s="511"/>
      <c r="BE120" s="511"/>
      <c r="BF120" s="511"/>
      <c r="BG120" s="511"/>
      <c r="BH120" s="511"/>
      <c r="BI120" s="511"/>
      <c r="BJ120" s="511"/>
      <c r="BK120" s="511"/>
      <c r="BL120" s="511"/>
      <c r="BM120" s="511"/>
      <c r="BN120" s="511"/>
      <c r="BO120" s="511"/>
      <c r="BP120" s="511"/>
      <c r="BQ120" s="511"/>
      <c r="BR120" s="511"/>
      <c r="BS120" s="511"/>
      <c r="BT120" s="511"/>
      <c r="BU120" s="511"/>
      <c r="BV120" s="511"/>
      <c r="BW120" s="511"/>
      <c r="BX120" s="511"/>
      <c r="BY120" s="511"/>
      <c r="BZ120" s="511"/>
      <c r="CA120" s="511"/>
      <c r="CB120" s="511"/>
      <c r="CC120" s="511"/>
      <c r="CD120" s="511"/>
      <c r="CE120" s="511"/>
      <c r="CF120" s="511"/>
      <c r="CG120" s="511"/>
      <c r="CH120" s="511"/>
      <c r="CI120" s="511"/>
      <c r="CJ120" s="511"/>
      <c r="CK120" s="511"/>
      <c r="CL120" s="511"/>
      <c r="CM120" s="511"/>
      <c r="CN120" s="511"/>
      <c r="CO120" s="511"/>
      <c r="CP120" s="511"/>
      <c r="CQ120" s="511"/>
      <c r="CR120" s="511"/>
      <c r="CS120" s="511"/>
      <c r="CT120" s="511"/>
      <c r="CU120" s="511"/>
      <c r="CV120" s="511"/>
      <c r="CW120" s="511"/>
      <c r="CX120" s="511"/>
      <c r="CY120" s="511"/>
    </row>
    <row r="121" spans="1:103" x14ac:dyDescent="0.2">
      <c r="A121" s="511"/>
      <c r="B121" s="511"/>
      <c r="C121" s="511"/>
      <c r="D121" s="511"/>
      <c r="E121" s="511"/>
      <c r="F121" s="511"/>
      <c r="G121" s="511"/>
      <c r="H121" s="511"/>
      <c r="I121" s="511"/>
      <c r="J121" s="511"/>
      <c r="K121" s="511"/>
      <c r="L121" s="511"/>
      <c r="M121" s="511"/>
      <c r="N121" s="511"/>
      <c r="O121" s="511"/>
      <c r="P121" s="511"/>
      <c r="Q121" s="511"/>
      <c r="R121" s="511"/>
      <c r="S121" s="511"/>
      <c r="T121" s="511"/>
      <c r="U121" s="511"/>
      <c r="V121" s="511"/>
      <c r="W121" s="511"/>
      <c r="X121" s="511"/>
      <c r="Y121" s="511"/>
      <c r="Z121" s="511"/>
      <c r="AA121" s="511"/>
      <c r="AB121" s="511"/>
      <c r="AC121" s="511"/>
      <c r="AD121" s="511"/>
      <c r="AE121" s="511"/>
      <c r="AF121" s="511"/>
      <c r="AG121" s="511"/>
      <c r="AH121" s="511"/>
      <c r="AI121" s="511"/>
      <c r="AJ121" s="511"/>
      <c r="AK121" s="511"/>
      <c r="AL121" s="511"/>
      <c r="AM121" s="511"/>
      <c r="AN121" s="511"/>
      <c r="AO121" s="511"/>
      <c r="AP121" s="511"/>
      <c r="AQ121" s="511"/>
      <c r="AR121" s="511"/>
      <c r="AS121" s="511"/>
      <c r="AT121" s="511"/>
      <c r="AU121" s="511"/>
      <c r="AV121" s="511"/>
      <c r="AW121" s="511"/>
      <c r="AX121" s="511"/>
      <c r="AY121" s="511"/>
      <c r="AZ121" s="511"/>
      <c r="BA121" s="511"/>
      <c r="BB121" s="511"/>
      <c r="BC121" s="511"/>
      <c r="BD121" s="511"/>
      <c r="BE121" s="511"/>
      <c r="BF121" s="511"/>
      <c r="BG121" s="511"/>
      <c r="BH121" s="511"/>
      <c r="BI121" s="511"/>
      <c r="BJ121" s="511"/>
      <c r="BK121" s="511"/>
      <c r="BL121" s="511"/>
      <c r="BM121" s="511"/>
      <c r="BN121" s="511"/>
      <c r="BO121" s="511"/>
      <c r="BP121" s="511"/>
      <c r="BQ121" s="511"/>
      <c r="BR121" s="511"/>
      <c r="BS121" s="511"/>
      <c r="BT121" s="511"/>
      <c r="BU121" s="511"/>
      <c r="BV121" s="511"/>
      <c r="BW121" s="511"/>
      <c r="BX121" s="511"/>
      <c r="BY121" s="511"/>
      <c r="BZ121" s="511"/>
      <c r="CA121" s="511"/>
      <c r="CB121" s="511"/>
      <c r="CC121" s="511"/>
      <c r="CD121" s="511"/>
      <c r="CE121" s="511"/>
      <c r="CF121" s="511"/>
      <c r="CG121" s="511"/>
      <c r="CH121" s="511"/>
      <c r="CI121" s="511"/>
      <c r="CJ121" s="511"/>
      <c r="CK121" s="511"/>
      <c r="CL121" s="511"/>
      <c r="CM121" s="511"/>
      <c r="CN121" s="511"/>
      <c r="CO121" s="511"/>
      <c r="CP121" s="511"/>
      <c r="CQ121" s="511"/>
      <c r="CR121" s="511"/>
      <c r="CS121" s="511"/>
      <c r="CT121" s="511"/>
      <c r="CU121" s="511"/>
      <c r="CV121" s="511"/>
      <c r="CW121" s="511"/>
      <c r="CX121" s="511"/>
      <c r="CY121" s="511"/>
    </row>
    <row r="122" spans="1:103" x14ac:dyDescent="0.2">
      <c r="A122" s="511"/>
      <c r="B122" s="511"/>
      <c r="C122" s="511"/>
      <c r="D122" s="511"/>
      <c r="E122" s="511"/>
      <c r="F122" s="511"/>
      <c r="G122" s="511"/>
      <c r="H122" s="511"/>
      <c r="I122" s="511"/>
      <c r="J122" s="511"/>
      <c r="K122" s="511"/>
      <c r="L122" s="511"/>
      <c r="M122" s="511"/>
      <c r="N122" s="511"/>
      <c r="O122" s="511"/>
      <c r="P122" s="511"/>
      <c r="Q122" s="511"/>
      <c r="R122" s="511"/>
      <c r="S122" s="511"/>
      <c r="T122" s="511"/>
      <c r="U122" s="511"/>
      <c r="V122" s="511"/>
      <c r="W122" s="511"/>
      <c r="X122" s="511"/>
      <c r="Y122" s="511"/>
      <c r="Z122" s="511"/>
      <c r="AA122" s="511"/>
      <c r="AB122" s="511"/>
      <c r="AC122" s="511"/>
      <c r="AD122" s="511"/>
      <c r="AE122" s="511"/>
      <c r="AF122" s="511"/>
      <c r="AG122" s="511"/>
      <c r="AH122" s="511"/>
      <c r="AI122" s="511"/>
      <c r="AJ122" s="511"/>
      <c r="AK122" s="511"/>
      <c r="AL122" s="511"/>
      <c r="AM122" s="511"/>
      <c r="AN122" s="511"/>
      <c r="AO122" s="511"/>
      <c r="AP122" s="511"/>
      <c r="AQ122" s="511"/>
      <c r="AR122" s="511"/>
      <c r="AS122" s="511"/>
      <c r="AT122" s="511"/>
      <c r="AU122" s="511"/>
      <c r="AV122" s="511"/>
      <c r="AW122" s="511"/>
      <c r="AX122" s="511"/>
      <c r="AY122" s="511"/>
      <c r="AZ122" s="511"/>
      <c r="BA122" s="511"/>
      <c r="BB122" s="511"/>
      <c r="BC122" s="511"/>
      <c r="BD122" s="511"/>
      <c r="BE122" s="511"/>
      <c r="BF122" s="511"/>
      <c r="BG122" s="511"/>
      <c r="BH122" s="511"/>
      <c r="BI122" s="511"/>
      <c r="BJ122" s="511"/>
      <c r="BK122" s="511"/>
      <c r="BL122" s="511"/>
      <c r="BM122" s="511"/>
      <c r="BN122" s="511"/>
      <c r="BO122" s="511"/>
      <c r="BP122" s="511"/>
      <c r="BQ122" s="511"/>
      <c r="BR122" s="511"/>
      <c r="BS122" s="511"/>
      <c r="BT122" s="511"/>
      <c r="BU122" s="511"/>
      <c r="BV122" s="511"/>
      <c r="BW122" s="511"/>
      <c r="BX122" s="511"/>
      <c r="BY122" s="511"/>
      <c r="BZ122" s="511"/>
      <c r="CA122" s="511"/>
      <c r="CB122" s="511"/>
      <c r="CC122" s="511"/>
      <c r="CD122" s="511"/>
      <c r="CE122" s="511"/>
      <c r="CF122" s="511"/>
      <c r="CG122" s="511"/>
      <c r="CH122" s="511"/>
      <c r="CI122" s="511"/>
      <c r="CJ122" s="511"/>
      <c r="CK122" s="511"/>
      <c r="CL122" s="511"/>
      <c r="CM122" s="511"/>
      <c r="CN122" s="511"/>
      <c r="CO122" s="511"/>
      <c r="CP122" s="511"/>
      <c r="CQ122" s="511"/>
      <c r="CR122" s="511"/>
      <c r="CS122" s="511"/>
      <c r="CT122" s="511"/>
      <c r="CU122" s="511"/>
      <c r="CV122" s="511"/>
      <c r="CW122" s="511"/>
      <c r="CX122" s="511"/>
      <c r="CY122" s="511"/>
    </row>
  </sheetData>
  <mergeCells count="36">
    <mergeCell ref="A49:BR51"/>
    <mergeCell ref="A1:CY3"/>
    <mergeCell ref="C5:U8"/>
    <mergeCell ref="V5:CW8"/>
    <mergeCell ref="A11:CW13"/>
    <mergeCell ref="G17:CC20"/>
    <mergeCell ref="CD17:CN20"/>
    <mergeCell ref="CR18:CU20"/>
    <mergeCell ref="E23:CX25"/>
    <mergeCell ref="A33:CW35"/>
    <mergeCell ref="G39:CC42"/>
    <mergeCell ref="CD39:CN42"/>
    <mergeCell ref="CQ40:CT42"/>
    <mergeCell ref="A92:CY96"/>
    <mergeCell ref="H55:CD58"/>
    <mergeCell ref="CE55:CO58"/>
    <mergeCell ref="CS56:CV58"/>
    <mergeCell ref="E61:CT63"/>
    <mergeCell ref="A70:CY72"/>
    <mergeCell ref="D77:BK79"/>
    <mergeCell ref="BU77:CC79"/>
    <mergeCell ref="CD77:CG79"/>
    <mergeCell ref="CH77:CP79"/>
    <mergeCell ref="CQ77:CT79"/>
    <mergeCell ref="D83:BT86"/>
    <mergeCell ref="BU83:CC86"/>
    <mergeCell ref="CD83:CG86"/>
    <mergeCell ref="CH83:CP86"/>
    <mergeCell ref="CQ83:CT86"/>
    <mergeCell ref="J106:CY111"/>
    <mergeCell ref="B97:CY99"/>
    <mergeCell ref="D101:BT103"/>
    <mergeCell ref="BU101:CC103"/>
    <mergeCell ref="CD101:CG103"/>
    <mergeCell ref="CH101:CP103"/>
    <mergeCell ref="CQ101:CT103"/>
  </mergeCells>
  <phoneticPr fontId="13"/>
  <hyperlinks>
    <hyperlink ref="E23:CS25" r:id="rId1" display="※１　建築確認申請受付窓口一覧（http://www.toshiseibi.metro.tokyo.jp/kenchiku/kijun/kaisei.htm）"/>
  </hyperlinks>
  <printOptions horizontalCentered="1"/>
  <pageMargins left="0.70866141732283472" right="0.70866141732283472" top="0.74803149606299213" bottom="0.74803149606299213" header="0.31496062992125984" footer="0.31496062992125984"/>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54273" r:id="rId5" name="Check Box 1">
              <controlPr defaultSize="0" autoFill="0" autoLine="0" autoPict="0">
                <anchor moveWithCells="1">
                  <from>
                    <xdr:col>94</xdr:col>
                    <xdr:colOff>30480</xdr:colOff>
                    <xdr:row>15</xdr:row>
                    <xdr:rowOff>30480</xdr:rowOff>
                  </from>
                  <to>
                    <xdr:col>99</xdr:col>
                    <xdr:colOff>0</xdr:colOff>
                    <xdr:row>21</xdr:row>
                    <xdr:rowOff>7620</xdr:rowOff>
                  </to>
                </anchor>
              </controlPr>
            </control>
          </mc:Choice>
        </mc:AlternateContent>
        <mc:AlternateContent xmlns:mc="http://schemas.openxmlformats.org/markup-compatibility/2006">
          <mc:Choice Requires="x14">
            <control shapeId="54274" r:id="rId6" name="Check Box 2">
              <controlPr defaultSize="0" autoFill="0" autoLine="0" autoPict="0">
                <anchor moveWithCells="1">
                  <from>
                    <xdr:col>80</xdr:col>
                    <xdr:colOff>30480</xdr:colOff>
                    <xdr:row>75</xdr:row>
                    <xdr:rowOff>60960</xdr:rowOff>
                  </from>
                  <to>
                    <xdr:col>85</xdr:col>
                    <xdr:colOff>0</xdr:colOff>
                    <xdr:row>80</xdr:row>
                    <xdr:rowOff>0</xdr:rowOff>
                  </to>
                </anchor>
              </controlPr>
            </control>
          </mc:Choice>
        </mc:AlternateContent>
        <mc:AlternateContent xmlns:mc="http://schemas.openxmlformats.org/markup-compatibility/2006">
          <mc:Choice Requires="x14">
            <control shapeId="54275" r:id="rId7" name="Check Box 3">
              <controlPr defaultSize="0" autoFill="0" autoLine="0" autoPict="0">
                <anchor moveWithCells="1">
                  <from>
                    <xdr:col>94</xdr:col>
                    <xdr:colOff>7620</xdr:colOff>
                    <xdr:row>75</xdr:row>
                    <xdr:rowOff>38100</xdr:rowOff>
                  </from>
                  <to>
                    <xdr:col>98</xdr:col>
                    <xdr:colOff>38100</xdr:colOff>
                    <xdr:row>79</xdr:row>
                    <xdr:rowOff>45720</xdr:rowOff>
                  </to>
                </anchor>
              </controlPr>
            </control>
          </mc:Choice>
        </mc:AlternateContent>
        <mc:AlternateContent xmlns:mc="http://schemas.openxmlformats.org/markup-compatibility/2006">
          <mc:Choice Requires="x14">
            <control shapeId="54276" r:id="rId8" name="Check Box 4">
              <controlPr defaultSize="0" autoFill="0" autoLine="0" autoPict="0">
                <anchor moveWithCells="1">
                  <from>
                    <xdr:col>80</xdr:col>
                    <xdr:colOff>45720</xdr:colOff>
                    <xdr:row>82</xdr:row>
                    <xdr:rowOff>76200</xdr:rowOff>
                  </from>
                  <to>
                    <xdr:col>85</xdr:col>
                    <xdr:colOff>22860</xdr:colOff>
                    <xdr:row>85</xdr:row>
                    <xdr:rowOff>60960</xdr:rowOff>
                  </to>
                </anchor>
              </controlPr>
            </control>
          </mc:Choice>
        </mc:AlternateContent>
        <mc:AlternateContent xmlns:mc="http://schemas.openxmlformats.org/markup-compatibility/2006">
          <mc:Choice Requires="x14">
            <control shapeId="54277" r:id="rId9" name="Check Box 5">
              <controlPr defaultSize="0" autoFill="0" autoLine="0" autoPict="0">
                <anchor moveWithCells="1">
                  <from>
                    <xdr:col>94</xdr:col>
                    <xdr:colOff>30480</xdr:colOff>
                    <xdr:row>82</xdr:row>
                    <xdr:rowOff>38100</xdr:rowOff>
                  </from>
                  <to>
                    <xdr:col>99</xdr:col>
                    <xdr:colOff>0</xdr:colOff>
                    <xdr:row>86</xdr:row>
                    <xdr:rowOff>45720</xdr:rowOff>
                  </to>
                </anchor>
              </controlPr>
            </control>
          </mc:Choice>
        </mc:AlternateContent>
        <mc:AlternateContent xmlns:mc="http://schemas.openxmlformats.org/markup-compatibility/2006">
          <mc:Choice Requires="x14">
            <control shapeId="54278" r:id="rId10" name="Check Box 6">
              <controlPr defaultSize="0" autoFill="0" autoLine="0" autoPict="0">
                <anchor moveWithCells="1">
                  <from>
                    <xdr:col>80</xdr:col>
                    <xdr:colOff>22860</xdr:colOff>
                    <xdr:row>97</xdr:row>
                    <xdr:rowOff>53340</xdr:rowOff>
                  </from>
                  <to>
                    <xdr:col>84</xdr:col>
                    <xdr:colOff>45720</xdr:colOff>
                    <xdr:row>104</xdr:row>
                    <xdr:rowOff>45720</xdr:rowOff>
                  </to>
                </anchor>
              </controlPr>
            </control>
          </mc:Choice>
        </mc:AlternateContent>
        <mc:AlternateContent xmlns:mc="http://schemas.openxmlformats.org/markup-compatibility/2006">
          <mc:Choice Requires="x14">
            <control shapeId="54279" r:id="rId11" name="Check Box 7">
              <controlPr defaultSize="0" autoFill="0" autoLine="0" autoPict="0">
                <anchor moveWithCells="1">
                  <from>
                    <xdr:col>94</xdr:col>
                    <xdr:colOff>38100</xdr:colOff>
                    <xdr:row>98</xdr:row>
                    <xdr:rowOff>0</xdr:rowOff>
                  </from>
                  <to>
                    <xdr:col>99</xdr:col>
                    <xdr:colOff>7620</xdr:colOff>
                    <xdr:row>104</xdr:row>
                    <xdr:rowOff>45720</xdr:rowOff>
                  </to>
                </anchor>
              </controlPr>
            </control>
          </mc:Choice>
        </mc:AlternateContent>
        <mc:AlternateContent xmlns:mc="http://schemas.openxmlformats.org/markup-compatibility/2006">
          <mc:Choice Requires="x14">
            <control shapeId="54280" r:id="rId12" name="Check Box 8">
              <controlPr defaultSize="0" autoFill="0" autoLine="0" autoPict="0">
                <anchor moveWithCells="1">
                  <from>
                    <xdr:col>94</xdr:col>
                    <xdr:colOff>30480</xdr:colOff>
                    <xdr:row>37</xdr:row>
                    <xdr:rowOff>0</xdr:rowOff>
                  </from>
                  <to>
                    <xdr:col>99</xdr:col>
                    <xdr:colOff>0</xdr:colOff>
                    <xdr:row>43</xdr:row>
                    <xdr:rowOff>30480</xdr:rowOff>
                  </to>
                </anchor>
              </controlPr>
            </control>
          </mc:Choice>
        </mc:AlternateContent>
        <mc:AlternateContent xmlns:mc="http://schemas.openxmlformats.org/markup-compatibility/2006">
          <mc:Choice Requires="x14">
            <control shapeId="54281" r:id="rId13" name="Check Box 9">
              <controlPr defaultSize="0" autoFill="0" autoLine="0" autoPict="0">
                <anchor moveWithCells="1">
                  <from>
                    <xdr:col>95</xdr:col>
                    <xdr:colOff>45720</xdr:colOff>
                    <xdr:row>53</xdr:row>
                    <xdr:rowOff>30480</xdr:rowOff>
                  </from>
                  <to>
                    <xdr:col>100</xdr:col>
                    <xdr:colOff>0</xdr:colOff>
                    <xdr:row>59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167"/>
  <sheetViews>
    <sheetView view="pageBreakPreview" zoomScaleNormal="100" zoomScaleSheetLayoutView="100" workbookViewId="0">
      <selection activeCell="Y19" sqref="Y19"/>
    </sheetView>
  </sheetViews>
  <sheetFormatPr defaultColWidth="2.6640625" defaultRowHeight="14.7" customHeight="1" x14ac:dyDescent="0.2"/>
  <cols>
    <col min="1" max="16384" width="2.6640625" style="559"/>
  </cols>
  <sheetData>
    <row r="1" spans="1:74" ht="14.7" customHeight="1" x14ac:dyDescent="0.2">
      <c r="A1" s="556" t="s">
        <v>782</v>
      </c>
      <c r="B1" s="556"/>
      <c r="C1" s="556"/>
      <c r="D1" s="556"/>
      <c r="E1" s="556"/>
      <c r="F1" s="556"/>
      <c r="G1" s="556"/>
      <c r="H1" s="556"/>
      <c r="I1" s="556"/>
      <c r="J1" s="556"/>
      <c r="K1" s="556"/>
      <c r="L1" s="556"/>
      <c r="M1" s="556"/>
      <c r="N1" s="557"/>
      <c r="O1" s="556"/>
      <c r="P1" s="556"/>
      <c r="Q1" s="556"/>
      <c r="R1" s="556"/>
      <c r="S1" s="556"/>
      <c r="T1" s="556"/>
      <c r="U1" s="556"/>
      <c r="V1" s="556"/>
      <c r="W1" s="558"/>
      <c r="X1" s="558"/>
      <c r="Y1" s="558"/>
      <c r="Z1" s="558"/>
      <c r="AA1" s="558"/>
      <c r="AB1" s="558"/>
      <c r="AC1" s="558"/>
      <c r="AD1" s="558"/>
      <c r="AE1" s="558"/>
      <c r="AF1" s="556" t="s">
        <v>199</v>
      </c>
      <c r="AG1" s="556"/>
      <c r="AH1" s="556"/>
      <c r="AI1" s="556"/>
      <c r="AJ1" s="556"/>
      <c r="AK1" s="556"/>
      <c r="AO1" s="560"/>
      <c r="AP1" s="560"/>
      <c r="AQ1" s="560"/>
      <c r="AR1" s="560"/>
      <c r="AS1" s="560"/>
      <c r="AT1" s="560"/>
      <c r="AU1" s="560"/>
      <c r="AV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row>
    <row r="2" spans="1:74" ht="14.7" customHeight="1" x14ac:dyDescent="0.2">
      <c r="A2" s="556"/>
      <c r="B2" s="556"/>
      <c r="C2" s="556"/>
      <c r="D2" s="556"/>
      <c r="E2" s="556"/>
      <c r="F2" s="556"/>
      <c r="G2" s="556"/>
      <c r="H2" s="556"/>
      <c r="I2" s="556"/>
      <c r="J2" s="556"/>
      <c r="K2" s="556"/>
      <c r="L2" s="556"/>
      <c r="M2" s="556"/>
      <c r="N2" s="556"/>
      <c r="O2" s="556"/>
      <c r="P2" s="556"/>
      <c r="Q2" s="556"/>
      <c r="R2" s="556"/>
      <c r="S2" s="556"/>
      <c r="T2" s="556"/>
      <c r="U2" s="556"/>
      <c r="V2" s="556"/>
      <c r="W2" s="561"/>
      <c r="X2" s="561"/>
      <c r="Y2" s="561"/>
      <c r="Z2" s="561"/>
      <c r="AA2" s="561"/>
      <c r="AB2" s="561"/>
      <c r="AC2" s="561"/>
      <c r="AD2" s="561"/>
      <c r="AE2" s="561"/>
      <c r="AF2" s="561"/>
      <c r="AG2" s="561"/>
      <c r="AH2" s="561"/>
      <c r="AI2" s="561"/>
      <c r="AJ2" s="561"/>
      <c r="AK2" s="561"/>
      <c r="AO2" s="560"/>
      <c r="AP2" s="560"/>
      <c r="AQ2" s="560"/>
      <c r="AR2" s="560"/>
      <c r="AS2" s="560"/>
      <c r="AT2" s="560"/>
      <c r="AU2" s="560"/>
      <c r="AV2" s="560"/>
      <c r="AW2" s="560"/>
      <c r="AX2" s="560"/>
      <c r="AY2" s="560"/>
      <c r="AZ2" s="560"/>
      <c r="BA2" s="560"/>
      <c r="BB2" s="560"/>
      <c r="BC2" s="560"/>
      <c r="BD2" s="560"/>
      <c r="BE2" s="560"/>
      <c r="BF2" s="560"/>
      <c r="BG2" s="560"/>
      <c r="BH2" s="560"/>
      <c r="BI2" s="560"/>
      <c r="BJ2" s="560"/>
      <c r="BK2" s="560"/>
      <c r="BL2" s="560"/>
      <c r="BM2" s="560"/>
      <c r="BN2" s="560"/>
      <c r="BO2" s="560"/>
      <c r="BP2" s="560"/>
      <c r="BQ2" s="560"/>
      <c r="BR2" s="560"/>
      <c r="BS2" s="560"/>
      <c r="BT2" s="560"/>
      <c r="BU2" s="560"/>
      <c r="BV2" s="560"/>
    </row>
    <row r="3" spans="1:74" ht="14.7" customHeight="1" x14ac:dyDescent="0.2">
      <c r="A3" s="556"/>
      <c r="B3" s="556"/>
      <c r="C3" s="556"/>
      <c r="D3" s="556"/>
      <c r="E3" s="556" t="s">
        <v>182</v>
      </c>
      <c r="F3" s="556"/>
      <c r="G3" s="556"/>
      <c r="H3" s="556"/>
      <c r="I3" s="556"/>
      <c r="J3" s="556"/>
      <c r="K3" s="556"/>
      <c r="L3" s="556"/>
      <c r="M3" s="556"/>
      <c r="N3" s="556"/>
      <c r="O3" s="556"/>
      <c r="P3" s="556"/>
      <c r="Q3" s="556"/>
      <c r="R3" s="556"/>
      <c r="S3" s="556"/>
      <c r="T3" s="556"/>
      <c r="U3" s="556"/>
      <c r="V3" s="561"/>
      <c r="W3" s="561"/>
      <c r="X3" s="561"/>
      <c r="Y3" s="561"/>
      <c r="Z3" s="561"/>
      <c r="AA3" s="561"/>
      <c r="AB3" s="561"/>
      <c r="AC3" s="561"/>
      <c r="AD3" s="561"/>
      <c r="AE3" s="561"/>
      <c r="AF3" s="561"/>
      <c r="AG3" s="561"/>
      <c r="AH3" s="561"/>
      <c r="AI3" s="561"/>
      <c r="AJ3" s="561"/>
      <c r="AK3" s="561"/>
      <c r="AL3" s="562"/>
      <c r="AO3" s="560"/>
      <c r="AP3" s="560"/>
      <c r="AQ3" s="560"/>
      <c r="AR3" s="560"/>
      <c r="AS3" s="560"/>
      <c r="AT3" s="560"/>
      <c r="AU3" s="560"/>
      <c r="AV3" s="560"/>
      <c r="AW3" s="560"/>
      <c r="AX3" s="560"/>
      <c r="AY3" s="560"/>
      <c r="AZ3" s="560"/>
      <c r="BA3" s="560"/>
      <c r="BB3" s="560"/>
      <c r="BC3" s="560"/>
      <c r="BD3" s="560"/>
      <c r="BE3" s="560"/>
      <c r="BF3" s="560"/>
      <c r="BG3" s="560"/>
      <c r="BH3" s="560"/>
      <c r="BI3" s="560"/>
      <c r="BJ3" s="562"/>
      <c r="BK3" s="562"/>
      <c r="BL3" s="562"/>
      <c r="BN3" s="562"/>
      <c r="BO3" s="562"/>
      <c r="BP3" s="562"/>
      <c r="BQ3" s="562"/>
      <c r="BR3" s="562"/>
      <c r="BS3" s="562"/>
      <c r="BT3" s="562"/>
      <c r="BU3" s="562"/>
      <c r="BV3" s="562"/>
    </row>
    <row r="4" spans="1:74" ht="14.7" customHeight="1" x14ac:dyDescent="0.2">
      <c r="A4" s="556"/>
      <c r="B4" s="556"/>
      <c r="C4" s="556"/>
      <c r="D4" s="556"/>
      <c r="E4" s="556" t="s">
        <v>265</v>
      </c>
      <c r="F4" s="556"/>
      <c r="G4" s="556"/>
      <c r="H4" s="556"/>
      <c r="I4" s="556"/>
      <c r="J4" s="556"/>
      <c r="K4" s="556"/>
      <c r="L4" s="556"/>
      <c r="M4" s="556"/>
      <c r="N4" s="556"/>
      <c r="O4" s="556"/>
      <c r="P4" s="556"/>
      <c r="Q4" s="556"/>
      <c r="R4" s="556"/>
      <c r="S4" s="556"/>
      <c r="T4" s="556"/>
      <c r="U4" s="556"/>
      <c r="V4" s="561"/>
      <c r="W4" s="561"/>
      <c r="X4" s="561"/>
      <c r="Y4" s="561"/>
      <c r="Z4" s="561"/>
      <c r="AA4" s="561"/>
      <c r="AB4" s="561"/>
      <c r="AC4" s="561"/>
      <c r="AD4" s="561"/>
      <c r="AE4" s="561"/>
      <c r="AF4" s="561"/>
      <c r="AG4" s="561"/>
      <c r="AH4" s="561"/>
      <c r="AI4" s="561"/>
      <c r="AJ4" s="561"/>
      <c r="AK4" s="561"/>
      <c r="AL4" s="562"/>
      <c r="AO4" s="560"/>
      <c r="AP4" s="560"/>
      <c r="AQ4" s="560"/>
      <c r="AR4" s="560"/>
      <c r="AS4" s="560"/>
      <c r="AT4" s="560"/>
      <c r="AU4" s="560"/>
      <c r="AV4" s="560"/>
      <c r="AW4" s="560"/>
      <c r="AX4" s="560"/>
      <c r="AY4" s="560"/>
      <c r="AZ4" s="560"/>
      <c r="BA4" s="560"/>
      <c r="BB4" s="560"/>
      <c r="BC4" s="560"/>
      <c r="BD4" s="560"/>
      <c r="BE4" s="560"/>
      <c r="BF4" s="560"/>
      <c r="BG4" s="560"/>
      <c r="BH4" s="560"/>
      <c r="BI4" s="560"/>
      <c r="BJ4" s="562"/>
      <c r="BK4" s="562"/>
      <c r="BL4" s="562"/>
      <c r="BN4" s="562"/>
      <c r="BO4" s="562"/>
      <c r="BP4" s="562"/>
      <c r="BQ4" s="562"/>
      <c r="BR4" s="562"/>
      <c r="BS4" s="562"/>
      <c r="BT4" s="562"/>
      <c r="BU4" s="562"/>
      <c r="BV4" s="562"/>
    </row>
    <row r="5" spans="1:74" ht="14.7" customHeight="1" x14ac:dyDescent="0.2">
      <c r="A5" s="556"/>
      <c r="B5" s="556"/>
      <c r="C5" s="556"/>
      <c r="D5" s="556"/>
      <c r="E5" s="556" t="s">
        <v>264</v>
      </c>
      <c r="F5" s="556"/>
      <c r="G5" s="556"/>
      <c r="H5" s="556"/>
      <c r="I5" s="556"/>
      <c r="J5" s="556"/>
      <c r="K5" s="556"/>
      <c r="L5" s="556"/>
      <c r="M5" s="556"/>
      <c r="N5" s="556"/>
      <c r="P5" s="556"/>
      <c r="Q5" s="556"/>
      <c r="R5" s="556"/>
      <c r="S5" s="556"/>
      <c r="T5" s="556"/>
      <c r="U5" s="556"/>
      <c r="V5" s="556"/>
      <c r="W5" s="556"/>
      <c r="X5" s="556"/>
      <c r="Y5" s="556"/>
      <c r="Z5" s="556"/>
      <c r="AA5" s="556"/>
      <c r="AB5" s="556"/>
      <c r="AC5" s="556"/>
      <c r="AD5" s="556"/>
      <c r="AE5" s="556"/>
      <c r="AF5" s="556"/>
      <c r="AG5" s="556"/>
      <c r="AH5" s="556"/>
      <c r="AI5" s="556"/>
      <c r="AJ5" s="556"/>
      <c r="AK5" s="556"/>
      <c r="AO5" s="560"/>
      <c r="AP5" s="560"/>
      <c r="AQ5" s="560"/>
      <c r="AR5" s="560"/>
      <c r="AS5" s="560"/>
      <c r="AT5" s="560"/>
      <c r="AU5" s="560"/>
      <c r="AV5" s="560"/>
      <c r="AW5" s="560"/>
      <c r="AX5" s="560"/>
      <c r="AY5" s="560"/>
      <c r="AZ5" s="560"/>
      <c r="BA5" s="560"/>
      <c r="BB5" s="560"/>
      <c r="BC5" s="560"/>
      <c r="BD5" s="560"/>
      <c r="BE5" s="560"/>
      <c r="BF5" s="560"/>
      <c r="BG5" s="560"/>
      <c r="BH5" s="560"/>
      <c r="BI5" s="560"/>
      <c r="BJ5" s="560"/>
      <c r="BK5" s="560"/>
      <c r="BL5" s="560"/>
      <c r="BM5" s="560"/>
      <c r="BN5" s="560"/>
      <c r="BO5" s="560"/>
      <c r="BP5" s="560"/>
      <c r="BQ5" s="560"/>
      <c r="BR5" s="560"/>
      <c r="BS5" s="560"/>
      <c r="BT5" s="560"/>
      <c r="BU5" s="560"/>
      <c r="BV5" s="560"/>
    </row>
    <row r="6" spans="1:74" ht="14.7" customHeight="1" x14ac:dyDescent="0.2">
      <c r="A6" s="832" t="s">
        <v>361</v>
      </c>
      <c r="B6" s="832"/>
      <c r="C6" s="832"/>
      <c r="D6" s="832"/>
      <c r="E6" s="832"/>
      <c r="F6" s="832"/>
      <c r="G6" s="832"/>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O6" s="560"/>
      <c r="AP6" s="560"/>
      <c r="AQ6" s="560"/>
      <c r="AR6" s="560"/>
      <c r="AS6" s="560"/>
      <c r="AT6" s="560"/>
      <c r="AU6" s="560"/>
      <c r="AV6" s="560"/>
      <c r="AW6" s="560"/>
      <c r="AX6" s="560"/>
      <c r="AY6" s="560"/>
      <c r="AZ6" s="560"/>
      <c r="BA6" s="560"/>
      <c r="BB6" s="560"/>
      <c r="BC6" s="560"/>
      <c r="BD6" s="560"/>
      <c r="BE6" s="560"/>
      <c r="BF6" s="560"/>
      <c r="BG6" s="560"/>
      <c r="BH6" s="560"/>
      <c r="BI6" s="560"/>
      <c r="BJ6" s="560"/>
      <c r="BK6" s="560"/>
      <c r="BL6" s="560"/>
      <c r="BM6" s="560"/>
      <c r="BN6" s="560"/>
      <c r="BO6" s="560"/>
      <c r="BP6" s="560"/>
      <c r="BQ6" s="560"/>
      <c r="BR6" s="560"/>
      <c r="BS6" s="560"/>
      <c r="BT6" s="560"/>
      <c r="BU6" s="560"/>
      <c r="BV6" s="560"/>
    </row>
    <row r="7" spans="1:74" ht="14.7" customHeight="1" x14ac:dyDescent="0.2">
      <c r="A7" s="556"/>
      <c r="B7" s="556"/>
      <c r="C7" s="556"/>
      <c r="D7" s="556"/>
      <c r="E7" s="556"/>
      <c r="F7" s="556"/>
      <c r="G7" s="558"/>
      <c r="H7" s="558"/>
      <c r="I7" s="558"/>
      <c r="J7" s="558"/>
      <c r="K7" s="558"/>
      <c r="L7" s="558"/>
      <c r="M7" s="558"/>
      <c r="N7" s="558"/>
      <c r="O7" s="558"/>
      <c r="P7" s="558"/>
      <c r="Q7" s="558"/>
      <c r="R7" s="558"/>
      <c r="S7" s="556"/>
      <c r="T7" s="556"/>
      <c r="U7" s="556"/>
      <c r="V7" s="556"/>
      <c r="W7" s="556"/>
      <c r="X7" s="556"/>
      <c r="Y7" s="556"/>
      <c r="Z7" s="556"/>
      <c r="AA7" s="556"/>
      <c r="AB7" s="556"/>
      <c r="AC7" s="556"/>
      <c r="AD7" s="556"/>
      <c r="AE7" s="556"/>
      <c r="AF7" s="556"/>
      <c r="AG7" s="556"/>
      <c r="AH7" s="556"/>
      <c r="AI7" s="556"/>
      <c r="AJ7" s="556"/>
      <c r="AK7" s="556"/>
      <c r="AO7" s="560"/>
      <c r="AP7" s="560"/>
      <c r="AQ7" s="560"/>
      <c r="AR7" s="560"/>
      <c r="AS7" s="560"/>
      <c r="AT7" s="560"/>
      <c r="AU7" s="560"/>
      <c r="AV7" s="560"/>
      <c r="AW7" s="560"/>
      <c r="AX7" s="560"/>
      <c r="AY7" s="560"/>
      <c r="AZ7" s="560"/>
      <c r="BA7" s="560"/>
      <c r="BB7" s="560"/>
      <c r="BC7" s="560"/>
      <c r="BD7" s="560"/>
      <c r="BE7" s="560"/>
      <c r="BF7" s="560"/>
      <c r="BG7" s="560"/>
      <c r="BH7" s="560"/>
      <c r="BI7" s="560"/>
      <c r="BJ7" s="560"/>
      <c r="BK7" s="560"/>
      <c r="BL7" s="560"/>
      <c r="BM7" s="560"/>
      <c r="BN7" s="560"/>
      <c r="BO7" s="560"/>
      <c r="BP7" s="560"/>
      <c r="BQ7" s="560"/>
      <c r="BR7" s="560"/>
      <c r="BS7" s="560"/>
      <c r="BT7" s="560"/>
      <c r="BU7" s="560"/>
      <c r="BV7" s="560"/>
    </row>
    <row r="8" spans="1:74" ht="14.7" customHeight="1" x14ac:dyDescent="0.2">
      <c r="A8" s="556"/>
      <c r="B8" s="556"/>
      <c r="C8" s="558"/>
      <c r="D8" s="558"/>
      <c r="E8" s="556"/>
      <c r="F8" s="558"/>
      <c r="G8" s="558"/>
      <c r="H8" s="558"/>
      <c r="I8" s="558"/>
      <c r="J8" s="558"/>
      <c r="K8" s="558"/>
      <c r="L8" s="556"/>
      <c r="M8" s="556"/>
      <c r="N8" s="556"/>
      <c r="O8" s="556"/>
      <c r="P8" s="556"/>
      <c r="Q8" s="556"/>
      <c r="R8" s="556"/>
      <c r="S8" s="556"/>
      <c r="T8" s="556"/>
      <c r="U8" s="556"/>
      <c r="V8" s="556"/>
      <c r="W8" s="556"/>
      <c r="X8" s="556"/>
      <c r="Y8" s="832"/>
      <c r="Z8" s="832"/>
      <c r="AA8" s="832"/>
      <c r="AC8" s="832"/>
      <c r="AD8" s="832"/>
      <c r="AE8" s="556" t="s">
        <v>165</v>
      </c>
      <c r="AF8" s="832"/>
      <c r="AG8" s="832"/>
      <c r="AH8" s="556" t="s">
        <v>166</v>
      </c>
      <c r="AI8" s="832"/>
      <c r="AJ8" s="832"/>
      <c r="AK8" s="556" t="s">
        <v>167</v>
      </c>
      <c r="AO8" s="560"/>
      <c r="AP8" s="560"/>
      <c r="AQ8" s="560"/>
      <c r="AR8" s="560"/>
      <c r="AS8" s="560"/>
      <c r="AT8" s="560"/>
      <c r="AU8" s="560"/>
      <c r="AV8" s="560"/>
      <c r="AW8" s="560"/>
      <c r="AX8" s="560"/>
      <c r="AY8" s="560"/>
      <c r="AZ8" s="560"/>
      <c r="BA8" s="560"/>
      <c r="BB8" s="560"/>
      <c r="BC8" s="560"/>
      <c r="BD8" s="560"/>
      <c r="BE8" s="560"/>
      <c r="BF8" s="560"/>
      <c r="BG8" s="560"/>
      <c r="BH8" s="560"/>
      <c r="BI8" s="560"/>
      <c r="BJ8" s="560"/>
      <c r="BK8" s="560"/>
      <c r="BL8" s="560"/>
      <c r="BM8" s="560"/>
      <c r="BN8" s="560"/>
      <c r="BO8" s="560"/>
      <c r="BP8" s="560"/>
      <c r="BQ8" s="560"/>
      <c r="BR8" s="560"/>
      <c r="BS8" s="560"/>
      <c r="BT8" s="560"/>
      <c r="BU8" s="560"/>
      <c r="BV8" s="560"/>
    </row>
    <row r="9" spans="1:74" ht="14.7" customHeight="1" x14ac:dyDescent="0.2">
      <c r="A9" s="556"/>
      <c r="B9" s="556"/>
      <c r="C9" s="558"/>
      <c r="D9" s="558"/>
      <c r="E9" s="558"/>
      <c r="F9" s="558"/>
      <c r="G9" s="558"/>
      <c r="H9" s="558"/>
      <c r="I9" s="558"/>
      <c r="J9" s="558"/>
      <c r="K9" s="558"/>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O9" s="560"/>
      <c r="AP9" s="560"/>
      <c r="AQ9" s="560"/>
      <c r="AR9" s="560"/>
      <c r="AS9" s="560"/>
      <c r="AT9" s="560"/>
      <c r="AU9" s="560"/>
      <c r="AV9" s="560"/>
      <c r="AW9" s="560"/>
      <c r="AX9" s="560"/>
      <c r="AY9" s="560"/>
      <c r="AZ9" s="560"/>
      <c r="BA9" s="560"/>
      <c r="BB9" s="560"/>
      <c r="BC9" s="560"/>
      <c r="BD9" s="560"/>
      <c r="BE9" s="560"/>
      <c r="BF9" s="560"/>
      <c r="BG9" s="560"/>
      <c r="BH9" s="560"/>
      <c r="BI9" s="560"/>
      <c r="BJ9" s="560"/>
      <c r="BK9" s="560"/>
      <c r="BL9" s="560"/>
      <c r="BM9" s="560"/>
      <c r="BN9" s="560"/>
      <c r="BO9" s="560"/>
      <c r="BP9" s="560"/>
      <c r="BQ9" s="560"/>
      <c r="BR9" s="560"/>
      <c r="BS9" s="560"/>
      <c r="BT9" s="560"/>
      <c r="BU9" s="560"/>
      <c r="BV9" s="560"/>
    </row>
    <row r="10" spans="1:74" ht="14.7" customHeight="1" x14ac:dyDescent="0.2">
      <c r="A10" s="833"/>
      <c r="B10" s="833"/>
      <c r="C10" s="833"/>
      <c r="D10" s="833"/>
      <c r="E10" s="833"/>
      <c r="F10" s="832" t="s">
        <v>783</v>
      </c>
      <c r="G10" s="832"/>
      <c r="H10" s="832"/>
      <c r="I10" s="832"/>
      <c r="J10" s="832"/>
      <c r="K10" s="558"/>
      <c r="L10" s="556"/>
      <c r="M10" s="556"/>
      <c r="N10" s="556"/>
      <c r="O10" s="556"/>
      <c r="P10" s="556"/>
      <c r="Q10" s="834" t="s">
        <v>784</v>
      </c>
      <c r="R10" s="834"/>
      <c r="S10" s="834"/>
      <c r="T10" s="835"/>
      <c r="U10" s="835"/>
      <c r="V10" s="835"/>
      <c r="W10" s="835"/>
      <c r="X10" s="835"/>
      <c r="Y10" s="835"/>
      <c r="Z10" s="835"/>
      <c r="AA10" s="835"/>
      <c r="AB10" s="835"/>
      <c r="AC10" s="835"/>
      <c r="AD10" s="835"/>
      <c r="AE10" s="835"/>
      <c r="AF10" s="835"/>
      <c r="AG10" s="835"/>
      <c r="AH10" s="835"/>
      <c r="AI10" s="835"/>
      <c r="AJ10" s="835"/>
      <c r="AK10" s="835"/>
      <c r="AO10" s="560"/>
      <c r="AP10" s="560"/>
      <c r="AQ10" s="560"/>
      <c r="AR10" s="560"/>
      <c r="AS10" s="560"/>
      <c r="AT10" s="560"/>
      <c r="AU10" s="560"/>
      <c r="AV10" s="560"/>
      <c r="AW10" s="560"/>
      <c r="AX10" s="560"/>
      <c r="AY10" s="560"/>
      <c r="AZ10" s="560"/>
      <c r="BA10" s="560"/>
      <c r="BB10" s="560"/>
      <c r="BC10" s="560"/>
      <c r="BD10" s="560"/>
      <c r="BE10" s="560"/>
      <c r="BF10" s="560"/>
      <c r="BG10" s="560"/>
      <c r="BH10" s="560"/>
      <c r="BI10" s="560"/>
      <c r="BJ10" s="560"/>
      <c r="BK10" s="560"/>
      <c r="BL10" s="560"/>
      <c r="BM10" s="560"/>
      <c r="BN10" s="560"/>
      <c r="BO10" s="560"/>
      <c r="BP10" s="560"/>
      <c r="BQ10" s="560"/>
      <c r="BR10" s="560"/>
      <c r="BS10" s="560"/>
      <c r="BT10" s="560"/>
      <c r="BU10" s="560"/>
      <c r="BV10" s="560"/>
    </row>
    <row r="11" spans="1:74" ht="14.7" customHeight="1" x14ac:dyDescent="0.2">
      <c r="A11" s="833"/>
      <c r="B11" s="833"/>
      <c r="C11" s="833"/>
      <c r="D11" s="833"/>
      <c r="E11" s="833"/>
      <c r="F11" s="832"/>
      <c r="G11" s="832"/>
      <c r="H11" s="832"/>
      <c r="I11" s="832"/>
      <c r="J11" s="832"/>
      <c r="K11" s="558"/>
      <c r="L11" s="556"/>
      <c r="M11" s="556"/>
      <c r="O11" s="556"/>
      <c r="P11" s="556"/>
      <c r="Q11" s="834"/>
      <c r="R11" s="834"/>
      <c r="S11" s="834"/>
      <c r="T11" s="835"/>
      <c r="U11" s="835"/>
      <c r="V11" s="835"/>
      <c r="W11" s="835"/>
      <c r="X11" s="835"/>
      <c r="Y11" s="835"/>
      <c r="Z11" s="835"/>
      <c r="AA11" s="835"/>
      <c r="AB11" s="835"/>
      <c r="AC11" s="835"/>
      <c r="AD11" s="835"/>
      <c r="AE11" s="835"/>
      <c r="AF11" s="835"/>
      <c r="AG11" s="835"/>
      <c r="AH11" s="835"/>
      <c r="AI11" s="835"/>
      <c r="AJ11" s="835"/>
      <c r="AK11" s="835"/>
      <c r="AO11" s="560"/>
      <c r="AP11" s="560"/>
      <c r="AQ11" s="560"/>
      <c r="AR11" s="560"/>
      <c r="AS11" s="560"/>
      <c r="AT11" s="560"/>
      <c r="AU11" s="560"/>
      <c r="AV11" s="560"/>
      <c r="AW11" s="560"/>
      <c r="AX11" s="560"/>
      <c r="AY11" s="560"/>
      <c r="AZ11" s="560"/>
      <c r="BA11" s="560"/>
      <c r="BB11" s="560"/>
      <c r="BC11" s="560"/>
      <c r="BD11" s="560"/>
      <c r="BE11" s="560"/>
      <c r="BF11" s="560"/>
      <c r="BG11" s="560"/>
      <c r="BH11" s="560"/>
      <c r="BI11" s="560"/>
      <c r="BJ11" s="560"/>
      <c r="BK11" s="560"/>
      <c r="BL11" s="560"/>
      <c r="BM11" s="560"/>
      <c r="BN11" s="560"/>
      <c r="BO11" s="560"/>
      <c r="BP11" s="560"/>
      <c r="BQ11" s="560"/>
      <c r="BR11" s="560"/>
      <c r="BS11" s="560"/>
      <c r="BT11" s="560"/>
      <c r="BU11" s="560"/>
      <c r="BV11" s="560"/>
    </row>
    <row r="12" spans="1:74" ht="14.7" customHeight="1" x14ac:dyDescent="0.2">
      <c r="A12" s="556"/>
      <c r="B12" s="556"/>
      <c r="C12" s="558"/>
      <c r="D12" s="558"/>
      <c r="E12" s="558"/>
      <c r="F12" s="558"/>
      <c r="G12" s="558"/>
      <c r="H12" s="558"/>
      <c r="I12" s="558"/>
      <c r="J12" s="558"/>
      <c r="K12" s="558"/>
      <c r="L12" s="556"/>
      <c r="M12" s="556"/>
      <c r="N12" s="563" t="s">
        <v>168</v>
      </c>
      <c r="O12" s="556"/>
      <c r="P12" s="556"/>
      <c r="Q12" s="834" t="s">
        <v>785</v>
      </c>
      <c r="R12" s="834"/>
      <c r="S12" s="834"/>
      <c r="T12" s="835"/>
      <c r="U12" s="835"/>
      <c r="V12" s="835"/>
      <c r="W12" s="835"/>
      <c r="X12" s="835"/>
      <c r="Y12" s="835"/>
      <c r="Z12" s="835"/>
      <c r="AA12" s="835"/>
      <c r="AB12" s="835"/>
      <c r="AC12" s="835"/>
      <c r="AD12" s="835"/>
      <c r="AE12" s="835"/>
      <c r="AF12" s="835"/>
      <c r="AG12" s="835"/>
      <c r="AH12" s="835"/>
      <c r="AI12" s="835"/>
      <c r="AJ12" s="835"/>
      <c r="AK12" s="835"/>
      <c r="AO12" s="560"/>
      <c r="AP12" s="560"/>
      <c r="AQ12" s="560"/>
      <c r="AR12" s="560"/>
      <c r="AS12" s="560"/>
      <c r="AT12" s="560"/>
      <c r="AU12" s="560"/>
      <c r="AV12" s="560"/>
      <c r="AW12" s="560"/>
      <c r="AX12" s="560"/>
      <c r="AY12" s="560"/>
      <c r="AZ12" s="560"/>
      <c r="BA12" s="560"/>
      <c r="BB12" s="560"/>
      <c r="BC12" s="560"/>
      <c r="BD12" s="560"/>
      <c r="BE12" s="560"/>
      <c r="BF12" s="560"/>
      <c r="BG12" s="560"/>
      <c r="BH12" s="560"/>
      <c r="BI12" s="560"/>
      <c r="BJ12" s="560"/>
      <c r="BK12" s="560"/>
      <c r="BL12" s="560"/>
      <c r="BM12" s="560"/>
      <c r="BN12" s="560"/>
      <c r="BO12" s="560"/>
      <c r="BP12" s="560"/>
      <c r="BQ12" s="560"/>
      <c r="BR12" s="560"/>
      <c r="BS12" s="560"/>
      <c r="BT12" s="560"/>
      <c r="BU12" s="560"/>
      <c r="BV12" s="560"/>
    </row>
    <row r="13" spans="1:74" ht="14.7" customHeight="1" x14ac:dyDescent="0.2">
      <c r="A13" s="556"/>
      <c r="B13" s="556"/>
      <c r="C13" s="558"/>
      <c r="D13" s="558"/>
      <c r="E13" s="558"/>
      <c r="F13" s="558"/>
      <c r="G13" s="558"/>
      <c r="H13" s="558"/>
      <c r="I13" s="558"/>
      <c r="J13" s="558"/>
      <c r="K13" s="558"/>
      <c r="L13" s="556"/>
      <c r="M13" s="556"/>
      <c r="N13" s="556"/>
      <c r="O13" s="556"/>
      <c r="P13" s="556"/>
      <c r="Q13" s="834"/>
      <c r="R13" s="834"/>
      <c r="S13" s="834"/>
      <c r="T13" s="835"/>
      <c r="U13" s="835"/>
      <c r="V13" s="835"/>
      <c r="W13" s="835"/>
      <c r="X13" s="835"/>
      <c r="Y13" s="835"/>
      <c r="Z13" s="835"/>
      <c r="AA13" s="835"/>
      <c r="AB13" s="835"/>
      <c r="AC13" s="835"/>
      <c r="AD13" s="835"/>
      <c r="AE13" s="835"/>
      <c r="AF13" s="835"/>
      <c r="AG13" s="835"/>
      <c r="AH13" s="835"/>
      <c r="AI13" s="835"/>
      <c r="AJ13" s="835"/>
      <c r="AK13" s="835"/>
      <c r="AO13" s="560"/>
      <c r="AP13" s="560"/>
      <c r="AQ13" s="560"/>
      <c r="AR13" s="560"/>
      <c r="AS13" s="560"/>
      <c r="AT13" s="560"/>
      <c r="AU13" s="560"/>
      <c r="AV13" s="560"/>
      <c r="AW13" s="560"/>
      <c r="AX13" s="560"/>
      <c r="AY13" s="560"/>
      <c r="AZ13" s="560"/>
      <c r="BA13" s="560"/>
      <c r="BB13" s="560"/>
      <c r="BC13" s="560"/>
      <c r="BD13" s="560"/>
      <c r="BE13" s="560"/>
      <c r="BF13" s="560"/>
      <c r="BG13" s="560"/>
      <c r="BH13" s="560"/>
      <c r="BI13" s="560"/>
      <c r="BJ13" s="560"/>
      <c r="BK13" s="560"/>
      <c r="BL13" s="560"/>
      <c r="BM13" s="560"/>
      <c r="BN13" s="560"/>
      <c r="BO13" s="560"/>
      <c r="BP13" s="560"/>
      <c r="BQ13" s="560"/>
      <c r="BR13" s="560"/>
      <c r="BS13" s="560"/>
      <c r="BT13" s="560"/>
      <c r="BU13" s="560"/>
      <c r="BV13" s="560"/>
    </row>
    <row r="14" spans="1:74" ht="14.7" customHeight="1" x14ac:dyDescent="0.2">
      <c r="A14" s="556"/>
      <c r="B14" s="556"/>
      <c r="C14" s="558"/>
      <c r="D14" s="558"/>
      <c r="E14" s="558"/>
      <c r="F14" s="558"/>
      <c r="G14" s="558"/>
      <c r="H14" s="558"/>
      <c r="I14" s="558"/>
      <c r="J14" s="558"/>
      <c r="K14" s="558"/>
      <c r="L14" s="556"/>
      <c r="M14" s="556"/>
      <c r="N14" s="556"/>
      <c r="O14" s="556"/>
      <c r="P14" s="556"/>
      <c r="Q14" s="834" t="s">
        <v>786</v>
      </c>
      <c r="R14" s="834"/>
      <c r="S14" s="834"/>
      <c r="T14" s="834"/>
      <c r="U14" s="834"/>
      <c r="V14" s="834"/>
      <c r="W14" s="835"/>
      <c r="X14" s="835"/>
      <c r="Y14" s="835"/>
      <c r="Z14" s="835"/>
      <c r="AA14" s="835"/>
      <c r="AB14" s="835"/>
      <c r="AC14" s="835"/>
      <c r="AD14" s="835"/>
      <c r="AE14" s="835"/>
      <c r="AF14" s="835"/>
      <c r="AG14" s="835"/>
      <c r="AH14" s="835"/>
      <c r="AI14" s="835"/>
      <c r="AJ14" s="835"/>
      <c r="AK14" s="835"/>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0"/>
    </row>
    <row r="15" spans="1:74" ht="14.7" customHeight="1" x14ac:dyDescent="0.2">
      <c r="A15" s="556"/>
      <c r="B15" s="556"/>
      <c r="C15" s="558"/>
      <c r="D15" s="558"/>
      <c r="E15" s="558"/>
      <c r="F15" s="558"/>
      <c r="G15" s="558"/>
      <c r="H15" s="558"/>
      <c r="I15" s="558"/>
      <c r="J15" s="558"/>
      <c r="K15" s="558"/>
      <c r="L15" s="556"/>
      <c r="M15" s="556"/>
      <c r="N15" s="556"/>
      <c r="O15" s="556"/>
      <c r="P15" s="556"/>
      <c r="Q15" s="834"/>
      <c r="R15" s="834"/>
      <c r="S15" s="834"/>
      <c r="T15" s="834"/>
      <c r="U15" s="834"/>
      <c r="V15" s="834"/>
      <c r="W15" s="835"/>
      <c r="X15" s="835"/>
      <c r="Y15" s="835"/>
      <c r="Z15" s="835"/>
      <c r="AA15" s="835"/>
      <c r="AB15" s="835"/>
      <c r="AC15" s="835"/>
      <c r="AD15" s="835"/>
      <c r="AE15" s="835"/>
      <c r="AF15" s="835"/>
      <c r="AG15" s="835"/>
      <c r="AH15" s="835"/>
      <c r="AI15" s="835"/>
      <c r="AJ15" s="835"/>
      <c r="AK15" s="835"/>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0"/>
    </row>
    <row r="16" spans="1:74" ht="14.7" customHeight="1" x14ac:dyDescent="0.2">
      <c r="B16" s="556"/>
      <c r="C16" s="556"/>
      <c r="D16" s="556" t="s">
        <v>183</v>
      </c>
      <c r="E16" s="556"/>
      <c r="F16" s="556"/>
      <c r="G16" s="556"/>
      <c r="H16" s="556"/>
      <c r="I16" s="556"/>
      <c r="J16" s="556"/>
      <c r="K16" s="556"/>
      <c r="L16" s="556"/>
      <c r="M16" s="556"/>
      <c r="N16" s="556"/>
      <c r="O16" s="556"/>
      <c r="P16" s="556"/>
      <c r="Q16" s="556"/>
      <c r="R16" s="556"/>
      <c r="S16" s="556"/>
      <c r="T16" s="556"/>
      <c r="U16" s="556"/>
      <c r="V16" s="556"/>
      <c r="W16" s="556"/>
      <c r="X16" s="556"/>
      <c r="Y16" s="556"/>
      <c r="Z16" s="556"/>
      <c r="AA16" s="556"/>
      <c r="AB16" s="556"/>
      <c r="AC16" s="556"/>
      <c r="AD16" s="556"/>
      <c r="AE16" s="556"/>
      <c r="AF16" s="556"/>
      <c r="AG16" s="556"/>
      <c r="AH16" s="556"/>
      <c r="AI16" s="556"/>
      <c r="AJ16" s="556"/>
      <c r="AK16" s="556"/>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0"/>
    </row>
    <row r="17" spans="1:77" ht="15" customHeight="1" x14ac:dyDescent="0.2">
      <c r="B17" s="556"/>
      <c r="C17" s="556"/>
      <c r="D17" s="556" t="s">
        <v>169</v>
      </c>
      <c r="E17" s="556"/>
      <c r="F17" s="556"/>
      <c r="G17" s="556"/>
      <c r="H17" s="556"/>
      <c r="I17" s="556"/>
      <c r="J17" s="556"/>
      <c r="K17" s="556"/>
      <c r="L17" s="556"/>
      <c r="M17" s="556"/>
      <c r="N17" s="556"/>
      <c r="O17" s="556"/>
      <c r="P17" s="556"/>
      <c r="Q17" s="556"/>
      <c r="R17" s="556"/>
      <c r="S17" s="556"/>
      <c r="T17" s="556"/>
      <c r="U17" s="556"/>
      <c r="V17" s="556"/>
      <c r="W17" s="556"/>
      <c r="X17" s="556"/>
      <c r="Y17" s="556"/>
      <c r="Z17" s="556"/>
      <c r="AA17" s="556"/>
      <c r="AB17" s="556"/>
      <c r="AC17" s="556"/>
      <c r="AD17" s="556"/>
      <c r="AE17" s="556"/>
      <c r="AF17" s="556"/>
      <c r="AG17" s="556"/>
      <c r="AH17" s="556"/>
      <c r="AI17" s="556"/>
      <c r="AJ17" s="556"/>
      <c r="AK17" s="556"/>
      <c r="AO17" s="560"/>
      <c r="AP17" s="560"/>
      <c r="AQ17" s="560"/>
      <c r="AR17" s="560"/>
      <c r="AS17" s="560"/>
      <c r="AU17" s="560"/>
      <c r="AV17" s="560"/>
      <c r="AW17" s="560"/>
      <c r="AX17" s="560"/>
      <c r="AY17" s="560"/>
      <c r="AZ17" s="560"/>
      <c r="BA17" s="560"/>
      <c r="BB17" s="560"/>
      <c r="BC17" s="560"/>
      <c r="BD17" s="560"/>
      <c r="BE17" s="560"/>
      <c r="BF17" s="560"/>
      <c r="BG17" s="560"/>
      <c r="BH17" s="560"/>
      <c r="BI17" s="560"/>
      <c r="BJ17" s="560"/>
      <c r="BK17" s="560"/>
      <c r="BL17" s="560"/>
      <c r="BM17" s="560"/>
      <c r="BN17" s="560"/>
      <c r="BO17" s="560"/>
      <c r="BP17" s="560"/>
      <c r="BQ17" s="560"/>
      <c r="BR17" s="560"/>
      <c r="BS17" s="560"/>
      <c r="BT17" s="560"/>
      <c r="BU17" s="560"/>
      <c r="BV17" s="560"/>
    </row>
    <row r="18" spans="1:77" ht="15" customHeight="1" x14ac:dyDescent="0.2">
      <c r="B18" s="556"/>
      <c r="C18" s="556"/>
      <c r="D18" s="556"/>
      <c r="E18" s="556"/>
      <c r="F18" s="556"/>
      <c r="G18" s="556"/>
      <c r="H18" s="556"/>
      <c r="I18" s="556"/>
      <c r="J18" s="556"/>
      <c r="K18" s="556"/>
      <c r="L18" s="556"/>
      <c r="M18" s="556"/>
      <c r="N18" s="556"/>
      <c r="O18" s="556"/>
      <c r="P18" s="556"/>
      <c r="Q18" s="556"/>
      <c r="R18" s="556"/>
      <c r="S18" s="556"/>
      <c r="T18" s="556"/>
      <c r="U18" s="556"/>
      <c r="V18" s="556"/>
      <c r="W18" s="556"/>
      <c r="X18" s="556"/>
      <c r="Y18" s="556"/>
      <c r="Z18" s="556"/>
      <c r="AA18" s="556"/>
      <c r="AB18" s="556"/>
      <c r="AC18" s="556"/>
      <c r="AD18" s="556"/>
      <c r="AE18" s="556"/>
      <c r="AF18" s="556"/>
      <c r="AG18" s="556"/>
      <c r="AH18" s="556"/>
      <c r="AI18" s="556"/>
      <c r="AJ18" s="556"/>
      <c r="AK18" s="556"/>
      <c r="AO18" s="560"/>
      <c r="AP18" s="560"/>
      <c r="AQ18" s="560"/>
      <c r="AR18" s="560"/>
      <c r="AS18" s="560"/>
      <c r="AU18" s="560"/>
      <c r="AW18" s="560"/>
      <c r="AX18" s="560"/>
      <c r="AY18" s="560"/>
      <c r="AZ18" s="560"/>
      <c r="BA18" s="560"/>
      <c r="BB18" s="560"/>
      <c r="BC18" s="560"/>
      <c r="BD18" s="560"/>
      <c r="BE18" s="560"/>
      <c r="BF18" s="560"/>
      <c r="BG18" s="560"/>
      <c r="BH18" s="560"/>
      <c r="BI18" s="560"/>
      <c r="BJ18" s="560"/>
      <c r="BK18" s="560"/>
      <c r="BL18" s="560"/>
      <c r="BM18" s="560"/>
      <c r="BN18" s="560"/>
      <c r="BO18" s="560"/>
      <c r="BP18" s="560"/>
      <c r="BQ18" s="560"/>
      <c r="BR18" s="560"/>
      <c r="BS18" s="560"/>
      <c r="BT18" s="560"/>
      <c r="BU18" s="560"/>
      <c r="BV18" s="560"/>
    </row>
    <row r="19" spans="1:77" ht="14.7" customHeight="1" x14ac:dyDescent="0.2">
      <c r="A19" s="556"/>
      <c r="B19" s="556"/>
      <c r="C19" s="556"/>
      <c r="D19" s="556"/>
      <c r="E19" s="556"/>
      <c r="F19" s="556"/>
      <c r="G19" s="556"/>
      <c r="H19" s="556"/>
      <c r="I19" s="556"/>
      <c r="J19" s="556"/>
      <c r="K19" s="556"/>
      <c r="L19" s="556"/>
      <c r="M19" s="556"/>
      <c r="N19" s="556"/>
      <c r="O19" s="556"/>
      <c r="P19" s="556"/>
      <c r="Q19" s="556"/>
      <c r="S19" s="558"/>
      <c r="T19" s="564"/>
      <c r="U19" s="894" t="s">
        <v>787</v>
      </c>
      <c r="V19" s="895"/>
      <c r="W19" s="895"/>
      <c r="X19" s="896"/>
      <c r="Y19" s="565"/>
      <c r="Z19" s="566"/>
      <c r="AA19" s="566"/>
      <c r="AB19" s="566"/>
      <c r="AC19" s="566"/>
      <c r="AD19" s="566"/>
      <c r="AE19" s="566"/>
      <c r="AF19" s="566"/>
      <c r="AG19" s="566"/>
      <c r="AH19" s="566"/>
      <c r="AI19" s="567"/>
      <c r="AJ19" s="567"/>
      <c r="AK19" s="568"/>
      <c r="AO19" s="560"/>
      <c r="AP19" s="560"/>
      <c r="AQ19" s="560"/>
      <c r="AR19" s="560"/>
      <c r="AS19" s="560"/>
      <c r="AU19" s="560"/>
      <c r="AV19" s="560"/>
      <c r="AW19" s="560"/>
      <c r="AX19" s="560"/>
      <c r="AY19" s="560"/>
      <c r="AZ19" s="560"/>
      <c r="BA19" s="560"/>
      <c r="BB19" s="560"/>
      <c r="BC19" s="560"/>
      <c r="BD19" s="560"/>
      <c r="BE19" s="560"/>
      <c r="BF19" s="560"/>
      <c r="BG19" s="560"/>
      <c r="BH19" s="560"/>
      <c r="BI19" s="560"/>
      <c r="BJ19" s="560"/>
      <c r="BK19" s="560"/>
      <c r="BL19" s="560"/>
      <c r="BM19" s="560"/>
      <c r="BN19" s="560"/>
      <c r="BO19" s="560"/>
      <c r="BP19" s="560"/>
      <c r="BQ19" s="560"/>
      <c r="BR19" s="560"/>
      <c r="BS19" s="560"/>
      <c r="BT19" s="560"/>
      <c r="BU19" s="560"/>
      <c r="BV19" s="560"/>
    </row>
    <row r="20" spans="1:77" ht="14.7" customHeight="1" x14ac:dyDescent="0.2">
      <c r="A20" s="836" t="s">
        <v>267</v>
      </c>
      <c r="B20" s="838" t="s">
        <v>194</v>
      </c>
      <c r="C20" s="839"/>
      <c r="D20" s="839"/>
      <c r="E20" s="839"/>
      <c r="F20" s="839"/>
      <c r="G20" s="839"/>
      <c r="H20" s="838"/>
      <c r="I20" s="839"/>
      <c r="J20" s="839"/>
      <c r="K20" s="839"/>
      <c r="L20" s="839"/>
      <c r="M20" s="839"/>
      <c r="N20" s="839"/>
      <c r="O20" s="839"/>
      <c r="P20" s="839"/>
      <c r="Q20" s="839"/>
      <c r="R20" s="839"/>
      <c r="S20" s="839"/>
      <c r="T20" s="839"/>
      <c r="U20" s="839"/>
      <c r="V20" s="839"/>
      <c r="W20" s="839"/>
      <c r="X20" s="839"/>
      <c r="Y20" s="839"/>
      <c r="Z20" s="839"/>
      <c r="AA20" s="839"/>
      <c r="AB20" s="839"/>
      <c r="AC20" s="839"/>
      <c r="AD20" s="839"/>
      <c r="AE20" s="839"/>
      <c r="AF20" s="839"/>
      <c r="AG20" s="839"/>
      <c r="AH20" s="839"/>
      <c r="AI20" s="839"/>
      <c r="AJ20" s="839"/>
      <c r="AK20" s="840"/>
      <c r="AL20" s="560"/>
      <c r="AO20" s="910"/>
      <c r="AP20" s="560"/>
      <c r="AQ20" s="560"/>
      <c r="AR20" s="560"/>
      <c r="AS20" s="560"/>
      <c r="AU20" s="560"/>
      <c r="AV20" s="560"/>
      <c r="AW20" s="560"/>
      <c r="AX20" s="560"/>
      <c r="AY20" s="560"/>
      <c r="AZ20" s="560"/>
      <c r="BA20" s="560"/>
      <c r="BB20" s="560"/>
      <c r="BC20" s="560"/>
      <c r="BD20" s="560"/>
      <c r="BE20" s="560"/>
      <c r="BF20" s="560"/>
      <c r="BG20" s="560"/>
      <c r="BH20" s="560"/>
      <c r="BI20" s="560"/>
      <c r="BJ20" s="560"/>
      <c r="BK20" s="560"/>
      <c r="BL20" s="560"/>
      <c r="BM20" s="560"/>
      <c r="BN20" s="560"/>
      <c r="BO20" s="560"/>
      <c r="BP20" s="560"/>
      <c r="BQ20" s="560"/>
      <c r="BR20" s="560"/>
      <c r="BS20" s="560"/>
      <c r="BT20" s="560"/>
      <c r="BU20" s="560"/>
      <c r="BV20" s="560"/>
    </row>
    <row r="21" spans="1:77" ht="28.5" customHeight="1" x14ac:dyDescent="0.2">
      <c r="A21" s="837"/>
      <c r="B21" s="870" t="s">
        <v>268</v>
      </c>
      <c r="C21" s="871"/>
      <c r="D21" s="871"/>
      <c r="E21" s="871"/>
      <c r="F21" s="871"/>
      <c r="G21" s="872"/>
      <c r="H21" s="912"/>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4"/>
      <c r="AL21" s="560"/>
      <c r="AO21" s="911"/>
      <c r="AP21" s="560"/>
      <c r="AQ21" s="560"/>
      <c r="AR21" s="560"/>
      <c r="AS21" s="560"/>
      <c r="AU21" s="560"/>
      <c r="AV21" s="560"/>
      <c r="AW21" s="560"/>
      <c r="AX21" s="560"/>
      <c r="AY21" s="560"/>
      <c r="AZ21" s="560"/>
      <c r="BA21" s="560"/>
      <c r="BB21" s="560"/>
      <c r="BC21" s="560"/>
      <c r="BD21" s="560"/>
      <c r="BE21" s="560"/>
      <c r="BF21" s="560"/>
      <c r="BG21" s="560"/>
      <c r="BH21" s="560"/>
      <c r="BI21" s="560"/>
      <c r="BJ21" s="560"/>
      <c r="BK21" s="560"/>
      <c r="BL21" s="560"/>
      <c r="BM21" s="560"/>
      <c r="BN21" s="560"/>
      <c r="BO21" s="560"/>
      <c r="BP21" s="560"/>
      <c r="BQ21" s="560"/>
      <c r="BR21" s="560"/>
      <c r="BS21" s="560"/>
      <c r="BT21" s="560"/>
      <c r="BU21" s="560"/>
      <c r="BV21" s="560"/>
    </row>
    <row r="22" spans="1:77" ht="14.7" customHeight="1" x14ac:dyDescent="0.2">
      <c r="A22" s="837"/>
      <c r="B22" s="904" t="s">
        <v>269</v>
      </c>
      <c r="C22" s="868"/>
      <c r="D22" s="868"/>
      <c r="E22" s="868"/>
      <c r="F22" s="868"/>
      <c r="G22" s="869"/>
      <c r="H22" s="908" t="s">
        <v>270</v>
      </c>
      <c r="I22" s="891"/>
      <c r="J22" s="891"/>
      <c r="K22" s="891"/>
      <c r="L22" s="890"/>
      <c r="M22" s="890"/>
      <c r="N22" s="569" t="s">
        <v>271</v>
      </c>
      <c r="O22" s="890"/>
      <c r="P22" s="890"/>
      <c r="Q22" s="570" t="s">
        <v>80</v>
      </c>
      <c r="R22" s="891"/>
      <c r="S22" s="891"/>
      <c r="T22" s="891"/>
      <c r="U22" s="891"/>
      <c r="V22" s="891"/>
      <c r="W22" s="891"/>
      <c r="X22" s="891"/>
      <c r="Y22" s="891"/>
      <c r="Z22" s="891"/>
      <c r="AA22" s="891"/>
      <c r="AB22" s="891"/>
      <c r="AC22" s="891"/>
      <c r="AD22" s="891"/>
      <c r="AE22" s="891"/>
      <c r="AF22" s="891"/>
      <c r="AG22" s="891"/>
      <c r="AH22" s="891"/>
      <c r="AI22" s="891"/>
      <c r="AJ22" s="891"/>
      <c r="AK22" s="892"/>
      <c r="AL22" s="562"/>
      <c r="AM22" s="560"/>
      <c r="AN22" s="560"/>
      <c r="AO22" s="911"/>
      <c r="AP22" s="560"/>
      <c r="AQ22" s="560"/>
      <c r="AR22" s="560"/>
      <c r="AS22" s="560"/>
      <c r="AT22" s="560"/>
      <c r="AU22" s="560"/>
      <c r="AV22" s="562"/>
      <c r="AW22" s="560"/>
      <c r="AX22" s="562"/>
      <c r="AY22" s="562"/>
      <c r="AZ22" s="562"/>
      <c r="BA22" s="562"/>
      <c r="BB22" s="562"/>
      <c r="BC22" s="562"/>
      <c r="BD22" s="562"/>
      <c r="BE22" s="562"/>
      <c r="BF22" s="562"/>
      <c r="BG22" s="562"/>
      <c r="BH22" s="562"/>
      <c r="BI22" s="562"/>
      <c r="BJ22" s="562"/>
      <c r="BK22" s="562"/>
      <c r="BL22" s="562"/>
      <c r="BM22" s="562"/>
      <c r="BN22" s="562"/>
      <c r="BO22" s="562"/>
      <c r="BP22" s="562"/>
      <c r="BQ22" s="562"/>
      <c r="BR22" s="562"/>
      <c r="BS22" s="562"/>
      <c r="BT22" s="562"/>
      <c r="BU22" s="562"/>
      <c r="BV22" s="562"/>
      <c r="BW22" s="560"/>
      <c r="BX22" s="560"/>
      <c r="BY22" s="560"/>
    </row>
    <row r="23" spans="1:77" ht="14.7" customHeight="1" x14ac:dyDescent="0.2">
      <c r="A23" s="837"/>
      <c r="B23" s="915"/>
      <c r="C23" s="906"/>
      <c r="D23" s="906"/>
      <c r="E23" s="906"/>
      <c r="F23" s="906"/>
      <c r="G23" s="907"/>
      <c r="H23" s="893"/>
      <c r="I23" s="841"/>
      <c r="J23" s="841"/>
      <c r="K23" s="841"/>
      <c r="L23" s="571" t="s">
        <v>179</v>
      </c>
      <c r="M23" s="571" t="s">
        <v>788</v>
      </c>
      <c r="N23" s="841"/>
      <c r="O23" s="841"/>
      <c r="P23" s="841"/>
      <c r="Q23" s="841"/>
      <c r="R23" s="841"/>
      <c r="S23" s="841"/>
      <c r="T23" s="841"/>
      <c r="U23" s="841"/>
      <c r="V23" s="571" t="s">
        <v>789</v>
      </c>
      <c r="W23" s="571" t="s">
        <v>790</v>
      </c>
      <c r="X23" s="841"/>
      <c r="Y23" s="841"/>
      <c r="Z23" s="841"/>
      <c r="AA23" s="841"/>
      <c r="AB23" s="841"/>
      <c r="AC23" s="841"/>
      <c r="AD23" s="841"/>
      <c r="AE23" s="841"/>
      <c r="AF23" s="841"/>
      <c r="AG23" s="841"/>
      <c r="AH23" s="841"/>
      <c r="AI23" s="841"/>
      <c r="AJ23" s="841"/>
      <c r="AK23" s="842"/>
      <c r="AL23" s="562"/>
      <c r="AM23" s="560"/>
      <c r="AN23" s="560"/>
      <c r="AO23" s="911"/>
      <c r="AP23" s="560"/>
      <c r="AQ23" s="560"/>
      <c r="AR23" s="560"/>
      <c r="AS23" s="560"/>
      <c r="AT23" s="560"/>
      <c r="AU23" s="560"/>
      <c r="AV23" s="562"/>
      <c r="AW23" s="562"/>
      <c r="AX23" s="562"/>
      <c r="AY23" s="562"/>
      <c r="AZ23" s="572"/>
      <c r="BA23" s="572"/>
      <c r="BB23" s="562"/>
      <c r="BC23" s="562"/>
      <c r="BD23" s="562"/>
      <c r="BE23" s="562"/>
      <c r="BF23" s="573"/>
      <c r="BG23" s="572"/>
      <c r="BH23" s="562"/>
      <c r="BI23" s="560"/>
      <c r="BJ23" s="562"/>
      <c r="BK23" s="560"/>
      <c r="BL23" s="562"/>
      <c r="BM23" s="562"/>
      <c r="BN23" s="562"/>
      <c r="BO23" s="562"/>
      <c r="BP23" s="560"/>
      <c r="BQ23" s="562"/>
      <c r="BR23" s="562"/>
      <c r="BS23" s="562"/>
      <c r="BT23" s="562"/>
      <c r="BU23" s="562"/>
      <c r="BV23" s="562"/>
      <c r="BW23" s="560"/>
      <c r="BX23" s="560"/>
      <c r="BY23" s="560"/>
    </row>
    <row r="24" spans="1:77" ht="14.7" customHeight="1" x14ac:dyDescent="0.2">
      <c r="A24" s="837"/>
      <c r="B24" s="905"/>
      <c r="C24" s="906"/>
      <c r="D24" s="906"/>
      <c r="E24" s="906"/>
      <c r="F24" s="906"/>
      <c r="G24" s="907"/>
      <c r="H24" s="893"/>
      <c r="I24" s="841"/>
      <c r="J24" s="841"/>
      <c r="K24" s="841"/>
      <c r="L24" s="571" t="s">
        <v>791</v>
      </c>
      <c r="M24" s="571" t="s">
        <v>792</v>
      </c>
      <c r="N24" s="841"/>
      <c r="O24" s="841"/>
      <c r="P24" s="841"/>
      <c r="Q24" s="841"/>
      <c r="R24" s="841"/>
      <c r="S24" s="841"/>
      <c r="T24" s="841"/>
      <c r="U24" s="841"/>
      <c r="V24" s="571" t="s">
        <v>793</v>
      </c>
      <c r="W24" s="571" t="s">
        <v>794</v>
      </c>
      <c r="X24" s="841"/>
      <c r="Y24" s="841"/>
      <c r="Z24" s="841"/>
      <c r="AA24" s="841"/>
      <c r="AB24" s="841"/>
      <c r="AC24" s="841"/>
      <c r="AD24" s="841"/>
      <c r="AE24" s="841"/>
      <c r="AF24" s="841"/>
      <c r="AG24" s="841"/>
      <c r="AH24" s="841"/>
      <c r="AI24" s="841"/>
      <c r="AJ24" s="841"/>
      <c r="AK24" s="842"/>
      <c r="AL24" s="562"/>
      <c r="AM24" s="560"/>
      <c r="AN24" s="560"/>
      <c r="AO24" s="911"/>
      <c r="AP24" s="560"/>
      <c r="AQ24" s="560"/>
      <c r="AR24" s="560"/>
      <c r="AS24" s="560"/>
      <c r="AT24" s="560"/>
      <c r="AU24" s="560"/>
      <c r="AV24" s="562"/>
      <c r="AW24" s="562"/>
      <c r="AX24" s="562"/>
      <c r="AY24" s="562"/>
      <c r="AZ24" s="572"/>
      <c r="BA24" s="572"/>
      <c r="BB24" s="562"/>
      <c r="BC24" s="562"/>
      <c r="BD24" s="562"/>
      <c r="BE24" s="562"/>
      <c r="BF24" s="573"/>
      <c r="BG24" s="572"/>
      <c r="BH24" s="562"/>
      <c r="BI24" s="560"/>
      <c r="BJ24" s="562"/>
      <c r="BK24" s="560"/>
      <c r="BL24" s="562"/>
      <c r="BM24" s="562"/>
      <c r="BN24" s="562"/>
      <c r="BO24" s="562"/>
      <c r="BP24" s="560"/>
      <c r="BQ24" s="562"/>
      <c r="BR24" s="562"/>
      <c r="BS24" s="562"/>
      <c r="BT24" s="562"/>
      <c r="BU24" s="562"/>
      <c r="BV24" s="562"/>
      <c r="BW24" s="560"/>
      <c r="BX24" s="560"/>
      <c r="BY24" s="560"/>
    </row>
    <row r="25" spans="1:77" ht="22.95" customHeight="1" x14ac:dyDescent="0.2">
      <c r="A25" s="837"/>
      <c r="B25" s="905"/>
      <c r="C25" s="906"/>
      <c r="D25" s="906"/>
      <c r="E25" s="906"/>
      <c r="F25" s="906"/>
      <c r="G25" s="907"/>
      <c r="H25" s="843"/>
      <c r="I25" s="844"/>
      <c r="J25" s="844"/>
      <c r="K25" s="844"/>
      <c r="L25" s="844"/>
      <c r="M25" s="844"/>
      <c r="N25" s="844"/>
      <c r="O25" s="844"/>
      <c r="P25" s="844"/>
      <c r="Q25" s="844"/>
      <c r="R25" s="844"/>
      <c r="S25" s="844"/>
      <c r="T25" s="844"/>
      <c r="U25" s="844"/>
      <c r="V25" s="844"/>
      <c r="W25" s="844"/>
      <c r="X25" s="844"/>
      <c r="Y25" s="844"/>
      <c r="Z25" s="844"/>
      <c r="AA25" s="844"/>
      <c r="AB25" s="844"/>
      <c r="AC25" s="844"/>
      <c r="AD25" s="844"/>
      <c r="AE25" s="844"/>
      <c r="AF25" s="844"/>
      <c r="AG25" s="844"/>
      <c r="AH25" s="844"/>
      <c r="AI25" s="844"/>
      <c r="AJ25" s="844"/>
      <c r="AK25" s="845"/>
      <c r="AL25" s="562"/>
      <c r="AO25" s="911"/>
      <c r="AP25" s="560"/>
      <c r="AQ25" s="560"/>
      <c r="AR25" s="560"/>
      <c r="AS25" s="560"/>
      <c r="AT25" s="560"/>
      <c r="AU25" s="560"/>
      <c r="AV25" s="562"/>
      <c r="AW25" s="562"/>
      <c r="AX25" s="562"/>
      <c r="AY25" s="562"/>
      <c r="AZ25" s="572"/>
      <c r="BA25" s="572"/>
      <c r="BB25" s="562"/>
      <c r="BC25" s="562"/>
      <c r="BD25" s="562"/>
      <c r="BE25" s="562"/>
      <c r="BF25" s="572"/>
      <c r="BG25" s="572"/>
      <c r="BH25" s="562"/>
      <c r="BI25" s="560"/>
      <c r="BJ25" s="562"/>
      <c r="BK25" s="560"/>
      <c r="BL25" s="562"/>
      <c r="BM25" s="562"/>
      <c r="BN25" s="562"/>
      <c r="BO25" s="562"/>
      <c r="BP25" s="562"/>
      <c r="BQ25" s="562"/>
      <c r="BR25" s="562"/>
      <c r="BS25" s="562"/>
      <c r="BT25" s="562"/>
      <c r="BU25" s="562"/>
      <c r="BV25" s="562"/>
    </row>
    <row r="26" spans="1:77" ht="14.7" customHeight="1" x14ac:dyDescent="0.2">
      <c r="A26" s="837"/>
      <c r="B26" s="846" t="s">
        <v>272</v>
      </c>
      <c r="C26" s="847"/>
      <c r="D26" s="847"/>
      <c r="E26" s="847"/>
      <c r="F26" s="847"/>
      <c r="G26" s="848"/>
      <c r="H26" s="574" t="s">
        <v>170</v>
      </c>
      <c r="I26" s="575"/>
      <c r="J26" s="576"/>
      <c r="K26" s="852"/>
      <c r="L26" s="853"/>
      <c r="M26" s="853"/>
      <c r="N26" s="853"/>
      <c r="O26" s="853"/>
      <c r="P26" s="853"/>
      <c r="Q26" s="577" t="s">
        <v>795</v>
      </c>
      <c r="R26" s="578"/>
      <c r="S26" s="854"/>
      <c r="T26" s="854"/>
      <c r="U26" s="855"/>
      <c r="V26" s="574" t="s">
        <v>132</v>
      </c>
      <c r="W26" s="575"/>
      <c r="X26" s="576"/>
      <c r="Y26" s="852"/>
      <c r="Z26" s="853"/>
      <c r="AA26" s="853"/>
      <c r="AB26" s="853"/>
      <c r="AC26" s="853"/>
      <c r="AD26" s="853"/>
      <c r="AE26" s="853"/>
      <c r="AF26" s="853"/>
      <c r="AG26" s="853"/>
      <c r="AH26" s="853"/>
      <c r="AI26" s="853"/>
      <c r="AJ26" s="853"/>
      <c r="AK26" s="856"/>
      <c r="AL26" s="560"/>
      <c r="AO26" s="911"/>
      <c r="AP26" s="560"/>
      <c r="AQ26" s="560"/>
      <c r="AR26" s="560"/>
      <c r="AS26" s="560"/>
      <c r="AT26" s="560"/>
      <c r="AU26" s="560"/>
      <c r="AV26" s="560"/>
      <c r="AW26" s="560"/>
      <c r="AX26" s="560"/>
      <c r="AY26" s="560"/>
      <c r="AZ26" s="560"/>
      <c r="BA26" s="560"/>
      <c r="BB26" s="560"/>
      <c r="BC26" s="560"/>
      <c r="BD26" s="560"/>
      <c r="BE26" s="560"/>
      <c r="BF26" s="560"/>
      <c r="BG26" s="560"/>
      <c r="BH26" s="560"/>
      <c r="BI26" s="560"/>
      <c r="BJ26" s="560"/>
      <c r="BK26" s="560"/>
      <c r="BL26" s="560"/>
      <c r="BM26" s="560"/>
      <c r="BN26" s="560"/>
      <c r="BO26" s="560"/>
      <c r="BP26" s="560"/>
      <c r="BQ26" s="560"/>
      <c r="BR26" s="560"/>
      <c r="BS26" s="560"/>
      <c r="BT26" s="560"/>
      <c r="BU26" s="560"/>
      <c r="BV26" s="560"/>
    </row>
    <row r="27" spans="1:77" ht="14.7" customHeight="1" x14ac:dyDescent="0.2">
      <c r="A27" s="837"/>
      <c r="B27" s="849"/>
      <c r="C27" s="850"/>
      <c r="D27" s="850"/>
      <c r="E27" s="850"/>
      <c r="F27" s="850"/>
      <c r="G27" s="851"/>
      <c r="H27" s="857" t="s">
        <v>273</v>
      </c>
      <c r="I27" s="857"/>
      <c r="J27" s="857"/>
      <c r="K27" s="852"/>
      <c r="L27" s="853"/>
      <c r="M27" s="853"/>
      <c r="N27" s="853"/>
      <c r="O27" s="853"/>
      <c r="P27" s="853"/>
      <c r="Q27" s="853"/>
      <c r="R27" s="853"/>
      <c r="S27" s="853"/>
      <c r="T27" s="853"/>
      <c r="U27" s="853"/>
      <c r="V27" s="853"/>
      <c r="W27" s="853"/>
      <c r="X27" s="853"/>
      <c r="Y27" s="853"/>
      <c r="Z27" s="853"/>
      <c r="AA27" s="853"/>
      <c r="AB27" s="853"/>
      <c r="AC27" s="853"/>
      <c r="AD27" s="853"/>
      <c r="AE27" s="853"/>
      <c r="AF27" s="853"/>
      <c r="AG27" s="853"/>
      <c r="AH27" s="853"/>
      <c r="AI27" s="853"/>
      <c r="AJ27" s="853"/>
      <c r="AK27" s="856"/>
      <c r="AL27" s="560"/>
      <c r="AO27" s="911"/>
      <c r="AP27" s="560"/>
      <c r="AQ27" s="560"/>
      <c r="AR27" s="560"/>
      <c r="AS27" s="560"/>
      <c r="AT27" s="560"/>
      <c r="AU27" s="560"/>
      <c r="AV27" s="560"/>
      <c r="AW27" s="560"/>
      <c r="AX27" s="560"/>
      <c r="AY27" s="560"/>
      <c r="AZ27" s="560"/>
      <c r="BA27" s="560"/>
      <c r="BB27" s="560"/>
      <c r="BC27" s="560"/>
      <c r="BD27" s="560"/>
      <c r="BE27" s="560"/>
      <c r="BF27" s="560"/>
      <c r="BG27" s="560"/>
      <c r="BH27" s="560"/>
      <c r="BI27" s="560"/>
      <c r="BJ27" s="560"/>
      <c r="BK27" s="560"/>
      <c r="BL27" s="560"/>
      <c r="BM27" s="560"/>
      <c r="BN27" s="560"/>
      <c r="BO27" s="560"/>
      <c r="BP27" s="560"/>
      <c r="BQ27" s="560"/>
      <c r="BR27" s="560"/>
      <c r="BS27" s="560"/>
      <c r="BT27" s="560"/>
      <c r="BU27" s="560"/>
      <c r="BV27" s="560"/>
    </row>
    <row r="28" spans="1:77" s="579" customFormat="1" ht="14.25" customHeight="1" x14ac:dyDescent="0.2">
      <c r="A28" s="837"/>
      <c r="B28" s="846" t="s">
        <v>796</v>
      </c>
      <c r="C28" s="847"/>
      <c r="D28" s="847"/>
      <c r="E28" s="847"/>
      <c r="F28" s="847"/>
      <c r="G28" s="848"/>
      <c r="H28" s="858"/>
      <c r="I28" s="859"/>
      <c r="J28" s="859"/>
      <c r="K28" s="859"/>
      <c r="L28" s="859"/>
      <c r="M28" s="859"/>
      <c r="N28" s="859"/>
      <c r="O28" s="859"/>
      <c r="P28" s="859"/>
      <c r="Q28" s="859"/>
      <c r="R28" s="859"/>
      <c r="S28" s="859"/>
      <c r="T28" s="859"/>
      <c r="U28" s="859"/>
      <c r="V28" s="859"/>
      <c r="W28" s="859"/>
      <c r="X28" s="859"/>
      <c r="Y28" s="859"/>
      <c r="Z28" s="859"/>
      <c r="AA28" s="859"/>
      <c r="AB28" s="859"/>
      <c r="AC28" s="859"/>
      <c r="AD28" s="859"/>
      <c r="AE28" s="859"/>
      <c r="AF28" s="859"/>
      <c r="AG28" s="859"/>
      <c r="AH28" s="859"/>
      <c r="AI28" s="859"/>
      <c r="AJ28" s="859"/>
      <c r="AK28" s="860"/>
      <c r="AL28" s="560"/>
      <c r="AM28" s="559"/>
      <c r="AN28" s="559"/>
      <c r="AO28" s="911"/>
    </row>
    <row r="29" spans="1:77" ht="14.7" customHeight="1" x14ac:dyDescent="0.2">
      <c r="A29" s="837"/>
      <c r="B29" s="861" t="s">
        <v>797</v>
      </c>
      <c r="C29" s="862"/>
      <c r="D29" s="862"/>
      <c r="E29" s="862"/>
      <c r="F29" s="862"/>
      <c r="G29" s="863"/>
      <c r="H29" s="867" t="s">
        <v>274</v>
      </c>
      <c r="I29" s="868"/>
      <c r="J29" s="869"/>
      <c r="K29" s="873"/>
      <c r="L29" s="874"/>
      <c r="M29" s="874"/>
      <c r="N29" s="874"/>
      <c r="O29" s="874"/>
      <c r="P29" s="875"/>
      <c r="Q29" s="838" t="s">
        <v>194</v>
      </c>
      <c r="R29" s="839"/>
      <c r="S29" s="840"/>
      <c r="T29" s="879"/>
      <c r="U29" s="880"/>
      <c r="V29" s="880"/>
      <c r="W29" s="880"/>
      <c r="X29" s="880"/>
      <c r="Y29" s="880"/>
      <c r="Z29" s="880"/>
      <c r="AA29" s="881"/>
      <c r="AB29" s="882" t="s">
        <v>275</v>
      </c>
      <c r="AC29" s="883"/>
      <c r="AD29" s="886"/>
      <c r="AE29" s="886"/>
      <c r="AF29" s="886"/>
      <c r="AG29" s="886"/>
      <c r="AH29" s="886"/>
      <c r="AI29" s="886"/>
      <c r="AJ29" s="886"/>
      <c r="AK29" s="887"/>
      <c r="AL29" s="560"/>
      <c r="AO29" s="911"/>
      <c r="AP29" s="560"/>
      <c r="AQ29" s="560"/>
      <c r="AR29" s="560"/>
      <c r="AS29" s="560"/>
      <c r="AT29" s="560"/>
      <c r="AU29" s="560"/>
      <c r="AV29" s="897"/>
      <c r="AW29" s="897"/>
      <c r="AX29" s="897"/>
      <c r="AY29" s="560"/>
      <c r="AZ29" s="560"/>
      <c r="BA29" s="560"/>
      <c r="BB29" s="560"/>
      <c r="BC29" s="560"/>
      <c r="BD29" s="560"/>
      <c r="BE29" s="560"/>
      <c r="BF29" s="560"/>
      <c r="BG29" s="560"/>
      <c r="BH29" s="580"/>
      <c r="BI29" s="580"/>
      <c r="BJ29" s="560"/>
      <c r="BK29" s="560"/>
      <c r="BL29" s="560"/>
      <c r="BM29" s="560"/>
      <c r="BN29" s="560"/>
      <c r="BO29" s="560"/>
      <c r="BP29" s="560"/>
      <c r="BQ29" s="560"/>
      <c r="BR29" s="560"/>
      <c r="BS29" s="560"/>
      <c r="BT29" s="560"/>
      <c r="BU29" s="560"/>
      <c r="BV29" s="560"/>
    </row>
    <row r="30" spans="1:77" ht="14.25" customHeight="1" x14ac:dyDescent="0.2">
      <c r="A30" s="837"/>
      <c r="B30" s="864"/>
      <c r="C30" s="865"/>
      <c r="D30" s="865"/>
      <c r="E30" s="865"/>
      <c r="F30" s="865"/>
      <c r="G30" s="866"/>
      <c r="H30" s="870"/>
      <c r="I30" s="871"/>
      <c r="J30" s="872"/>
      <c r="K30" s="876"/>
      <c r="L30" s="877"/>
      <c r="M30" s="877"/>
      <c r="N30" s="877"/>
      <c r="O30" s="877"/>
      <c r="P30" s="878"/>
      <c r="Q30" s="898" t="s">
        <v>180</v>
      </c>
      <c r="R30" s="899"/>
      <c r="S30" s="900"/>
      <c r="T30" s="901"/>
      <c r="U30" s="902"/>
      <c r="V30" s="902"/>
      <c r="W30" s="902"/>
      <c r="X30" s="902"/>
      <c r="Y30" s="902"/>
      <c r="Z30" s="902"/>
      <c r="AA30" s="903"/>
      <c r="AB30" s="884"/>
      <c r="AC30" s="885"/>
      <c r="AD30" s="888"/>
      <c r="AE30" s="888"/>
      <c r="AF30" s="888"/>
      <c r="AG30" s="888"/>
      <c r="AH30" s="888"/>
      <c r="AI30" s="888"/>
      <c r="AJ30" s="888"/>
      <c r="AK30" s="889"/>
      <c r="AL30" s="560"/>
      <c r="AO30" s="911"/>
      <c r="AP30" s="560"/>
      <c r="AQ30" s="560"/>
      <c r="AR30" s="560"/>
      <c r="AS30" s="560"/>
      <c r="AT30" s="560"/>
      <c r="AU30" s="560"/>
      <c r="AV30" s="897"/>
      <c r="AW30" s="897"/>
      <c r="AX30" s="897"/>
      <c r="AY30" s="560"/>
      <c r="AZ30" s="560"/>
      <c r="BA30" s="560"/>
      <c r="BB30" s="560"/>
      <c r="BC30" s="560"/>
      <c r="BD30" s="560"/>
      <c r="BE30" s="560"/>
      <c r="BF30" s="560"/>
      <c r="BG30" s="560"/>
      <c r="BH30" s="580"/>
      <c r="BI30" s="580"/>
      <c r="BJ30" s="560"/>
      <c r="BK30" s="560"/>
      <c r="BL30" s="560"/>
      <c r="BM30" s="560"/>
      <c r="BN30" s="560"/>
      <c r="BO30" s="560"/>
      <c r="BP30" s="560"/>
      <c r="BQ30" s="560"/>
      <c r="BR30" s="560"/>
      <c r="BS30" s="560"/>
      <c r="BT30" s="560"/>
      <c r="BU30" s="560"/>
      <c r="BV30" s="560"/>
    </row>
    <row r="31" spans="1:77" ht="14.7" customHeight="1" x14ac:dyDescent="0.2">
      <c r="A31" s="837"/>
      <c r="B31" s="904" t="s">
        <v>798</v>
      </c>
      <c r="C31" s="868"/>
      <c r="D31" s="868"/>
      <c r="E31" s="868"/>
      <c r="F31" s="868"/>
      <c r="G31" s="869"/>
      <c r="H31" s="908" t="s">
        <v>270</v>
      </c>
      <c r="I31" s="891"/>
      <c r="J31" s="891"/>
      <c r="K31" s="891"/>
      <c r="L31" s="890"/>
      <c r="M31" s="890"/>
      <c r="N31" s="569" t="s">
        <v>271</v>
      </c>
      <c r="O31" s="890"/>
      <c r="P31" s="890"/>
      <c r="Q31" s="570" t="s">
        <v>80</v>
      </c>
      <c r="R31" s="891"/>
      <c r="S31" s="891"/>
      <c r="T31" s="891"/>
      <c r="U31" s="891"/>
      <c r="V31" s="891"/>
      <c r="W31" s="891"/>
      <c r="X31" s="891"/>
      <c r="Y31" s="891"/>
      <c r="Z31" s="891"/>
      <c r="AA31" s="891"/>
      <c r="AB31" s="891"/>
      <c r="AC31" s="891"/>
      <c r="AD31" s="891"/>
      <c r="AE31" s="891"/>
      <c r="AF31" s="891"/>
      <c r="AG31" s="891"/>
      <c r="AH31" s="891"/>
      <c r="AI31" s="891"/>
      <c r="AJ31" s="891"/>
      <c r="AK31" s="892"/>
      <c r="AL31" s="562"/>
      <c r="AO31" s="911"/>
      <c r="AP31" s="909"/>
      <c r="AQ31" s="909"/>
      <c r="AR31" s="909"/>
      <c r="AS31" s="909"/>
      <c r="AT31" s="909"/>
      <c r="AU31" s="909"/>
      <c r="AV31" s="562"/>
      <c r="AW31" s="562"/>
      <c r="AX31" s="562"/>
      <c r="AY31" s="562"/>
      <c r="AZ31" s="562"/>
      <c r="BA31" s="562"/>
      <c r="BB31" s="562"/>
      <c r="BC31" s="562"/>
      <c r="BD31" s="562"/>
      <c r="BE31" s="562"/>
      <c r="BF31" s="562"/>
      <c r="BG31" s="562"/>
      <c r="BH31" s="562"/>
      <c r="BI31" s="562"/>
      <c r="BJ31" s="562"/>
      <c r="BK31" s="562"/>
      <c r="BL31" s="562"/>
      <c r="BM31" s="562"/>
      <c r="BN31" s="562"/>
      <c r="BO31" s="562"/>
      <c r="BP31" s="562"/>
      <c r="BQ31" s="562"/>
      <c r="BR31" s="562"/>
      <c r="BS31" s="562"/>
      <c r="BT31" s="562"/>
      <c r="BU31" s="562"/>
      <c r="BV31" s="562"/>
    </row>
    <row r="32" spans="1:77" ht="14.7" customHeight="1" x14ac:dyDescent="0.2">
      <c r="A32" s="837"/>
      <c r="B32" s="905"/>
      <c r="C32" s="906"/>
      <c r="D32" s="906"/>
      <c r="E32" s="906"/>
      <c r="F32" s="906"/>
      <c r="G32" s="907"/>
      <c r="H32" s="893"/>
      <c r="I32" s="841"/>
      <c r="J32" s="841"/>
      <c r="K32" s="841"/>
      <c r="L32" s="571" t="s">
        <v>179</v>
      </c>
      <c r="M32" s="571" t="s">
        <v>788</v>
      </c>
      <c r="N32" s="841"/>
      <c r="O32" s="841"/>
      <c r="P32" s="841"/>
      <c r="Q32" s="841"/>
      <c r="R32" s="841"/>
      <c r="S32" s="841"/>
      <c r="T32" s="841"/>
      <c r="U32" s="841"/>
      <c r="V32" s="571" t="s">
        <v>789</v>
      </c>
      <c r="W32" s="571" t="s">
        <v>790</v>
      </c>
      <c r="X32" s="841"/>
      <c r="Y32" s="841"/>
      <c r="Z32" s="841"/>
      <c r="AA32" s="841"/>
      <c r="AB32" s="841"/>
      <c r="AC32" s="841"/>
      <c r="AD32" s="841"/>
      <c r="AE32" s="841"/>
      <c r="AF32" s="841"/>
      <c r="AG32" s="841"/>
      <c r="AH32" s="841"/>
      <c r="AI32" s="841"/>
      <c r="AJ32" s="841"/>
      <c r="AK32" s="842"/>
      <c r="AL32" s="562"/>
      <c r="AO32" s="911"/>
      <c r="AP32" s="909"/>
      <c r="AQ32" s="909"/>
      <c r="AR32" s="909"/>
      <c r="AS32" s="909"/>
      <c r="AT32" s="909"/>
      <c r="AU32" s="909"/>
      <c r="AV32" s="562"/>
      <c r="AW32" s="562"/>
      <c r="AX32" s="562"/>
      <c r="AY32" s="562"/>
      <c r="AZ32" s="572"/>
      <c r="BA32" s="572"/>
      <c r="BB32" s="562"/>
      <c r="BC32" s="562"/>
      <c r="BD32" s="562"/>
      <c r="BE32" s="562"/>
      <c r="BF32" s="573"/>
      <c r="BG32" s="572"/>
      <c r="BH32" s="562"/>
      <c r="BI32" s="560"/>
      <c r="BJ32" s="562"/>
      <c r="BK32" s="560"/>
      <c r="BL32" s="562"/>
      <c r="BM32" s="562"/>
      <c r="BN32" s="562"/>
      <c r="BO32" s="562"/>
      <c r="BP32" s="560"/>
      <c r="BQ32" s="562"/>
      <c r="BR32" s="562"/>
      <c r="BS32" s="562"/>
      <c r="BT32" s="562"/>
      <c r="BU32" s="562"/>
      <c r="BV32" s="562"/>
    </row>
    <row r="33" spans="1:77" ht="14.7" customHeight="1" x14ac:dyDescent="0.2">
      <c r="A33" s="837"/>
      <c r="B33" s="905"/>
      <c r="C33" s="906"/>
      <c r="D33" s="906"/>
      <c r="E33" s="906"/>
      <c r="F33" s="906"/>
      <c r="G33" s="907"/>
      <c r="H33" s="893"/>
      <c r="I33" s="841"/>
      <c r="J33" s="841"/>
      <c r="K33" s="841"/>
      <c r="L33" s="571" t="s">
        <v>791</v>
      </c>
      <c r="M33" s="571" t="s">
        <v>792</v>
      </c>
      <c r="N33" s="841"/>
      <c r="O33" s="841"/>
      <c r="P33" s="841"/>
      <c r="Q33" s="841"/>
      <c r="R33" s="841"/>
      <c r="S33" s="841"/>
      <c r="T33" s="841"/>
      <c r="U33" s="841"/>
      <c r="V33" s="571" t="s">
        <v>793</v>
      </c>
      <c r="W33" s="571" t="s">
        <v>794</v>
      </c>
      <c r="X33" s="841"/>
      <c r="Y33" s="841"/>
      <c r="Z33" s="841"/>
      <c r="AA33" s="841"/>
      <c r="AB33" s="841"/>
      <c r="AC33" s="841"/>
      <c r="AD33" s="841"/>
      <c r="AE33" s="841"/>
      <c r="AF33" s="841"/>
      <c r="AG33" s="841"/>
      <c r="AH33" s="841"/>
      <c r="AI33" s="841"/>
      <c r="AJ33" s="841"/>
      <c r="AK33" s="842"/>
      <c r="AL33" s="562"/>
      <c r="AO33" s="911"/>
      <c r="AP33" s="909"/>
      <c r="AQ33" s="909"/>
      <c r="AR33" s="909"/>
      <c r="AS33" s="909"/>
      <c r="AT33" s="909"/>
      <c r="AU33" s="909"/>
      <c r="AV33" s="562"/>
      <c r="AW33" s="562"/>
      <c r="AX33" s="562"/>
      <c r="AY33" s="562"/>
      <c r="AZ33" s="572"/>
      <c r="BA33" s="572"/>
      <c r="BB33" s="562"/>
      <c r="BC33" s="562"/>
      <c r="BD33" s="562"/>
      <c r="BE33" s="562"/>
      <c r="BF33" s="573"/>
      <c r="BG33" s="572"/>
      <c r="BH33" s="562"/>
      <c r="BI33" s="560"/>
      <c r="BJ33" s="562"/>
      <c r="BK33" s="560"/>
      <c r="BL33" s="562"/>
      <c r="BM33" s="562"/>
      <c r="BN33" s="562"/>
      <c r="BO33" s="562"/>
      <c r="BP33" s="560"/>
      <c r="BQ33" s="562"/>
      <c r="BR33" s="562"/>
      <c r="BS33" s="562"/>
      <c r="BT33" s="562"/>
      <c r="BU33" s="562"/>
      <c r="BV33" s="562"/>
    </row>
    <row r="34" spans="1:77" ht="19.2" customHeight="1" x14ac:dyDescent="0.2">
      <c r="A34" s="837"/>
      <c r="B34" s="905"/>
      <c r="C34" s="906"/>
      <c r="D34" s="906"/>
      <c r="E34" s="906"/>
      <c r="F34" s="906"/>
      <c r="G34" s="907"/>
      <c r="H34" s="843"/>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5"/>
      <c r="AL34" s="562"/>
      <c r="AO34" s="911"/>
      <c r="AP34" s="560"/>
      <c r="AQ34" s="560"/>
      <c r="AR34" s="560"/>
      <c r="AS34" s="560"/>
      <c r="AT34" s="560"/>
      <c r="AU34" s="560"/>
      <c r="AV34" s="562"/>
      <c r="AW34" s="562"/>
      <c r="AX34" s="562"/>
      <c r="AY34" s="562"/>
      <c r="AZ34" s="572"/>
      <c r="BA34" s="572"/>
      <c r="BB34" s="562"/>
      <c r="BC34" s="562"/>
      <c r="BD34" s="562"/>
      <c r="BE34" s="562"/>
      <c r="BF34" s="572"/>
      <c r="BG34" s="572"/>
      <c r="BH34" s="562"/>
      <c r="BI34" s="560"/>
      <c r="BJ34" s="562"/>
      <c r="BK34" s="560"/>
      <c r="BL34" s="562"/>
      <c r="BM34" s="562"/>
      <c r="BN34" s="562"/>
      <c r="BO34" s="562"/>
      <c r="BP34" s="562"/>
      <c r="BQ34" s="562"/>
      <c r="BR34" s="562"/>
      <c r="BS34" s="562"/>
      <c r="BT34" s="562"/>
      <c r="BU34" s="562"/>
      <c r="BV34" s="562"/>
    </row>
    <row r="35" spans="1:77" ht="19.2" customHeight="1" x14ac:dyDescent="0.2">
      <c r="A35" s="916" t="s">
        <v>799</v>
      </c>
      <c r="B35" s="917"/>
      <c r="C35" s="917"/>
      <c r="D35" s="917"/>
      <c r="E35" s="917"/>
      <c r="F35" s="917"/>
      <c r="G35" s="917"/>
      <c r="H35" s="917"/>
      <c r="I35" s="917"/>
      <c r="J35" s="917"/>
      <c r="K35" s="917"/>
      <c r="L35" s="917"/>
      <c r="M35" s="917"/>
      <c r="N35" s="917"/>
      <c r="O35" s="917"/>
      <c r="P35" s="917"/>
      <c r="Q35" s="917"/>
      <c r="R35" s="917"/>
      <c r="S35" s="917"/>
      <c r="T35" s="917"/>
      <c r="U35" s="917"/>
      <c r="V35" s="917"/>
      <c r="W35" s="917"/>
      <c r="X35" s="917"/>
      <c r="Y35" s="917"/>
      <c r="Z35" s="918"/>
      <c r="AA35" s="919"/>
      <c r="AB35" s="920"/>
      <c r="AC35" s="920"/>
      <c r="AD35" s="920"/>
      <c r="AE35" s="920"/>
      <c r="AF35" s="920"/>
      <c r="AG35" s="920"/>
      <c r="AH35" s="920"/>
      <c r="AI35" s="920"/>
      <c r="AJ35" s="920"/>
      <c r="AK35" s="921"/>
      <c r="AL35" s="562"/>
      <c r="AO35" s="581"/>
      <c r="AP35" s="560"/>
      <c r="AQ35" s="560"/>
      <c r="AR35" s="560"/>
      <c r="AS35" s="560"/>
      <c r="AT35" s="560"/>
      <c r="AU35" s="560"/>
      <c r="AV35" s="562"/>
      <c r="AW35" s="562"/>
      <c r="AX35" s="562"/>
      <c r="AY35" s="562"/>
      <c r="AZ35" s="572"/>
      <c r="BA35" s="572"/>
      <c r="BB35" s="562"/>
      <c r="BC35" s="562"/>
      <c r="BD35" s="562"/>
      <c r="BE35" s="562"/>
      <c r="BF35" s="572"/>
      <c r="BG35" s="572"/>
      <c r="BH35" s="562"/>
      <c r="BI35" s="560"/>
      <c r="BJ35" s="562"/>
      <c r="BK35" s="560"/>
      <c r="BL35" s="562"/>
      <c r="BM35" s="562"/>
      <c r="BN35" s="562"/>
      <c r="BO35" s="562"/>
      <c r="BP35" s="562"/>
      <c r="BQ35" s="562"/>
      <c r="BR35" s="562"/>
      <c r="BS35" s="562"/>
      <c r="BT35" s="562"/>
      <c r="BU35" s="562"/>
      <c r="BV35" s="562"/>
    </row>
    <row r="36" spans="1:77" s="562" customFormat="1" ht="14.7" customHeight="1" x14ac:dyDescent="0.2">
      <c r="A36" s="922" t="s">
        <v>276</v>
      </c>
      <c r="B36" s="873" t="s">
        <v>171</v>
      </c>
      <c r="C36" s="923"/>
      <c r="D36" s="923"/>
      <c r="E36" s="923"/>
      <c r="F36" s="923"/>
      <c r="G36" s="923"/>
      <c r="H36" s="923"/>
      <c r="I36" s="923"/>
      <c r="J36" s="923"/>
      <c r="K36" s="923"/>
      <c r="L36" s="923"/>
      <c r="M36" s="923"/>
      <c r="N36" s="923"/>
      <c r="O36" s="923"/>
      <c r="P36" s="582"/>
      <c r="Q36" s="583"/>
      <c r="R36" s="584"/>
      <c r="S36" s="928" t="s">
        <v>800</v>
      </c>
      <c r="T36" s="929"/>
      <c r="U36" s="929"/>
      <c r="V36" s="930"/>
      <c r="W36" s="937" t="s">
        <v>801</v>
      </c>
      <c r="X36" s="938"/>
      <c r="Y36" s="938"/>
      <c r="Z36" s="939"/>
      <c r="AA36" s="928" t="s">
        <v>277</v>
      </c>
      <c r="AB36" s="929"/>
      <c r="AC36" s="929"/>
      <c r="AD36" s="929"/>
      <c r="AE36" s="929"/>
      <c r="AF36" s="930"/>
      <c r="AG36" s="946" t="s">
        <v>278</v>
      </c>
      <c r="AH36" s="947"/>
      <c r="AI36" s="947"/>
      <c r="AJ36" s="947"/>
      <c r="AK36" s="948"/>
      <c r="AL36" s="585"/>
      <c r="AO36" s="955"/>
      <c r="AP36" s="897"/>
      <c r="AQ36" s="897"/>
      <c r="AR36" s="897"/>
      <c r="AS36" s="897"/>
      <c r="AT36" s="897"/>
      <c r="AU36" s="897"/>
      <c r="AV36" s="897"/>
      <c r="AW36" s="897"/>
      <c r="AX36" s="897"/>
      <c r="AY36" s="897"/>
      <c r="AZ36" s="897"/>
      <c r="BA36" s="897"/>
      <c r="BB36" s="897"/>
      <c r="BC36" s="897"/>
      <c r="BD36" s="897"/>
      <c r="BE36" s="580"/>
      <c r="BF36" s="580"/>
      <c r="BG36" s="580"/>
      <c r="BH36" s="560"/>
      <c r="BI36" s="560"/>
      <c r="BJ36" s="560"/>
      <c r="BK36" s="560"/>
      <c r="BL36" s="560"/>
      <c r="BM36" s="560"/>
      <c r="BN36" s="560"/>
      <c r="BO36" s="560"/>
      <c r="BP36" s="560"/>
      <c r="BQ36" s="560"/>
      <c r="BR36" s="560"/>
      <c r="BS36" s="560"/>
      <c r="BT36" s="897"/>
      <c r="BU36" s="897"/>
      <c r="BV36" s="897"/>
      <c r="BW36" s="559"/>
      <c r="BX36" s="559"/>
      <c r="BY36" s="559"/>
    </row>
    <row r="37" spans="1:77" ht="14.7" customHeight="1" x14ac:dyDescent="0.2">
      <c r="A37" s="922"/>
      <c r="B37" s="924"/>
      <c r="C37" s="925"/>
      <c r="D37" s="925"/>
      <c r="E37" s="925"/>
      <c r="F37" s="925"/>
      <c r="G37" s="925"/>
      <c r="H37" s="925"/>
      <c r="I37" s="925"/>
      <c r="J37" s="925"/>
      <c r="K37" s="925"/>
      <c r="L37" s="925"/>
      <c r="M37" s="925"/>
      <c r="N37" s="925"/>
      <c r="O37" s="925"/>
      <c r="P37" s="586"/>
      <c r="Q37" s="967" t="s">
        <v>802</v>
      </c>
      <c r="R37" s="968"/>
      <c r="S37" s="931"/>
      <c r="T37" s="932"/>
      <c r="U37" s="932"/>
      <c r="V37" s="933"/>
      <c r="W37" s="940"/>
      <c r="X37" s="941"/>
      <c r="Y37" s="941"/>
      <c r="Z37" s="942"/>
      <c r="AA37" s="931"/>
      <c r="AB37" s="932"/>
      <c r="AC37" s="932"/>
      <c r="AD37" s="932"/>
      <c r="AE37" s="932"/>
      <c r="AF37" s="933"/>
      <c r="AG37" s="949"/>
      <c r="AH37" s="950"/>
      <c r="AI37" s="950"/>
      <c r="AJ37" s="950"/>
      <c r="AK37" s="951"/>
      <c r="AL37" s="585"/>
      <c r="AO37" s="955"/>
      <c r="AP37" s="897"/>
      <c r="AQ37" s="897"/>
      <c r="AR37" s="897"/>
      <c r="AS37" s="897"/>
      <c r="AT37" s="897"/>
      <c r="AU37" s="897"/>
      <c r="AV37" s="897"/>
      <c r="AW37" s="897"/>
      <c r="AX37" s="897"/>
      <c r="AY37" s="897"/>
      <c r="AZ37" s="897"/>
      <c r="BA37" s="897"/>
      <c r="BB37" s="897"/>
      <c r="BC37" s="897"/>
      <c r="BD37" s="897"/>
      <c r="BE37" s="897"/>
      <c r="BF37" s="897"/>
      <c r="BG37" s="897"/>
      <c r="BH37" s="560"/>
      <c r="BI37" s="560"/>
      <c r="BJ37" s="560"/>
      <c r="BK37" s="560"/>
      <c r="BL37" s="560"/>
      <c r="BM37" s="560"/>
      <c r="BN37" s="560"/>
      <c r="BO37" s="560"/>
      <c r="BP37" s="560"/>
      <c r="BQ37" s="560"/>
      <c r="BR37" s="560"/>
      <c r="BS37" s="560"/>
      <c r="BT37" s="897"/>
      <c r="BU37" s="897"/>
      <c r="BV37" s="897"/>
    </row>
    <row r="38" spans="1:77" ht="14.7" customHeight="1" x14ac:dyDescent="0.2">
      <c r="A38" s="922"/>
      <c r="B38" s="924"/>
      <c r="C38" s="925"/>
      <c r="D38" s="925"/>
      <c r="E38" s="925"/>
      <c r="F38" s="925"/>
      <c r="G38" s="925"/>
      <c r="H38" s="925"/>
      <c r="I38" s="925"/>
      <c r="J38" s="925"/>
      <c r="K38" s="925"/>
      <c r="L38" s="925"/>
      <c r="M38" s="925"/>
      <c r="N38" s="925"/>
      <c r="O38" s="925"/>
      <c r="P38" s="586"/>
      <c r="Q38" s="969"/>
      <c r="R38" s="970"/>
      <c r="S38" s="931"/>
      <c r="T38" s="932"/>
      <c r="U38" s="932"/>
      <c r="V38" s="933"/>
      <c r="W38" s="940"/>
      <c r="X38" s="941"/>
      <c r="Y38" s="941"/>
      <c r="Z38" s="942"/>
      <c r="AA38" s="931"/>
      <c r="AB38" s="932"/>
      <c r="AC38" s="932"/>
      <c r="AD38" s="932"/>
      <c r="AE38" s="932"/>
      <c r="AF38" s="933"/>
      <c r="AG38" s="949"/>
      <c r="AH38" s="950"/>
      <c r="AI38" s="950"/>
      <c r="AJ38" s="950"/>
      <c r="AK38" s="951"/>
      <c r="AL38" s="585"/>
      <c r="AO38" s="955"/>
      <c r="AP38" s="897"/>
      <c r="AQ38" s="897"/>
      <c r="AR38" s="897"/>
      <c r="AS38" s="897"/>
      <c r="AT38" s="897"/>
      <c r="AU38" s="897"/>
      <c r="AV38" s="897"/>
      <c r="AW38" s="897"/>
      <c r="AX38" s="897"/>
      <c r="AY38" s="897"/>
      <c r="AZ38" s="897"/>
      <c r="BA38" s="897"/>
      <c r="BB38" s="897"/>
      <c r="BC38" s="897"/>
      <c r="BD38" s="897"/>
      <c r="BE38" s="573"/>
      <c r="BF38" s="573"/>
      <c r="BG38" s="573"/>
      <c r="BH38" s="560"/>
      <c r="BI38" s="560"/>
      <c r="BJ38" s="560"/>
      <c r="BK38" s="560"/>
      <c r="BL38" s="560"/>
      <c r="BM38" s="560"/>
      <c r="BN38" s="560"/>
      <c r="BO38" s="560"/>
      <c r="BP38" s="560"/>
      <c r="BQ38" s="560"/>
      <c r="BR38" s="560"/>
      <c r="BS38" s="560"/>
      <c r="BT38" s="897"/>
      <c r="BU38" s="897"/>
      <c r="BV38" s="897"/>
    </row>
    <row r="39" spans="1:77" ht="14.7" customHeight="1" x14ac:dyDescent="0.2">
      <c r="A39" s="922"/>
      <c r="B39" s="926"/>
      <c r="C39" s="927"/>
      <c r="D39" s="927"/>
      <c r="E39" s="927"/>
      <c r="F39" s="927"/>
      <c r="G39" s="927"/>
      <c r="H39" s="927"/>
      <c r="I39" s="927"/>
      <c r="J39" s="927"/>
      <c r="K39" s="927"/>
      <c r="L39" s="927"/>
      <c r="M39" s="927"/>
      <c r="N39" s="927"/>
      <c r="O39" s="927"/>
      <c r="P39" s="587"/>
      <c r="Q39" s="971"/>
      <c r="R39" s="972"/>
      <c r="S39" s="934"/>
      <c r="T39" s="935"/>
      <c r="U39" s="935"/>
      <c r="V39" s="936"/>
      <c r="W39" s="943"/>
      <c r="X39" s="944"/>
      <c r="Y39" s="944"/>
      <c r="Z39" s="945"/>
      <c r="AA39" s="934"/>
      <c r="AB39" s="935"/>
      <c r="AC39" s="935"/>
      <c r="AD39" s="935"/>
      <c r="AE39" s="935"/>
      <c r="AF39" s="936"/>
      <c r="AG39" s="952"/>
      <c r="AH39" s="953"/>
      <c r="AI39" s="953"/>
      <c r="AJ39" s="953"/>
      <c r="AK39" s="954"/>
      <c r="AL39" s="585"/>
      <c r="AO39" s="955"/>
      <c r="AP39" s="897"/>
      <c r="AQ39" s="897"/>
      <c r="AR39" s="897"/>
      <c r="AS39" s="897"/>
      <c r="AT39" s="897"/>
      <c r="AU39" s="897"/>
      <c r="AV39" s="897"/>
      <c r="AW39" s="897"/>
      <c r="AX39" s="897"/>
      <c r="AY39" s="897"/>
      <c r="AZ39" s="897"/>
      <c r="BA39" s="897"/>
      <c r="BB39" s="897"/>
      <c r="BC39" s="897"/>
      <c r="BD39" s="897"/>
      <c r="BE39" s="580"/>
      <c r="BF39" s="580"/>
      <c r="BG39" s="580"/>
      <c r="BH39" s="560"/>
      <c r="BI39" s="560"/>
      <c r="BJ39" s="560"/>
      <c r="BK39" s="560"/>
      <c r="BL39" s="560"/>
      <c r="BM39" s="560"/>
      <c r="BN39" s="560"/>
      <c r="BO39" s="560"/>
      <c r="BP39" s="560"/>
      <c r="BQ39" s="560"/>
      <c r="BR39" s="560"/>
      <c r="BS39" s="560"/>
      <c r="BT39" s="897"/>
      <c r="BU39" s="897"/>
      <c r="BV39" s="897"/>
    </row>
    <row r="40" spans="1:77" ht="14.7" customHeight="1" x14ac:dyDescent="0.2">
      <c r="A40" s="922"/>
      <c r="B40" s="956" t="s">
        <v>279</v>
      </c>
      <c r="C40" s="588" t="s">
        <v>172</v>
      </c>
      <c r="D40" s="589"/>
      <c r="E40" s="589"/>
      <c r="F40" s="589"/>
      <c r="G40" s="589"/>
      <c r="H40" s="589"/>
      <c r="I40" s="589"/>
      <c r="J40" s="589"/>
      <c r="K40" s="589"/>
      <c r="L40" s="589"/>
      <c r="M40" s="589"/>
      <c r="N40" s="589"/>
      <c r="O40" s="589"/>
      <c r="P40" s="590"/>
      <c r="Q40" s="961"/>
      <c r="R40" s="962"/>
      <c r="S40" s="961"/>
      <c r="T40" s="963"/>
      <c r="U40" s="963"/>
      <c r="V40" s="962"/>
      <c r="W40" s="961"/>
      <c r="X40" s="963"/>
      <c r="Y40" s="963"/>
      <c r="Z40" s="962"/>
      <c r="AA40" s="964"/>
      <c r="AB40" s="965"/>
      <c r="AC40" s="965"/>
      <c r="AD40" s="965"/>
      <c r="AE40" s="965"/>
      <c r="AF40" s="966"/>
      <c r="AG40" s="591" t="s">
        <v>803</v>
      </c>
      <c r="AH40" s="592"/>
      <c r="AI40" s="592"/>
      <c r="AJ40" s="592"/>
      <c r="AK40" s="593"/>
      <c r="AL40" s="585"/>
      <c r="AO40" s="955"/>
      <c r="AP40" s="573"/>
      <c r="AQ40" s="560"/>
      <c r="AR40" s="560"/>
      <c r="AS40" s="560"/>
      <c r="AT40" s="560"/>
      <c r="AU40" s="560"/>
      <c r="AV40" s="560"/>
      <c r="AW40" s="560"/>
      <c r="AX40" s="560"/>
      <c r="AY40" s="560"/>
      <c r="AZ40" s="560"/>
      <c r="BA40" s="560"/>
      <c r="BB40" s="560"/>
      <c r="BC40" s="560"/>
      <c r="BD40" s="560"/>
      <c r="BE40" s="560"/>
      <c r="BF40" s="560"/>
      <c r="BG40" s="560"/>
      <c r="BH40" s="560"/>
      <c r="BI40" s="560"/>
      <c r="BJ40" s="560"/>
      <c r="BK40" s="560"/>
      <c r="BL40" s="560"/>
      <c r="BM40" s="560"/>
      <c r="BN40" s="560"/>
      <c r="BO40" s="560"/>
      <c r="BP40" s="560"/>
      <c r="BQ40" s="560"/>
      <c r="BR40" s="560"/>
      <c r="BS40" s="594"/>
      <c r="BT40" s="560"/>
      <c r="BU40" s="560"/>
      <c r="BV40" s="560"/>
    </row>
    <row r="41" spans="1:77" ht="14.7" customHeight="1" x14ac:dyDescent="0.2">
      <c r="A41" s="922"/>
      <c r="B41" s="957"/>
      <c r="C41" s="588" t="s">
        <v>173</v>
      </c>
      <c r="D41" s="589"/>
      <c r="E41" s="589"/>
      <c r="F41" s="589"/>
      <c r="G41" s="589"/>
      <c r="H41" s="589"/>
      <c r="I41" s="589"/>
      <c r="J41" s="589"/>
      <c r="K41" s="589"/>
      <c r="L41" s="589"/>
      <c r="M41" s="589"/>
      <c r="N41" s="589"/>
      <c r="O41" s="589"/>
      <c r="P41" s="589"/>
      <c r="Q41" s="959"/>
      <c r="R41" s="960"/>
      <c r="S41" s="961"/>
      <c r="T41" s="963"/>
      <c r="U41" s="963"/>
      <c r="V41" s="962"/>
      <c r="W41" s="961"/>
      <c r="X41" s="963"/>
      <c r="Y41" s="963"/>
      <c r="Z41" s="962"/>
      <c r="AA41" s="964"/>
      <c r="AB41" s="965"/>
      <c r="AC41" s="965"/>
      <c r="AD41" s="965"/>
      <c r="AE41" s="965"/>
      <c r="AF41" s="966"/>
      <c r="AG41" s="591" t="s">
        <v>804</v>
      </c>
      <c r="AH41" s="592"/>
      <c r="AI41" s="592"/>
      <c r="AJ41" s="592"/>
      <c r="AK41" s="593"/>
      <c r="AL41" s="560"/>
      <c r="AO41" s="955"/>
      <c r="AP41" s="955"/>
      <c r="AQ41" s="560"/>
      <c r="AR41" s="560"/>
      <c r="AS41" s="560"/>
      <c r="AT41" s="560"/>
      <c r="AU41" s="560"/>
      <c r="AV41" s="560"/>
      <c r="AW41" s="560"/>
      <c r="AX41" s="560"/>
      <c r="AY41" s="560"/>
      <c r="AZ41" s="560"/>
      <c r="BA41" s="560"/>
      <c r="BB41" s="560"/>
      <c r="BC41" s="560"/>
      <c r="BD41" s="560"/>
      <c r="BE41" s="560"/>
      <c r="BF41" s="560"/>
      <c r="BG41" s="560"/>
      <c r="BH41" s="560"/>
      <c r="BI41" s="560"/>
      <c r="BJ41" s="560"/>
      <c r="BK41" s="560"/>
      <c r="BL41" s="560"/>
      <c r="BM41" s="560"/>
      <c r="BN41" s="560"/>
      <c r="BO41" s="560"/>
      <c r="BP41" s="560"/>
      <c r="BQ41" s="560"/>
      <c r="BR41" s="560"/>
      <c r="BS41" s="560"/>
      <c r="BT41" s="560"/>
      <c r="BU41" s="560"/>
      <c r="BV41" s="560"/>
    </row>
    <row r="42" spans="1:77" ht="14.7" customHeight="1" x14ac:dyDescent="0.2">
      <c r="A42" s="922"/>
      <c r="B42" s="957"/>
      <c r="C42" s="588" t="s">
        <v>174</v>
      </c>
      <c r="D42" s="589"/>
      <c r="E42" s="589"/>
      <c r="F42" s="589"/>
      <c r="G42" s="589"/>
      <c r="H42" s="589"/>
      <c r="I42" s="589"/>
      <c r="J42" s="589"/>
      <c r="K42" s="589"/>
      <c r="L42" s="589"/>
      <c r="M42" s="589"/>
      <c r="N42" s="589"/>
      <c r="O42" s="589"/>
      <c r="P42" s="589"/>
      <c r="Q42" s="959"/>
      <c r="R42" s="960"/>
      <c r="S42" s="961"/>
      <c r="T42" s="963"/>
      <c r="U42" s="963"/>
      <c r="V42" s="962"/>
      <c r="W42" s="961"/>
      <c r="X42" s="963"/>
      <c r="Y42" s="963"/>
      <c r="Z42" s="962"/>
      <c r="AA42" s="964"/>
      <c r="AB42" s="965"/>
      <c r="AC42" s="965"/>
      <c r="AD42" s="965"/>
      <c r="AE42" s="965"/>
      <c r="AF42" s="966"/>
      <c r="AG42" s="591" t="s">
        <v>805</v>
      </c>
      <c r="AH42" s="592"/>
      <c r="AI42" s="592"/>
      <c r="AJ42" s="592"/>
      <c r="AK42" s="593"/>
      <c r="AL42" s="560"/>
      <c r="AO42" s="955"/>
      <c r="AP42" s="955"/>
      <c r="AQ42" s="560"/>
      <c r="AR42" s="560"/>
      <c r="AS42" s="560"/>
      <c r="AT42" s="560"/>
      <c r="AU42" s="560"/>
      <c r="AV42" s="560"/>
      <c r="AW42" s="560"/>
      <c r="AX42" s="560"/>
      <c r="AY42" s="560"/>
      <c r="AZ42" s="560"/>
      <c r="BA42" s="560"/>
      <c r="BB42" s="560"/>
      <c r="BC42" s="560"/>
      <c r="BD42" s="560"/>
      <c r="BE42" s="560"/>
      <c r="BF42" s="560"/>
      <c r="BG42" s="560"/>
      <c r="BH42" s="560"/>
      <c r="BI42" s="560"/>
      <c r="BJ42" s="560"/>
      <c r="BK42" s="560"/>
      <c r="BL42" s="560"/>
      <c r="BM42" s="560"/>
      <c r="BN42" s="560"/>
      <c r="BO42" s="560"/>
      <c r="BP42" s="560"/>
      <c r="BQ42" s="560"/>
      <c r="BR42" s="560"/>
      <c r="BS42" s="560"/>
      <c r="BT42" s="560"/>
      <c r="BU42" s="560"/>
      <c r="BV42" s="560"/>
    </row>
    <row r="43" spans="1:77" ht="14.7" customHeight="1" x14ac:dyDescent="0.2">
      <c r="A43" s="922"/>
      <c r="B43" s="957"/>
      <c r="C43" s="588" t="s">
        <v>196</v>
      </c>
      <c r="D43" s="589"/>
      <c r="E43" s="589"/>
      <c r="F43" s="589"/>
      <c r="G43" s="589"/>
      <c r="H43" s="589"/>
      <c r="I43" s="589"/>
      <c r="J43" s="589"/>
      <c r="K43" s="589"/>
      <c r="L43" s="589"/>
      <c r="M43" s="589"/>
      <c r="N43" s="589"/>
      <c r="O43" s="589"/>
      <c r="P43" s="589"/>
      <c r="Q43" s="959"/>
      <c r="R43" s="960"/>
      <c r="S43" s="961"/>
      <c r="T43" s="963"/>
      <c r="U43" s="963"/>
      <c r="V43" s="962"/>
      <c r="W43" s="961"/>
      <c r="X43" s="963"/>
      <c r="Y43" s="963"/>
      <c r="Z43" s="962"/>
      <c r="AA43" s="964"/>
      <c r="AB43" s="965"/>
      <c r="AC43" s="965"/>
      <c r="AD43" s="965"/>
      <c r="AE43" s="965"/>
      <c r="AF43" s="966"/>
      <c r="AG43" s="591" t="s">
        <v>806</v>
      </c>
      <c r="AH43" s="592"/>
      <c r="AI43" s="592"/>
      <c r="AJ43" s="592"/>
      <c r="AK43" s="593"/>
      <c r="AL43" s="560"/>
      <c r="AO43" s="955"/>
      <c r="AP43" s="955"/>
      <c r="AQ43" s="560"/>
      <c r="AR43" s="560"/>
      <c r="AS43" s="560"/>
      <c r="AT43" s="560"/>
      <c r="AU43" s="560"/>
      <c r="AV43" s="560"/>
      <c r="AW43" s="560"/>
      <c r="AX43" s="560"/>
      <c r="AY43" s="560"/>
      <c r="AZ43" s="560"/>
      <c r="BA43" s="560"/>
      <c r="BB43" s="560"/>
      <c r="BC43" s="560"/>
      <c r="BD43" s="560"/>
      <c r="BE43" s="560"/>
      <c r="BF43" s="560"/>
      <c r="BG43" s="560"/>
      <c r="BH43" s="560"/>
      <c r="BI43" s="560"/>
      <c r="BJ43" s="560"/>
      <c r="BK43" s="560"/>
      <c r="BL43" s="560"/>
      <c r="BM43" s="560"/>
      <c r="BN43" s="560"/>
      <c r="BO43" s="560"/>
      <c r="BP43" s="560"/>
      <c r="BQ43" s="560"/>
      <c r="BR43" s="560"/>
      <c r="BS43" s="560"/>
      <c r="BT43" s="560"/>
      <c r="BU43" s="560"/>
      <c r="BV43" s="560"/>
    </row>
    <row r="44" spans="1:77" ht="14.7" customHeight="1" x14ac:dyDescent="0.2">
      <c r="A44" s="922"/>
      <c r="B44" s="957"/>
      <c r="C44" s="588" t="s">
        <v>0</v>
      </c>
      <c r="D44" s="589"/>
      <c r="E44" s="589"/>
      <c r="F44" s="589"/>
      <c r="G44" s="589"/>
      <c r="H44" s="589"/>
      <c r="I44" s="589"/>
      <c r="J44" s="589"/>
      <c r="K44" s="589"/>
      <c r="L44" s="589"/>
      <c r="M44" s="589"/>
      <c r="N44" s="589"/>
      <c r="O44" s="589"/>
      <c r="P44" s="589"/>
      <c r="Q44" s="959"/>
      <c r="R44" s="960"/>
      <c r="S44" s="961"/>
      <c r="T44" s="963"/>
      <c r="U44" s="963"/>
      <c r="V44" s="962"/>
      <c r="W44" s="961"/>
      <c r="X44" s="963"/>
      <c r="Y44" s="963"/>
      <c r="Z44" s="962"/>
      <c r="AA44" s="964"/>
      <c r="AB44" s="965"/>
      <c r="AC44" s="965"/>
      <c r="AD44" s="965"/>
      <c r="AE44" s="965"/>
      <c r="AF44" s="966"/>
      <c r="AG44" s="591" t="s">
        <v>807</v>
      </c>
      <c r="AH44" s="592"/>
      <c r="AI44" s="592"/>
      <c r="AJ44" s="592"/>
      <c r="AK44" s="593"/>
      <c r="AL44" s="560"/>
      <c r="AO44" s="955"/>
      <c r="AP44" s="955"/>
      <c r="AQ44" s="560"/>
      <c r="AR44" s="560"/>
      <c r="AS44" s="560"/>
      <c r="AT44" s="560"/>
      <c r="AU44" s="560"/>
      <c r="AV44" s="560"/>
      <c r="AW44" s="560"/>
      <c r="AX44" s="560"/>
      <c r="AY44" s="560"/>
      <c r="AZ44" s="560"/>
      <c r="BA44" s="560"/>
      <c r="BB44" s="560"/>
      <c r="BC44" s="560"/>
      <c r="BD44" s="560"/>
      <c r="BE44" s="560"/>
      <c r="BF44" s="560"/>
      <c r="BG44" s="560"/>
      <c r="BH44" s="560"/>
      <c r="BI44" s="560"/>
      <c r="BJ44" s="560"/>
      <c r="BK44" s="560"/>
      <c r="BL44" s="560"/>
      <c r="BM44" s="560"/>
      <c r="BN44" s="560"/>
      <c r="BO44" s="560"/>
      <c r="BP44" s="560"/>
      <c r="BQ44" s="560"/>
      <c r="BR44" s="560"/>
      <c r="BS44" s="560"/>
      <c r="BT44" s="560"/>
      <c r="BU44" s="560"/>
      <c r="BV44" s="560"/>
    </row>
    <row r="45" spans="1:77" ht="14.7" customHeight="1" x14ac:dyDescent="0.2">
      <c r="A45" s="922"/>
      <c r="B45" s="957"/>
      <c r="C45" s="588" t="s">
        <v>175</v>
      </c>
      <c r="D45" s="589"/>
      <c r="E45" s="589"/>
      <c r="F45" s="589"/>
      <c r="G45" s="589"/>
      <c r="H45" s="589"/>
      <c r="I45" s="589"/>
      <c r="J45" s="589"/>
      <c r="K45" s="589"/>
      <c r="L45" s="589"/>
      <c r="M45" s="589"/>
      <c r="N45" s="589"/>
      <c r="O45" s="589"/>
      <c r="P45" s="590"/>
      <c r="Q45" s="961"/>
      <c r="R45" s="962"/>
      <c r="S45" s="961"/>
      <c r="T45" s="963"/>
      <c r="U45" s="963"/>
      <c r="V45" s="962"/>
      <c r="W45" s="961"/>
      <c r="X45" s="963"/>
      <c r="Y45" s="963"/>
      <c r="Z45" s="962"/>
      <c r="AA45" s="964"/>
      <c r="AB45" s="965"/>
      <c r="AC45" s="965"/>
      <c r="AD45" s="965"/>
      <c r="AE45" s="965"/>
      <c r="AF45" s="966"/>
      <c r="AG45" s="591" t="s">
        <v>808</v>
      </c>
      <c r="AH45" s="592"/>
      <c r="AI45" s="592"/>
      <c r="AJ45" s="592"/>
      <c r="AK45" s="593"/>
      <c r="AL45" s="560"/>
      <c r="AO45" s="955"/>
      <c r="AP45" s="955"/>
      <c r="AQ45" s="560"/>
      <c r="AR45" s="560"/>
      <c r="AS45" s="560"/>
      <c r="AT45" s="560"/>
      <c r="AU45" s="560"/>
      <c r="AV45" s="560"/>
      <c r="AW45" s="560"/>
      <c r="AX45" s="560"/>
      <c r="AY45" s="560"/>
      <c r="AZ45" s="560"/>
      <c r="BA45" s="560"/>
      <c r="BB45" s="560"/>
      <c r="BC45" s="560"/>
      <c r="BD45" s="560"/>
      <c r="BE45" s="560"/>
      <c r="BF45" s="560"/>
      <c r="BG45" s="560"/>
      <c r="BH45" s="560"/>
      <c r="BI45" s="560"/>
      <c r="BJ45" s="560"/>
      <c r="BK45" s="560"/>
      <c r="BL45" s="560"/>
      <c r="BM45" s="560"/>
      <c r="BN45" s="560"/>
      <c r="BO45" s="560"/>
      <c r="BP45" s="560"/>
      <c r="BQ45" s="560"/>
      <c r="BR45" s="560"/>
      <c r="BS45" s="560"/>
      <c r="BT45" s="560"/>
      <c r="BU45" s="560"/>
      <c r="BV45" s="560"/>
    </row>
    <row r="46" spans="1:77" ht="14.7" customHeight="1" x14ac:dyDescent="0.2">
      <c r="A46" s="922"/>
      <c r="B46" s="957"/>
      <c r="C46" s="588" t="s">
        <v>197</v>
      </c>
      <c r="D46" s="589"/>
      <c r="E46" s="589"/>
      <c r="F46" s="589"/>
      <c r="G46" s="589"/>
      <c r="H46" s="589"/>
      <c r="I46" s="589"/>
      <c r="J46" s="589"/>
      <c r="K46" s="589"/>
      <c r="L46" s="589"/>
      <c r="M46" s="589"/>
      <c r="N46" s="589"/>
      <c r="O46" s="589"/>
      <c r="P46" s="589"/>
      <c r="Q46" s="959"/>
      <c r="R46" s="960"/>
      <c r="S46" s="961"/>
      <c r="T46" s="963"/>
      <c r="U46" s="963"/>
      <c r="V46" s="962"/>
      <c r="W46" s="961"/>
      <c r="X46" s="963"/>
      <c r="Y46" s="963"/>
      <c r="Z46" s="962"/>
      <c r="AA46" s="964"/>
      <c r="AB46" s="965"/>
      <c r="AC46" s="965"/>
      <c r="AD46" s="965"/>
      <c r="AE46" s="965"/>
      <c r="AF46" s="966"/>
      <c r="AG46" s="591" t="s">
        <v>809</v>
      </c>
      <c r="AH46" s="592"/>
      <c r="AI46" s="592"/>
      <c r="AJ46" s="592"/>
      <c r="AK46" s="593"/>
      <c r="AL46" s="560"/>
      <c r="AO46" s="955"/>
      <c r="AP46" s="955"/>
      <c r="AQ46" s="560"/>
      <c r="AR46" s="560"/>
      <c r="AS46" s="560"/>
      <c r="AT46" s="560"/>
      <c r="AU46" s="560"/>
      <c r="AV46" s="560"/>
      <c r="AW46" s="560"/>
      <c r="AX46" s="560"/>
      <c r="AY46" s="560"/>
      <c r="AZ46" s="560"/>
      <c r="BA46" s="560"/>
      <c r="BB46" s="560"/>
      <c r="BC46" s="560"/>
      <c r="BD46" s="560"/>
      <c r="BE46" s="560"/>
      <c r="BF46" s="560"/>
      <c r="BG46" s="560"/>
      <c r="BH46" s="560"/>
      <c r="BI46" s="560"/>
      <c r="BJ46" s="560"/>
      <c r="BK46" s="560"/>
      <c r="BL46" s="560"/>
      <c r="BM46" s="560"/>
      <c r="BN46" s="560"/>
      <c r="BO46" s="560"/>
      <c r="BP46" s="560"/>
      <c r="BQ46" s="560"/>
      <c r="BR46" s="560"/>
      <c r="BS46" s="560"/>
      <c r="BT46" s="560"/>
      <c r="BU46" s="560"/>
      <c r="BV46" s="560"/>
    </row>
    <row r="47" spans="1:77" ht="14.7" customHeight="1" x14ac:dyDescent="0.2">
      <c r="A47" s="922"/>
      <c r="B47" s="957"/>
      <c r="C47" s="588" t="s">
        <v>176</v>
      </c>
      <c r="D47" s="589"/>
      <c r="E47" s="589"/>
      <c r="F47" s="589"/>
      <c r="G47" s="589"/>
      <c r="H47" s="589"/>
      <c r="I47" s="589"/>
      <c r="J47" s="589"/>
      <c r="K47" s="589"/>
      <c r="L47" s="589"/>
      <c r="M47" s="589"/>
      <c r="N47" s="589"/>
      <c r="O47" s="589"/>
      <c r="P47" s="590"/>
      <c r="Q47" s="961"/>
      <c r="R47" s="962"/>
      <c r="S47" s="961"/>
      <c r="T47" s="963"/>
      <c r="U47" s="963"/>
      <c r="V47" s="962"/>
      <c r="W47" s="961"/>
      <c r="X47" s="963"/>
      <c r="Y47" s="963"/>
      <c r="Z47" s="962"/>
      <c r="AA47" s="964"/>
      <c r="AB47" s="965"/>
      <c r="AC47" s="965"/>
      <c r="AD47" s="965"/>
      <c r="AE47" s="965"/>
      <c r="AF47" s="966"/>
      <c r="AG47" s="591" t="s">
        <v>810</v>
      </c>
      <c r="AH47" s="592"/>
      <c r="AI47" s="592"/>
      <c r="AJ47" s="592"/>
      <c r="AK47" s="593"/>
      <c r="AL47" s="560"/>
      <c r="AO47" s="955"/>
      <c r="AP47" s="955"/>
      <c r="AQ47" s="560"/>
      <c r="AR47" s="560"/>
      <c r="AS47" s="560"/>
      <c r="AT47" s="560"/>
      <c r="AU47" s="560"/>
      <c r="AV47" s="560"/>
      <c r="AW47" s="560"/>
      <c r="AX47" s="560"/>
      <c r="AY47" s="560"/>
      <c r="AZ47" s="560"/>
      <c r="BA47" s="560"/>
      <c r="BB47" s="560"/>
      <c r="BC47" s="560"/>
      <c r="BD47" s="560"/>
      <c r="BE47" s="560"/>
      <c r="BF47" s="560"/>
      <c r="BG47" s="560"/>
      <c r="BH47" s="560"/>
      <c r="BI47" s="560"/>
      <c r="BJ47" s="560"/>
      <c r="BK47" s="560"/>
      <c r="BL47" s="560"/>
      <c r="BM47" s="560"/>
      <c r="BN47" s="560"/>
      <c r="BO47" s="560"/>
      <c r="BP47" s="560"/>
      <c r="BQ47" s="560"/>
      <c r="BR47" s="560"/>
      <c r="BS47" s="560"/>
      <c r="BT47" s="560"/>
      <c r="BU47" s="560"/>
      <c r="BV47" s="560"/>
    </row>
    <row r="48" spans="1:77" ht="14.7" customHeight="1" x14ac:dyDescent="0.2">
      <c r="A48" s="922"/>
      <c r="B48" s="957"/>
      <c r="C48" s="588" t="s">
        <v>177</v>
      </c>
      <c r="D48" s="589"/>
      <c r="E48" s="589"/>
      <c r="F48" s="589"/>
      <c r="G48" s="589"/>
      <c r="H48" s="589"/>
      <c r="I48" s="589"/>
      <c r="J48" s="589"/>
      <c r="K48" s="589"/>
      <c r="L48" s="589"/>
      <c r="M48" s="589"/>
      <c r="N48" s="589"/>
      <c r="O48" s="589"/>
      <c r="P48" s="589"/>
      <c r="Q48" s="959"/>
      <c r="R48" s="960"/>
      <c r="S48" s="961"/>
      <c r="T48" s="963"/>
      <c r="U48" s="963"/>
      <c r="V48" s="962"/>
      <c r="W48" s="961"/>
      <c r="X48" s="963"/>
      <c r="Y48" s="963"/>
      <c r="Z48" s="962"/>
      <c r="AA48" s="964"/>
      <c r="AB48" s="965"/>
      <c r="AC48" s="965"/>
      <c r="AD48" s="965"/>
      <c r="AE48" s="965"/>
      <c r="AF48" s="966"/>
      <c r="AG48" s="591" t="s">
        <v>811</v>
      </c>
      <c r="AH48" s="592"/>
      <c r="AI48" s="592"/>
      <c r="AJ48" s="592"/>
      <c r="AK48" s="593"/>
      <c r="AL48" s="560"/>
      <c r="AO48" s="955"/>
      <c r="AP48" s="955"/>
      <c r="AQ48" s="560"/>
      <c r="AR48" s="560"/>
      <c r="AS48" s="560"/>
      <c r="AT48" s="560"/>
      <c r="AU48" s="560"/>
      <c r="AV48" s="560"/>
      <c r="AW48" s="560"/>
      <c r="AX48" s="560"/>
      <c r="AY48" s="560"/>
      <c r="AZ48" s="560"/>
      <c r="BA48" s="560"/>
      <c r="BB48" s="560"/>
      <c r="BC48" s="560"/>
      <c r="BD48" s="560"/>
      <c r="BE48" s="560"/>
      <c r="BF48" s="560"/>
      <c r="BG48" s="560"/>
      <c r="BH48" s="560"/>
      <c r="BI48" s="560"/>
      <c r="BJ48" s="560"/>
      <c r="BK48" s="560"/>
      <c r="BL48" s="560"/>
      <c r="BM48" s="560"/>
      <c r="BN48" s="560"/>
      <c r="BO48" s="560"/>
      <c r="BP48" s="560"/>
      <c r="BQ48" s="560"/>
      <c r="BR48" s="560"/>
      <c r="BS48" s="560"/>
      <c r="BT48" s="560"/>
      <c r="BU48" s="560"/>
      <c r="BV48" s="560"/>
    </row>
    <row r="49" spans="1:74" ht="14.7" customHeight="1" x14ac:dyDescent="0.2">
      <c r="A49" s="922"/>
      <c r="B49" s="957"/>
      <c r="C49" s="588" t="s">
        <v>184</v>
      </c>
      <c r="D49" s="589"/>
      <c r="E49" s="589"/>
      <c r="F49" s="589"/>
      <c r="G49" s="589"/>
      <c r="H49" s="589"/>
      <c r="I49" s="589"/>
      <c r="J49" s="589"/>
      <c r="K49" s="589"/>
      <c r="L49" s="589"/>
      <c r="M49" s="589"/>
      <c r="N49" s="589"/>
      <c r="O49" s="589"/>
      <c r="P49" s="589"/>
      <c r="Q49" s="959"/>
      <c r="R49" s="960"/>
      <c r="S49" s="961"/>
      <c r="T49" s="963"/>
      <c r="U49" s="963"/>
      <c r="V49" s="962"/>
      <c r="W49" s="961"/>
      <c r="X49" s="963"/>
      <c r="Y49" s="963"/>
      <c r="Z49" s="962"/>
      <c r="AA49" s="964"/>
      <c r="AB49" s="965"/>
      <c r="AC49" s="965"/>
      <c r="AD49" s="965"/>
      <c r="AE49" s="965"/>
      <c r="AF49" s="966"/>
      <c r="AG49" s="591" t="s">
        <v>812</v>
      </c>
      <c r="AH49" s="592"/>
      <c r="AI49" s="592"/>
      <c r="AJ49" s="592"/>
      <c r="AK49" s="593"/>
      <c r="AL49" s="560"/>
      <c r="AO49" s="955"/>
      <c r="AP49" s="955"/>
      <c r="AQ49" s="560"/>
      <c r="AR49" s="560"/>
      <c r="AS49" s="560"/>
      <c r="AT49" s="560"/>
      <c r="AU49" s="560"/>
      <c r="AV49" s="560"/>
      <c r="AW49" s="560"/>
      <c r="AX49" s="560"/>
      <c r="AY49" s="560"/>
      <c r="AZ49" s="560"/>
      <c r="BA49" s="560"/>
      <c r="BB49" s="560"/>
      <c r="BC49" s="560"/>
      <c r="BD49" s="560"/>
      <c r="BE49" s="560"/>
      <c r="BF49" s="560"/>
      <c r="BG49" s="560"/>
      <c r="BH49" s="560"/>
      <c r="BI49" s="560"/>
      <c r="BJ49" s="560"/>
      <c r="BK49" s="560"/>
      <c r="BL49" s="560"/>
      <c r="BM49" s="560"/>
      <c r="BN49" s="560"/>
      <c r="BO49" s="560"/>
      <c r="BP49" s="560"/>
      <c r="BQ49" s="560"/>
      <c r="BR49" s="560"/>
      <c r="BS49" s="560"/>
      <c r="BT49" s="560"/>
      <c r="BU49" s="560"/>
      <c r="BV49" s="560"/>
    </row>
    <row r="50" spans="1:74" ht="14.7" customHeight="1" x14ac:dyDescent="0.2">
      <c r="A50" s="922"/>
      <c r="B50" s="957"/>
      <c r="C50" s="588" t="s">
        <v>178</v>
      </c>
      <c r="D50" s="589"/>
      <c r="E50" s="589"/>
      <c r="F50" s="589"/>
      <c r="G50" s="589"/>
      <c r="H50" s="589"/>
      <c r="I50" s="589"/>
      <c r="J50" s="589"/>
      <c r="K50" s="589"/>
      <c r="L50" s="589"/>
      <c r="M50" s="589"/>
      <c r="N50" s="589"/>
      <c r="O50" s="589"/>
      <c r="P50" s="589"/>
      <c r="Q50" s="959"/>
      <c r="R50" s="960"/>
      <c r="S50" s="961"/>
      <c r="T50" s="963"/>
      <c r="U50" s="963"/>
      <c r="V50" s="962"/>
      <c r="W50" s="961"/>
      <c r="X50" s="963"/>
      <c r="Y50" s="963"/>
      <c r="Z50" s="962"/>
      <c r="AA50" s="964"/>
      <c r="AB50" s="965"/>
      <c r="AC50" s="965"/>
      <c r="AD50" s="965"/>
      <c r="AE50" s="965"/>
      <c r="AF50" s="966"/>
      <c r="AG50" s="591" t="s">
        <v>813</v>
      </c>
      <c r="AH50" s="592"/>
      <c r="AI50" s="592"/>
      <c r="AJ50" s="592"/>
      <c r="AK50" s="593"/>
      <c r="AL50" s="560"/>
      <c r="AO50" s="955"/>
      <c r="AP50" s="955"/>
      <c r="AQ50" s="560"/>
      <c r="AR50" s="560"/>
      <c r="AS50" s="560"/>
      <c r="AT50" s="560"/>
      <c r="AU50" s="560"/>
      <c r="AV50" s="560"/>
      <c r="AW50" s="560"/>
      <c r="AX50" s="560"/>
      <c r="AY50" s="560"/>
      <c r="AZ50" s="560"/>
      <c r="BA50" s="560"/>
      <c r="BB50" s="560"/>
      <c r="BC50" s="560"/>
      <c r="BD50" s="560"/>
      <c r="BE50" s="560"/>
      <c r="BF50" s="560"/>
      <c r="BG50" s="560"/>
      <c r="BH50" s="560"/>
      <c r="BI50" s="560"/>
      <c r="BJ50" s="560"/>
      <c r="BK50" s="560"/>
      <c r="BL50" s="560"/>
      <c r="BM50" s="560"/>
      <c r="BN50" s="560"/>
      <c r="BO50" s="560"/>
      <c r="BP50" s="560"/>
      <c r="BQ50" s="560"/>
      <c r="BR50" s="560"/>
      <c r="BS50" s="560"/>
      <c r="BT50" s="560"/>
      <c r="BU50" s="560"/>
      <c r="BV50" s="560"/>
    </row>
    <row r="51" spans="1:74" ht="14.7" customHeight="1" x14ac:dyDescent="0.2">
      <c r="A51" s="922"/>
      <c r="B51" s="958"/>
      <c r="C51" s="588" t="s">
        <v>185</v>
      </c>
      <c r="D51" s="589"/>
      <c r="E51" s="589"/>
      <c r="F51" s="589"/>
      <c r="G51" s="589"/>
      <c r="H51" s="589"/>
      <c r="I51" s="589"/>
      <c r="J51" s="589"/>
      <c r="K51" s="589"/>
      <c r="L51" s="589"/>
      <c r="M51" s="589"/>
      <c r="N51" s="589"/>
      <c r="O51" s="589"/>
      <c r="P51" s="589"/>
      <c r="Q51" s="959"/>
      <c r="R51" s="960"/>
      <c r="S51" s="961"/>
      <c r="T51" s="963"/>
      <c r="U51" s="963"/>
      <c r="V51" s="962"/>
      <c r="W51" s="961"/>
      <c r="X51" s="963"/>
      <c r="Y51" s="963"/>
      <c r="Z51" s="962"/>
      <c r="AA51" s="964"/>
      <c r="AB51" s="965"/>
      <c r="AC51" s="965"/>
      <c r="AD51" s="965"/>
      <c r="AE51" s="965"/>
      <c r="AF51" s="966"/>
      <c r="AG51" s="591" t="s">
        <v>814</v>
      </c>
      <c r="AH51" s="592"/>
      <c r="AI51" s="592"/>
      <c r="AJ51" s="592"/>
      <c r="AK51" s="593"/>
      <c r="AL51" s="560"/>
      <c r="AO51" s="955"/>
      <c r="AP51" s="955"/>
      <c r="AQ51" s="560"/>
      <c r="AR51" s="560"/>
      <c r="AS51" s="560"/>
      <c r="AT51" s="560"/>
      <c r="AU51" s="560"/>
      <c r="AV51" s="560"/>
      <c r="AW51" s="560"/>
      <c r="AX51" s="560"/>
      <c r="AY51" s="560"/>
      <c r="AZ51" s="560"/>
      <c r="BA51" s="560"/>
      <c r="BB51" s="560"/>
      <c r="BC51" s="560"/>
      <c r="BD51" s="560"/>
      <c r="BE51" s="560"/>
      <c r="BF51" s="560"/>
      <c r="BG51" s="560"/>
      <c r="BH51" s="560"/>
      <c r="BI51" s="560"/>
      <c r="BJ51" s="560"/>
      <c r="BK51" s="560"/>
      <c r="BL51" s="560"/>
      <c r="BM51" s="560"/>
      <c r="BN51" s="560"/>
      <c r="BO51" s="560"/>
      <c r="BP51" s="560"/>
      <c r="BQ51" s="560"/>
      <c r="BR51" s="560"/>
      <c r="BS51" s="560"/>
      <c r="BT51" s="560"/>
      <c r="BU51" s="560"/>
      <c r="BV51" s="560"/>
    </row>
    <row r="52" spans="1:74" ht="14.7" customHeight="1" x14ac:dyDescent="0.2">
      <c r="A52" s="922"/>
      <c r="B52" s="973" t="s">
        <v>280</v>
      </c>
      <c r="C52" s="588" t="s">
        <v>281</v>
      </c>
      <c r="D52" s="589"/>
      <c r="E52" s="589"/>
      <c r="F52" s="589"/>
      <c r="G52" s="589"/>
      <c r="H52" s="589"/>
      <c r="I52" s="589"/>
      <c r="J52" s="589"/>
      <c r="K52" s="589"/>
      <c r="L52" s="589"/>
      <c r="M52" s="589"/>
      <c r="N52" s="589"/>
      <c r="O52" s="589"/>
      <c r="P52" s="589"/>
      <c r="Q52" s="959"/>
      <c r="R52" s="960"/>
      <c r="S52" s="961"/>
      <c r="T52" s="963"/>
      <c r="U52" s="963"/>
      <c r="V52" s="962"/>
      <c r="W52" s="961"/>
      <c r="X52" s="963"/>
      <c r="Y52" s="963"/>
      <c r="Z52" s="962"/>
      <c r="AA52" s="964"/>
      <c r="AB52" s="965"/>
      <c r="AC52" s="965"/>
      <c r="AD52" s="965"/>
      <c r="AE52" s="965"/>
      <c r="AF52" s="966"/>
      <c r="AG52" s="591" t="s">
        <v>815</v>
      </c>
      <c r="AH52" s="592"/>
      <c r="AI52" s="592"/>
      <c r="AJ52" s="592"/>
      <c r="AK52" s="593"/>
      <c r="AL52" s="560"/>
      <c r="AO52" s="955"/>
      <c r="AP52" s="595"/>
      <c r="AQ52" s="560"/>
      <c r="AR52" s="560"/>
      <c r="AS52" s="560"/>
      <c r="AT52" s="560"/>
      <c r="AU52" s="560"/>
      <c r="AV52" s="560"/>
      <c r="AW52" s="560"/>
      <c r="AX52" s="560"/>
      <c r="AY52" s="560"/>
      <c r="AZ52" s="560"/>
      <c r="BA52" s="560"/>
      <c r="BB52" s="560"/>
      <c r="BC52" s="560"/>
      <c r="BD52" s="560"/>
      <c r="BE52" s="560"/>
      <c r="BF52" s="560"/>
      <c r="BG52" s="560"/>
      <c r="BH52" s="560"/>
      <c r="BI52" s="560"/>
      <c r="BJ52" s="560"/>
      <c r="BK52" s="560"/>
      <c r="BL52" s="560"/>
      <c r="BM52" s="560"/>
      <c r="BN52" s="560"/>
      <c r="BO52" s="560"/>
      <c r="BP52" s="560"/>
      <c r="BQ52" s="560"/>
      <c r="BR52" s="560"/>
      <c r="BS52" s="560"/>
      <c r="BT52" s="560"/>
      <c r="BU52" s="560"/>
      <c r="BV52" s="560"/>
    </row>
    <row r="53" spans="1:74" ht="14.7" customHeight="1" x14ac:dyDescent="0.2">
      <c r="A53" s="922"/>
      <c r="B53" s="974"/>
      <c r="C53" s="588" t="s">
        <v>282</v>
      </c>
      <c r="D53" s="589"/>
      <c r="E53" s="589"/>
      <c r="F53" s="589"/>
      <c r="G53" s="589"/>
      <c r="H53" s="589"/>
      <c r="I53" s="589"/>
      <c r="J53" s="589"/>
      <c r="K53" s="589"/>
      <c r="L53" s="589"/>
      <c r="M53" s="589"/>
      <c r="N53" s="589"/>
      <c r="O53" s="589"/>
      <c r="P53" s="589"/>
      <c r="Q53" s="959"/>
      <c r="R53" s="960"/>
      <c r="S53" s="961"/>
      <c r="T53" s="963"/>
      <c r="U53" s="963"/>
      <c r="V53" s="962"/>
      <c r="W53" s="961"/>
      <c r="X53" s="963"/>
      <c r="Y53" s="963"/>
      <c r="Z53" s="962"/>
      <c r="AA53" s="964"/>
      <c r="AB53" s="965"/>
      <c r="AC53" s="965"/>
      <c r="AD53" s="965"/>
      <c r="AE53" s="965"/>
      <c r="AF53" s="966"/>
      <c r="AG53" s="591" t="s">
        <v>816</v>
      </c>
      <c r="AH53" s="592"/>
      <c r="AI53" s="592"/>
      <c r="AJ53" s="592"/>
      <c r="AK53" s="593"/>
      <c r="AL53" s="560"/>
      <c r="AO53" s="955"/>
      <c r="AP53" s="595"/>
      <c r="AQ53" s="560"/>
      <c r="AR53" s="560"/>
      <c r="AS53" s="560"/>
      <c r="AT53" s="560"/>
      <c r="AU53" s="560"/>
      <c r="AV53" s="560"/>
      <c r="AW53" s="560"/>
      <c r="AX53" s="560"/>
      <c r="AY53" s="560"/>
      <c r="AZ53" s="560"/>
      <c r="BA53" s="560"/>
      <c r="BB53" s="560"/>
      <c r="BC53" s="560"/>
      <c r="BD53" s="560"/>
      <c r="BE53" s="560"/>
      <c r="BF53" s="560"/>
      <c r="BG53" s="560"/>
      <c r="BH53" s="560"/>
      <c r="BI53" s="560"/>
      <c r="BJ53" s="560"/>
      <c r="BK53" s="560"/>
      <c r="BL53" s="560"/>
      <c r="BM53" s="560"/>
      <c r="BN53" s="560"/>
      <c r="BO53" s="560"/>
      <c r="BP53" s="560"/>
      <c r="BQ53" s="560"/>
      <c r="BR53" s="560"/>
      <c r="BS53" s="560"/>
      <c r="BT53" s="560"/>
      <c r="BU53" s="560"/>
      <c r="BV53" s="560"/>
    </row>
    <row r="54" spans="1:74" ht="14.7" customHeight="1" x14ac:dyDescent="0.2">
      <c r="A54" s="922"/>
      <c r="B54" s="975"/>
      <c r="C54" s="588" t="s">
        <v>198</v>
      </c>
      <c r="D54" s="589"/>
      <c r="E54" s="589"/>
      <c r="F54" s="589"/>
      <c r="G54" s="589"/>
      <c r="H54" s="589"/>
      <c r="I54" s="589"/>
      <c r="J54" s="589"/>
      <c r="K54" s="589"/>
      <c r="L54" s="589"/>
      <c r="M54" s="589"/>
      <c r="N54" s="589"/>
      <c r="O54" s="589"/>
      <c r="P54" s="589"/>
      <c r="Q54" s="959"/>
      <c r="R54" s="960"/>
      <c r="S54" s="961"/>
      <c r="T54" s="963"/>
      <c r="U54" s="963"/>
      <c r="V54" s="962"/>
      <c r="W54" s="961"/>
      <c r="X54" s="963"/>
      <c r="Y54" s="963"/>
      <c r="Z54" s="962"/>
      <c r="AA54" s="964"/>
      <c r="AB54" s="965"/>
      <c r="AC54" s="965"/>
      <c r="AD54" s="965"/>
      <c r="AE54" s="965"/>
      <c r="AF54" s="966"/>
      <c r="AG54" s="596" t="s">
        <v>817</v>
      </c>
      <c r="AH54" s="593"/>
      <c r="AI54" s="593"/>
      <c r="AJ54" s="592"/>
      <c r="AK54" s="593"/>
      <c r="AL54" s="560"/>
      <c r="AO54" s="955"/>
      <c r="AP54" s="595"/>
      <c r="AQ54" s="560"/>
      <c r="AR54" s="560"/>
      <c r="AS54" s="560"/>
      <c r="AT54" s="560"/>
      <c r="AU54" s="560"/>
      <c r="AV54" s="560"/>
      <c r="AW54" s="560"/>
      <c r="AX54" s="560"/>
      <c r="AY54" s="560"/>
      <c r="AZ54" s="560"/>
      <c r="BA54" s="560"/>
      <c r="BB54" s="560"/>
      <c r="BC54" s="560"/>
      <c r="BD54" s="560"/>
      <c r="BE54" s="560"/>
      <c r="BF54" s="560"/>
      <c r="BG54" s="560"/>
      <c r="BH54" s="560"/>
      <c r="BI54" s="560"/>
      <c r="BJ54" s="560"/>
      <c r="BK54" s="560"/>
      <c r="BL54" s="560"/>
      <c r="BM54" s="560"/>
      <c r="BN54" s="560"/>
      <c r="BO54" s="560"/>
      <c r="BP54" s="560"/>
      <c r="BQ54" s="560"/>
      <c r="BR54" s="560"/>
      <c r="BS54" s="560"/>
      <c r="BT54" s="560"/>
      <c r="BU54" s="560"/>
      <c r="BV54" s="560"/>
    </row>
    <row r="55" spans="1:74" ht="14.7" customHeight="1" x14ac:dyDescent="0.2">
      <c r="A55" s="922"/>
      <c r="B55" s="976" t="s">
        <v>283</v>
      </c>
      <c r="C55" s="589" t="s">
        <v>284</v>
      </c>
      <c r="D55" s="589"/>
      <c r="E55" s="589"/>
      <c r="F55" s="589"/>
      <c r="G55" s="589"/>
      <c r="H55" s="589"/>
      <c r="I55" s="589"/>
      <c r="J55" s="589"/>
      <c r="K55" s="589"/>
      <c r="L55" s="589"/>
      <c r="M55" s="589"/>
      <c r="N55" s="589"/>
      <c r="O55" s="589"/>
      <c r="P55" s="589"/>
      <c r="Q55" s="959"/>
      <c r="R55" s="960"/>
      <c r="S55" s="961"/>
      <c r="T55" s="963"/>
      <c r="U55" s="963"/>
      <c r="V55" s="962"/>
      <c r="W55" s="961"/>
      <c r="X55" s="963"/>
      <c r="Y55" s="963"/>
      <c r="Z55" s="962"/>
      <c r="AA55" s="964"/>
      <c r="AB55" s="965"/>
      <c r="AC55" s="965"/>
      <c r="AD55" s="965"/>
      <c r="AE55" s="965"/>
      <c r="AF55" s="966"/>
      <c r="AG55" s="591" t="s">
        <v>804</v>
      </c>
      <c r="AH55" s="592"/>
      <c r="AI55" s="592"/>
      <c r="AJ55" s="592"/>
      <c r="AK55" s="593"/>
      <c r="AL55" s="560"/>
      <c r="AO55" s="955"/>
      <c r="AP55" s="910"/>
      <c r="AQ55" s="560"/>
      <c r="AR55" s="560"/>
      <c r="AS55" s="560"/>
      <c r="AT55" s="560"/>
      <c r="AU55" s="560"/>
      <c r="AV55" s="560"/>
      <c r="AW55" s="560"/>
      <c r="AX55" s="560"/>
      <c r="AY55" s="560"/>
      <c r="AZ55" s="560"/>
      <c r="BA55" s="560"/>
      <c r="BB55" s="560"/>
      <c r="BC55" s="560"/>
      <c r="BD55" s="560"/>
      <c r="BE55" s="560"/>
      <c r="BF55" s="560"/>
      <c r="BG55" s="560"/>
      <c r="BH55" s="560"/>
      <c r="BI55" s="560"/>
      <c r="BJ55" s="560"/>
      <c r="BK55" s="560"/>
      <c r="BL55" s="560"/>
      <c r="BM55" s="560"/>
      <c r="BN55" s="560"/>
      <c r="BO55" s="560"/>
      <c r="BP55" s="560"/>
      <c r="BQ55" s="560"/>
      <c r="BR55" s="560"/>
      <c r="BS55" s="560"/>
      <c r="BT55" s="560"/>
      <c r="BU55" s="560"/>
      <c r="BV55" s="560"/>
    </row>
    <row r="56" spans="1:74" ht="14.7" customHeight="1" x14ac:dyDescent="0.2">
      <c r="A56" s="922"/>
      <c r="B56" s="976"/>
      <c r="C56" s="589" t="s">
        <v>285</v>
      </c>
      <c r="D56" s="589"/>
      <c r="E56" s="589"/>
      <c r="F56" s="589"/>
      <c r="G56" s="589"/>
      <c r="H56" s="589"/>
      <c r="I56" s="589"/>
      <c r="J56" s="589"/>
      <c r="K56" s="589"/>
      <c r="L56" s="589"/>
      <c r="M56" s="589"/>
      <c r="N56" s="589"/>
      <c r="O56" s="589"/>
      <c r="P56" s="589"/>
      <c r="Q56" s="959"/>
      <c r="R56" s="960"/>
      <c r="S56" s="961"/>
      <c r="T56" s="963"/>
      <c r="U56" s="963"/>
      <c r="V56" s="962"/>
      <c r="W56" s="961"/>
      <c r="X56" s="963"/>
      <c r="Y56" s="963"/>
      <c r="Z56" s="962"/>
      <c r="AA56" s="964"/>
      <c r="AB56" s="965"/>
      <c r="AC56" s="965"/>
      <c r="AD56" s="965"/>
      <c r="AE56" s="965"/>
      <c r="AF56" s="966"/>
      <c r="AG56" s="591" t="s">
        <v>805</v>
      </c>
      <c r="AH56" s="592"/>
      <c r="AI56" s="592"/>
      <c r="AJ56" s="592"/>
      <c r="AK56" s="593"/>
      <c r="AL56" s="560"/>
      <c r="AO56" s="955"/>
      <c r="AP56" s="910"/>
      <c r="AQ56" s="560"/>
      <c r="AR56" s="560"/>
      <c r="AS56" s="560"/>
      <c r="AT56" s="560"/>
      <c r="AU56" s="560"/>
      <c r="AV56" s="560"/>
      <c r="AW56" s="560"/>
      <c r="AX56" s="560"/>
      <c r="AY56" s="560"/>
      <c r="AZ56" s="560"/>
      <c r="BA56" s="560"/>
      <c r="BB56" s="560"/>
      <c r="BC56" s="560"/>
      <c r="BD56" s="560"/>
      <c r="BE56" s="560"/>
      <c r="BF56" s="560"/>
      <c r="BG56" s="560"/>
      <c r="BH56" s="560"/>
      <c r="BI56" s="560"/>
      <c r="BJ56" s="560"/>
      <c r="BK56" s="560"/>
      <c r="BL56" s="560"/>
      <c r="BM56" s="560"/>
      <c r="BN56" s="560"/>
      <c r="BO56" s="560"/>
      <c r="BP56" s="560"/>
      <c r="BQ56" s="560"/>
      <c r="BR56" s="560"/>
      <c r="BS56" s="560"/>
      <c r="BT56" s="560"/>
      <c r="BU56" s="560"/>
      <c r="BV56" s="560"/>
    </row>
    <row r="57" spans="1:74" ht="14.7" customHeight="1" x14ac:dyDescent="0.2">
      <c r="A57" s="922"/>
      <c r="B57" s="976"/>
      <c r="C57" s="575" t="s">
        <v>286</v>
      </c>
      <c r="D57" s="575"/>
      <c r="E57" s="575"/>
      <c r="F57" s="575"/>
      <c r="G57" s="575"/>
      <c r="H57" s="575"/>
      <c r="I57" s="575"/>
      <c r="J57" s="575"/>
      <c r="K57" s="575"/>
      <c r="L57" s="575"/>
      <c r="M57" s="575"/>
      <c r="N57" s="575"/>
      <c r="O57" s="575"/>
      <c r="P57" s="589"/>
      <c r="Q57" s="959"/>
      <c r="R57" s="960"/>
      <c r="S57" s="961"/>
      <c r="T57" s="963"/>
      <c r="U57" s="963"/>
      <c r="V57" s="962"/>
      <c r="W57" s="961"/>
      <c r="X57" s="963"/>
      <c r="Y57" s="963"/>
      <c r="Z57" s="962"/>
      <c r="AA57" s="964"/>
      <c r="AB57" s="965"/>
      <c r="AC57" s="965"/>
      <c r="AD57" s="965"/>
      <c r="AE57" s="965"/>
      <c r="AF57" s="966"/>
      <c r="AG57" s="591" t="s">
        <v>806</v>
      </c>
      <c r="AH57" s="597"/>
      <c r="AI57" s="597"/>
      <c r="AJ57" s="597"/>
      <c r="AK57" s="598"/>
      <c r="AL57" s="560"/>
      <c r="AO57" s="955"/>
      <c r="AP57" s="910"/>
      <c r="AQ57" s="560"/>
      <c r="AR57" s="560"/>
      <c r="AS57" s="560"/>
      <c r="AT57" s="560"/>
      <c r="AU57" s="560"/>
      <c r="AV57" s="560"/>
      <c r="AW57" s="560"/>
      <c r="AX57" s="560"/>
      <c r="AY57" s="560"/>
      <c r="AZ57" s="560"/>
      <c r="BA57" s="560"/>
      <c r="BB57" s="560"/>
      <c r="BC57" s="560"/>
      <c r="BD57" s="560"/>
      <c r="BE57" s="560"/>
      <c r="BF57" s="560"/>
      <c r="BG57" s="560"/>
      <c r="BH57" s="560"/>
      <c r="BI57" s="560"/>
      <c r="BJ57" s="560"/>
      <c r="BK57" s="560"/>
      <c r="BL57" s="560"/>
      <c r="BM57" s="560"/>
      <c r="BN57" s="560"/>
      <c r="BO57" s="560"/>
      <c r="BP57" s="560"/>
      <c r="BQ57" s="560"/>
      <c r="BR57" s="560"/>
      <c r="BS57" s="560"/>
      <c r="BT57" s="560"/>
      <c r="BU57" s="560"/>
      <c r="BV57" s="560"/>
    </row>
    <row r="58" spans="1:74" ht="14.7" customHeight="1" x14ac:dyDescent="0.2">
      <c r="A58" s="922"/>
      <c r="B58" s="976"/>
      <c r="C58" s="575" t="s">
        <v>287</v>
      </c>
      <c r="D58" s="575"/>
      <c r="E58" s="575"/>
      <c r="F58" s="575"/>
      <c r="G58" s="575"/>
      <c r="H58" s="575"/>
      <c r="I58" s="575"/>
      <c r="J58" s="575"/>
      <c r="K58" s="575"/>
      <c r="L58" s="575"/>
      <c r="M58" s="575"/>
      <c r="N58" s="575"/>
      <c r="O58" s="575"/>
      <c r="P58" s="589"/>
      <c r="Q58" s="959"/>
      <c r="R58" s="960"/>
      <c r="S58" s="961"/>
      <c r="T58" s="963"/>
      <c r="U58" s="963"/>
      <c r="V58" s="962"/>
      <c r="W58" s="961"/>
      <c r="X58" s="963"/>
      <c r="Y58" s="963"/>
      <c r="Z58" s="962"/>
      <c r="AA58" s="964"/>
      <c r="AB58" s="965"/>
      <c r="AC58" s="965"/>
      <c r="AD58" s="965"/>
      <c r="AE58" s="965"/>
      <c r="AF58" s="966"/>
      <c r="AG58" s="591" t="s">
        <v>807</v>
      </c>
      <c r="AH58" s="597"/>
      <c r="AI58" s="597"/>
      <c r="AJ58" s="597"/>
      <c r="AK58" s="598"/>
      <c r="AL58" s="560"/>
      <c r="AO58" s="955"/>
      <c r="AP58" s="910"/>
      <c r="AQ58" s="560"/>
      <c r="AR58" s="560"/>
      <c r="AS58" s="560"/>
      <c r="AT58" s="560"/>
      <c r="AU58" s="560"/>
      <c r="AV58" s="560"/>
      <c r="AW58" s="560"/>
      <c r="AX58" s="560"/>
      <c r="AY58" s="560"/>
      <c r="AZ58" s="560"/>
      <c r="BA58" s="560"/>
      <c r="BB58" s="560"/>
      <c r="BC58" s="560"/>
      <c r="BD58" s="560"/>
      <c r="BE58" s="560"/>
      <c r="BF58" s="560"/>
      <c r="BG58" s="560"/>
      <c r="BH58" s="560"/>
      <c r="BI58" s="560"/>
      <c r="BJ58" s="560"/>
      <c r="BK58" s="560"/>
      <c r="BL58" s="560"/>
      <c r="BM58" s="560"/>
      <c r="BN58" s="560"/>
      <c r="BO58" s="560"/>
      <c r="BP58" s="560"/>
      <c r="BQ58" s="560"/>
      <c r="BR58" s="560"/>
      <c r="BS58" s="560"/>
      <c r="BT58" s="560"/>
      <c r="BU58" s="560"/>
      <c r="BV58" s="560"/>
    </row>
    <row r="59" spans="1:74" ht="14.7" customHeight="1" x14ac:dyDescent="0.2">
      <c r="A59" s="922"/>
      <c r="B59" s="976"/>
      <c r="C59" s="575" t="s">
        <v>288</v>
      </c>
      <c r="D59" s="575"/>
      <c r="E59" s="575"/>
      <c r="F59" s="575"/>
      <c r="G59" s="575"/>
      <c r="H59" s="575"/>
      <c r="I59" s="575"/>
      <c r="J59" s="575"/>
      <c r="K59" s="575"/>
      <c r="L59" s="575"/>
      <c r="M59" s="575"/>
      <c r="N59" s="575"/>
      <c r="O59" s="575"/>
      <c r="P59" s="589"/>
      <c r="Q59" s="959"/>
      <c r="R59" s="960"/>
      <c r="S59" s="961"/>
      <c r="T59" s="963"/>
      <c r="U59" s="963"/>
      <c r="V59" s="962"/>
      <c r="W59" s="961"/>
      <c r="X59" s="963"/>
      <c r="Y59" s="963"/>
      <c r="Z59" s="962"/>
      <c r="AA59" s="964"/>
      <c r="AB59" s="965"/>
      <c r="AC59" s="965"/>
      <c r="AD59" s="965"/>
      <c r="AE59" s="965"/>
      <c r="AF59" s="966"/>
      <c r="AG59" s="591" t="s">
        <v>809</v>
      </c>
      <c r="AH59" s="597"/>
      <c r="AI59" s="597"/>
      <c r="AJ59" s="597"/>
      <c r="AK59" s="598"/>
      <c r="AL59" s="560"/>
      <c r="AO59" s="955"/>
      <c r="AP59" s="910"/>
      <c r="AQ59" s="560"/>
      <c r="AR59" s="560"/>
      <c r="AS59" s="560"/>
      <c r="AT59" s="560"/>
      <c r="AU59" s="560"/>
      <c r="AV59" s="560"/>
      <c r="AW59" s="560"/>
      <c r="AX59" s="560"/>
      <c r="AY59" s="560"/>
      <c r="AZ59" s="560"/>
      <c r="BA59" s="560"/>
      <c r="BB59" s="560"/>
      <c r="BC59" s="560"/>
      <c r="BD59" s="560"/>
      <c r="BE59" s="560"/>
      <c r="BF59" s="560"/>
      <c r="BG59" s="560"/>
      <c r="BH59" s="560"/>
      <c r="BI59" s="560"/>
      <c r="BJ59" s="560"/>
      <c r="BK59" s="560"/>
      <c r="BL59" s="560"/>
      <c r="BM59" s="560"/>
      <c r="BN59" s="560"/>
      <c r="BO59" s="560"/>
      <c r="BP59" s="560"/>
      <c r="BQ59" s="560"/>
      <c r="BR59" s="560"/>
      <c r="BS59" s="560"/>
      <c r="BT59" s="560"/>
      <c r="BU59" s="560"/>
      <c r="BV59" s="560"/>
    </row>
    <row r="60" spans="1:74" ht="14.7" customHeight="1" x14ac:dyDescent="0.2">
      <c r="A60" s="922"/>
      <c r="B60" s="976"/>
      <c r="C60" s="575" t="s">
        <v>186</v>
      </c>
      <c r="D60" s="575"/>
      <c r="E60" s="575"/>
      <c r="F60" s="575"/>
      <c r="G60" s="575"/>
      <c r="H60" s="575"/>
      <c r="I60" s="575"/>
      <c r="J60" s="575"/>
      <c r="K60" s="575"/>
      <c r="L60" s="575"/>
      <c r="M60" s="575"/>
      <c r="N60" s="575"/>
      <c r="O60" s="575"/>
      <c r="P60" s="590"/>
      <c r="Q60" s="961"/>
      <c r="R60" s="962"/>
      <c r="S60" s="961"/>
      <c r="T60" s="963"/>
      <c r="U60" s="963"/>
      <c r="V60" s="962"/>
      <c r="W60" s="961"/>
      <c r="X60" s="963"/>
      <c r="Y60" s="963"/>
      <c r="Z60" s="962"/>
      <c r="AA60" s="964"/>
      <c r="AB60" s="965"/>
      <c r="AC60" s="965"/>
      <c r="AD60" s="965"/>
      <c r="AE60" s="965"/>
      <c r="AF60" s="966"/>
      <c r="AG60" s="591" t="s">
        <v>818</v>
      </c>
      <c r="AH60" s="597"/>
      <c r="AI60" s="597"/>
      <c r="AJ60" s="597"/>
      <c r="AK60" s="598"/>
      <c r="AL60" s="560"/>
      <c r="AO60" s="955"/>
      <c r="AP60" s="910"/>
      <c r="AQ60" s="560"/>
      <c r="AR60" s="560"/>
      <c r="AS60" s="560"/>
      <c r="AT60" s="560"/>
      <c r="AU60" s="560"/>
      <c r="AV60" s="560"/>
      <c r="AW60" s="560"/>
      <c r="AX60" s="560"/>
      <c r="AY60" s="560"/>
      <c r="AZ60" s="560"/>
      <c r="BA60" s="560"/>
      <c r="BB60" s="560"/>
      <c r="BC60" s="560"/>
      <c r="BD60" s="560"/>
      <c r="BE60" s="560"/>
      <c r="BF60" s="560"/>
      <c r="BG60" s="560"/>
      <c r="BH60" s="560"/>
      <c r="BI60" s="560"/>
      <c r="BJ60" s="560"/>
      <c r="BK60" s="560"/>
      <c r="BL60" s="560"/>
      <c r="BM60" s="560"/>
      <c r="BN60" s="560"/>
      <c r="BO60" s="560"/>
      <c r="BP60" s="560"/>
      <c r="BQ60" s="560"/>
      <c r="BR60" s="560"/>
      <c r="BS60" s="560"/>
      <c r="BT60" s="560"/>
      <c r="BU60" s="560"/>
      <c r="BV60" s="560"/>
    </row>
    <row r="61" spans="1:74" ht="14.7" customHeight="1" x14ac:dyDescent="0.2">
      <c r="A61" s="922"/>
      <c r="B61" s="976"/>
      <c r="C61" s="575" t="s">
        <v>289</v>
      </c>
      <c r="D61" s="575"/>
      <c r="E61" s="575"/>
      <c r="F61" s="575"/>
      <c r="G61" s="575"/>
      <c r="H61" s="575"/>
      <c r="I61" s="575"/>
      <c r="J61" s="575"/>
      <c r="K61" s="575"/>
      <c r="L61" s="575"/>
      <c r="M61" s="575"/>
      <c r="N61" s="575"/>
      <c r="O61" s="575"/>
      <c r="P61" s="589"/>
      <c r="Q61" s="959"/>
      <c r="R61" s="960"/>
      <c r="S61" s="961"/>
      <c r="T61" s="963"/>
      <c r="U61" s="963"/>
      <c r="V61" s="962"/>
      <c r="W61" s="961"/>
      <c r="X61" s="963"/>
      <c r="Y61" s="963"/>
      <c r="Z61" s="962"/>
      <c r="AA61" s="964"/>
      <c r="AB61" s="965"/>
      <c r="AC61" s="965"/>
      <c r="AD61" s="965"/>
      <c r="AE61" s="965"/>
      <c r="AF61" s="966"/>
      <c r="AG61" s="591" t="s">
        <v>811</v>
      </c>
      <c r="AH61" s="597"/>
      <c r="AI61" s="597"/>
      <c r="AJ61" s="597"/>
      <c r="AK61" s="598"/>
      <c r="AL61" s="560"/>
      <c r="AO61" s="955"/>
      <c r="AP61" s="910"/>
      <c r="AQ61" s="560"/>
      <c r="AR61" s="560"/>
      <c r="AS61" s="560"/>
      <c r="AT61" s="560"/>
      <c r="AU61" s="560"/>
      <c r="AV61" s="560"/>
      <c r="AW61" s="560"/>
      <c r="AX61" s="560"/>
      <c r="AY61" s="560"/>
      <c r="AZ61" s="560"/>
      <c r="BA61" s="560"/>
      <c r="BB61" s="560"/>
      <c r="BC61" s="560"/>
      <c r="BD61" s="560"/>
      <c r="BE61" s="560"/>
      <c r="BF61" s="560"/>
      <c r="BG61" s="560"/>
      <c r="BH61" s="560"/>
      <c r="BI61" s="560"/>
      <c r="BJ61" s="560"/>
      <c r="BK61" s="560"/>
      <c r="BL61" s="560"/>
      <c r="BM61" s="560"/>
      <c r="BN61" s="560"/>
      <c r="BO61" s="560"/>
      <c r="BP61" s="560"/>
      <c r="BQ61" s="560"/>
      <c r="BR61" s="560"/>
      <c r="BS61" s="560"/>
      <c r="BT61" s="560"/>
      <c r="BU61" s="560"/>
      <c r="BV61" s="560"/>
    </row>
    <row r="62" spans="1:74" ht="14.7" customHeight="1" x14ac:dyDescent="0.2">
      <c r="A62" s="922"/>
      <c r="B62" s="976"/>
      <c r="C62" s="575" t="s">
        <v>290</v>
      </c>
      <c r="D62" s="575"/>
      <c r="E62" s="575"/>
      <c r="F62" s="575"/>
      <c r="G62" s="575"/>
      <c r="H62" s="575"/>
      <c r="I62" s="575"/>
      <c r="J62" s="575"/>
      <c r="K62" s="575"/>
      <c r="L62" s="575"/>
      <c r="M62" s="575"/>
      <c r="N62" s="575"/>
      <c r="O62" s="575"/>
      <c r="P62" s="589"/>
      <c r="Q62" s="959"/>
      <c r="R62" s="960"/>
      <c r="S62" s="961"/>
      <c r="T62" s="963"/>
      <c r="U62" s="963"/>
      <c r="V62" s="962"/>
      <c r="W62" s="961"/>
      <c r="X62" s="963"/>
      <c r="Y62" s="963"/>
      <c r="Z62" s="962"/>
      <c r="AA62" s="964"/>
      <c r="AB62" s="965"/>
      <c r="AC62" s="965"/>
      <c r="AD62" s="965"/>
      <c r="AE62" s="965"/>
      <c r="AF62" s="966"/>
      <c r="AG62" s="591" t="s">
        <v>812</v>
      </c>
      <c r="AH62" s="597"/>
      <c r="AI62" s="597"/>
      <c r="AJ62" s="597"/>
      <c r="AK62" s="598"/>
      <c r="AL62" s="560"/>
      <c r="AO62" s="955"/>
      <c r="AP62" s="910"/>
      <c r="AQ62" s="560"/>
      <c r="AR62" s="560"/>
      <c r="AS62" s="560"/>
      <c r="AT62" s="560"/>
      <c r="AU62" s="560"/>
      <c r="AV62" s="560"/>
      <c r="AW62" s="560"/>
      <c r="AX62" s="560"/>
      <c r="AY62" s="560"/>
      <c r="AZ62" s="560"/>
      <c r="BA62" s="560"/>
      <c r="BB62" s="560"/>
      <c r="BC62" s="560"/>
      <c r="BD62" s="560"/>
      <c r="BE62" s="560"/>
      <c r="BF62" s="560"/>
      <c r="BG62" s="560"/>
      <c r="BH62" s="560"/>
      <c r="BI62" s="560"/>
      <c r="BJ62" s="560"/>
      <c r="BK62" s="560"/>
      <c r="BL62" s="560"/>
      <c r="BM62" s="560"/>
      <c r="BN62" s="560"/>
      <c r="BO62" s="560"/>
      <c r="BP62" s="560"/>
      <c r="BQ62" s="560"/>
      <c r="BR62" s="560"/>
      <c r="BS62" s="560"/>
      <c r="BT62" s="560"/>
      <c r="BU62" s="560"/>
      <c r="BV62" s="560"/>
    </row>
    <row r="63" spans="1:74" ht="14.7" customHeight="1" x14ac:dyDescent="0.2">
      <c r="A63" s="922"/>
      <c r="B63" s="976"/>
      <c r="C63" s="575" t="s">
        <v>291</v>
      </c>
      <c r="D63" s="575"/>
      <c r="E63" s="575"/>
      <c r="F63" s="575"/>
      <c r="G63" s="575"/>
      <c r="H63" s="575"/>
      <c r="I63" s="575"/>
      <c r="J63" s="575"/>
      <c r="K63" s="575"/>
      <c r="L63" s="575"/>
      <c r="M63" s="575"/>
      <c r="N63" s="575"/>
      <c r="O63" s="575"/>
      <c r="P63" s="589"/>
      <c r="Q63" s="959"/>
      <c r="R63" s="960"/>
      <c r="S63" s="961"/>
      <c r="T63" s="963"/>
      <c r="U63" s="963"/>
      <c r="V63" s="962"/>
      <c r="W63" s="961"/>
      <c r="X63" s="963"/>
      <c r="Y63" s="963"/>
      <c r="Z63" s="962"/>
      <c r="AA63" s="964"/>
      <c r="AB63" s="965"/>
      <c r="AC63" s="965"/>
      <c r="AD63" s="965"/>
      <c r="AE63" s="965"/>
      <c r="AF63" s="966"/>
      <c r="AG63" s="591" t="s">
        <v>813</v>
      </c>
      <c r="AH63" s="597"/>
      <c r="AI63" s="597"/>
      <c r="AJ63" s="597"/>
      <c r="AK63" s="598"/>
      <c r="AL63" s="560"/>
      <c r="AO63" s="955"/>
      <c r="AP63" s="910"/>
      <c r="AQ63" s="560"/>
      <c r="AR63" s="560"/>
      <c r="AS63" s="560"/>
      <c r="AT63" s="560"/>
      <c r="AU63" s="560"/>
      <c r="AV63" s="560"/>
      <c r="AW63" s="560"/>
      <c r="AX63" s="560"/>
      <c r="AY63" s="560"/>
      <c r="AZ63" s="560"/>
      <c r="BA63" s="560"/>
      <c r="BB63" s="560"/>
      <c r="BC63" s="560"/>
      <c r="BD63" s="560"/>
      <c r="BE63" s="560"/>
      <c r="BF63" s="560"/>
      <c r="BG63" s="560"/>
      <c r="BH63" s="560"/>
      <c r="BI63" s="560"/>
      <c r="BJ63" s="560"/>
      <c r="BK63" s="560"/>
      <c r="BL63" s="560"/>
      <c r="BM63" s="560"/>
      <c r="BN63" s="560"/>
      <c r="BO63" s="560"/>
      <c r="BP63" s="560"/>
      <c r="BQ63" s="560"/>
      <c r="BR63" s="560"/>
      <c r="BS63" s="560"/>
      <c r="BT63" s="560"/>
      <c r="BU63" s="560"/>
      <c r="BV63" s="560"/>
    </row>
    <row r="64" spans="1:74" ht="14.7" customHeight="1" x14ac:dyDescent="0.2">
      <c r="A64" s="922"/>
      <c r="B64" s="976"/>
      <c r="C64" s="575" t="s">
        <v>292</v>
      </c>
      <c r="D64" s="575"/>
      <c r="E64" s="575"/>
      <c r="F64" s="575"/>
      <c r="G64" s="575"/>
      <c r="H64" s="575"/>
      <c r="I64" s="575"/>
      <c r="J64" s="575"/>
      <c r="K64" s="575"/>
      <c r="L64" s="575"/>
      <c r="M64" s="575"/>
      <c r="N64" s="575"/>
      <c r="O64" s="575"/>
      <c r="P64" s="589"/>
      <c r="Q64" s="959"/>
      <c r="R64" s="960"/>
      <c r="S64" s="961"/>
      <c r="T64" s="963"/>
      <c r="U64" s="963"/>
      <c r="V64" s="962"/>
      <c r="W64" s="961"/>
      <c r="X64" s="963"/>
      <c r="Y64" s="963"/>
      <c r="Z64" s="962"/>
      <c r="AA64" s="964"/>
      <c r="AB64" s="965"/>
      <c r="AC64" s="965"/>
      <c r="AD64" s="965"/>
      <c r="AE64" s="965"/>
      <c r="AF64" s="966"/>
      <c r="AG64" s="591" t="s">
        <v>814</v>
      </c>
      <c r="AH64" s="597"/>
      <c r="AI64" s="597"/>
      <c r="AJ64" s="597"/>
      <c r="AK64" s="598"/>
      <c r="AL64" s="560"/>
      <c r="AO64" s="955"/>
      <c r="AP64" s="910"/>
      <c r="AQ64" s="560"/>
      <c r="AR64" s="560"/>
      <c r="AS64" s="560"/>
      <c r="AT64" s="560"/>
      <c r="AU64" s="560"/>
      <c r="AV64" s="560"/>
      <c r="AW64" s="560"/>
      <c r="AX64" s="560"/>
      <c r="AY64" s="560"/>
      <c r="AZ64" s="560"/>
      <c r="BA64" s="560"/>
      <c r="BB64" s="560"/>
      <c r="BC64" s="560"/>
      <c r="BD64" s="560"/>
      <c r="BE64" s="560"/>
      <c r="BF64" s="560"/>
      <c r="BG64" s="560"/>
      <c r="BH64" s="560"/>
      <c r="BI64" s="560"/>
      <c r="BJ64" s="560"/>
      <c r="BK64" s="560"/>
      <c r="BL64" s="560"/>
      <c r="BM64" s="560"/>
      <c r="BN64" s="560"/>
      <c r="BO64" s="560"/>
      <c r="BP64" s="560"/>
      <c r="BQ64" s="560"/>
      <c r="BR64" s="560"/>
      <c r="BS64" s="560"/>
      <c r="BT64" s="560"/>
      <c r="BU64" s="560"/>
      <c r="BV64" s="560"/>
    </row>
    <row r="65" spans="1:74" ht="14.7" customHeight="1" x14ac:dyDescent="0.2">
      <c r="A65" s="574" t="s">
        <v>293</v>
      </c>
      <c r="B65" s="589"/>
      <c r="C65" s="599"/>
      <c r="D65" s="599"/>
      <c r="E65" s="599"/>
      <c r="F65" s="599"/>
      <c r="G65" s="600"/>
      <c r="H65" s="601"/>
      <c r="I65" s="602"/>
      <c r="J65" s="603"/>
      <c r="K65" s="602"/>
      <c r="L65" s="602"/>
      <c r="M65" s="602"/>
      <c r="N65" s="602"/>
      <c r="O65" s="602"/>
      <c r="P65" s="602"/>
      <c r="Q65" s="604"/>
      <c r="R65" s="597" t="s">
        <v>294</v>
      </c>
      <c r="S65" s="605"/>
      <c r="T65" s="605"/>
      <c r="U65" s="605"/>
      <c r="V65" s="605"/>
      <c r="W65" s="605"/>
      <c r="X65" s="605"/>
      <c r="Y65" s="605"/>
      <c r="Z65" s="605"/>
      <c r="AA65" s="605"/>
      <c r="AB65" s="605"/>
      <c r="AC65" s="605"/>
      <c r="AD65" s="605"/>
      <c r="AE65" s="605"/>
      <c r="AF65" s="605"/>
      <c r="AG65" s="606"/>
      <c r="AH65" s="605"/>
      <c r="AI65" s="605"/>
      <c r="AJ65" s="605"/>
      <c r="AK65" s="607"/>
      <c r="AL65" s="560"/>
      <c r="AO65" s="955"/>
      <c r="AP65" s="910"/>
      <c r="AQ65" s="560"/>
      <c r="AR65" s="909"/>
      <c r="AS65" s="909"/>
      <c r="AT65" s="909"/>
      <c r="AU65" s="909"/>
      <c r="AV65" s="909"/>
      <c r="AW65" s="909"/>
      <c r="AX65" s="909"/>
      <c r="AY65" s="909"/>
      <c r="AZ65" s="909"/>
      <c r="BA65" s="909"/>
      <c r="BB65" s="909"/>
      <c r="BC65" s="909"/>
      <c r="BD65" s="909"/>
      <c r="BE65" s="560"/>
      <c r="BF65" s="560"/>
      <c r="BG65" s="560"/>
      <c r="BH65" s="560"/>
      <c r="BI65" s="560"/>
      <c r="BJ65" s="560"/>
      <c r="BK65" s="560"/>
      <c r="BL65" s="560"/>
      <c r="BM65" s="560"/>
      <c r="BN65" s="560"/>
      <c r="BO65" s="560"/>
      <c r="BP65" s="560"/>
      <c r="BQ65" s="560"/>
      <c r="BR65" s="560"/>
      <c r="BS65" s="560"/>
      <c r="BT65" s="560"/>
      <c r="BU65" s="560"/>
      <c r="BV65" s="560"/>
    </row>
    <row r="66" spans="1:74" ht="14.7" customHeight="1" x14ac:dyDescent="0.2">
      <c r="A66" s="588" t="s">
        <v>181</v>
      </c>
      <c r="B66" s="556"/>
      <c r="C66" s="589"/>
      <c r="D66" s="589"/>
      <c r="E66" s="589"/>
      <c r="F66" s="589"/>
      <c r="G66" s="589"/>
      <c r="H66" s="601"/>
      <c r="I66" s="602"/>
      <c r="J66" s="603"/>
      <c r="K66" s="602"/>
      <c r="L66" s="602"/>
      <c r="M66" s="602"/>
      <c r="N66" s="602"/>
      <c r="O66" s="602"/>
      <c r="P66" s="602"/>
      <c r="Q66" s="604"/>
      <c r="R66" s="597" t="s">
        <v>295</v>
      </c>
      <c r="S66" s="608"/>
      <c r="T66" s="608"/>
      <c r="U66" s="608"/>
      <c r="V66" s="608"/>
      <c r="W66" s="608"/>
      <c r="X66" s="608"/>
      <c r="Y66" s="608"/>
      <c r="Z66" s="608"/>
      <c r="AA66" s="608"/>
      <c r="AB66" s="608"/>
      <c r="AC66" s="608"/>
      <c r="AD66" s="608"/>
      <c r="AE66" s="608"/>
      <c r="AF66" s="608"/>
      <c r="AG66" s="609"/>
      <c r="AH66" s="608"/>
      <c r="AI66" s="608"/>
      <c r="AJ66" s="608"/>
      <c r="AK66" s="610"/>
      <c r="AL66" s="560"/>
      <c r="AO66" s="977"/>
      <c r="AP66" s="978"/>
      <c r="AQ66" s="978"/>
      <c r="AR66" s="978"/>
      <c r="AS66" s="978"/>
      <c r="AT66" s="978"/>
      <c r="AU66" s="978"/>
      <c r="AV66" s="978"/>
      <c r="AW66" s="573"/>
      <c r="AX66" s="560"/>
      <c r="AY66" s="560"/>
      <c r="AZ66" s="560"/>
      <c r="BA66" s="560"/>
      <c r="BB66" s="560"/>
      <c r="BC66" s="560"/>
      <c r="BD66" s="560"/>
      <c r="BE66" s="560"/>
      <c r="BF66" s="560"/>
      <c r="BG66" s="560"/>
      <c r="BH66" s="560"/>
      <c r="BI66" s="560"/>
      <c r="BJ66" s="560"/>
      <c r="BK66" s="560"/>
      <c r="BL66" s="560"/>
      <c r="BM66" s="560"/>
      <c r="BN66" s="560"/>
      <c r="BO66" s="560"/>
      <c r="BP66" s="560"/>
      <c r="BQ66" s="560"/>
      <c r="BR66" s="560"/>
      <c r="BS66" s="560"/>
      <c r="BT66" s="560"/>
      <c r="BU66" s="560"/>
      <c r="BV66" s="560"/>
    </row>
    <row r="67" spans="1:74" ht="14.7" customHeight="1" x14ac:dyDescent="0.2">
      <c r="B67" s="611"/>
      <c r="AL67" s="560"/>
      <c r="AO67" s="979"/>
      <c r="AP67" s="980"/>
      <c r="AQ67" s="980"/>
      <c r="AR67" s="980"/>
      <c r="AS67" s="980"/>
      <c r="AT67" s="980"/>
      <c r="AU67" s="980"/>
      <c r="AV67" s="573"/>
      <c r="AW67" s="573"/>
      <c r="AX67" s="560"/>
      <c r="AY67" s="560"/>
      <c r="AZ67" s="560"/>
      <c r="BA67" s="560"/>
      <c r="BB67" s="560"/>
      <c r="BC67" s="560"/>
      <c r="BD67" s="560"/>
      <c r="BE67" s="560"/>
      <c r="BF67" s="612"/>
      <c r="BG67" s="560"/>
      <c r="BH67" s="560"/>
      <c r="BI67" s="560"/>
      <c r="BJ67" s="560"/>
      <c r="BK67" s="560"/>
      <c r="BL67" s="560"/>
      <c r="BM67" s="560"/>
      <c r="BN67" s="560"/>
      <c r="BO67" s="560"/>
      <c r="BP67" s="560"/>
      <c r="BQ67" s="560"/>
      <c r="BR67" s="560"/>
      <c r="BS67" s="560"/>
      <c r="BT67" s="560"/>
      <c r="BU67" s="560"/>
      <c r="BV67" s="560"/>
    </row>
    <row r="68" spans="1:74" ht="14.7" customHeight="1" x14ac:dyDescent="0.2">
      <c r="A68" s="560"/>
      <c r="B68" s="560"/>
      <c r="AL68" s="560"/>
      <c r="AO68" s="560"/>
      <c r="AP68" s="560"/>
      <c r="AQ68" s="560"/>
      <c r="AR68" s="560"/>
      <c r="AS68" s="560"/>
      <c r="AT68" s="560"/>
      <c r="AU68" s="560"/>
      <c r="AV68" s="560"/>
      <c r="AW68" s="560"/>
      <c r="AX68" s="560"/>
      <c r="AY68" s="560"/>
      <c r="AZ68" s="560"/>
      <c r="BA68" s="560"/>
      <c r="BB68" s="560"/>
      <c r="BC68" s="560"/>
      <c r="BD68" s="560"/>
      <c r="BE68" s="560"/>
      <c r="BF68" s="560"/>
      <c r="BG68" s="560"/>
      <c r="BH68" s="560"/>
      <c r="BI68" s="560"/>
      <c r="BJ68" s="560"/>
      <c r="BK68" s="560"/>
      <c r="BL68" s="560"/>
      <c r="BM68" s="560"/>
      <c r="BN68" s="560"/>
      <c r="BO68" s="560"/>
      <c r="BP68" s="560"/>
      <c r="BQ68" s="560"/>
      <c r="BR68" s="560"/>
      <c r="BS68" s="560"/>
      <c r="BT68" s="560"/>
      <c r="BU68" s="560"/>
      <c r="BV68" s="560"/>
    </row>
    <row r="69" spans="1:74" ht="14.7" customHeight="1" x14ac:dyDescent="0.2">
      <c r="A69" s="560"/>
      <c r="AL69" s="560"/>
      <c r="AO69" s="560"/>
      <c r="AP69" s="560"/>
      <c r="AQ69" s="560"/>
      <c r="AR69" s="560"/>
      <c r="AS69" s="560"/>
      <c r="AT69" s="560"/>
      <c r="AU69" s="560"/>
      <c r="AV69" s="560"/>
      <c r="AW69" s="560"/>
      <c r="AX69" s="560"/>
      <c r="AY69" s="560"/>
      <c r="AZ69" s="560"/>
      <c r="BA69" s="560"/>
      <c r="BB69" s="560"/>
      <c r="BC69" s="560"/>
      <c r="BD69" s="560"/>
      <c r="BE69" s="560"/>
      <c r="BF69" s="560"/>
      <c r="BG69" s="560"/>
      <c r="BH69" s="560"/>
      <c r="BI69" s="560"/>
      <c r="BJ69" s="560"/>
      <c r="BK69" s="560"/>
      <c r="BL69" s="560"/>
      <c r="BM69" s="560"/>
      <c r="BN69" s="560"/>
      <c r="BO69" s="560"/>
      <c r="BP69" s="560"/>
      <c r="BQ69" s="560"/>
      <c r="BR69" s="560"/>
      <c r="BS69" s="560"/>
      <c r="BT69" s="560"/>
      <c r="BU69" s="560"/>
      <c r="BV69" s="560"/>
    </row>
    <row r="71" spans="1:74" ht="14.7" customHeight="1" x14ac:dyDescent="0.2">
      <c r="A71" s="560"/>
    </row>
    <row r="72" spans="1:74" ht="14.7" customHeight="1" x14ac:dyDescent="0.2">
      <c r="A72" s="560"/>
    </row>
    <row r="73" spans="1:74" ht="14.7" customHeight="1" x14ac:dyDescent="0.2">
      <c r="A73" s="560"/>
    </row>
    <row r="74" spans="1:74" ht="14.7" customHeight="1" x14ac:dyDescent="0.2">
      <c r="A74" s="560"/>
    </row>
    <row r="75" spans="1:74" ht="14.7" customHeight="1" x14ac:dyDescent="0.2">
      <c r="A75" s="560"/>
    </row>
    <row r="76" spans="1:74" ht="14.7" customHeight="1" x14ac:dyDescent="0.2">
      <c r="A76" s="560"/>
    </row>
    <row r="77" spans="1:74" ht="14.7" customHeight="1" x14ac:dyDescent="0.2">
      <c r="A77" s="560"/>
    </row>
    <row r="78" spans="1:74" ht="14.7" customHeight="1" x14ac:dyDescent="0.2">
      <c r="A78" s="560"/>
    </row>
    <row r="79" spans="1:74" ht="14.7" customHeight="1" x14ac:dyDescent="0.2">
      <c r="A79" s="560"/>
    </row>
    <row r="80" spans="1:74" ht="14.7" customHeight="1" x14ac:dyDescent="0.2">
      <c r="A80" s="560"/>
    </row>
    <row r="81" spans="1:1" ht="14.7" customHeight="1" x14ac:dyDescent="0.2">
      <c r="A81" s="560"/>
    </row>
    <row r="82" spans="1:1" ht="14.7" customHeight="1" x14ac:dyDescent="0.2">
      <c r="A82" s="560"/>
    </row>
    <row r="83" spans="1:1" ht="14.7" customHeight="1" x14ac:dyDescent="0.2">
      <c r="A83" s="560"/>
    </row>
    <row r="84" spans="1:1" ht="14.7" customHeight="1" x14ac:dyDescent="0.2">
      <c r="A84" s="560"/>
    </row>
    <row r="85" spans="1:1" ht="14.7" customHeight="1" x14ac:dyDescent="0.2">
      <c r="A85" s="560"/>
    </row>
    <row r="86" spans="1:1" ht="14.7" customHeight="1" x14ac:dyDescent="0.2">
      <c r="A86" s="560"/>
    </row>
    <row r="87" spans="1:1" ht="14.7" customHeight="1" x14ac:dyDescent="0.2">
      <c r="A87" s="560"/>
    </row>
    <row r="88" spans="1:1" ht="14.7" customHeight="1" x14ac:dyDescent="0.2">
      <c r="A88" s="560"/>
    </row>
    <row r="89" spans="1:1" ht="14.7" customHeight="1" x14ac:dyDescent="0.2">
      <c r="A89" s="560"/>
    </row>
    <row r="90" spans="1:1" ht="14.7" customHeight="1" x14ac:dyDescent="0.2">
      <c r="A90" s="560"/>
    </row>
    <row r="91" spans="1:1" ht="14.7" customHeight="1" x14ac:dyDescent="0.2">
      <c r="A91" s="560"/>
    </row>
    <row r="92" spans="1:1" ht="14.7" customHeight="1" x14ac:dyDescent="0.2">
      <c r="A92" s="560"/>
    </row>
    <row r="93" spans="1:1" ht="14.7" customHeight="1" x14ac:dyDescent="0.2">
      <c r="A93" s="560"/>
    </row>
    <row r="94" spans="1:1" ht="14.7" customHeight="1" x14ac:dyDescent="0.2">
      <c r="A94" s="560"/>
    </row>
    <row r="95" spans="1:1" ht="14.7" customHeight="1" x14ac:dyDescent="0.2">
      <c r="A95" s="560"/>
    </row>
    <row r="96" spans="1:1" ht="14.7" customHeight="1" x14ac:dyDescent="0.2">
      <c r="A96" s="560"/>
    </row>
    <row r="97" spans="1:1" ht="14.7" customHeight="1" x14ac:dyDescent="0.2">
      <c r="A97" s="560"/>
    </row>
    <row r="98" spans="1:1" ht="14.7" customHeight="1" x14ac:dyDescent="0.2">
      <c r="A98" s="560"/>
    </row>
    <row r="99" spans="1:1" ht="14.7" customHeight="1" x14ac:dyDescent="0.2">
      <c r="A99" s="560"/>
    </row>
    <row r="100" spans="1:1" ht="14.7" customHeight="1" x14ac:dyDescent="0.2">
      <c r="A100" s="560"/>
    </row>
    <row r="101" spans="1:1" ht="14.7" customHeight="1" x14ac:dyDescent="0.2">
      <c r="A101" s="560"/>
    </row>
    <row r="102" spans="1:1" ht="14.7" customHeight="1" x14ac:dyDescent="0.2">
      <c r="A102" s="560"/>
    </row>
    <row r="103" spans="1:1" ht="14.7" customHeight="1" x14ac:dyDescent="0.2">
      <c r="A103" s="560"/>
    </row>
    <row r="104" spans="1:1" ht="14.7" customHeight="1" x14ac:dyDescent="0.2">
      <c r="A104" s="560"/>
    </row>
    <row r="105" spans="1:1" ht="14.7" customHeight="1" x14ac:dyDescent="0.2">
      <c r="A105" s="560"/>
    </row>
    <row r="106" spans="1:1" ht="14.7" customHeight="1" x14ac:dyDescent="0.2">
      <c r="A106" s="560"/>
    </row>
    <row r="107" spans="1:1" ht="14.7" customHeight="1" x14ac:dyDescent="0.2">
      <c r="A107" s="560"/>
    </row>
    <row r="108" spans="1:1" ht="14.7" customHeight="1" x14ac:dyDescent="0.2">
      <c r="A108" s="560"/>
    </row>
    <row r="109" spans="1:1" ht="14.7" customHeight="1" x14ac:dyDescent="0.2">
      <c r="A109" s="560"/>
    </row>
    <row r="110" spans="1:1" ht="14.7" customHeight="1" x14ac:dyDescent="0.2">
      <c r="A110" s="560"/>
    </row>
    <row r="111" spans="1:1" ht="14.7" customHeight="1" x14ac:dyDescent="0.2">
      <c r="A111" s="560"/>
    </row>
    <row r="112" spans="1:1" ht="14.7" customHeight="1" x14ac:dyDescent="0.2">
      <c r="A112" s="560"/>
    </row>
    <row r="113" spans="1:1" ht="14.7" customHeight="1" x14ac:dyDescent="0.2">
      <c r="A113" s="560"/>
    </row>
    <row r="114" spans="1:1" ht="14.7" customHeight="1" x14ac:dyDescent="0.2">
      <c r="A114" s="560"/>
    </row>
    <row r="115" spans="1:1" ht="14.7" customHeight="1" x14ac:dyDescent="0.2">
      <c r="A115" s="560"/>
    </row>
    <row r="116" spans="1:1" ht="14.7" customHeight="1" x14ac:dyDescent="0.2">
      <c r="A116" s="560"/>
    </row>
    <row r="117" spans="1:1" ht="14.7" customHeight="1" x14ac:dyDescent="0.2">
      <c r="A117" s="560"/>
    </row>
    <row r="118" spans="1:1" ht="14.7" customHeight="1" x14ac:dyDescent="0.2">
      <c r="A118" s="560"/>
    </row>
    <row r="119" spans="1:1" ht="14.7" customHeight="1" x14ac:dyDescent="0.2">
      <c r="A119" s="560"/>
    </row>
    <row r="120" spans="1:1" ht="14.7" customHeight="1" x14ac:dyDescent="0.2">
      <c r="A120" s="560"/>
    </row>
    <row r="121" spans="1:1" ht="14.7" customHeight="1" x14ac:dyDescent="0.2">
      <c r="A121" s="560"/>
    </row>
    <row r="122" spans="1:1" ht="14.7" customHeight="1" x14ac:dyDescent="0.2">
      <c r="A122" s="560"/>
    </row>
    <row r="123" spans="1:1" ht="14.7" customHeight="1" x14ac:dyDescent="0.2">
      <c r="A123" s="560"/>
    </row>
    <row r="124" spans="1:1" ht="14.7" customHeight="1" x14ac:dyDescent="0.2">
      <c r="A124" s="560"/>
    </row>
    <row r="125" spans="1:1" ht="14.7" customHeight="1" x14ac:dyDescent="0.2">
      <c r="A125" s="560"/>
    </row>
    <row r="126" spans="1:1" ht="14.7" customHeight="1" x14ac:dyDescent="0.2">
      <c r="A126" s="560"/>
    </row>
    <row r="127" spans="1:1" ht="14.7" customHeight="1" x14ac:dyDescent="0.2">
      <c r="A127" s="560"/>
    </row>
    <row r="128" spans="1:1" ht="14.7" customHeight="1" x14ac:dyDescent="0.2">
      <c r="A128" s="560"/>
    </row>
    <row r="129" spans="1:1" ht="14.7" customHeight="1" x14ac:dyDescent="0.2">
      <c r="A129" s="560"/>
    </row>
    <row r="130" spans="1:1" ht="14.7" customHeight="1" x14ac:dyDescent="0.2">
      <c r="A130" s="560"/>
    </row>
    <row r="131" spans="1:1" ht="14.7" customHeight="1" x14ac:dyDescent="0.2">
      <c r="A131" s="560"/>
    </row>
    <row r="132" spans="1:1" ht="14.7" customHeight="1" x14ac:dyDescent="0.2">
      <c r="A132" s="560"/>
    </row>
    <row r="133" spans="1:1" ht="14.7" customHeight="1" x14ac:dyDescent="0.2">
      <c r="A133" s="560"/>
    </row>
    <row r="134" spans="1:1" ht="14.7" customHeight="1" x14ac:dyDescent="0.2">
      <c r="A134" s="560"/>
    </row>
    <row r="135" spans="1:1" ht="14.7" customHeight="1" x14ac:dyDescent="0.2">
      <c r="A135" s="560"/>
    </row>
    <row r="136" spans="1:1" ht="14.7" customHeight="1" x14ac:dyDescent="0.2">
      <c r="A136" s="560"/>
    </row>
    <row r="137" spans="1:1" ht="14.7" customHeight="1" x14ac:dyDescent="0.2">
      <c r="A137" s="560"/>
    </row>
    <row r="138" spans="1:1" ht="14.7" customHeight="1" x14ac:dyDescent="0.2">
      <c r="A138" s="560"/>
    </row>
    <row r="139" spans="1:1" ht="14.7" customHeight="1" x14ac:dyDescent="0.2">
      <c r="A139" s="560"/>
    </row>
    <row r="140" spans="1:1" ht="14.7" customHeight="1" x14ac:dyDescent="0.2">
      <c r="A140" s="560"/>
    </row>
    <row r="141" spans="1:1" ht="14.7" customHeight="1" x14ac:dyDescent="0.2">
      <c r="A141" s="560"/>
    </row>
    <row r="142" spans="1:1" ht="14.7" customHeight="1" x14ac:dyDescent="0.2">
      <c r="A142" s="560"/>
    </row>
    <row r="143" spans="1:1" ht="14.7" customHeight="1" x14ac:dyDescent="0.2">
      <c r="A143" s="560"/>
    </row>
    <row r="144" spans="1:1" ht="14.7" customHeight="1" x14ac:dyDescent="0.2">
      <c r="A144" s="560"/>
    </row>
    <row r="145" spans="1:1" ht="14.7" customHeight="1" x14ac:dyDescent="0.2">
      <c r="A145" s="560"/>
    </row>
    <row r="146" spans="1:1" ht="14.7" customHeight="1" x14ac:dyDescent="0.2">
      <c r="A146" s="560"/>
    </row>
    <row r="147" spans="1:1" ht="14.7" customHeight="1" x14ac:dyDescent="0.2">
      <c r="A147" s="560"/>
    </row>
    <row r="148" spans="1:1" ht="14.7" customHeight="1" x14ac:dyDescent="0.2">
      <c r="A148" s="560"/>
    </row>
    <row r="149" spans="1:1" ht="14.7" customHeight="1" x14ac:dyDescent="0.2">
      <c r="A149" s="560"/>
    </row>
    <row r="150" spans="1:1" ht="14.7" customHeight="1" x14ac:dyDescent="0.2">
      <c r="A150" s="560"/>
    </row>
    <row r="151" spans="1:1" ht="14.7" customHeight="1" x14ac:dyDescent="0.2">
      <c r="A151" s="560"/>
    </row>
    <row r="152" spans="1:1" ht="14.7" customHeight="1" x14ac:dyDescent="0.2">
      <c r="A152" s="560"/>
    </row>
    <row r="153" spans="1:1" ht="14.7" customHeight="1" x14ac:dyDescent="0.2">
      <c r="A153" s="560"/>
    </row>
    <row r="154" spans="1:1" ht="14.7" customHeight="1" x14ac:dyDescent="0.2">
      <c r="A154" s="560"/>
    </row>
    <row r="155" spans="1:1" ht="14.7" customHeight="1" x14ac:dyDescent="0.2">
      <c r="A155" s="560"/>
    </row>
    <row r="156" spans="1:1" ht="14.7" customHeight="1" x14ac:dyDescent="0.2">
      <c r="A156" s="560"/>
    </row>
    <row r="157" spans="1:1" ht="14.7" customHeight="1" x14ac:dyDescent="0.2">
      <c r="A157" s="560"/>
    </row>
    <row r="158" spans="1:1" ht="14.7" customHeight="1" x14ac:dyDescent="0.2">
      <c r="A158" s="560"/>
    </row>
    <row r="159" spans="1:1" ht="14.7" customHeight="1" x14ac:dyDescent="0.2">
      <c r="A159" s="560"/>
    </row>
    <row r="160" spans="1:1" ht="14.7" customHeight="1" x14ac:dyDescent="0.2">
      <c r="A160" s="560"/>
    </row>
    <row r="161" spans="1:1" ht="14.7" customHeight="1" x14ac:dyDescent="0.2">
      <c r="A161" s="560"/>
    </row>
    <row r="162" spans="1:1" ht="14.7" customHeight="1" x14ac:dyDescent="0.2">
      <c r="A162" s="560"/>
    </row>
    <row r="163" spans="1:1" ht="14.7" customHeight="1" x14ac:dyDescent="0.2">
      <c r="A163" s="560"/>
    </row>
    <row r="164" spans="1:1" ht="14.7" customHeight="1" x14ac:dyDescent="0.2">
      <c r="A164" s="560"/>
    </row>
    <row r="165" spans="1:1" ht="14.7" customHeight="1" x14ac:dyDescent="0.2">
      <c r="A165" s="560"/>
    </row>
    <row r="166" spans="1:1" ht="14.7" customHeight="1" x14ac:dyDescent="0.2">
      <c r="A166" s="560"/>
    </row>
    <row r="167" spans="1:1" ht="14.7" customHeight="1" x14ac:dyDescent="0.2">
      <c r="A167" s="560"/>
    </row>
  </sheetData>
  <mergeCells count="178">
    <mergeCell ref="AA60:AF60"/>
    <mergeCell ref="AR65:BD65"/>
    <mergeCell ref="AO66:AV66"/>
    <mergeCell ref="AO67:AU67"/>
    <mergeCell ref="Q63:R63"/>
    <mergeCell ref="S63:V63"/>
    <mergeCell ref="W63:Z63"/>
    <mergeCell ref="AA63:AF63"/>
    <mergeCell ref="Q64:R64"/>
    <mergeCell ref="S64:V64"/>
    <mergeCell ref="W64:Z64"/>
    <mergeCell ref="AA64:AF64"/>
    <mergeCell ref="AP55:AP65"/>
    <mergeCell ref="B55:B64"/>
    <mergeCell ref="Q55:R55"/>
    <mergeCell ref="S55:V55"/>
    <mergeCell ref="W55:Z55"/>
    <mergeCell ref="AA55:AF55"/>
    <mergeCell ref="Q56:R56"/>
    <mergeCell ref="S56:V56"/>
    <mergeCell ref="W56:Z56"/>
    <mergeCell ref="AA56:AF56"/>
    <mergeCell ref="Q61:R61"/>
    <mergeCell ref="S61:V61"/>
    <mergeCell ref="W61:Z61"/>
    <mergeCell ref="AA61:AF61"/>
    <mergeCell ref="Q62:R62"/>
    <mergeCell ref="S62:V62"/>
    <mergeCell ref="W62:Z62"/>
    <mergeCell ref="AA62:AF62"/>
    <mergeCell ref="Q59:R59"/>
    <mergeCell ref="S59:V59"/>
    <mergeCell ref="W59:Z59"/>
    <mergeCell ref="AA59:AF59"/>
    <mergeCell ref="Q60:R60"/>
    <mergeCell ref="S60:V60"/>
    <mergeCell ref="W60:Z60"/>
    <mergeCell ref="Q51:R51"/>
    <mergeCell ref="S51:V51"/>
    <mergeCell ref="W51:Z51"/>
    <mergeCell ref="AA51:AF51"/>
    <mergeCell ref="Q57:R57"/>
    <mergeCell ref="S57:V57"/>
    <mergeCell ref="W57:Z57"/>
    <mergeCell ref="AA57:AF57"/>
    <mergeCell ref="Q58:R58"/>
    <mergeCell ref="S58:V58"/>
    <mergeCell ref="W58:Z58"/>
    <mergeCell ref="AA58:AF58"/>
    <mergeCell ref="S46:V46"/>
    <mergeCell ref="W46:Z46"/>
    <mergeCell ref="AA46:AF46"/>
    <mergeCell ref="B52:B54"/>
    <mergeCell ref="Q52:R52"/>
    <mergeCell ref="S52:V52"/>
    <mergeCell ref="W52:Z52"/>
    <mergeCell ref="AA52:AF52"/>
    <mergeCell ref="Q53:R53"/>
    <mergeCell ref="Q49:R49"/>
    <mergeCell ref="S49:V49"/>
    <mergeCell ref="W49:Z49"/>
    <mergeCell ref="AA49:AF49"/>
    <mergeCell ref="Q50:R50"/>
    <mergeCell ref="S50:V50"/>
    <mergeCell ref="W50:Z50"/>
    <mergeCell ref="AA50:AF50"/>
    <mergeCell ref="S53:V53"/>
    <mergeCell ref="W53:Z53"/>
    <mergeCell ref="AA53:AF53"/>
    <mergeCell ref="Q54:R54"/>
    <mergeCell ref="S54:V54"/>
    <mergeCell ref="W54:Z54"/>
    <mergeCell ref="AA54:AF54"/>
    <mergeCell ref="AP36:BD39"/>
    <mergeCell ref="BT36:BV39"/>
    <mergeCell ref="Q37:R39"/>
    <mergeCell ref="BE37:BG37"/>
    <mergeCell ref="AP41:AP51"/>
    <mergeCell ref="S42:V42"/>
    <mergeCell ref="W42:Z42"/>
    <mergeCell ref="AA42:AF42"/>
    <mergeCell ref="Q43:R43"/>
    <mergeCell ref="S43:V43"/>
    <mergeCell ref="W43:Z43"/>
    <mergeCell ref="AA43:AF43"/>
    <mergeCell ref="Q44:R44"/>
    <mergeCell ref="S44:V44"/>
    <mergeCell ref="W44:Z44"/>
    <mergeCell ref="AA44:AF44"/>
    <mergeCell ref="Q40:R40"/>
    <mergeCell ref="S40:V40"/>
    <mergeCell ref="W40:Z40"/>
    <mergeCell ref="AA40:AF40"/>
    <mergeCell ref="Q41:R41"/>
    <mergeCell ref="S41:V41"/>
    <mergeCell ref="W41:Z41"/>
    <mergeCell ref="AA41:AF41"/>
    <mergeCell ref="A35:Z35"/>
    <mergeCell ref="AA35:AK35"/>
    <mergeCell ref="A36:A64"/>
    <mergeCell ref="B36:O39"/>
    <mergeCell ref="S36:V39"/>
    <mergeCell ref="W36:Z39"/>
    <mergeCell ref="AA36:AF39"/>
    <mergeCell ref="AG36:AK39"/>
    <mergeCell ref="AO36:AO65"/>
    <mergeCell ref="B40:B51"/>
    <mergeCell ref="Q42:R42"/>
    <mergeCell ref="Q47:R47"/>
    <mergeCell ref="S47:V47"/>
    <mergeCell ref="W47:Z47"/>
    <mergeCell ref="AA47:AF47"/>
    <mergeCell ref="Q48:R48"/>
    <mergeCell ref="S48:V48"/>
    <mergeCell ref="W48:Z48"/>
    <mergeCell ref="AA48:AF48"/>
    <mergeCell ref="Q45:R45"/>
    <mergeCell ref="S45:V45"/>
    <mergeCell ref="W45:Z45"/>
    <mergeCell ref="AA45:AF45"/>
    <mergeCell ref="Q46:R46"/>
    <mergeCell ref="Q12:S13"/>
    <mergeCell ref="T12:AK13"/>
    <mergeCell ref="Q14:V15"/>
    <mergeCell ref="W14:AK15"/>
    <mergeCell ref="U19:X19"/>
    <mergeCell ref="AV29:AX30"/>
    <mergeCell ref="Q30:S30"/>
    <mergeCell ref="T30:AA30"/>
    <mergeCell ref="B31:G34"/>
    <mergeCell ref="H31:K31"/>
    <mergeCell ref="L31:M31"/>
    <mergeCell ref="O31:P31"/>
    <mergeCell ref="R31:AK31"/>
    <mergeCell ref="AP31:AU33"/>
    <mergeCell ref="H32:K33"/>
    <mergeCell ref="N32:U33"/>
    <mergeCell ref="X32:AK33"/>
    <mergeCell ref="H34:AK34"/>
    <mergeCell ref="AO20:AO34"/>
    <mergeCell ref="B21:G21"/>
    <mergeCell ref="H21:AK21"/>
    <mergeCell ref="B22:G25"/>
    <mergeCell ref="H22:K22"/>
    <mergeCell ref="L22:M22"/>
    <mergeCell ref="A20:A34"/>
    <mergeCell ref="B20:G20"/>
    <mergeCell ref="H20:AK20"/>
    <mergeCell ref="X23:AK24"/>
    <mergeCell ref="H25:AK25"/>
    <mergeCell ref="B26:G27"/>
    <mergeCell ref="K26:P26"/>
    <mergeCell ref="S26:U26"/>
    <mergeCell ref="Y26:AK26"/>
    <mergeCell ref="H27:J27"/>
    <mergeCell ref="K27:AK27"/>
    <mergeCell ref="H28:AK28"/>
    <mergeCell ref="B29:G30"/>
    <mergeCell ref="H29:J30"/>
    <mergeCell ref="K29:P30"/>
    <mergeCell ref="Q29:S29"/>
    <mergeCell ref="T29:AA29"/>
    <mergeCell ref="AB29:AC30"/>
    <mergeCell ref="AD29:AK30"/>
    <mergeCell ref="O22:P22"/>
    <mergeCell ref="R22:AK22"/>
    <mergeCell ref="H23:K24"/>
    <mergeCell ref="N23:U24"/>
    <mergeCell ref="B28:G28"/>
    <mergeCell ref="A6:AK6"/>
    <mergeCell ref="Y8:AA8"/>
    <mergeCell ref="AC8:AD8"/>
    <mergeCell ref="AF8:AG8"/>
    <mergeCell ref="AI8:AJ8"/>
    <mergeCell ref="A10:E11"/>
    <mergeCell ref="F10:J11"/>
    <mergeCell ref="Q10:S11"/>
    <mergeCell ref="T10:AK11"/>
  </mergeCells>
  <phoneticPr fontId="13"/>
  <dataValidations count="1">
    <dataValidation type="list" allowBlank="1" showInputMessage="1" showErrorMessage="1" sqref="S40:Z64">
      <formula1>"〇"</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M48"/>
  <sheetViews>
    <sheetView view="pageBreakPreview" zoomScaleNormal="100" zoomScaleSheetLayoutView="100" workbookViewId="0">
      <selection activeCell="H7" sqref="H7"/>
    </sheetView>
  </sheetViews>
  <sheetFormatPr defaultColWidth="9" defaultRowHeight="14.4" x14ac:dyDescent="0.2"/>
  <cols>
    <col min="1" max="1" width="2.21875" style="38" customWidth="1"/>
    <col min="2" max="2" width="3.33203125" style="38" customWidth="1"/>
    <col min="3" max="3" width="2.21875" style="38" customWidth="1"/>
    <col min="4" max="4" width="2.33203125" style="38" customWidth="1"/>
    <col min="5" max="5" width="8.88671875" style="38" customWidth="1"/>
    <col min="6" max="6" width="9" style="38"/>
    <col min="7" max="7" width="2.44140625" style="38" bestFit="1" customWidth="1"/>
    <col min="8" max="8" width="17.77734375" style="38" customWidth="1"/>
    <col min="9" max="9" width="13" style="38" customWidth="1"/>
    <col min="10" max="10" width="8.77734375" style="38" customWidth="1"/>
    <col min="11" max="11" width="17.21875" style="38" customWidth="1"/>
    <col min="12" max="12" width="1.88671875" style="38" customWidth="1"/>
    <col min="13" max="13" width="3.109375" style="38" customWidth="1"/>
    <col min="14" max="16384" width="9" style="38"/>
  </cols>
  <sheetData>
    <row r="1" spans="1:13" s="18" customFormat="1" ht="14.25" customHeight="1" x14ac:dyDescent="0.2">
      <c r="B1" s="1798" t="s">
        <v>34</v>
      </c>
      <c r="C1" s="1798"/>
      <c r="D1" s="1798"/>
      <c r="E1" s="1798"/>
      <c r="F1" s="1798"/>
      <c r="G1" s="1798"/>
      <c r="H1" s="1798"/>
    </row>
    <row r="2" spans="1:13" s="18" customFormat="1" ht="14.25" customHeight="1" x14ac:dyDescent="0.2">
      <c r="B2" s="1798"/>
      <c r="C2" s="1798"/>
      <c r="D2" s="1798"/>
      <c r="E2" s="1798"/>
      <c r="F2" s="1798"/>
      <c r="G2" s="1798"/>
      <c r="H2" s="1798"/>
    </row>
    <row r="3" spans="1:13" s="18" customFormat="1" ht="14.25" customHeight="1" x14ac:dyDescent="0.2"/>
    <row r="4" spans="1:13" s="18" customFormat="1" ht="21" customHeight="1" x14ac:dyDescent="0.2">
      <c r="A4" s="17"/>
      <c r="B4" s="19" t="s">
        <v>77</v>
      </c>
      <c r="C4" s="20"/>
      <c r="D4" s="20"/>
      <c r="E4" s="20"/>
      <c r="F4" s="20"/>
      <c r="G4" s="20"/>
      <c r="H4" s="20"/>
      <c r="I4" s="20"/>
      <c r="J4" s="20"/>
      <c r="K4" s="20"/>
      <c r="L4" s="21"/>
      <c r="M4" s="17"/>
    </row>
    <row r="5" spans="1:13" s="18" customFormat="1" ht="21" customHeight="1" x14ac:dyDescent="0.2">
      <c r="A5" s="17"/>
      <c r="B5" s="22"/>
      <c r="C5" s="23" t="s">
        <v>78</v>
      </c>
      <c r="D5" s="24"/>
      <c r="E5" s="24" t="s">
        <v>62</v>
      </c>
      <c r="F5" s="24"/>
      <c r="G5" s="24"/>
      <c r="H5" s="24" t="s">
        <v>79</v>
      </c>
      <c r="I5" s="17"/>
      <c r="J5" s="24"/>
      <c r="K5" s="25" t="s">
        <v>80</v>
      </c>
      <c r="L5" s="26"/>
      <c r="M5" s="17"/>
    </row>
    <row r="6" spans="1:13" s="18" customFormat="1" ht="21" customHeight="1" x14ac:dyDescent="0.2">
      <c r="A6" s="17"/>
      <c r="B6" s="22"/>
      <c r="C6" s="23" t="s">
        <v>78</v>
      </c>
      <c r="D6" s="24"/>
      <c r="E6" s="1799" t="s">
        <v>69</v>
      </c>
      <c r="F6" s="1800"/>
      <c r="G6" s="1800"/>
      <c r="H6" s="24" t="s">
        <v>81</v>
      </c>
      <c r="I6" s="17"/>
      <c r="J6" s="24"/>
      <c r="K6" s="25" t="s">
        <v>80</v>
      </c>
      <c r="L6" s="26"/>
      <c r="M6" s="17"/>
    </row>
    <row r="7" spans="1:13" s="18" customFormat="1" ht="21" customHeight="1" x14ac:dyDescent="0.2">
      <c r="A7" s="17"/>
      <c r="B7" s="22"/>
      <c r="C7" s="23" t="s">
        <v>207</v>
      </c>
      <c r="D7" s="24"/>
      <c r="E7" s="24" t="s">
        <v>71</v>
      </c>
      <c r="F7" s="24"/>
      <c r="G7" s="24"/>
      <c r="H7" s="24" t="s">
        <v>81</v>
      </c>
      <c r="I7" s="17"/>
      <c r="J7" s="24"/>
      <c r="K7" s="25" t="s">
        <v>80</v>
      </c>
      <c r="L7" s="26"/>
      <c r="M7" s="17"/>
    </row>
    <row r="8" spans="1:13" s="18" customFormat="1" ht="21" customHeight="1" x14ac:dyDescent="0.2">
      <c r="A8" s="17"/>
      <c r="B8" s="27" t="s">
        <v>82</v>
      </c>
      <c r="C8" s="28"/>
      <c r="D8" s="28"/>
      <c r="E8" s="28"/>
      <c r="F8" s="28" t="s">
        <v>4</v>
      </c>
      <c r="G8" s="28"/>
      <c r="H8" s="83" t="s">
        <v>5</v>
      </c>
      <c r="I8" s="28"/>
      <c r="J8" s="1801" t="s">
        <v>83</v>
      </c>
      <c r="K8" s="1802"/>
      <c r="L8" s="29"/>
      <c r="M8" s="17"/>
    </row>
    <row r="9" spans="1:13" s="18" customFormat="1" ht="21" customHeight="1" x14ac:dyDescent="0.2">
      <c r="A9" s="17"/>
      <c r="B9" s="30"/>
      <c r="C9" s="31"/>
      <c r="D9" s="31"/>
      <c r="E9" s="31"/>
      <c r="F9" s="1803" t="s">
        <v>6</v>
      </c>
      <c r="G9" s="1803"/>
      <c r="H9" s="1803"/>
      <c r="I9" s="31"/>
      <c r="J9" s="31"/>
      <c r="K9" s="31"/>
      <c r="L9" s="32"/>
      <c r="M9" s="17"/>
    </row>
    <row r="10" spans="1:13" s="18" customFormat="1" ht="15" customHeight="1" x14ac:dyDescent="0.2">
      <c r="A10" s="17"/>
      <c r="B10" s="24"/>
      <c r="C10" s="24"/>
      <c r="D10" s="28"/>
      <c r="E10" s="28"/>
      <c r="F10" s="39"/>
      <c r="G10" s="39"/>
      <c r="H10" s="39"/>
      <c r="I10" s="28"/>
      <c r="J10" s="28"/>
      <c r="K10" s="24"/>
      <c r="L10" s="24"/>
      <c r="M10" s="17"/>
    </row>
    <row r="11" spans="1:13" s="18" customFormat="1" ht="15" customHeight="1" x14ac:dyDescent="0.2">
      <c r="A11" s="17"/>
      <c r="B11" s="40" t="s">
        <v>7</v>
      </c>
      <c r="C11" s="17"/>
      <c r="D11" s="1804" t="s">
        <v>84</v>
      </c>
      <c r="E11" s="1804"/>
      <c r="F11" s="1804"/>
      <c r="G11" s="1804"/>
      <c r="H11" s="1804"/>
      <c r="I11" s="1804"/>
      <c r="J11" s="1804"/>
      <c r="K11" s="17"/>
      <c r="L11" s="17"/>
      <c r="M11" s="17"/>
    </row>
    <row r="12" spans="1:13" s="18" customFormat="1" ht="15" customHeight="1" x14ac:dyDescent="0.2">
      <c r="A12" s="17"/>
      <c r="B12" s="40" t="s">
        <v>7</v>
      </c>
      <c r="C12" s="17"/>
      <c r="D12" s="81" t="s">
        <v>8</v>
      </c>
      <c r="E12" s="81"/>
      <c r="F12" s="81"/>
      <c r="G12" s="81"/>
      <c r="H12" s="81"/>
      <c r="I12" s="81"/>
      <c r="J12" s="81"/>
      <c r="K12" s="36"/>
      <c r="L12" s="17"/>
      <c r="M12" s="17"/>
    </row>
    <row r="13" spans="1:13" s="18" customFormat="1" ht="15" customHeight="1" x14ac:dyDescent="0.2">
      <c r="A13" s="17"/>
      <c r="B13" s="33"/>
      <c r="C13" s="17"/>
      <c r="D13" s="81"/>
      <c r="E13" s="81"/>
      <c r="F13" s="81"/>
      <c r="G13" s="81"/>
      <c r="H13" s="81"/>
      <c r="I13" s="81"/>
      <c r="J13" s="81"/>
      <c r="K13" s="17"/>
      <c r="L13" s="17"/>
      <c r="M13" s="17"/>
    </row>
    <row r="14" spans="1:13" s="18" customFormat="1" ht="15" customHeight="1" x14ac:dyDescent="0.2">
      <c r="A14" s="17"/>
      <c r="B14" s="34" t="s">
        <v>9</v>
      </c>
      <c r="C14" s="17"/>
      <c r="D14" s="1797" t="s">
        <v>85</v>
      </c>
      <c r="E14" s="1797"/>
      <c r="F14" s="1797"/>
      <c r="G14" s="1797"/>
      <c r="H14" s="1797"/>
      <c r="I14" s="1797"/>
      <c r="J14" s="1797" t="s">
        <v>21</v>
      </c>
      <c r="K14" s="1797"/>
      <c r="L14" s="1797"/>
      <c r="M14" s="17"/>
    </row>
    <row r="15" spans="1:13" s="18" customFormat="1" ht="15" customHeight="1" x14ac:dyDescent="0.2">
      <c r="A15" s="17"/>
      <c r="B15" s="34"/>
      <c r="C15" s="17"/>
      <c r="D15" s="17"/>
      <c r="E15" s="17"/>
      <c r="F15" s="17"/>
      <c r="G15" s="17"/>
      <c r="H15" s="17"/>
      <c r="I15" s="17"/>
      <c r="J15" s="17"/>
      <c r="K15" s="17"/>
      <c r="L15" s="17"/>
      <c r="M15" s="17"/>
    </row>
    <row r="16" spans="1:13" s="18" customFormat="1" ht="15" customHeight="1" x14ac:dyDescent="0.2">
      <c r="A16" s="17"/>
      <c r="B16" s="34" t="s">
        <v>41</v>
      </c>
      <c r="C16" s="17"/>
      <c r="D16" s="1797" t="s">
        <v>86</v>
      </c>
      <c r="E16" s="1797"/>
      <c r="F16" s="1797"/>
      <c r="G16" s="1797"/>
      <c r="H16" s="1797"/>
      <c r="I16" s="1797"/>
      <c r="J16" s="17"/>
      <c r="K16" s="17"/>
      <c r="L16" s="17"/>
      <c r="M16" s="17"/>
    </row>
    <row r="17" spans="1:13" s="18" customFormat="1" ht="15" customHeight="1" x14ac:dyDescent="0.2">
      <c r="A17" s="17"/>
      <c r="B17" s="34"/>
      <c r="C17" s="17" t="s">
        <v>14</v>
      </c>
      <c r="D17" s="17"/>
      <c r="E17" s="17" t="s">
        <v>11</v>
      </c>
      <c r="F17" s="17"/>
      <c r="G17" s="17"/>
      <c r="H17" s="17"/>
      <c r="I17" s="17"/>
      <c r="J17" s="1797" t="s">
        <v>21</v>
      </c>
      <c r="K17" s="1797"/>
      <c r="L17" s="1797"/>
      <c r="M17" s="17"/>
    </row>
    <row r="18" spans="1:13" s="18" customFormat="1" ht="15" customHeight="1" x14ac:dyDescent="0.2">
      <c r="A18" s="17"/>
      <c r="B18" s="34"/>
      <c r="C18" s="17" t="s">
        <v>16</v>
      </c>
      <c r="D18" s="17"/>
      <c r="E18" s="17" t="s">
        <v>12</v>
      </c>
      <c r="F18" s="17"/>
      <c r="G18" s="17"/>
      <c r="H18" s="17"/>
      <c r="I18" s="17"/>
      <c r="J18" s="1797" t="s">
        <v>21</v>
      </c>
      <c r="K18" s="1797"/>
      <c r="L18" s="1797"/>
      <c r="M18" s="17"/>
    </row>
    <row r="19" spans="1:13" s="18" customFormat="1" ht="15" customHeight="1" x14ac:dyDescent="0.2">
      <c r="A19" s="17"/>
      <c r="B19" s="34"/>
      <c r="C19" s="17"/>
      <c r="D19" s="35" t="s">
        <v>87</v>
      </c>
      <c r="E19" s="17" t="s">
        <v>88</v>
      </c>
      <c r="F19" s="17"/>
      <c r="G19" s="17"/>
      <c r="H19" s="17"/>
      <c r="I19" s="17"/>
      <c r="J19" s="17"/>
      <c r="K19" s="17"/>
      <c r="L19" s="17"/>
      <c r="M19" s="17"/>
    </row>
    <row r="20" spans="1:13" s="18" customFormat="1" ht="15" customHeight="1" x14ac:dyDescent="0.2">
      <c r="A20" s="17"/>
      <c r="B20" s="34"/>
      <c r="C20" s="17"/>
      <c r="D20" s="17"/>
      <c r="E20" s="17"/>
      <c r="F20" s="17"/>
      <c r="G20" s="17"/>
      <c r="H20" s="17"/>
      <c r="I20" s="17"/>
      <c r="J20" s="17"/>
      <c r="K20" s="17"/>
      <c r="L20" s="17"/>
      <c r="M20" s="17"/>
    </row>
    <row r="21" spans="1:13" s="18" customFormat="1" ht="15" customHeight="1" x14ac:dyDescent="0.2">
      <c r="A21" s="17"/>
      <c r="B21" s="34"/>
      <c r="C21" s="17"/>
      <c r="D21" s="17"/>
      <c r="E21" s="17"/>
      <c r="F21" s="17"/>
      <c r="G21" s="17"/>
      <c r="H21" s="17"/>
      <c r="I21" s="17"/>
      <c r="J21" s="17"/>
      <c r="K21" s="17"/>
      <c r="L21" s="17"/>
      <c r="M21" s="17"/>
    </row>
    <row r="22" spans="1:13" s="18" customFormat="1" ht="15" customHeight="1" x14ac:dyDescent="0.2">
      <c r="A22" s="17"/>
      <c r="B22" s="34" t="s">
        <v>43</v>
      </c>
      <c r="C22" s="17"/>
      <c r="D22" s="1797" t="s">
        <v>13</v>
      </c>
      <c r="E22" s="1797"/>
      <c r="F22" s="1797"/>
      <c r="G22" s="1797"/>
      <c r="H22" s="1797"/>
      <c r="I22" s="1797"/>
      <c r="J22" s="1797"/>
      <c r="K22" s="1797"/>
      <c r="L22" s="17"/>
      <c r="M22" s="17"/>
    </row>
    <row r="23" spans="1:13" s="18" customFormat="1" ht="15" customHeight="1" x14ac:dyDescent="0.2">
      <c r="A23" s="17"/>
      <c r="B23" s="34"/>
      <c r="C23" s="17" t="s">
        <v>14</v>
      </c>
      <c r="D23" s="81"/>
      <c r="E23" s="81" t="s">
        <v>15</v>
      </c>
      <c r="F23" s="81"/>
      <c r="G23" s="81"/>
      <c r="H23" s="81"/>
      <c r="I23" s="81"/>
      <c r="M23" s="17"/>
    </row>
    <row r="24" spans="1:13" s="18" customFormat="1" ht="15" customHeight="1" x14ac:dyDescent="0.2">
      <c r="A24" s="17"/>
      <c r="B24" s="34"/>
      <c r="C24" s="17"/>
      <c r="D24" s="81"/>
      <c r="E24" s="81"/>
      <c r="F24" s="81"/>
      <c r="G24" s="81"/>
      <c r="H24" s="81"/>
      <c r="I24" s="81"/>
      <c r="J24" s="1797" t="s">
        <v>21</v>
      </c>
      <c r="K24" s="1797"/>
      <c r="L24" s="1797"/>
      <c r="M24" s="17"/>
    </row>
    <row r="25" spans="1:13" s="18" customFormat="1" ht="15" customHeight="1" x14ac:dyDescent="0.2">
      <c r="A25" s="17"/>
      <c r="B25" s="34"/>
      <c r="C25" s="17" t="s">
        <v>16</v>
      </c>
      <c r="D25" s="17"/>
      <c r="E25" s="1797" t="s">
        <v>17</v>
      </c>
      <c r="F25" s="1797"/>
      <c r="G25" s="1797"/>
      <c r="H25" s="1797"/>
      <c r="I25" s="1797"/>
      <c r="J25" s="36" t="s">
        <v>18</v>
      </c>
      <c r="K25" s="37" t="s">
        <v>19</v>
      </c>
      <c r="L25" s="81"/>
      <c r="M25" s="17"/>
    </row>
    <row r="26" spans="1:13" s="18" customFormat="1" ht="15" customHeight="1" x14ac:dyDescent="0.2">
      <c r="A26" s="17"/>
      <c r="B26" s="34"/>
      <c r="C26" s="17" t="s">
        <v>20</v>
      </c>
      <c r="D26" s="17"/>
      <c r="E26" s="81" t="s">
        <v>261</v>
      </c>
      <c r="F26" s="81"/>
      <c r="G26" s="81"/>
      <c r="H26" s="81"/>
      <c r="I26" s="81"/>
      <c r="J26" s="36"/>
      <c r="K26" s="37"/>
      <c r="L26" s="81"/>
      <c r="M26" s="17"/>
    </row>
    <row r="27" spans="1:13" s="18" customFormat="1" ht="15" customHeight="1" x14ac:dyDescent="0.2">
      <c r="A27" s="17"/>
      <c r="B27" s="34"/>
      <c r="C27" s="17"/>
      <c r="D27" s="81"/>
      <c r="E27" s="81"/>
      <c r="F27" s="81"/>
      <c r="G27" s="81"/>
      <c r="H27" s="81"/>
      <c r="I27" s="81"/>
      <c r="J27" s="1797" t="s">
        <v>21</v>
      </c>
      <c r="K27" s="1797"/>
      <c r="L27" s="1797"/>
      <c r="M27" s="17"/>
    </row>
    <row r="28" spans="1:13" s="18" customFormat="1" ht="15" customHeight="1" x14ac:dyDescent="0.2">
      <c r="A28" s="17"/>
      <c r="B28" s="40"/>
      <c r="C28" s="17"/>
      <c r="D28" s="82" t="s">
        <v>10</v>
      </c>
      <c r="E28" s="1805" t="s">
        <v>262</v>
      </c>
      <c r="F28" s="1800"/>
      <c r="G28" s="1800"/>
      <c r="H28" s="1800"/>
      <c r="I28" s="1800"/>
      <c r="J28" s="1800"/>
      <c r="K28" s="1800"/>
      <c r="L28" s="17"/>
      <c r="M28" s="17"/>
    </row>
    <row r="29" spans="1:13" s="18" customFormat="1" ht="15" customHeight="1" x14ac:dyDescent="0.2">
      <c r="A29" s="17"/>
      <c r="B29" s="34"/>
      <c r="C29" s="17"/>
      <c r="E29" s="1800"/>
      <c r="F29" s="1800"/>
      <c r="G29" s="1800"/>
      <c r="H29" s="1800"/>
      <c r="I29" s="1800"/>
      <c r="J29" s="1800"/>
      <c r="K29" s="1800"/>
      <c r="L29" s="17"/>
      <c r="M29" s="17"/>
    </row>
    <row r="30" spans="1:13" s="18" customFormat="1" ht="15" customHeight="1" x14ac:dyDescent="0.2">
      <c r="A30" s="17"/>
      <c r="B30" s="34"/>
      <c r="C30" s="17"/>
      <c r="D30" s="17"/>
      <c r="E30" s="41"/>
      <c r="F30" s="41"/>
      <c r="G30" s="41"/>
      <c r="H30" s="41"/>
      <c r="I30" s="41"/>
      <c r="J30" s="41"/>
      <c r="K30" s="41"/>
      <c r="L30" s="17"/>
      <c r="M30" s="17"/>
    </row>
    <row r="31" spans="1:13" s="18" customFormat="1" ht="15" customHeight="1" x14ac:dyDescent="0.2">
      <c r="A31" s="17"/>
      <c r="B31" s="34" t="s">
        <v>22</v>
      </c>
      <c r="C31" s="17"/>
      <c r="D31" s="17" t="s">
        <v>23</v>
      </c>
      <c r="E31" s="17"/>
      <c r="F31" s="17"/>
      <c r="G31" s="17"/>
      <c r="H31" s="17"/>
      <c r="I31" s="17"/>
      <c r="J31" s="17"/>
      <c r="K31" s="17"/>
      <c r="L31" s="17"/>
      <c r="M31" s="17"/>
    </row>
    <row r="32" spans="1:13" s="18" customFormat="1" ht="15" customHeight="1" x14ac:dyDescent="0.2">
      <c r="A32" s="17"/>
      <c r="B32" s="34"/>
      <c r="C32" s="17" t="s">
        <v>14</v>
      </c>
      <c r="D32" s="17"/>
      <c r="E32" s="17" t="s">
        <v>89</v>
      </c>
      <c r="F32" s="17"/>
      <c r="G32" s="17"/>
      <c r="H32" s="17"/>
      <c r="I32" s="17"/>
      <c r="J32" s="1797" t="s">
        <v>21</v>
      </c>
      <c r="K32" s="1797"/>
      <c r="L32" s="1797"/>
      <c r="M32" s="17"/>
    </row>
    <row r="33" spans="1:13" s="18" customFormat="1" ht="15" customHeight="1" x14ac:dyDescent="0.2">
      <c r="A33" s="17"/>
      <c r="B33" s="34"/>
      <c r="C33" s="17" t="s">
        <v>16</v>
      </c>
      <c r="D33" s="17"/>
      <c r="E33" s="17" t="s">
        <v>90</v>
      </c>
      <c r="F33" s="17"/>
      <c r="G33" s="17"/>
      <c r="H33" s="17"/>
      <c r="I33" s="17"/>
      <c r="J33" s="17"/>
      <c r="K33" s="17"/>
      <c r="L33" s="17"/>
      <c r="M33" s="17"/>
    </row>
    <row r="34" spans="1:13" s="18" customFormat="1" ht="15" customHeight="1" x14ac:dyDescent="0.2">
      <c r="A34" s="17"/>
      <c r="B34" s="34"/>
      <c r="C34" s="17"/>
      <c r="D34" s="17"/>
      <c r="E34" s="17"/>
      <c r="F34" s="17"/>
      <c r="G34" s="17"/>
      <c r="H34" s="17"/>
      <c r="I34" s="17"/>
      <c r="J34" s="1797" t="s">
        <v>21</v>
      </c>
      <c r="K34" s="1797"/>
      <c r="L34" s="1797"/>
      <c r="M34" s="17"/>
    </row>
    <row r="35" spans="1:13" s="18" customFormat="1" ht="15" customHeight="1" x14ac:dyDescent="0.2">
      <c r="A35" s="17"/>
      <c r="B35" s="34"/>
      <c r="C35" s="17" t="s">
        <v>20</v>
      </c>
      <c r="D35" s="17"/>
      <c r="E35" s="1797" t="s">
        <v>91</v>
      </c>
      <c r="F35" s="1797"/>
      <c r="G35" s="1797"/>
      <c r="H35" s="1797"/>
      <c r="I35" s="1797"/>
      <c r="J35" s="1797"/>
      <c r="K35" s="17"/>
      <c r="L35" s="17"/>
      <c r="M35" s="17"/>
    </row>
    <row r="36" spans="1:13" s="18" customFormat="1" ht="15" customHeight="1" x14ac:dyDescent="0.2">
      <c r="A36" s="17"/>
      <c r="B36" s="34"/>
      <c r="C36" s="17"/>
      <c r="D36" s="17" t="s">
        <v>87</v>
      </c>
      <c r="E36" s="1797" t="s">
        <v>92</v>
      </c>
      <c r="F36" s="1797"/>
      <c r="G36" s="1797"/>
      <c r="H36" s="1797"/>
      <c r="I36" s="36" t="s">
        <v>18</v>
      </c>
      <c r="J36" s="36"/>
      <c r="K36" s="37" t="s">
        <v>19</v>
      </c>
      <c r="L36" s="17"/>
      <c r="M36" s="17"/>
    </row>
    <row r="37" spans="1:13" s="18" customFormat="1" ht="15" customHeight="1" x14ac:dyDescent="0.2">
      <c r="A37" s="17"/>
      <c r="B37" s="34"/>
      <c r="C37" s="17"/>
      <c r="D37" s="17"/>
      <c r="E37" s="81"/>
      <c r="F37" s="81"/>
      <c r="G37" s="81"/>
      <c r="H37" s="81"/>
      <c r="I37" s="36"/>
      <c r="J37" s="36"/>
      <c r="K37" s="36"/>
      <c r="L37" s="17"/>
      <c r="M37" s="17"/>
    </row>
    <row r="38" spans="1:13" s="18" customFormat="1" ht="15" customHeight="1" x14ac:dyDescent="0.2">
      <c r="A38" s="17"/>
      <c r="B38" s="34"/>
      <c r="C38" s="17"/>
      <c r="D38" s="17"/>
      <c r="E38" s="17"/>
      <c r="F38" s="17"/>
      <c r="G38" s="17"/>
      <c r="H38" s="17"/>
      <c r="I38" s="17"/>
      <c r="J38" s="17"/>
      <c r="K38" s="17"/>
      <c r="L38" s="17"/>
      <c r="M38" s="17"/>
    </row>
    <row r="39" spans="1:13" s="18" customFormat="1" ht="15" customHeight="1" x14ac:dyDescent="0.2">
      <c r="A39" s="17"/>
      <c r="B39" s="34" t="s">
        <v>45</v>
      </c>
      <c r="C39" s="17"/>
      <c r="D39" s="17" t="s">
        <v>93</v>
      </c>
      <c r="E39" s="17"/>
      <c r="F39" s="17"/>
      <c r="G39" s="17"/>
      <c r="H39" s="17"/>
      <c r="I39" s="17"/>
      <c r="J39" s="17"/>
      <c r="K39" s="17"/>
      <c r="L39" s="17"/>
      <c r="M39" s="17"/>
    </row>
    <row r="40" spans="1:13" s="18" customFormat="1" ht="15" customHeight="1" x14ac:dyDescent="0.2">
      <c r="A40" s="17"/>
      <c r="B40" s="17"/>
      <c r="C40" s="17" t="s">
        <v>14</v>
      </c>
      <c r="D40" s="17"/>
      <c r="E40" s="1797" t="s">
        <v>94</v>
      </c>
      <c r="F40" s="1797"/>
      <c r="G40" s="1797"/>
      <c r="H40" s="1797"/>
      <c r="I40" s="1797"/>
      <c r="J40" s="1797" t="s">
        <v>21</v>
      </c>
      <c r="K40" s="1797"/>
      <c r="L40" s="1797"/>
      <c r="M40" s="17"/>
    </row>
    <row r="41" spans="1:13" s="18" customFormat="1" ht="15" customHeight="1" x14ac:dyDescent="0.2">
      <c r="A41" s="17"/>
      <c r="B41" s="17"/>
      <c r="C41" s="17" t="s">
        <v>16</v>
      </c>
      <c r="D41" s="17"/>
      <c r="E41" s="1797" t="s">
        <v>95</v>
      </c>
      <c r="F41" s="1797"/>
      <c r="G41" s="1797"/>
      <c r="H41" s="1797"/>
      <c r="I41" s="1797"/>
      <c r="J41" s="1797" t="s">
        <v>21</v>
      </c>
      <c r="K41" s="1797"/>
      <c r="L41" s="1797"/>
      <c r="M41" s="17"/>
    </row>
    <row r="42" spans="1:13" s="18" customFormat="1" ht="15" customHeight="1" x14ac:dyDescent="0.2">
      <c r="A42" s="17"/>
      <c r="B42" s="17"/>
      <c r="C42" s="17"/>
      <c r="D42" s="17"/>
      <c r="E42" s="81"/>
      <c r="F42" s="81"/>
      <c r="G42" s="81"/>
      <c r="H42" s="81"/>
      <c r="I42" s="81"/>
      <c r="J42" s="35"/>
      <c r="K42" s="35"/>
      <c r="L42" s="35"/>
      <c r="M42" s="17"/>
    </row>
    <row r="43" spans="1:13" s="18" customFormat="1" ht="15" customHeight="1" x14ac:dyDescent="0.2">
      <c r="A43" s="17"/>
      <c r="B43" s="17"/>
      <c r="C43" s="17"/>
      <c r="D43" s="17"/>
      <c r="E43" s="17"/>
      <c r="F43" s="17"/>
      <c r="G43" s="17"/>
      <c r="H43" s="17"/>
      <c r="I43" s="17"/>
      <c r="J43" s="17"/>
      <c r="K43" s="17"/>
      <c r="L43" s="17"/>
      <c r="M43" s="17"/>
    </row>
    <row r="44" spans="1:13" s="18" customFormat="1" ht="15" customHeight="1" x14ac:dyDescent="0.2">
      <c r="A44" s="17"/>
      <c r="B44" s="17"/>
      <c r="C44" s="33"/>
      <c r="D44" s="17"/>
      <c r="E44" s="81"/>
      <c r="F44" s="82"/>
      <c r="G44" s="82"/>
      <c r="H44" s="82"/>
      <c r="I44" s="82"/>
      <c r="J44" s="82"/>
      <c r="K44" s="82"/>
      <c r="L44" s="17"/>
      <c r="M44" s="17"/>
    </row>
    <row r="45" spans="1:13" s="18" customFormat="1" ht="15" customHeight="1" x14ac:dyDescent="0.2">
      <c r="A45" s="17"/>
      <c r="B45" s="17"/>
      <c r="C45" s="33"/>
      <c r="D45" s="17"/>
      <c r="E45" s="82"/>
      <c r="F45" s="82"/>
      <c r="G45" s="82"/>
      <c r="H45" s="82"/>
      <c r="I45" s="82"/>
      <c r="J45" s="82"/>
      <c r="K45" s="82"/>
      <c r="L45" s="17"/>
      <c r="M45" s="17"/>
    </row>
    <row r="46" spans="1:13" s="18" customFormat="1" ht="26.25" customHeight="1" x14ac:dyDescent="0.2">
      <c r="A46" s="17"/>
      <c r="B46" s="17"/>
      <c r="C46" s="17"/>
      <c r="D46" s="17"/>
      <c r="E46" s="82"/>
      <c r="F46" s="82"/>
      <c r="G46" s="82"/>
      <c r="H46" s="82"/>
      <c r="I46" s="82"/>
      <c r="J46" s="82"/>
      <c r="K46" s="82"/>
      <c r="L46" s="17"/>
      <c r="M46" s="17"/>
    </row>
    <row r="47" spans="1:13" x14ac:dyDescent="0.2">
      <c r="E47" s="82"/>
      <c r="F47" s="82"/>
      <c r="G47" s="82"/>
      <c r="H47" s="82"/>
      <c r="I47" s="82"/>
      <c r="J47" s="82"/>
      <c r="K47" s="82"/>
    </row>
    <row r="48" spans="1:13" x14ac:dyDescent="0.2">
      <c r="E48" s="82"/>
      <c r="F48" s="82"/>
      <c r="G48" s="82"/>
      <c r="H48" s="82"/>
      <c r="I48" s="82"/>
      <c r="J48" s="82"/>
      <c r="K48" s="82"/>
    </row>
  </sheetData>
  <mergeCells count="23">
    <mergeCell ref="E35:J35"/>
    <mergeCell ref="E36:H36"/>
    <mergeCell ref="E40:I40"/>
    <mergeCell ref="J40:L40"/>
    <mergeCell ref="E41:I41"/>
    <mergeCell ref="J41:L41"/>
    <mergeCell ref="J34:L34"/>
    <mergeCell ref="D16:I16"/>
    <mergeCell ref="J17:L17"/>
    <mergeCell ref="J18:L18"/>
    <mergeCell ref="D22:K22"/>
    <mergeCell ref="J24:L24"/>
    <mergeCell ref="E25:I25"/>
    <mergeCell ref="J27:L27"/>
    <mergeCell ref="E28:K29"/>
    <mergeCell ref="J32:L32"/>
    <mergeCell ref="D14:I14"/>
    <mergeCell ref="J14:L14"/>
    <mergeCell ref="B1:H2"/>
    <mergeCell ref="E6:G6"/>
    <mergeCell ref="J8:K8"/>
    <mergeCell ref="F9:H9"/>
    <mergeCell ref="D11:J11"/>
  </mergeCells>
  <phoneticPr fontId="13"/>
  <printOptions horizontalCentered="1"/>
  <pageMargins left="0.23622047244094491" right="0.19685039370078741"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9"/>
  <sheetViews>
    <sheetView view="pageBreakPreview" zoomScaleNormal="100" zoomScaleSheetLayoutView="100" workbookViewId="0">
      <selection activeCell="L31" sqref="L31"/>
    </sheetView>
  </sheetViews>
  <sheetFormatPr defaultColWidth="9" defaultRowHeight="12" x14ac:dyDescent="0.15"/>
  <cols>
    <col min="1" max="1" width="7" style="133" customWidth="1"/>
    <col min="2" max="2" width="2.33203125" style="133" customWidth="1"/>
    <col min="3" max="11" width="9" style="133"/>
    <col min="12" max="12" width="9" style="133" customWidth="1"/>
    <col min="13" max="16384" width="9" style="133"/>
  </cols>
  <sheetData>
    <row r="1" spans="1:29" ht="4.2" customHeight="1" x14ac:dyDescent="0.15">
      <c r="A1" s="613"/>
      <c r="B1" s="131"/>
      <c r="M1" s="131"/>
      <c r="N1" s="131"/>
      <c r="O1" s="131"/>
      <c r="P1" s="131"/>
      <c r="Q1" s="131"/>
      <c r="R1" s="131"/>
      <c r="S1" s="131"/>
      <c r="T1" s="131"/>
      <c r="U1" s="131"/>
      <c r="V1" s="131"/>
      <c r="W1" s="131"/>
      <c r="X1" s="131"/>
      <c r="Y1" s="131"/>
      <c r="Z1" s="131"/>
      <c r="AA1" s="131"/>
      <c r="AB1" s="131"/>
      <c r="AC1" s="131"/>
    </row>
    <row r="2" spans="1:29" ht="12" customHeight="1" x14ac:dyDescent="0.15">
      <c r="A2" s="131" t="s">
        <v>189</v>
      </c>
      <c r="B2" s="981" t="s">
        <v>819</v>
      </c>
      <c r="C2" s="982" t="s">
        <v>820</v>
      </c>
      <c r="D2" s="982"/>
      <c r="E2" s="982"/>
      <c r="F2" s="982"/>
      <c r="G2" s="982"/>
      <c r="H2" s="982"/>
      <c r="I2" s="982"/>
      <c r="J2" s="982"/>
      <c r="K2" s="982"/>
      <c r="L2" s="982"/>
      <c r="M2" s="131"/>
      <c r="N2" s="131"/>
      <c r="O2" s="131"/>
      <c r="P2" s="131"/>
      <c r="Q2" s="131"/>
      <c r="R2" s="131"/>
      <c r="S2" s="131"/>
      <c r="T2" s="131"/>
      <c r="U2" s="131"/>
      <c r="V2" s="131"/>
      <c r="W2" s="131"/>
      <c r="X2" s="131"/>
      <c r="Y2" s="131"/>
      <c r="Z2" s="131"/>
      <c r="AA2" s="131"/>
      <c r="AB2" s="131"/>
      <c r="AC2" s="131"/>
    </row>
    <row r="3" spans="1:29" ht="4.2" customHeight="1" x14ac:dyDescent="0.15">
      <c r="A3" s="131"/>
      <c r="B3" s="981"/>
      <c r="C3" s="982"/>
      <c r="D3" s="982"/>
      <c r="E3" s="982"/>
      <c r="F3" s="982"/>
      <c r="G3" s="982"/>
      <c r="H3" s="982"/>
      <c r="I3" s="982"/>
      <c r="J3" s="982"/>
      <c r="K3" s="982"/>
      <c r="L3" s="982"/>
      <c r="M3" s="131"/>
      <c r="N3" s="131"/>
      <c r="O3" s="131"/>
      <c r="P3" s="131"/>
      <c r="Q3" s="131"/>
      <c r="R3" s="131"/>
      <c r="S3" s="131"/>
      <c r="T3" s="131"/>
      <c r="U3" s="131"/>
      <c r="V3" s="131"/>
      <c r="W3" s="131"/>
      <c r="X3" s="131"/>
      <c r="Y3" s="131"/>
      <c r="Z3" s="131"/>
      <c r="AA3" s="131"/>
      <c r="AB3" s="131"/>
      <c r="AC3" s="131"/>
    </row>
    <row r="4" spans="1:29" x14ac:dyDescent="0.15">
      <c r="A4" s="131"/>
      <c r="B4" s="981"/>
      <c r="C4" s="982"/>
      <c r="D4" s="982"/>
      <c r="E4" s="982"/>
      <c r="F4" s="982"/>
      <c r="G4" s="982"/>
      <c r="H4" s="982"/>
      <c r="I4" s="982"/>
      <c r="J4" s="982"/>
      <c r="K4" s="982"/>
      <c r="L4" s="982"/>
      <c r="M4" s="131"/>
      <c r="N4" s="131"/>
      <c r="O4" s="131"/>
      <c r="P4" s="131"/>
      <c r="Q4" s="131"/>
      <c r="R4" s="131"/>
      <c r="S4" s="131"/>
      <c r="T4" s="131"/>
      <c r="U4" s="131"/>
      <c r="V4" s="131"/>
      <c r="W4" s="131"/>
      <c r="X4" s="131"/>
      <c r="Y4" s="131"/>
      <c r="Z4" s="131"/>
      <c r="AA4" s="131"/>
      <c r="AB4" s="131"/>
      <c r="AC4" s="131"/>
    </row>
    <row r="5" spans="1:29" ht="4.2" customHeight="1" x14ac:dyDescent="0.15">
      <c r="A5" s="131"/>
      <c r="B5" s="981"/>
      <c r="C5" s="982"/>
      <c r="D5" s="982"/>
      <c r="E5" s="982"/>
      <c r="F5" s="982"/>
      <c r="G5" s="982"/>
      <c r="H5" s="982"/>
      <c r="I5" s="982"/>
      <c r="J5" s="982"/>
      <c r="K5" s="982"/>
      <c r="L5" s="982"/>
      <c r="M5" s="131"/>
      <c r="N5" s="131"/>
      <c r="O5" s="131"/>
      <c r="P5" s="131"/>
      <c r="Q5" s="131"/>
      <c r="R5" s="131"/>
      <c r="S5" s="131"/>
      <c r="T5" s="131"/>
      <c r="U5" s="131"/>
      <c r="V5" s="131"/>
      <c r="W5" s="131"/>
      <c r="X5" s="131"/>
      <c r="Y5" s="131"/>
      <c r="Z5" s="131"/>
      <c r="AA5" s="131"/>
      <c r="AB5" s="131"/>
      <c r="AC5" s="131"/>
    </row>
    <row r="6" spans="1:29" x14ac:dyDescent="0.15">
      <c r="A6" s="131"/>
      <c r="B6" s="981"/>
      <c r="C6" s="982"/>
      <c r="D6" s="982"/>
      <c r="E6" s="982"/>
      <c r="F6" s="982"/>
      <c r="G6" s="982"/>
      <c r="H6" s="982"/>
      <c r="I6" s="982"/>
      <c r="J6" s="982"/>
      <c r="K6" s="982"/>
      <c r="L6" s="982"/>
      <c r="M6" s="131"/>
      <c r="N6" s="131"/>
      <c r="O6" s="131"/>
      <c r="P6" s="131"/>
      <c r="Q6" s="131"/>
      <c r="R6" s="131"/>
      <c r="S6" s="131"/>
      <c r="T6" s="131"/>
      <c r="U6" s="131"/>
      <c r="V6" s="131"/>
      <c r="W6" s="131"/>
      <c r="X6" s="131"/>
      <c r="Y6" s="131"/>
      <c r="Z6" s="131"/>
      <c r="AA6" s="131"/>
      <c r="AB6" s="131"/>
      <c r="AC6" s="131"/>
    </row>
    <row r="7" spans="1:29" x14ac:dyDescent="0.15">
      <c r="A7" s="131"/>
      <c r="B7" s="981"/>
      <c r="C7" s="982"/>
      <c r="D7" s="982"/>
      <c r="E7" s="982"/>
      <c r="F7" s="982"/>
      <c r="G7" s="982"/>
      <c r="H7" s="982"/>
      <c r="I7" s="982"/>
      <c r="J7" s="982"/>
      <c r="K7" s="982"/>
      <c r="L7" s="982"/>
      <c r="M7" s="131"/>
      <c r="N7" s="131"/>
      <c r="O7" s="131"/>
      <c r="P7" s="131"/>
      <c r="Q7" s="131"/>
      <c r="R7" s="131"/>
      <c r="S7" s="131"/>
      <c r="T7" s="131"/>
      <c r="U7" s="131"/>
      <c r="V7" s="131"/>
      <c r="W7" s="131"/>
      <c r="X7" s="131"/>
      <c r="Y7" s="131"/>
      <c r="Z7" s="131"/>
      <c r="AA7" s="131"/>
      <c r="AB7" s="131"/>
      <c r="AC7" s="131"/>
    </row>
    <row r="8" spans="1:29" x14ac:dyDescent="0.15">
      <c r="A8" s="130"/>
      <c r="B8" s="981"/>
      <c r="C8" s="982"/>
      <c r="D8" s="982"/>
      <c r="E8" s="982"/>
      <c r="F8" s="982"/>
      <c r="G8" s="982"/>
      <c r="H8" s="982"/>
      <c r="I8" s="982"/>
      <c r="J8" s="982"/>
      <c r="K8" s="982"/>
      <c r="L8" s="982"/>
      <c r="M8" s="130"/>
      <c r="N8" s="130"/>
      <c r="O8" s="130"/>
      <c r="P8" s="130"/>
      <c r="Q8" s="130"/>
      <c r="R8" s="130"/>
      <c r="S8" s="130"/>
      <c r="T8" s="130"/>
      <c r="U8" s="130"/>
      <c r="V8" s="130"/>
      <c r="W8" s="130"/>
      <c r="X8" s="130"/>
      <c r="Y8" s="130"/>
      <c r="Z8" s="130"/>
      <c r="AA8" s="130"/>
      <c r="AB8" s="130"/>
      <c r="AC8" s="130"/>
    </row>
    <row r="9" spans="1:29" ht="4.2" customHeight="1" x14ac:dyDescent="0.15">
      <c r="A9" s="130"/>
      <c r="B9" s="981"/>
      <c r="C9" s="982"/>
      <c r="D9" s="982"/>
      <c r="E9" s="982"/>
      <c r="F9" s="982"/>
      <c r="G9" s="982"/>
      <c r="H9" s="982"/>
      <c r="I9" s="982"/>
      <c r="J9" s="982"/>
      <c r="K9" s="982"/>
      <c r="L9" s="982"/>
      <c r="M9" s="130"/>
      <c r="N9" s="130"/>
      <c r="O9" s="130"/>
      <c r="P9" s="130"/>
      <c r="Q9" s="130"/>
      <c r="R9" s="130"/>
      <c r="S9" s="130"/>
      <c r="T9" s="130"/>
      <c r="U9" s="130"/>
      <c r="V9" s="130"/>
      <c r="W9" s="130"/>
      <c r="X9" s="130"/>
      <c r="Y9" s="130"/>
      <c r="Z9" s="130"/>
      <c r="AA9" s="130"/>
      <c r="AB9" s="130"/>
      <c r="AC9" s="130"/>
    </row>
    <row r="10" spans="1:29" x14ac:dyDescent="0.15">
      <c r="B10" s="981"/>
      <c r="C10" s="982"/>
      <c r="D10" s="982"/>
      <c r="E10" s="982"/>
      <c r="F10" s="982"/>
      <c r="G10" s="982"/>
      <c r="H10" s="982"/>
      <c r="I10" s="982"/>
      <c r="J10" s="982"/>
      <c r="K10" s="982"/>
      <c r="L10" s="982"/>
    </row>
    <row r="11" spans="1:29" x14ac:dyDescent="0.15">
      <c r="B11" s="981"/>
      <c r="C11" s="982"/>
      <c r="D11" s="982"/>
      <c r="E11" s="982"/>
      <c r="F11" s="982"/>
      <c r="G11" s="982"/>
      <c r="H11" s="982"/>
      <c r="I11" s="982"/>
      <c r="J11" s="982"/>
      <c r="K11" s="982"/>
      <c r="L11" s="982"/>
    </row>
    <row r="12" spans="1:29" x14ac:dyDescent="0.15">
      <c r="B12" s="981"/>
      <c r="C12" s="982"/>
      <c r="D12" s="982"/>
      <c r="E12" s="982"/>
      <c r="F12" s="982"/>
      <c r="G12" s="982"/>
      <c r="H12" s="982"/>
      <c r="I12" s="982"/>
      <c r="J12" s="982"/>
      <c r="K12" s="982"/>
      <c r="L12" s="982"/>
    </row>
    <row r="13" spans="1:29" x14ac:dyDescent="0.15">
      <c r="B13" s="981"/>
      <c r="C13" s="982"/>
      <c r="D13" s="982"/>
      <c r="E13" s="982"/>
      <c r="F13" s="982"/>
      <c r="G13" s="982"/>
      <c r="H13" s="982"/>
      <c r="I13" s="982"/>
      <c r="J13" s="982"/>
      <c r="K13" s="982"/>
      <c r="L13" s="982"/>
    </row>
    <row r="14" spans="1:29" x14ac:dyDescent="0.15">
      <c r="B14" s="981"/>
      <c r="C14" s="982"/>
      <c r="D14" s="982"/>
      <c r="E14" s="982"/>
      <c r="F14" s="982"/>
      <c r="G14" s="982"/>
      <c r="H14" s="982"/>
      <c r="I14" s="982"/>
      <c r="J14" s="982"/>
      <c r="K14" s="982"/>
      <c r="L14" s="982"/>
    </row>
    <row r="15" spans="1:29" x14ac:dyDescent="0.15">
      <c r="B15" s="981"/>
      <c r="C15" s="982"/>
      <c r="D15" s="982"/>
      <c r="E15" s="982"/>
      <c r="F15" s="982"/>
      <c r="G15" s="982"/>
      <c r="H15" s="982"/>
      <c r="I15" s="982"/>
      <c r="J15" s="982"/>
      <c r="K15" s="982"/>
      <c r="L15" s="982"/>
    </row>
    <row r="16" spans="1:29" x14ac:dyDescent="0.15">
      <c r="B16" s="981"/>
      <c r="C16" s="982"/>
      <c r="D16" s="982"/>
      <c r="E16" s="982"/>
      <c r="F16" s="982"/>
      <c r="G16" s="982"/>
      <c r="H16" s="982"/>
      <c r="I16" s="982"/>
      <c r="J16" s="982"/>
      <c r="K16" s="982"/>
      <c r="L16" s="982"/>
    </row>
    <row r="17" spans="1:12" x14ac:dyDescent="0.15">
      <c r="B17" s="981"/>
      <c r="C17" s="982"/>
      <c r="D17" s="982"/>
      <c r="E17" s="982"/>
      <c r="F17" s="982"/>
      <c r="G17" s="982"/>
      <c r="H17" s="982"/>
      <c r="I17" s="982"/>
      <c r="J17" s="982"/>
      <c r="K17" s="982"/>
      <c r="L17" s="982"/>
    </row>
    <row r="18" spans="1:12" x14ac:dyDescent="0.15">
      <c r="B18" s="981"/>
      <c r="C18" s="982"/>
      <c r="D18" s="982"/>
      <c r="E18" s="982"/>
      <c r="F18" s="982"/>
      <c r="G18" s="982"/>
      <c r="H18" s="982"/>
      <c r="I18" s="982"/>
      <c r="J18" s="982"/>
      <c r="K18" s="982"/>
      <c r="L18" s="982"/>
    </row>
    <row r="19" spans="1:12" x14ac:dyDescent="0.15">
      <c r="A19" s="131"/>
      <c r="B19" s="981"/>
      <c r="C19" s="982"/>
      <c r="D19" s="982"/>
      <c r="E19" s="982"/>
      <c r="F19" s="982"/>
      <c r="G19" s="982"/>
      <c r="H19" s="982"/>
      <c r="I19" s="982"/>
      <c r="J19" s="982"/>
      <c r="K19" s="982"/>
      <c r="L19" s="982"/>
    </row>
    <row r="20" spans="1:12" x14ac:dyDescent="0.15">
      <c r="B20" s="981"/>
      <c r="C20" s="982"/>
      <c r="D20" s="982"/>
      <c r="E20" s="982"/>
      <c r="F20" s="982"/>
      <c r="G20" s="982"/>
      <c r="H20" s="982"/>
      <c r="I20" s="982"/>
      <c r="J20" s="982"/>
      <c r="K20" s="982"/>
      <c r="L20" s="982"/>
    </row>
    <row r="21" spans="1:12" x14ac:dyDescent="0.15">
      <c r="B21" s="981"/>
      <c r="C21" s="982"/>
      <c r="D21" s="982"/>
      <c r="E21" s="982"/>
      <c r="F21" s="982"/>
      <c r="G21" s="982"/>
      <c r="H21" s="982"/>
      <c r="I21" s="982"/>
      <c r="J21" s="982"/>
      <c r="K21" s="982"/>
      <c r="L21" s="982"/>
    </row>
    <row r="22" spans="1:12" x14ac:dyDescent="0.15">
      <c r="B22" s="981"/>
      <c r="C22" s="982"/>
      <c r="D22" s="982"/>
      <c r="E22" s="982"/>
      <c r="F22" s="982"/>
      <c r="G22" s="982"/>
      <c r="H22" s="982"/>
      <c r="I22" s="982"/>
      <c r="J22" s="982"/>
      <c r="K22" s="982"/>
      <c r="L22" s="982"/>
    </row>
    <row r="23" spans="1:12" x14ac:dyDescent="0.15">
      <c r="B23" s="981"/>
      <c r="C23" s="982"/>
      <c r="D23" s="982"/>
      <c r="E23" s="982"/>
      <c r="F23" s="982"/>
      <c r="G23" s="982"/>
      <c r="H23" s="982"/>
      <c r="I23" s="982"/>
      <c r="J23" s="982"/>
      <c r="K23" s="982"/>
      <c r="L23" s="982"/>
    </row>
    <row r="24" spans="1:12" x14ac:dyDescent="0.15">
      <c r="D24" s="131"/>
      <c r="E24" s="131"/>
      <c r="F24" s="131"/>
      <c r="G24" s="131"/>
      <c r="H24" s="131"/>
      <c r="I24" s="131"/>
      <c r="J24" s="131"/>
      <c r="K24" s="131"/>
      <c r="L24" s="131"/>
    </row>
    <row r="25" spans="1:12" x14ac:dyDescent="0.15">
      <c r="D25" s="131"/>
      <c r="E25" s="131"/>
      <c r="F25" s="131"/>
      <c r="G25" s="131"/>
      <c r="H25" s="131"/>
      <c r="I25" s="131"/>
      <c r="J25" s="131"/>
      <c r="K25" s="131"/>
      <c r="L25" s="131"/>
    </row>
    <row r="26" spans="1:12" x14ac:dyDescent="0.15">
      <c r="D26" s="131"/>
      <c r="E26" s="131"/>
      <c r="F26" s="131"/>
      <c r="G26" s="131"/>
      <c r="H26" s="131"/>
      <c r="I26" s="131"/>
      <c r="J26" s="131"/>
      <c r="K26" s="131"/>
      <c r="L26" s="131"/>
    </row>
    <row r="27" spans="1:12" x14ac:dyDescent="0.15">
      <c r="D27" s="130"/>
      <c r="E27" s="130"/>
      <c r="F27" s="130"/>
      <c r="G27" s="130"/>
      <c r="H27" s="130"/>
      <c r="I27" s="130"/>
      <c r="J27" s="130"/>
      <c r="K27" s="130"/>
      <c r="L27" s="130"/>
    </row>
    <row r="28" spans="1:12" x14ac:dyDescent="0.15">
      <c r="D28" s="130"/>
      <c r="E28" s="130"/>
      <c r="F28" s="130"/>
      <c r="G28" s="130"/>
      <c r="H28" s="130"/>
      <c r="I28" s="130"/>
      <c r="J28" s="130"/>
      <c r="K28" s="130"/>
      <c r="L28" s="130"/>
    </row>
    <row r="29" spans="1:12" ht="10.95" customHeight="1" x14ac:dyDescent="0.15"/>
  </sheetData>
  <mergeCells count="2">
    <mergeCell ref="B2:B23"/>
    <mergeCell ref="C2:L23"/>
  </mergeCells>
  <phoneticPr fontId="13"/>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64"/>
  <sheetViews>
    <sheetView view="pageBreakPreview" topLeftCell="A22" zoomScale="130" zoomScaleNormal="100" zoomScaleSheetLayoutView="130" workbookViewId="0">
      <selection activeCell="C45" sqref="C45:S45"/>
    </sheetView>
  </sheetViews>
  <sheetFormatPr defaultColWidth="8.77734375" defaultRowHeight="12" x14ac:dyDescent="0.2"/>
  <cols>
    <col min="1" max="2" width="3.109375" style="659" customWidth="1"/>
    <col min="3" max="4" width="4.77734375" style="659" customWidth="1"/>
    <col min="5" max="6" width="3.109375" style="659" customWidth="1"/>
    <col min="7" max="8" width="2.109375" style="659" customWidth="1"/>
    <col min="9" max="9" width="3.109375" style="659" customWidth="1"/>
    <col min="10" max="10" width="1.21875" style="659" customWidth="1"/>
    <col min="11" max="34" width="3.109375" style="659" customWidth="1"/>
    <col min="35" max="16384" width="8.77734375" style="659"/>
  </cols>
  <sheetData>
    <row r="1" spans="1:35" ht="36" customHeight="1" thickBot="1" x14ac:dyDescent="0.25">
      <c r="A1" s="1110" t="s">
        <v>821</v>
      </c>
      <c r="B1" s="1110"/>
      <c r="C1" s="1110"/>
      <c r="D1" s="1110"/>
      <c r="E1" s="1110"/>
      <c r="F1" s="1110"/>
      <c r="G1" s="1110"/>
      <c r="H1" s="1110"/>
      <c r="I1" s="1110"/>
      <c r="J1" s="1110"/>
      <c r="K1" s="1111"/>
      <c r="L1" s="1111"/>
      <c r="M1" s="1111"/>
      <c r="N1" s="1111"/>
      <c r="O1" s="1111"/>
      <c r="P1" s="1111"/>
      <c r="Q1" s="1111"/>
      <c r="R1" s="1111"/>
      <c r="S1" s="1111"/>
      <c r="T1" s="1111"/>
      <c r="U1" s="1111"/>
      <c r="V1" s="1111"/>
      <c r="W1" s="1111"/>
      <c r="X1" s="1111"/>
      <c r="Y1" s="1111"/>
      <c r="Z1" s="1111"/>
      <c r="AA1" s="1111"/>
      <c r="AB1" s="1111"/>
      <c r="AC1" s="1111"/>
      <c r="AD1" s="1111"/>
      <c r="AE1" s="1111"/>
      <c r="AF1" s="1111"/>
      <c r="AG1" s="1111"/>
      <c r="AH1" s="1111"/>
    </row>
    <row r="2" spans="1:35" ht="14.85" customHeight="1" x14ac:dyDescent="0.2">
      <c r="A2" s="1112" t="s">
        <v>297</v>
      </c>
      <c r="B2" s="1113"/>
      <c r="C2" s="1119" t="s">
        <v>822</v>
      </c>
      <c r="D2" s="1120"/>
      <c r="E2" s="1120"/>
      <c r="F2" s="1120"/>
      <c r="G2" s="1121"/>
      <c r="H2" s="1122"/>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4"/>
    </row>
    <row r="3" spans="1:35" ht="14.85" customHeight="1" x14ac:dyDescent="0.2">
      <c r="A3" s="1114"/>
      <c r="B3" s="1115"/>
      <c r="C3" s="1125" t="s">
        <v>194</v>
      </c>
      <c r="D3" s="1126"/>
      <c r="E3" s="1126"/>
      <c r="F3" s="1126"/>
      <c r="G3" s="1127"/>
      <c r="H3" s="1128"/>
      <c r="I3" s="1129"/>
      <c r="J3" s="1129"/>
      <c r="K3" s="1129"/>
      <c r="L3" s="1129"/>
      <c r="M3" s="1129"/>
      <c r="N3" s="1129"/>
      <c r="O3" s="1129"/>
      <c r="P3" s="1129"/>
      <c r="Q3" s="1129"/>
      <c r="R3" s="1129"/>
      <c r="S3" s="1129"/>
      <c r="T3" s="1129"/>
      <c r="U3" s="1129"/>
      <c r="V3" s="1129"/>
      <c r="W3" s="1129"/>
      <c r="X3" s="1129"/>
      <c r="Y3" s="1129"/>
      <c r="Z3" s="1129"/>
      <c r="AA3" s="1129"/>
      <c r="AB3" s="1129"/>
      <c r="AC3" s="1129"/>
      <c r="AD3" s="1129"/>
      <c r="AE3" s="1129"/>
      <c r="AF3" s="1129"/>
      <c r="AG3" s="1129"/>
      <c r="AH3" s="1130"/>
    </row>
    <row r="4" spans="1:35" ht="27.9" customHeight="1" x14ac:dyDescent="0.2">
      <c r="A4" s="1116"/>
      <c r="B4" s="1117"/>
      <c r="C4" s="1027" t="s">
        <v>298</v>
      </c>
      <c r="D4" s="1027"/>
      <c r="E4" s="1027"/>
      <c r="F4" s="1027"/>
      <c r="G4" s="1027"/>
      <c r="H4" s="1066"/>
      <c r="I4" s="1067"/>
      <c r="J4" s="1067"/>
      <c r="K4" s="1067"/>
      <c r="L4" s="1067"/>
      <c r="M4" s="1067"/>
      <c r="N4" s="1067"/>
      <c r="O4" s="1067"/>
      <c r="P4" s="1067"/>
      <c r="Q4" s="1067"/>
      <c r="R4" s="1067"/>
      <c r="S4" s="1067"/>
      <c r="T4" s="1067"/>
      <c r="U4" s="1067"/>
      <c r="V4" s="1067"/>
      <c r="W4" s="1067"/>
      <c r="X4" s="1067"/>
      <c r="Y4" s="1067"/>
      <c r="Z4" s="1067"/>
      <c r="AA4" s="1067"/>
      <c r="AB4" s="1067"/>
      <c r="AC4" s="1067"/>
      <c r="AD4" s="1067"/>
      <c r="AE4" s="1067"/>
      <c r="AF4" s="1067"/>
      <c r="AG4" s="1067"/>
      <c r="AH4" s="1131"/>
    </row>
    <row r="5" spans="1:35" ht="15.75" customHeight="1" x14ac:dyDescent="0.2">
      <c r="A5" s="1116"/>
      <c r="B5" s="1118"/>
      <c r="C5" s="1027" t="s">
        <v>50</v>
      </c>
      <c r="D5" s="1027"/>
      <c r="E5" s="1027"/>
      <c r="F5" s="1027"/>
      <c r="G5" s="1027"/>
      <c r="H5" s="908" t="s">
        <v>270</v>
      </c>
      <c r="I5" s="891"/>
      <c r="J5" s="891"/>
      <c r="K5" s="891"/>
      <c r="L5" s="890"/>
      <c r="M5" s="890"/>
      <c r="N5" s="656" t="s">
        <v>271</v>
      </c>
      <c r="O5" s="890"/>
      <c r="P5" s="890"/>
      <c r="Q5" s="570" t="s">
        <v>80</v>
      </c>
      <c r="R5" s="891"/>
      <c r="S5" s="891"/>
      <c r="T5" s="891"/>
      <c r="U5" s="891"/>
      <c r="V5" s="891"/>
      <c r="W5" s="891"/>
      <c r="X5" s="891"/>
      <c r="Y5" s="891"/>
      <c r="Z5" s="891"/>
      <c r="AA5" s="891"/>
      <c r="AB5" s="891"/>
      <c r="AC5" s="891"/>
      <c r="AD5" s="891"/>
      <c r="AE5" s="891"/>
      <c r="AF5" s="891"/>
      <c r="AG5" s="891"/>
      <c r="AH5" s="1108"/>
    </row>
    <row r="6" spans="1:35" ht="15.75" customHeight="1" x14ac:dyDescent="0.2">
      <c r="A6" s="1116"/>
      <c r="B6" s="1118"/>
      <c r="C6" s="1027"/>
      <c r="D6" s="1027"/>
      <c r="E6" s="1027"/>
      <c r="F6" s="1027"/>
      <c r="G6" s="1027"/>
      <c r="H6" s="893"/>
      <c r="I6" s="841"/>
      <c r="J6" s="841"/>
      <c r="K6" s="841"/>
      <c r="L6" s="571" t="s">
        <v>179</v>
      </c>
      <c r="M6" s="571" t="s">
        <v>788</v>
      </c>
      <c r="N6" s="841"/>
      <c r="O6" s="841"/>
      <c r="P6" s="841"/>
      <c r="Q6" s="841"/>
      <c r="R6" s="841"/>
      <c r="S6" s="841"/>
      <c r="T6" s="841"/>
      <c r="U6" s="841"/>
      <c r="V6" s="571" t="s">
        <v>789</v>
      </c>
      <c r="W6" s="571" t="s">
        <v>790</v>
      </c>
      <c r="X6" s="841"/>
      <c r="Y6" s="841"/>
      <c r="Z6" s="841"/>
      <c r="AA6" s="841"/>
      <c r="AB6" s="841"/>
      <c r="AC6" s="841"/>
      <c r="AD6" s="841"/>
      <c r="AE6" s="841"/>
      <c r="AF6" s="841"/>
      <c r="AG6" s="841"/>
      <c r="AH6" s="1109"/>
    </row>
    <row r="7" spans="1:35" ht="15.75" customHeight="1" x14ac:dyDescent="0.2">
      <c r="A7" s="1116"/>
      <c r="B7" s="1118"/>
      <c r="C7" s="1027"/>
      <c r="D7" s="1027"/>
      <c r="E7" s="1027"/>
      <c r="F7" s="1027"/>
      <c r="G7" s="1027"/>
      <c r="H7" s="893"/>
      <c r="I7" s="841"/>
      <c r="J7" s="841"/>
      <c r="K7" s="841"/>
      <c r="L7" s="571" t="s">
        <v>791</v>
      </c>
      <c r="M7" s="571" t="s">
        <v>792</v>
      </c>
      <c r="N7" s="841"/>
      <c r="O7" s="841"/>
      <c r="P7" s="841"/>
      <c r="Q7" s="841"/>
      <c r="R7" s="841"/>
      <c r="S7" s="841"/>
      <c r="T7" s="841"/>
      <c r="U7" s="841"/>
      <c r="V7" s="571" t="s">
        <v>793</v>
      </c>
      <c r="W7" s="571" t="s">
        <v>794</v>
      </c>
      <c r="X7" s="841"/>
      <c r="Y7" s="841"/>
      <c r="Z7" s="841"/>
      <c r="AA7" s="841"/>
      <c r="AB7" s="841"/>
      <c r="AC7" s="841"/>
      <c r="AD7" s="841"/>
      <c r="AE7" s="841"/>
      <c r="AF7" s="841"/>
      <c r="AG7" s="841"/>
      <c r="AH7" s="1109"/>
    </row>
    <row r="8" spans="1:35" ht="19.2" customHeight="1" x14ac:dyDescent="0.2">
      <c r="A8" s="1116"/>
      <c r="B8" s="1118"/>
      <c r="C8" s="1027"/>
      <c r="D8" s="1027"/>
      <c r="E8" s="1027"/>
      <c r="F8" s="1027"/>
      <c r="G8" s="1027"/>
      <c r="H8" s="843"/>
      <c r="I8" s="844"/>
      <c r="J8" s="844"/>
      <c r="K8" s="844"/>
      <c r="L8" s="844"/>
      <c r="M8" s="844"/>
      <c r="N8" s="844"/>
      <c r="O8" s="844"/>
      <c r="P8" s="844"/>
      <c r="Q8" s="844"/>
      <c r="R8" s="844"/>
      <c r="S8" s="844"/>
      <c r="T8" s="844"/>
      <c r="U8" s="844"/>
      <c r="V8" s="844"/>
      <c r="W8" s="844"/>
      <c r="X8" s="844"/>
      <c r="Y8" s="844"/>
      <c r="Z8" s="844"/>
      <c r="AA8" s="844"/>
      <c r="AB8" s="844"/>
      <c r="AC8" s="844"/>
      <c r="AD8" s="844"/>
      <c r="AE8" s="844"/>
      <c r="AF8" s="844"/>
      <c r="AG8" s="844"/>
      <c r="AH8" s="1103"/>
    </row>
    <row r="9" spans="1:35" ht="16.350000000000001" customHeight="1" x14ac:dyDescent="0.2">
      <c r="A9" s="1116"/>
      <c r="B9" s="1118"/>
      <c r="C9" s="1027" t="s">
        <v>162</v>
      </c>
      <c r="D9" s="1027"/>
      <c r="E9" s="1027"/>
      <c r="F9" s="1027"/>
      <c r="G9" s="1027"/>
      <c r="H9" s="1104" t="s">
        <v>170</v>
      </c>
      <c r="I9" s="1105"/>
      <c r="J9" s="1106"/>
      <c r="K9" s="852"/>
      <c r="L9" s="853"/>
      <c r="M9" s="853"/>
      <c r="N9" s="853"/>
      <c r="O9" s="853"/>
      <c r="P9" s="853"/>
      <c r="Q9" s="577" t="s">
        <v>795</v>
      </c>
      <c r="R9" s="578"/>
      <c r="S9" s="854"/>
      <c r="T9" s="854"/>
      <c r="U9" s="855"/>
      <c r="V9" s="1104" t="s">
        <v>132</v>
      </c>
      <c r="W9" s="1105"/>
      <c r="X9" s="1106"/>
      <c r="Y9" s="852"/>
      <c r="Z9" s="853"/>
      <c r="AA9" s="853"/>
      <c r="AB9" s="853"/>
      <c r="AC9" s="853"/>
      <c r="AD9" s="853"/>
      <c r="AE9" s="853"/>
      <c r="AF9" s="853"/>
      <c r="AG9" s="853"/>
      <c r="AH9" s="1107"/>
    </row>
    <row r="10" spans="1:35" ht="16.350000000000001" customHeight="1" x14ac:dyDescent="0.2">
      <c r="A10" s="1116"/>
      <c r="B10" s="1118"/>
      <c r="C10" s="1027"/>
      <c r="D10" s="1027"/>
      <c r="E10" s="1027"/>
      <c r="F10" s="1027"/>
      <c r="G10" s="1027"/>
      <c r="H10" s="857" t="s">
        <v>273</v>
      </c>
      <c r="I10" s="857"/>
      <c r="J10" s="857"/>
      <c r="K10" s="852"/>
      <c r="L10" s="853"/>
      <c r="M10" s="853"/>
      <c r="N10" s="853"/>
      <c r="O10" s="853"/>
      <c r="P10" s="853"/>
      <c r="Q10" s="853"/>
      <c r="R10" s="853"/>
      <c r="S10" s="853"/>
      <c r="T10" s="853"/>
      <c r="U10" s="853"/>
      <c r="V10" s="853"/>
      <c r="W10" s="853"/>
      <c r="X10" s="853"/>
      <c r="Y10" s="853"/>
      <c r="Z10" s="853"/>
      <c r="AA10" s="853"/>
      <c r="AB10" s="853"/>
      <c r="AC10" s="853"/>
      <c r="AD10" s="853"/>
      <c r="AE10" s="853"/>
      <c r="AF10" s="853"/>
      <c r="AG10" s="853"/>
      <c r="AH10" s="1107"/>
    </row>
    <row r="11" spans="1:35" ht="16.5" customHeight="1" x14ac:dyDescent="0.2">
      <c r="A11" s="1095" t="s">
        <v>299</v>
      </c>
      <c r="B11" s="1096"/>
      <c r="C11" s="1027" t="s">
        <v>194</v>
      </c>
      <c r="D11" s="1027"/>
      <c r="E11" s="1027"/>
      <c r="F11" s="1027"/>
      <c r="G11" s="1027"/>
      <c r="H11" s="1087"/>
      <c r="I11" s="1087"/>
      <c r="J11" s="1087"/>
      <c r="K11" s="1087"/>
      <c r="L11" s="1087"/>
      <c r="M11" s="1087"/>
      <c r="N11" s="1087"/>
      <c r="O11" s="1087"/>
      <c r="P11" s="1027" t="s">
        <v>24</v>
      </c>
      <c r="Q11" s="1027"/>
      <c r="R11" s="1027"/>
      <c r="S11" s="908" t="s">
        <v>270</v>
      </c>
      <c r="T11" s="891"/>
      <c r="U11" s="891"/>
      <c r="V11" s="891"/>
      <c r="W11" s="890"/>
      <c r="X11" s="890"/>
      <c r="Y11" s="656" t="s">
        <v>271</v>
      </c>
      <c r="Z11" s="890"/>
      <c r="AA11" s="890"/>
      <c r="AB11" s="570" t="s">
        <v>80</v>
      </c>
      <c r="AC11" s="1049"/>
      <c r="AD11" s="1049"/>
      <c r="AE11" s="1049"/>
      <c r="AF11" s="1049"/>
      <c r="AG11" s="1049"/>
      <c r="AH11" s="1086"/>
    </row>
    <row r="12" spans="1:35" ht="18" customHeight="1" x14ac:dyDescent="0.2">
      <c r="A12" s="1097"/>
      <c r="B12" s="1098"/>
      <c r="C12" s="1027" t="s">
        <v>300</v>
      </c>
      <c r="D12" s="1027"/>
      <c r="E12" s="1027"/>
      <c r="F12" s="1027"/>
      <c r="G12" s="1027"/>
      <c r="H12" s="1087"/>
      <c r="I12" s="1087"/>
      <c r="J12" s="1087"/>
      <c r="K12" s="1087"/>
      <c r="L12" s="1087"/>
      <c r="M12" s="1087"/>
      <c r="N12" s="1087"/>
      <c r="O12" s="1087"/>
      <c r="P12" s="1027"/>
      <c r="Q12" s="1027"/>
      <c r="R12" s="1027"/>
      <c r="S12" s="1088"/>
      <c r="T12" s="1089"/>
      <c r="U12" s="1089"/>
      <c r="V12" s="1089"/>
      <c r="W12" s="1089"/>
      <c r="X12" s="1089"/>
      <c r="Y12" s="1089"/>
      <c r="Z12" s="1089"/>
      <c r="AA12" s="1089"/>
      <c r="AB12" s="1089"/>
      <c r="AC12" s="1089"/>
      <c r="AD12" s="1089"/>
      <c r="AE12" s="1089"/>
      <c r="AF12" s="1089"/>
      <c r="AG12" s="1089"/>
      <c r="AH12" s="1090"/>
    </row>
    <row r="13" spans="1:35" ht="18.149999999999999" customHeight="1" x14ac:dyDescent="0.2">
      <c r="A13" s="1097"/>
      <c r="B13" s="1098"/>
      <c r="C13" s="1027" t="s">
        <v>301</v>
      </c>
      <c r="D13" s="1027"/>
      <c r="E13" s="1027"/>
      <c r="F13" s="1027"/>
      <c r="G13" s="1027"/>
      <c r="H13" s="1091"/>
      <c r="I13" s="1091"/>
      <c r="J13" s="1091"/>
      <c r="K13" s="1091"/>
      <c r="L13" s="1091"/>
      <c r="M13" s="1091"/>
      <c r="N13" s="1091"/>
      <c r="O13" s="1091"/>
      <c r="P13" s="1027"/>
      <c r="Q13" s="1027"/>
      <c r="R13" s="1027"/>
      <c r="S13" s="1092"/>
      <c r="T13" s="1093"/>
      <c r="U13" s="1093"/>
      <c r="V13" s="1093"/>
      <c r="W13" s="1093"/>
      <c r="X13" s="1093"/>
      <c r="Y13" s="1093"/>
      <c r="Z13" s="1093"/>
      <c r="AA13" s="1093"/>
      <c r="AB13" s="1093"/>
      <c r="AC13" s="1093"/>
      <c r="AD13" s="1093"/>
      <c r="AE13" s="1093"/>
      <c r="AF13" s="1093"/>
      <c r="AG13" s="1093"/>
      <c r="AH13" s="1094"/>
    </row>
    <row r="14" spans="1:35" ht="14.4" customHeight="1" x14ac:dyDescent="0.2">
      <c r="A14" s="1097"/>
      <c r="B14" s="1098"/>
      <c r="C14" s="1099" t="s">
        <v>823</v>
      </c>
      <c r="D14" s="1099"/>
      <c r="E14" s="1099"/>
      <c r="F14" s="1099"/>
      <c r="G14" s="1099"/>
      <c r="H14" s="1099"/>
      <c r="I14" s="1099"/>
      <c r="J14" s="1099"/>
      <c r="K14" s="1099"/>
      <c r="L14" s="1099"/>
      <c r="M14" s="1099"/>
      <c r="N14" s="1099"/>
      <c r="O14" s="1099"/>
      <c r="P14" s="1099"/>
      <c r="Q14" s="1099"/>
      <c r="R14" s="1099"/>
      <c r="S14" s="1057"/>
      <c r="T14" s="1057"/>
      <c r="U14" s="1057"/>
      <c r="V14" s="1057"/>
      <c r="W14" s="1057"/>
      <c r="X14" s="1057"/>
      <c r="Y14" s="1057"/>
      <c r="Z14" s="1057"/>
      <c r="AA14" s="1057"/>
      <c r="AB14" s="1057"/>
      <c r="AC14" s="1057"/>
      <c r="AD14" s="1057"/>
      <c r="AE14" s="1057"/>
      <c r="AF14" s="1057"/>
      <c r="AG14" s="1057"/>
      <c r="AH14" s="1071"/>
    </row>
    <row r="15" spans="1:35" ht="13.65" customHeight="1" x14ac:dyDescent="0.2">
      <c r="A15" s="1097"/>
      <c r="B15" s="1098"/>
      <c r="C15" s="1072" t="s">
        <v>848</v>
      </c>
      <c r="D15" s="1073"/>
      <c r="E15" s="1073"/>
      <c r="F15" s="1073"/>
      <c r="G15" s="1073"/>
      <c r="H15" s="1073"/>
      <c r="I15" s="1073"/>
      <c r="J15" s="1074"/>
      <c r="K15" s="1035" t="s">
        <v>849</v>
      </c>
      <c r="L15" s="1036"/>
      <c r="M15" s="1036"/>
      <c r="N15" s="1036"/>
      <c r="O15" s="1036"/>
      <c r="P15" s="1036"/>
      <c r="Q15" s="1036"/>
      <c r="R15" s="1037"/>
      <c r="S15" s="1056"/>
      <c r="T15" s="1057"/>
      <c r="U15" s="1057"/>
      <c r="V15" s="1057"/>
      <c r="W15" s="1057"/>
      <c r="X15" s="1057"/>
      <c r="Y15" s="1057"/>
      <c r="Z15" s="1057"/>
      <c r="AA15" s="1057"/>
      <c r="AB15" s="1057"/>
      <c r="AC15" s="1057"/>
      <c r="AD15" s="1057"/>
      <c r="AE15" s="1057"/>
      <c r="AF15" s="1057"/>
      <c r="AG15" s="1057"/>
      <c r="AH15" s="1071"/>
    </row>
    <row r="16" spans="1:35" ht="12.6" customHeight="1" x14ac:dyDescent="0.2">
      <c r="A16" s="1097"/>
      <c r="B16" s="1098"/>
      <c r="C16" s="1100"/>
      <c r="D16" s="1101"/>
      <c r="E16" s="1101"/>
      <c r="F16" s="1101"/>
      <c r="G16" s="1101"/>
      <c r="H16" s="1101"/>
      <c r="I16" s="1101"/>
      <c r="J16" s="1102"/>
      <c r="K16" s="1072" t="s">
        <v>850</v>
      </c>
      <c r="L16" s="1073"/>
      <c r="M16" s="1073"/>
      <c r="N16" s="1073"/>
      <c r="O16" s="1073"/>
      <c r="P16" s="1073"/>
      <c r="Q16" s="1073"/>
      <c r="R16" s="1074"/>
      <c r="S16" s="1078"/>
      <c r="T16" s="1078"/>
      <c r="U16" s="1078"/>
      <c r="V16" s="1078"/>
      <c r="W16" s="1078"/>
      <c r="X16" s="1078"/>
      <c r="Y16" s="1078"/>
      <c r="Z16" s="1078"/>
      <c r="AA16" s="1078"/>
      <c r="AB16" s="1078"/>
      <c r="AC16" s="1078"/>
      <c r="AD16" s="1078"/>
      <c r="AE16" s="1078"/>
      <c r="AF16" s="1078"/>
      <c r="AG16" s="1078"/>
      <c r="AH16" s="1079"/>
      <c r="AI16" s="659" t="s">
        <v>56</v>
      </c>
    </row>
    <row r="17" spans="1:34" ht="12.75" customHeight="1" x14ac:dyDescent="0.2">
      <c r="A17" s="1097"/>
      <c r="B17" s="1098"/>
      <c r="C17" s="1075"/>
      <c r="D17" s="1076"/>
      <c r="E17" s="1076"/>
      <c r="F17" s="1076"/>
      <c r="G17" s="1076"/>
      <c r="H17" s="1076"/>
      <c r="I17" s="1076"/>
      <c r="J17" s="1077"/>
      <c r="K17" s="1075"/>
      <c r="L17" s="1076"/>
      <c r="M17" s="1076"/>
      <c r="N17" s="1076"/>
      <c r="O17" s="1076"/>
      <c r="P17" s="1076"/>
      <c r="Q17" s="1076"/>
      <c r="R17" s="1077"/>
      <c r="S17" s="1080"/>
      <c r="T17" s="1080"/>
      <c r="U17" s="1080"/>
      <c r="V17" s="1080"/>
      <c r="W17" s="1080"/>
      <c r="X17" s="1080"/>
      <c r="Y17" s="1080"/>
      <c r="Z17" s="1080"/>
      <c r="AA17" s="1080"/>
      <c r="AB17" s="1080"/>
      <c r="AC17" s="1080"/>
      <c r="AD17" s="1080"/>
      <c r="AE17" s="1080"/>
      <c r="AF17" s="1080"/>
      <c r="AG17" s="1080"/>
      <c r="AH17" s="1081"/>
    </row>
    <row r="18" spans="1:34" ht="22.2" customHeight="1" x14ac:dyDescent="0.2">
      <c r="A18" s="1082" t="s">
        <v>302</v>
      </c>
      <c r="B18" s="1083"/>
      <c r="C18" s="1069" t="s">
        <v>209</v>
      </c>
      <c r="D18" s="1069"/>
      <c r="E18" s="1069"/>
      <c r="F18" s="1069"/>
      <c r="G18" s="1070"/>
      <c r="H18" s="1066"/>
      <c r="I18" s="1067"/>
      <c r="J18" s="1067"/>
      <c r="K18" s="1067"/>
      <c r="L18" s="1067"/>
      <c r="M18" s="1067"/>
      <c r="N18" s="1067"/>
      <c r="O18" s="1067"/>
      <c r="P18" s="1067"/>
      <c r="Q18" s="1067"/>
      <c r="R18" s="1068"/>
      <c r="S18" s="1027" t="s">
        <v>303</v>
      </c>
      <c r="T18" s="1027"/>
      <c r="U18" s="1027"/>
      <c r="V18" s="1027"/>
      <c r="W18" s="1027"/>
      <c r="X18" s="1064"/>
      <c r="Y18" s="1064"/>
      <c r="Z18" s="1064"/>
      <c r="AA18" s="1064"/>
      <c r="AB18" s="1064"/>
      <c r="AC18" s="1064"/>
      <c r="AD18" s="1064"/>
      <c r="AE18" s="1064"/>
      <c r="AF18" s="1064"/>
      <c r="AG18" s="1064"/>
      <c r="AH18" s="1065"/>
    </row>
    <row r="19" spans="1:34" ht="22.2" customHeight="1" x14ac:dyDescent="0.2">
      <c r="A19" s="1082"/>
      <c r="B19" s="1083"/>
      <c r="C19" s="1069" t="s">
        <v>209</v>
      </c>
      <c r="D19" s="1069"/>
      <c r="E19" s="1069"/>
      <c r="F19" s="1069"/>
      <c r="G19" s="1070"/>
      <c r="H19" s="1066"/>
      <c r="I19" s="1067"/>
      <c r="J19" s="1067"/>
      <c r="K19" s="1067"/>
      <c r="L19" s="1067"/>
      <c r="M19" s="1067"/>
      <c r="N19" s="1067"/>
      <c r="O19" s="1067"/>
      <c r="P19" s="1067"/>
      <c r="Q19" s="1067"/>
      <c r="R19" s="1068"/>
      <c r="S19" s="1027" t="s">
        <v>303</v>
      </c>
      <c r="T19" s="1027"/>
      <c r="U19" s="1027"/>
      <c r="V19" s="1027"/>
      <c r="W19" s="1027"/>
      <c r="X19" s="1064"/>
      <c r="Y19" s="1064"/>
      <c r="Z19" s="1064"/>
      <c r="AA19" s="1064"/>
      <c r="AB19" s="1064"/>
      <c r="AC19" s="1064"/>
      <c r="AD19" s="1064"/>
      <c r="AE19" s="1064"/>
      <c r="AF19" s="1064"/>
      <c r="AG19" s="1064"/>
      <c r="AH19" s="1065"/>
    </row>
    <row r="20" spans="1:34" ht="22.2" customHeight="1" x14ac:dyDescent="0.2">
      <c r="A20" s="1082"/>
      <c r="B20" s="1083"/>
      <c r="C20" s="1069" t="s">
        <v>209</v>
      </c>
      <c r="D20" s="1069"/>
      <c r="E20" s="1069"/>
      <c r="F20" s="1069"/>
      <c r="G20" s="1070"/>
      <c r="H20" s="1066"/>
      <c r="I20" s="1067"/>
      <c r="J20" s="1067"/>
      <c r="K20" s="1067"/>
      <c r="L20" s="1067"/>
      <c r="M20" s="1067"/>
      <c r="N20" s="1067"/>
      <c r="O20" s="1067"/>
      <c r="P20" s="1067"/>
      <c r="Q20" s="1067"/>
      <c r="R20" s="1068"/>
      <c r="S20" s="1027" t="s">
        <v>303</v>
      </c>
      <c r="T20" s="1027"/>
      <c r="U20" s="1027"/>
      <c r="V20" s="1027"/>
      <c r="W20" s="1027"/>
      <c r="X20" s="1064"/>
      <c r="Y20" s="1064"/>
      <c r="Z20" s="1064"/>
      <c r="AA20" s="1064"/>
      <c r="AB20" s="1064"/>
      <c r="AC20" s="1064"/>
      <c r="AD20" s="1064"/>
      <c r="AE20" s="1064"/>
      <c r="AF20" s="1064"/>
      <c r="AG20" s="1064"/>
      <c r="AH20" s="1065"/>
    </row>
    <row r="21" spans="1:34" ht="22.2" customHeight="1" thickBot="1" x14ac:dyDescent="0.25">
      <c r="A21" s="1084"/>
      <c r="B21" s="1085"/>
      <c r="C21" s="1054" t="s">
        <v>209</v>
      </c>
      <c r="D21" s="1054"/>
      <c r="E21" s="1054"/>
      <c r="F21" s="1054"/>
      <c r="G21" s="1059"/>
      <c r="H21" s="1060"/>
      <c r="I21" s="1061"/>
      <c r="J21" s="1061"/>
      <c r="K21" s="1061"/>
      <c r="L21" s="1061"/>
      <c r="M21" s="1061"/>
      <c r="N21" s="1061"/>
      <c r="O21" s="1061"/>
      <c r="P21" s="1061"/>
      <c r="Q21" s="1061"/>
      <c r="R21" s="1062"/>
      <c r="S21" s="1063" t="s">
        <v>303</v>
      </c>
      <c r="T21" s="1063"/>
      <c r="U21" s="1063"/>
      <c r="V21" s="1063"/>
      <c r="W21" s="1063"/>
      <c r="X21" s="1064"/>
      <c r="Y21" s="1064"/>
      <c r="Z21" s="1064"/>
      <c r="AA21" s="1064"/>
      <c r="AB21" s="1064"/>
      <c r="AC21" s="1064"/>
      <c r="AD21" s="1064"/>
      <c r="AE21" s="1064"/>
      <c r="AF21" s="1064"/>
      <c r="AG21" s="1064"/>
      <c r="AH21" s="1065"/>
    </row>
    <row r="22" spans="1:34" ht="15" customHeight="1" x14ac:dyDescent="0.2">
      <c r="A22" s="1042" t="s">
        <v>824</v>
      </c>
      <c r="B22" s="1045" t="s">
        <v>825</v>
      </c>
      <c r="C22" s="1046"/>
      <c r="D22" s="1046"/>
      <c r="E22" s="1046"/>
      <c r="F22" s="1046"/>
      <c r="G22" s="1046"/>
      <c r="H22" s="1046"/>
      <c r="I22" s="1046"/>
      <c r="J22" s="1046"/>
      <c r="K22" s="1046"/>
      <c r="L22" s="1046"/>
      <c r="M22" s="1046"/>
      <c r="N22" s="1046"/>
      <c r="O22" s="1046"/>
      <c r="P22" s="1047"/>
      <c r="Q22" s="614"/>
      <c r="R22" s="615"/>
      <c r="S22" s="616"/>
      <c r="T22" s="615"/>
      <c r="U22" s="615" t="s">
        <v>826</v>
      </c>
      <c r="V22" s="617"/>
      <c r="W22" s="617"/>
      <c r="X22" s="617"/>
      <c r="Y22" s="617"/>
      <c r="Z22" s="617"/>
      <c r="AA22" s="618"/>
      <c r="AB22" s="618"/>
      <c r="AC22" s="617" t="s">
        <v>827</v>
      </c>
      <c r="AD22" s="615"/>
      <c r="AE22" s="617"/>
      <c r="AF22" s="617"/>
      <c r="AG22" s="617"/>
      <c r="AH22" s="619"/>
    </row>
    <row r="23" spans="1:34" ht="13.65" customHeight="1" x14ac:dyDescent="0.2">
      <c r="A23" s="1043"/>
      <c r="B23" s="1048" t="s">
        <v>304</v>
      </c>
      <c r="C23" s="1025"/>
      <c r="D23" s="1025"/>
      <c r="E23" s="1025"/>
      <c r="F23" s="1025"/>
      <c r="G23" s="1025"/>
      <c r="H23" s="1025"/>
      <c r="I23" s="1025"/>
      <c r="J23" s="1025"/>
      <c r="K23" s="1025"/>
      <c r="L23" s="1025"/>
      <c r="M23" s="1025"/>
      <c r="N23" s="1025"/>
      <c r="O23" s="1025"/>
      <c r="P23" s="1025"/>
      <c r="Q23" s="1025"/>
      <c r="R23" s="1025"/>
      <c r="S23" s="1025"/>
      <c r="T23" s="1025"/>
      <c r="U23" s="1025"/>
      <c r="V23" s="1025"/>
      <c r="W23" s="1025"/>
      <c r="X23" s="1025"/>
      <c r="Y23" s="1025"/>
      <c r="Z23" s="1025"/>
      <c r="AA23" s="1025"/>
      <c r="AB23" s="1025"/>
      <c r="AC23" s="1025"/>
      <c r="AD23" s="1025"/>
      <c r="AE23" s="1025"/>
      <c r="AF23" s="1025"/>
      <c r="AG23" s="1025"/>
      <c r="AH23" s="1026"/>
    </row>
    <row r="24" spans="1:34" ht="13.65" customHeight="1" x14ac:dyDescent="0.2">
      <c r="A24" s="1043"/>
      <c r="B24" s="620"/>
      <c r="C24" s="1049" t="s">
        <v>305</v>
      </c>
      <c r="D24" s="1049"/>
      <c r="E24" s="1049"/>
      <c r="F24" s="1049"/>
      <c r="G24" s="1049"/>
      <c r="H24" s="1049"/>
      <c r="I24" s="1049"/>
      <c r="J24" s="1050"/>
      <c r="K24" s="1021" t="s">
        <v>306</v>
      </c>
      <c r="L24" s="1022"/>
      <c r="M24" s="1022"/>
      <c r="N24" s="1022"/>
      <c r="O24" s="1022"/>
      <c r="P24" s="1023"/>
      <c r="Q24" s="1021" t="s">
        <v>307</v>
      </c>
      <c r="R24" s="1022"/>
      <c r="S24" s="1022"/>
      <c r="T24" s="1022"/>
      <c r="U24" s="1022"/>
      <c r="V24" s="1023"/>
      <c r="W24" s="1021" t="s">
        <v>308</v>
      </c>
      <c r="X24" s="1022"/>
      <c r="Y24" s="1022"/>
      <c r="Z24" s="1022"/>
      <c r="AA24" s="1022"/>
      <c r="AB24" s="1023"/>
      <c r="AC24" s="1053" t="s">
        <v>309</v>
      </c>
      <c r="AD24" s="1054"/>
      <c r="AE24" s="1054"/>
      <c r="AF24" s="1054"/>
      <c r="AG24" s="1054"/>
      <c r="AH24" s="1055"/>
    </row>
    <row r="25" spans="1:34" ht="13.65" customHeight="1" x14ac:dyDescent="0.2">
      <c r="A25" s="1043"/>
      <c r="B25" s="621"/>
      <c r="C25" s="1051"/>
      <c r="D25" s="1051"/>
      <c r="E25" s="1051"/>
      <c r="F25" s="1051"/>
      <c r="G25" s="1051"/>
      <c r="H25" s="1051"/>
      <c r="I25" s="1051"/>
      <c r="J25" s="1052"/>
      <c r="K25" s="1021" t="s">
        <v>310</v>
      </c>
      <c r="L25" s="1022"/>
      <c r="M25" s="1023"/>
      <c r="N25" s="1021" t="s">
        <v>311</v>
      </c>
      <c r="O25" s="1022"/>
      <c r="P25" s="1023"/>
      <c r="Q25" s="1021" t="s">
        <v>310</v>
      </c>
      <c r="R25" s="1022"/>
      <c r="S25" s="1023"/>
      <c r="T25" s="1021" t="s">
        <v>311</v>
      </c>
      <c r="U25" s="1022"/>
      <c r="V25" s="1023"/>
      <c r="W25" s="1021" t="s">
        <v>310</v>
      </c>
      <c r="X25" s="1022"/>
      <c r="Y25" s="1023"/>
      <c r="Z25" s="1021" t="s">
        <v>311</v>
      </c>
      <c r="AA25" s="1022"/>
      <c r="AB25" s="1023"/>
      <c r="AC25" s="1021" t="s">
        <v>310</v>
      </c>
      <c r="AD25" s="1022"/>
      <c r="AE25" s="1023"/>
      <c r="AF25" s="1021" t="s">
        <v>311</v>
      </c>
      <c r="AG25" s="1022"/>
      <c r="AH25" s="1038"/>
    </row>
    <row r="26" spans="1:34" ht="13.65" customHeight="1" x14ac:dyDescent="0.2">
      <c r="A26" s="1043"/>
      <c r="B26" s="621"/>
      <c r="C26" s="1027" t="s">
        <v>312</v>
      </c>
      <c r="D26" s="1027"/>
      <c r="E26" s="1027"/>
      <c r="F26" s="1027"/>
      <c r="G26" s="1027"/>
      <c r="H26" s="1027"/>
      <c r="I26" s="1027"/>
      <c r="J26" s="1027"/>
      <c r="K26" s="1021"/>
      <c r="L26" s="1022"/>
      <c r="M26" s="1023"/>
      <c r="N26" s="1021"/>
      <c r="O26" s="1022"/>
      <c r="P26" s="1023"/>
      <c r="Q26" s="1021"/>
      <c r="R26" s="1022"/>
      <c r="S26" s="1023"/>
      <c r="T26" s="1021"/>
      <c r="U26" s="1022"/>
      <c r="V26" s="1023"/>
      <c r="W26" s="1021"/>
      <c r="X26" s="1022"/>
      <c r="Y26" s="1023"/>
      <c r="Z26" s="1021"/>
      <c r="AA26" s="1022"/>
      <c r="AB26" s="1023"/>
      <c r="AC26" s="1021"/>
      <c r="AD26" s="1022"/>
      <c r="AE26" s="1023"/>
      <c r="AF26" s="1021"/>
      <c r="AG26" s="1022"/>
      <c r="AH26" s="1038"/>
    </row>
    <row r="27" spans="1:34" ht="13.65" customHeight="1" x14ac:dyDescent="0.2">
      <c r="A27" s="1043"/>
      <c r="B27" s="621"/>
      <c r="C27" s="1027" t="s">
        <v>313</v>
      </c>
      <c r="D27" s="1027"/>
      <c r="E27" s="1027"/>
      <c r="F27" s="1027"/>
      <c r="G27" s="1027"/>
      <c r="H27" s="1027"/>
      <c r="I27" s="1027"/>
      <c r="J27" s="1027"/>
      <c r="K27" s="1021"/>
      <c r="L27" s="1022"/>
      <c r="M27" s="1023"/>
      <c r="N27" s="1021"/>
      <c r="O27" s="1022"/>
      <c r="P27" s="1023"/>
      <c r="Q27" s="1021"/>
      <c r="R27" s="1022"/>
      <c r="S27" s="1023"/>
      <c r="T27" s="1021"/>
      <c r="U27" s="1022"/>
      <c r="V27" s="1023"/>
      <c r="W27" s="1021"/>
      <c r="X27" s="1022"/>
      <c r="Y27" s="1023"/>
      <c r="Z27" s="1021"/>
      <c r="AA27" s="1022"/>
      <c r="AB27" s="1023"/>
      <c r="AC27" s="1021"/>
      <c r="AD27" s="1022"/>
      <c r="AE27" s="1023"/>
      <c r="AF27" s="1021"/>
      <c r="AG27" s="1022"/>
      <c r="AH27" s="1038"/>
    </row>
    <row r="28" spans="1:34" ht="13.65" customHeight="1" x14ac:dyDescent="0.2">
      <c r="A28" s="1043"/>
      <c r="B28" s="622"/>
      <c r="C28" s="1039" t="s">
        <v>314</v>
      </c>
      <c r="D28" s="1039"/>
      <c r="E28" s="1039"/>
      <c r="F28" s="1039"/>
      <c r="G28" s="1039"/>
      <c r="H28" s="1039"/>
      <c r="I28" s="1039"/>
      <c r="J28" s="1039"/>
      <c r="K28" s="1040"/>
      <c r="L28" s="1040"/>
      <c r="M28" s="1040"/>
      <c r="N28" s="1040"/>
      <c r="O28" s="1040"/>
      <c r="P28" s="1040"/>
      <c r="Q28" s="1039"/>
      <c r="R28" s="1039"/>
      <c r="S28" s="1039"/>
      <c r="T28" s="1039"/>
      <c r="U28" s="1039"/>
      <c r="V28" s="1039"/>
      <c r="W28" s="1039"/>
      <c r="X28" s="1039"/>
      <c r="Y28" s="1039"/>
      <c r="Z28" s="1039"/>
      <c r="AA28" s="1039"/>
      <c r="AB28" s="1039"/>
      <c r="AC28" s="1039"/>
      <c r="AD28" s="1039"/>
      <c r="AE28" s="1039"/>
      <c r="AF28" s="1039"/>
      <c r="AG28" s="1039"/>
      <c r="AH28" s="1041"/>
    </row>
    <row r="29" spans="1:34" ht="13.65" customHeight="1" x14ac:dyDescent="0.2">
      <c r="A29" s="1043"/>
      <c r="B29" s="622"/>
      <c r="C29" s="622"/>
      <c r="D29" s="622"/>
      <c r="E29" s="622"/>
      <c r="F29" s="622"/>
      <c r="G29" s="622"/>
      <c r="H29" s="622"/>
      <c r="I29" s="622"/>
      <c r="J29" s="622"/>
      <c r="K29" s="1021" t="s">
        <v>315</v>
      </c>
      <c r="L29" s="1022"/>
      <c r="M29" s="1022"/>
      <c r="N29" s="1022"/>
      <c r="O29" s="1022"/>
      <c r="P29" s="1023"/>
      <c r="Q29" s="1021" t="s">
        <v>316</v>
      </c>
      <c r="R29" s="1022"/>
      <c r="S29" s="1022"/>
      <c r="T29" s="1022"/>
      <c r="U29" s="1022"/>
      <c r="V29" s="1023"/>
      <c r="W29" s="1029" t="s">
        <v>851</v>
      </c>
      <c r="X29" s="1030"/>
      <c r="Y29" s="1030"/>
      <c r="Z29" s="1030"/>
      <c r="AA29" s="1030"/>
      <c r="AB29" s="1031"/>
      <c r="AC29" s="1032" t="s">
        <v>317</v>
      </c>
      <c r="AD29" s="1033"/>
      <c r="AE29" s="1033"/>
      <c r="AF29" s="1033"/>
      <c r="AG29" s="1033"/>
      <c r="AH29" s="1034"/>
    </row>
    <row r="30" spans="1:34" ht="13.65" customHeight="1" x14ac:dyDescent="0.2">
      <c r="A30" s="1043"/>
      <c r="B30" s="622"/>
      <c r="C30" s="622"/>
      <c r="D30" s="622"/>
      <c r="E30" s="622"/>
      <c r="F30" s="622"/>
      <c r="G30" s="622"/>
      <c r="H30" s="622"/>
      <c r="I30" s="622"/>
      <c r="J30" s="622"/>
      <c r="K30" s="1021" t="s">
        <v>310</v>
      </c>
      <c r="L30" s="1022"/>
      <c r="M30" s="1023"/>
      <c r="N30" s="1021" t="s">
        <v>311</v>
      </c>
      <c r="O30" s="1022"/>
      <c r="P30" s="1023"/>
      <c r="Q30" s="1021" t="s">
        <v>310</v>
      </c>
      <c r="R30" s="1022"/>
      <c r="S30" s="1023"/>
      <c r="T30" s="1021" t="s">
        <v>311</v>
      </c>
      <c r="U30" s="1022"/>
      <c r="V30" s="1023"/>
      <c r="W30" s="1035" t="s">
        <v>310</v>
      </c>
      <c r="X30" s="1036"/>
      <c r="Y30" s="1037"/>
      <c r="Z30" s="1035" t="s">
        <v>311</v>
      </c>
      <c r="AA30" s="1036"/>
      <c r="AB30" s="1037"/>
      <c r="AC30" s="1027"/>
      <c r="AD30" s="1027"/>
      <c r="AE30" s="1027"/>
      <c r="AF30" s="1027"/>
      <c r="AG30" s="1027"/>
      <c r="AH30" s="1027"/>
    </row>
    <row r="31" spans="1:34" ht="13.65" customHeight="1" x14ac:dyDescent="0.2">
      <c r="A31" s="1043"/>
      <c r="B31" s="622"/>
      <c r="C31" s="1027" t="s">
        <v>312</v>
      </c>
      <c r="D31" s="1027"/>
      <c r="E31" s="1027"/>
      <c r="F31" s="1027"/>
      <c r="G31" s="1027"/>
      <c r="H31" s="1027"/>
      <c r="I31" s="1027"/>
      <c r="J31" s="1027"/>
      <c r="K31" s="1021"/>
      <c r="L31" s="1022"/>
      <c r="M31" s="1023"/>
      <c r="N31" s="1021"/>
      <c r="O31" s="1022"/>
      <c r="P31" s="1023"/>
      <c r="Q31" s="1021"/>
      <c r="R31" s="1022"/>
      <c r="S31" s="1023"/>
      <c r="T31" s="1021"/>
      <c r="U31" s="1022"/>
      <c r="V31" s="1023"/>
      <c r="W31" s="1028"/>
      <c r="X31" s="1028"/>
      <c r="Y31" s="1028"/>
      <c r="Z31" s="1028"/>
      <c r="AA31" s="1028"/>
      <c r="AB31" s="1028"/>
      <c r="AC31" s="1027"/>
      <c r="AD31" s="1027"/>
      <c r="AE31" s="1027"/>
      <c r="AF31" s="1027"/>
      <c r="AG31" s="1027"/>
      <c r="AH31" s="1027"/>
    </row>
    <row r="32" spans="1:34" ht="13.65" customHeight="1" x14ac:dyDescent="0.2">
      <c r="A32" s="1043"/>
      <c r="B32" s="622"/>
      <c r="C32" s="1027" t="s">
        <v>313</v>
      </c>
      <c r="D32" s="1027"/>
      <c r="E32" s="1027"/>
      <c r="F32" s="1027"/>
      <c r="G32" s="1027"/>
      <c r="H32" s="1027"/>
      <c r="I32" s="1027"/>
      <c r="J32" s="1027"/>
      <c r="K32" s="1021"/>
      <c r="L32" s="1022"/>
      <c r="M32" s="1023"/>
      <c r="N32" s="1021"/>
      <c r="O32" s="1022"/>
      <c r="P32" s="1023"/>
      <c r="Q32" s="1021"/>
      <c r="R32" s="1022"/>
      <c r="S32" s="1023"/>
      <c r="T32" s="1056"/>
      <c r="U32" s="1057"/>
      <c r="V32" s="1058"/>
      <c r="W32" s="1028"/>
      <c r="X32" s="1028"/>
      <c r="Y32" s="1028"/>
      <c r="Z32" s="1028"/>
      <c r="AA32" s="1028"/>
      <c r="AB32" s="1028"/>
      <c r="AC32" s="1027"/>
      <c r="AD32" s="1027"/>
      <c r="AE32" s="1027"/>
      <c r="AF32" s="1027"/>
      <c r="AG32" s="1027"/>
      <c r="AH32" s="1027"/>
    </row>
    <row r="33" spans="1:34" ht="13.65" customHeight="1" x14ac:dyDescent="0.2">
      <c r="A33" s="1043"/>
      <c r="B33" s="1025" t="s">
        <v>318</v>
      </c>
      <c r="C33" s="1025"/>
      <c r="D33" s="1025"/>
      <c r="E33" s="1025"/>
      <c r="F33" s="1025"/>
      <c r="G33" s="1025"/>
      <c r="H33" s="1025"/>
      <c r="I33" s="1025"/>
      <c r="J33" s="1025"/>
      <c r="K33" s="1025"/>
      <c r="L33" s="1025"/>
      <c r="M33" s="1025"/>
      <c r="N33" s="1025"/>
      <c r="O33" s="1025"/>
      <c r="P33" s="1025"/>
      <c r="Q33" s="1025"/>
      <c r="R33" s="1025"/>
      <c r="S33" s="1025"/>
      <c r="T33" s="1025"/>
      <c r="U33" s="1025"/>
      <c r="V33" s="1025"/>
      <c r="W33" s="1025"/>
      <c r="X33" s="1025"/>
      <c r="Y33" s="1025"/>
      <c r="Z33" s="1025"/>
      <c r="AA33" s="1025"/>
      <c r="AB33" s="1025"/>
      <c r="AC33" s="1025"/>
      <c r="AD33" s="1025"/>
      <c r="AE33" s="1025"/>
      <c r="AF33" s="1025"/>
      <c r="AG33" s="1025"/>
      <c r="AH33" s="1026"/>
    </row>
    <row r="34" spans="1:34" ht="13.65" customHeight="1" x14ac:dyDescent="0.2">
      <c r="A34" s="1043"/>
      <c r="B34" s="1005" t="s">
        <v>319</v>
      </c>
      <c r="C34" s="1010" t="s">
        <v>320</v>
      </c>
      <c r="D34" s="1010"/>
      <c r="E34" s="1010"/>
      <c r="F34" s="1010"/>
      <c r="G34" s="1010"/>
      <c r="H34" s="1010"/>
      <c r="I34" s="1010"/>
      <c r="J34" s="1010"/>
      <c r="K34" s="1008"/>
      <c r="L34" s="1009"/>
      <c r="M34" s="1009"/>
      <c r="N34" s="1009"/>
      <c r="O34" s="1009"/>
      <c r="P34" s="1009"/>
      <c r="Q34" s="1009"/>
      <c r="R34" s="994" t="s">
        <v>321</v>
      </c>
      <c r="S34" s="1004"/>
      <c r="T34" s="1011"/>
      <c r="U34" s="1012"/>
      <c r="V34" s="1012"/>
      <c r="W34" s="1012"/>
      <c r="X34" s="1012"/>
      <c r="Y34" s="1012"/>
      <c r="Z34" s="1012"/>
      <c r="AA34" s="1012"/>
      <c r="AB34" s="1012"/>
      <c r="AC34" s="1012"/>
      <c r="AD34" s="1012"/>
      <c r="AE34" s="1012"/>
      <c r="AF34" s="1012"/>
      <c r="AG34" s="1012"/>
      <c r="AH34" s="1013"/>
    </row>
    <row r="35" spans="1:34" ht="13.65" customHeight="1" x14ac:dyDescent="0.2">
      <c r="A35" s="1043"/>
      <c r="B35" s="1006"/>
      <c r="C35" s="1020" t="s">
        <v>322</v>
      </c>
      <c r="D35" s="1020"/>
      <c r="E35" s="1020"/>
      <c r="F35" s="1020"/>
      <c r="G35" s="1020"/>
      <c r="H35" s="1020"/>
      <c r="I35" s="1020"/>
      <c r="J35" s="1020"/>
      <c r="K35" s="1008"/>
      <c r="L35" s="1009"/>
      <c r="M35" s="1009"/>
      <c r="N35" s="1009"/>
      <c r="O35" s="1009"/>
      <c r="P35" s="1009"/>
      <c r="Q35" s="1009"/>
      <c r="R35" s="994" t="s">
        <v>323</v>
      </c>
      <c r="S35" s="1004"/>
      <c r="T35" s="1014"/>
      <c r="U35" s="1015"/>
      <c r="V35" s="1015"/>
      <c r="W35" s="1015"/>
      <c r="X35" s="1015"/>
      <c r="Y35" s="1015"/>
      <c r="Z35" s="1015"/>
      <c r="AA35" s="1015"/>
      <c r="AB35" s="1015"/>
      <c r="AC35" s="1015"/>
      <c r="AD35" s="1015"/>
      <c r="AE35" s="1015"/>
      <c r="AF35" s="1015"/>
      <c r="AG35" s="1015"/>
      <c r="AH35" s="1016"/>
    </row>
    <row r="36" spans="1:34" ht="13.65" customHeight="1" x14ac:dyDescent="0.2">
      <c r="A36" s="1043"/>
      <c r="B36" s="992" t="s">
        <v>324</v>
      </c>
      <c r="C36" s="992"/>
      <c r="D36" s="992"/>
      <c r="E36" s="992"/>
      <c r="F36" s="992"/>
      <c r="G36" s="992"/>
      <c r="H36" s="992"/>
      <c r="I36" s="992"/>
      <c r="J36" s="993"/>
      <c r="K36" s="1008"/>
      <c r="L36" s="1009"/>
      <c r="M36" s="1009"/>
      <c r="N36" s="1009"/>
      <c r="O36" s="1009"/>
      <c r="P36" s="1009"/>
      <c r="Q36" s="1009"/>
      <c r="R36" s="994" t="s">
        <v>323</v>
      </c>
      <c r="S36" s="1004"/>
      <c r="T36" s="1014"/>
      <c r="U36" s="1015"/>
      <c r="V36" s="1015"/>
      <c r="W36" s="1015"/>
      <c r="X36" s="1015"/>
      <c r="Y36" s="1015"/>
      <c r="Z36" s="1015"/>
      <c r="AA36" s="1015"/>
      <c r="AB36" s="1015"/>
      <c r="AC36" s="1015"/>
      <c r="AD36" s="1015"/>
      <c r="AE36" s="1015"/>
      <c r="AF36" s="1015"/>
      <c r="AG36" s="1015"/>
      <c r="AH36" s="1016"/>
    </row>
    <row r="37" spans="1:34" ht="13.65" customHeight="1" x14ac:dyDescent="0.2">
      <c r="A37" s="1043"/>
      <c r="B37" s="1005" t="s">
        <v>325</v>
      </c>
      <c r="C37" s="1007" t="s">
        <v>326</v>
      </c>
      <c r="D37" s="992"/>
      <c r="E37" s="992"/>
      <c r="F37" s="992"/>
      <c r="G37" s="992"/>
      <c r="H37" s="992"/>
      <c r="I37" s="992"/>
      <c r="J37" s="993"/>
      <c r="K37" s="1008"/>
      <c r="L37" s="1009"/>
      <c r="M37" s="1009"/>
      <c r="N37" s="1009"/>
      <c r="O37" s="1009"/>
      <c r="P37" s="1009"/>
      <c r="Q37" s="1009"/>
      <c r="R37" s="994" t="s">
        <v>327</v>
      </c>
      <c r="S37" s="1004"/>
      <c r="T37" s="1014"/>
      <c r="U37" s="1015"/>
      <c r="V37" s="1015"/>
      <c r="W37" s="1015"/>
      <c r="X37" s="1015"/>
      <c r="Y37" s="1015"/>
      <c r="Z37" s="1015"/>
      <c r="AA37" s="1015"/>
      <c r="AB37" s="1015"/>
      <c r="AC37" s="1015"/>
      <c r="AD37" s="1015"/>
      <c r="AE37" s="1015"/>
      <c r="AF37" s="1015"/>
      <c r="AG37" s="1015"/>
      <c r="AH37" s="1016"/>
    </row>
    <row r="38" spans="1:34" ht="13.65" customHeight="1" x14ac:dyDescent="0.2">
      <c r="A38" s="1043"/>
      <c r="B38" s="1006"/>
      <c r="C38" s="1007" t="s">
        <v>328</v>
      </c>
      <c r="D38" s="992"/>
      <c r="E38" s="992"/>
      <c r="F38" s="992"/>
      <c r="G38" s="992"/>
      <c r="H38" s="992"/>
      <c r="I38" s="992"/>
      <c r="J38" s="993"/>
      <c r="K38" s="1008"/>
      <c r="L38" s="1009"/>
      <c r="M38" s="1009"/>
      <c r="N38" s="1009"/>
      <c r="O38" s="1009"/>
      <c r="P38" s="1009"/>
      <c r="Q38" s="1009"/>
      <c r="R38" s="994" t="s">
        <v>327</v>
      </c>
      <c r="S38" s="1004"/>
      <c r="T38" s="1017"/>
      <c r="U38" s="1018"/>
      <c r="V38" s="1018"/>
      <c r="W38" s="1018"/>
      <c r="X38" s="1018"/>
      <c r="Y38" s="1018"/>
      <c r="Z38" s="1018"/>
      <c r="AA38" s="1018"/>
      <c r="AB38" s="1018"/>
      <c r="AC38" s="1018"/>
      <c r="AD38" s="1018"/>
      <c r="AE38" s="1018"/>
      <c r="AF38" s="1018"/>
      <c r="AG38" s="1018"/>
      <c r="AH38" s="1019"/>
    </row>
    <row r="39" spans="1:34" ht="13.65" customHeight="1" x14ac:dyDescent="0.2">
      <c r="A39" s="1043"/>
      <c r="B39" s="991" t="s">
        <v>329</v>
      </c>
      <c r="C39" s="992"/>
      <c r="D39" s="992"/>
      <c r="E39" s="992"/>
      <c r="F39" s="992"/>
      <c r="G39" s="992"/>
      <c r="H39" s="992"/>
      <c r="I39" s="992"/>
      <c r="J39" s="993"/>
      <c r="K39" s="994"/>
      <c r="L39" s="994"/>
      <c r="M39" s="994"/>
      <c r="N39" s="994"/>
      <c r="O39" s="994"/>
      <c r="P39" s="994"/>
      <c r="Q39" s="994"/>
      <c r="R39" s="994"/>
      <c r="S39" s="994"/>
      <c r="T39" s="994"/>
      <c r="U39" s="994"/>
      <c r="V39" s="994"/>
      <c r="W39" s="994"/>
      <c r="X39" s="994"/>
      <c r="Y39" s="994"/>
      <c r="Z39" s="994"/>
      <c r="AA39" s="994"/>
      <c r="AB39" s="994"/>
      <c r="AC39" s="994"/>
      <c r="AD39" s="994"/>
      <c r="AE39" s="994"/>
      <c r="AF39" s="994"/>
      <c r="AG39" s="994"/>
      <c r="AH39" s="995"/>
    </row>
    <row r="40" spans="1:34" ht="12.75" customHeight="1" thickBot="1" x14ac:dyDescent="0.25">
      <c r="A40" s="1044"/>
      <c r="B40" s="996" t="s">
        <v>191</v>
      </c>
      <c r="C40" s="996"/>
      <c r="D40" s="996"/>
      <c r="E40" s="996"/>
      <c r="F40" s="996"/>
      <c r="G40" s="996"/>
      <c r="H40" s="996"/>
      <c r="I40" s="996"/>
      <c r="J40" s="997"/>
      <c r="K40" s="998"/>
      <c r="L40" s="999"/>
      <c r="M40" s="999"/>
      <c r="N40" s="999"/>
      <c r="O40" s="999"/>
      <c r="P40" s="999"/>
      <c r="Q40" s="999"/>
      <c r="R40" s="999" t="s">
        <v>321</v>
      </c>
      <c r="S40" s="1000"/>
      <c r="T40" s="1001"/>
      <c r="U40" s="1002"/>
      <c r="V40" s="1002"/>
      <c r="W40" s="1002"/>
      <c r="X40" s="1002"/>
      <c r="Y40" s="1002"/>
      <c r="Z40" s="1002"/>
      <c r="AA40" s="1002"/>
      <c r="AB40" s="1002"/>
      <c r="AC40" s="1002"/>
      <c r="AD40" s="1002"/>
      <c r="AE40" s="1002"/>
      <c r="AF40" s="1002"/>
      <c r="AG40" s="1002"/>
      <c r="AH40" s="1003"/>
    </row>
    <row r="41" spans="1:34" ht="15" customHeight="1" x14ac:dyDescent="0.2">
      <c r="A41" s="1042" t="s">
        <v>828</v>
      </c>
      <c r="B41" s="1045" t="s">
        <v>825</v>
      </c>
      <c r="C41" s="1046"/>
      <c r="D41" s="1046"/>
      <c r="E41" s="1046"/>
      <c r="F41" s="1046"/>
      <c r="G41" s="1046"/>
      <c r="H41" s="1046"/>
      <c r="I41" s="1046"/>
      <c r="J41" s="1046"/>
      <c r="K41" s="1046"/>
      <c r="L41" s="1046"/>
      <c r="M41" s="1046"/>
      <c r="N41" s="1046"/>
      <c r="O41" s="1046"/>
      <c r="P41" s="1047"/>
      <c r="Q41" s="614"/>
      <c r="R41" s="615"/>
      <c r="S41" s="616"/>
      <c r="T41" s="615"/>
      <c r="U41" s="615" t="s">
        <v>826</v>
      </c>
      <c r="V41" s="617"/>
      <c r="W41" s="617"/>
      <c r="X41" s="617"/>
      <c r="Y41" s="617"/>
      <c r="Z41" s="617"/>
      <c r="AA41" s="618"/>
      <c r="AB41" s="618"/>
      <c r="AC41" s="617" t="s">
        <v>827</v>
      </c>
      <c r="AD41" s="615"/>
      <c r="AE41" s="617"/>
      <c r="AF41" s="617"/>
      <c r="AG41" s="617"/>
      <c r="AH41" s="619"/>
    </row>
    <row r="42" spans="1:34" ht="13.65" customHeight="1" x14ac:dyDescent="0.2">
      <c r="A42" s="1043"/>
      <c r="B42" s="1048" t="s">
        <v>304</v>
      </c>
      <c r="C42" s="1025"/>
      <c r="D42" s="1025"/>
      <c r="E42" s="1025"/>
      <c r="F42" s="1025"/>
      <c r="G42" s="1025"/>
      <c r="H42" s="1025"/>
      <c r="I42" s="1025"/>
      <c r="J42" s="1025"/>
      <c r="K42" s="1025"/>
      <c r="L42" s="1025"/>
      <c r="M42" s="1025"/>
      <c r="N42" s="1025"/>
      <c r="O42" s="1025"/>
      <c r="P42" s="1025"/>
      <c r="Q42" s="1025"/>
      <c r="R42" s="1025"/>
      <c r="S42" s="1025"/>
      <c r="T42" s="1025"/>
      <c r="U42" s="1025"/>
      <c r="V42" s="1025"/>
      <c r="W42" s="1025"/>
      <c r="X42" s="1025"/>
      <c r="Y42" s="1025"/>
      <c r="Z42" s="1025"/>
      <c r="AA42" s="1025"/>
      <c r="AB42" s="1025"/>
      <c r="AC42" s="1025"/>
      <c r="AD42" s="1025"/>
      <c r="AE42" s="1025"/>
      <c r="AF42" s="1025"/>
      <c r="AG42" s="1025"/>
      <c r="AH42" s="1026"/>
    </row>
    <row r="43" spans="1:34" ht="13.65" customHeight="1" x14ac:dyDescent="0.2">
      <c r="A43" s="1043"/>
      <c r="B43" s="620"/>
      <c r="C43" s="1049" t="s">
        <v>305</v>
      </c>
      <c r="D43" s="1049"/>
      <c r="E43" s="1049"/>
      <c r="F43" s="1049"/>
      <c r="G43" s="1049"/>
      <c r="H43" s="1049"/>
      <c r="I43" s="1049"/>
      <c r="J43" s="1050"/>
      <c r="K43" s="1021" t="s">
        <v>306</v>
      </c>
      <c r="L43" s="1022"/>
      <c r="M43" s="1022"/>
      <c r="N43" s="1022"/>
      <c r="O43" s="1022"/>
      <c r="P43" s="1023"/>
      <c r="Q43" s="1021" t="s">
        <v>307</v>
      </c>
      <c r="R43" s="1022"/>
      <c r="S43" s="1022"/>
      <c r="T43" s="1022"/>
      <c r="U43" s="1022"/>
      <c r="V43" s="1023"/>
      <c r="W43" s="1021" t="s">
        <v>308</v>
      </c>
      <c r="X43" s="1022"/>
      <c r="Y43" s="1022"/>
      <c r="Z43" s="1022"/>
      <c r="AA43" s="1022"/>
      <c r="AB43" s="1023"/>
      <c r="AC43" s="1053" t="s">
        <v>309</v>
      </c>
      <c r="AD43" s="1054"/>
      <c r="AE43" s="1054"/>
      <c r="AF43" s="1054"/>
      <c r="AG43" s="1054"/>
      <c r="AH43" s="1055"/>
    </row>
    <row r="44" spans="1:34" ht="13.65" customHeight="1" x14ac:dyDescent="0.2">
      <c r="A44" s="1043"/>
      <c r="B44" s="621"/>
      <c r="C44" s="1051"/>
      <c r="D44" s="1051"/>
      <c r="E44" s="1051"/>
      <c r="F44" s="1051"/>
      <c r="G44" s="1051"/>
      <c r="H44" s="1051"/>
      <c r="I44" s="1051"/>
      <c r="J44" s="1052"/>
      <c r="K44" s="1021" t="s">
        <v>310</v>
      </c>
      <c r="L44" s="1022"/>
      <c r="M44" s="1023"/>
      <c r="N44" s="1021" t="s">
        <v>311</v>
      </c>
      <c r="O44" s="1022"/>
      <c r="P44" s="1023"/>
      <c r="Q44" s="1021" t="s">
        <v>310</v>
      </c>
      <c r="R44" s="1022"/>
      <c r="S44" s="1023"/>
      <c r="T44" s="1021" t="s">
        <v>311</v>
      </c>
      <c r="U44" s="1022"/>
      <c r="V44" s="1023"/>
      <c r="W44" s="1021" t="s">
        <v>310</v>
      </c>
      <c r="X44" s="1022"/>
      <c r="Y44" s="1023"/>
      <c r="Z44" s="1021" t="s">
        <v>311</v>
      </c>
      <c r="AA44" s="1022"/>
      <c r="AB44" s="1023"/>
      <c r="AC44" s="1021" t="s">
        <v>310</v>
      </c>
      <c r="AD44" s="1022"/>
      <c r="AE44" s="1023"/>
      <c r="AF44" s="1021" t="s">
        <v>311</v>
      </c>
      <c r="AG44" s="1022"/>
      <c r="AH44" s="1038"/>
    </row>
    <row r="45" spans="1:34" ht="13.65" customHeight="1" x14ac:dyDescent="0.2">
      <c r="A45" s="1043"/>
      <c r="B45" s="621"/>
      <c r="C45" s="1027" t="s">
        <v>312</v>
      </c>
      <c r="D45" s="1027"/>
      <c r="E45" s="1027"/>
      <c r="F45" s="1027"/>
      <c r="G45" s="1027"/>
      <c r="H45" s="1027"/>
      <c r="I45" s="1027"/>
      <c r="J45" s="1027"/>
      <c r="K45" s="1021"/>
      <c r="L45" s="1022"/>
      <c r="M45" s="1023"/>
      <c r="N45" s="1021"/>
      <c r="O45" s="1022"/>
      <c r="P45" s="1023"/>
      <c r="Q45" s="1021"/>
      <c r="R45" s="1022"/>
      <c r="S45" s="1023"/>
      <c r="T45" s="1021"/>
      <c r="U45" s="1022"/>
      <c r="V45" s="1023"/>
      <c r="W45" s="1021"/>
      <c r="X45" s="1022"/>
      <c r="Y45" s="1023"/>
      <c r="Z45" s="1021"/>
      <c r="AA45" s="1022"/>
      <c r="AB45" s="1023"/>
      <c r="AC45" s="1021"/>
      <c r="AD45" s="1022"/>
      <c r="AE45" s="1023"/>
      <c r="AF45" s="1021"/>
      <c r="AG45" s="1022"/>
      <c r="AH45" s="1038"/>
    </row>
    <row r="46" spans="1:34" ht="13.65" customHeight="1" x14ac:dyDescent="0.2">
      <c r="A46" s="1043"/>
      <c r="B46" s="621"/>
      <c r="C46" s="1027" t="s">
        <v>313</v>
      </c>
      <c r="D46" s="1027"/>
      <c r="E46" s="1027"/>
      <c r="F46" s="1027"/>
      <c r="G46" s="1027"/>
      <c r="H46" s="1027"/>
      <c r="I46" s="1027"/>
      <c r="J46" s="1027"/>
      <c r="K46" s="1021"/>
      <c r="L46" s="1022"/>
      <c r="M46" s="1023"/>
      <c r="N46" s="1021"/>
      <c r="O46" s="1022"/>
      <c r="P46" s="1023"/>
      <c r="Q46" s="1021"/>
      <c r="R46" s="1022"/>
      <c r="S46" s="1023"/>
      <c r="T46" s="1021"/>
      <c r="U46" s="1022"/>
      <c r="V46" s="1023"/>
      <c r="W46" s="1021"/>
      <c r="X46" s="1022"/>
      <c r="Y46" s="1023"/>
      <c r="Z46" s="1021"/>
      <c r="AA46" s="1022"/>
      <c r="AB46" s="1023"/>
      <c r="AC46" s="1021"/>
      <c r="AD46" s="1022"/>
      <c r="AE46" s="1023"/>
      <c r="AF46" s="1021"/>
      <c r="AG46" s="1022"/>
      <c r="AH46" s="1038"/>
    </row>
    <row r="47" spans="1:34" ht="13.65" customHeight="1" x14ac:dyDescent="0.2">
      <c r="A47" s="1043"/>
      <c r="B47" s="622"/>
      <c r="C47" s="1039" t="s">
        <v>314</v>
      </c>
      <c r="D47" s="1039"/>
      <c r="E47" s="1039"/>
      <c r="F47" s="1039"/>
      <c r="G47" s="1039"/>
      <c r="H47" s="1039"/>
      <c r="I47" s="1039"/>
      <c r="J47" s="1039"/>
      <c r="K47" s="1040"/>
      <c r="L47" s="1040"/>
      <c r="M47" s="1040"/>
      <c r="N47" s="1040"/>
      <c r="O47" s="1040"/>
      <c r="P47" s="1040"/>
      <c r="Q47" s="1039"/>
      <c r="R47" s="1039"/>
      <c r="S47" s="1039"/>
      <c r="T47" s="1039"/>
      <c r="U47" s="1039"/>
      <c r="V47" s="1039"/>
      <c r="W47" s="1039"/>
      <c r="X47" s="1039"/>
      <c r="Y47" s="1039"/>
      <c r="Z47" s="1039"/>
      <c r="AA47" s="1039"/>
      <c r="AB47" s="1039"/>
      <c r="AC47" s="1039"/>
      <c r="AD47" s="1039"/>
      <c r="AE47" s="1039"/>
      <c r="AF47" s="1039"/>
      <c r="AG47" s="1039"/>
      <c r="AH47" s="1041"/>
    </row>
    <row r="48" spans="1:34" ht="13.65" customHeight="1" x14ac:dyDescent="0.2">
      <c r="A48" s="1043"/>
      <c r="B48" s="622"/>
      <c r="C48" s="622"/>
      <c r="D48" s="622"/>
      <c r="E48" s="622"/>
      <c r="F48" s="622"/>
      <c r="G48" s="622"/>
      <c r="H48" s="622"/>
      <c r="I48" s="622"/>
      <c r="J48" s="622"/>
      <c r="K48" s="1021" t="s">
        <v>315</v>
      </c>
      <c r="L48" s="1022"/>
      <c r="M48" s="1022"/>
      <c r="N48" s="1022"/>
      <c r="O48" s="1022"/>
      <c r="P48" s="1023"/>
      <c r="Q48" s="1021" t="s">
        <v>316</v>
      </c>
      <c r="R48" s="1022"/>
      <c r="S48" s="1022"/>
      <c r="T48" s="1022"/>
      <c r="U48" s="1022"/>
      <c r="V48" s="1023"/>
      <c r="W48" s="1029" t="s">
        <v>851</v>
      </c>
      <c r="X48" s="1030"/>
      <c r="Y48" s="1030"/>
      <c r="Z48" s="1030"/>
      <c r="AA48" s="1030"/>
      <c r="AB48" s="1031"/>
      <c r="AC48" s="1032" t="s">
        <v>317</v>
      </c>
      <c r="AD48" s="1033"/>
      <c r="AE48" s="1033"/>
      <c r="AF48" s="1033"/>
      <c r="AG48" s="1033"/>
      <c r="AH48" s="1034"/>
    </row>
    <row r="49" spans="1:34" ht="13.65" customHeight="1" x14ac:dyDescent="0.2">
      <c r="A49" s="1043"/>
      <c r="B49" s="622"/>
      <c r="C49" s="622"/>
      <c r="D49" s="622"/>
      <c r="E49" s="622"/>
      <c r="F49" s="622"/>
      <c r="G49" s="622"/>
      <c r="H49" s="622"/>
      <c r="I49" s="622"/>
      <c r="J49" s="622"/>
      <c r="K49" s="1021" t="s">
        <v>310</v>
      </c>
      <c r="L49" s="1022"/>
      <c r="M49" s="1023"/>
      <c r="N49" s="1021" t="s">
        <v>311</v>
      </c>
      <c r="O49" s="1022"/>
      <c r="P49" s="1023"/>
      <c r="Q49" s="1021" t="s">
        <v>310</v>
      </c>
      <c r="R49" s="1022"/>
      <c r="S49" s="1023"/>
      <c r="T49" s="1021" t="s">
        <v>311</v>
      </c>
      <c r="U49" s="1022"/>
      <c r="V49" s="1023"/>
      <c r="W49" s="1035" t="s">
        <v>310</v>
      </c>
      <c r="X49" s="1036"/>
      <c r="Y49" s="1037"/>
      <c r="Z49" s="1035" t="s">
        <v>311</v>
      </c>
      <c r="AA49" s="1036"/>
      <c r="AB49" s="1037"/>
      <c r="AC49" s="1027"/>
      <c r="AD49" s="1027"/>
      <c r="AE49" s="1027"/>
      <c r="AF49" s="1027"/>
      <c r="AG49" s="1027"/>
      <c r="AH49" s="1027"/>
    </row>
    <row r="50" spans="1:34" ht="13.65" customHeight="1" x14ac:dyDescent="0.2">
      <c r="A50" s="1043"/>
      <c r="B50" s="622"/>
      <c r="C50" s="1027" t="s">
        <v>312</v>
      </c>
      <c r="D50" s="1027"/>
      <c r="E50" s="1027"/>
      <c r="F50" s="1027"/>
      <c r="G50" s="1027"/>
      <c r="H50" s="1027"/>
      <c r="I50" s="1027"/>
      <c r="J50" s="1027"/>
      <c r="K50" s="1021"/>
      <c r="L50" s="1022"/>
      <c r="M50" s="1023"/>
      <c r="N50" s="1021"/>
      <c r="O50" s="1022"/>
      <c r="P50" s="1023"/>
      <c r="Q50" s="1021"/>
      <c r="R50" s="1022"/>
      <c r="S50" s="1023"/>
      <c r="T50" s="1021"/>
      <c r="U50" s="1022"/>
      <c r="V50" s="1023"/>
      <c r="W50" s="1028"/>
      <c r="X50" s="1028"/>
      <c r="Y50" s="1028"/>
      <c r="Z50" s="1028"/>
      <c r="AA50" s="1028"/>
      <c r="AB50" s="1028"/>
      <c r="AC50" s="1027"/>
      <c r="AD50" s="1027"/>
      <c r="AE50" s="1027"/>
      <c r="AF50" s="1027"/>
      <c r="AG50" s="1027"/>
      <c r="AH50" s="1027"/>
    </row>
    <row r="51" spans="1:34" ht="13.65" customHeight="1" x14ac:dyDescent="0.2">
      <c r="A51" s="1043"/>
      <c r="B51" s="622"/>
      <c r="C51" s="1027" t="s">
        <v>313</v>
      </c>
      <c r="D51" s="1027"/>
      <c r="E51" s="1027"/>
      <c r="F51" s="1027"/>
      <c r="G51" s="1027"/>
      <c r="H51" s="1027"/>
      <c r="I51" s="1027"/>
      <c r="J51" s="1027"/>
      <c r="K51" s="1021"/>
      <c r="L51" s="1022"/>
      <c r="M51" s="1023"/>
      <c r="N51" s="1021"/>
      <c r="O51" s="1022"/>
      <c r="P51" s="1023"/>
      <c r="Q51" s="1021"/>
      <c r="R51" s="1022"/>
      <c r="S51" s="1023"/>
      <c r="T51" s="1021"/>
      <c r="U51" s="1022"/>
      <c r="V51" s="1023"/>
      <c r="W51" s="1024"/>
      <c r="X51" s="1024"/>
      <c r="Y51" s="1024"/>
      <c r="Z51" s="1024"/>
      <c r="AA51" s="1024"/>
      <c r="AB51" s="1024"/>
      <c r="AC51" s="1027"/>
      <c r="AD51" s="1027"/>
      <c r="AE51" s="1027"/>
      <c r="AF51" s="1027"/>
      <c r="AG51" s="1027"/>
      <c r="AH51" s="1027"/>
    </row>
    <row r="52" spans="1:34" ht="13.65" customHeight="1" x14ac:dyDescent="0.2">
      <c r="A52" s="1043"/>
      <c r="B52" s="1025" t="s">
        <v>318</v>
      </c>
      <c r="C52" s="1025"/>
      <c r="D52" s="1025"/>
      <c r="E52" s="1025"/>
      <c r="F52" s="1025"/>
      <c r="G52" s="1025"/>
      <c r="H52" s="1025"/>
      <c r="I52" s="1025"/>
      <c r="J52" s="1025"/>
      <c r="K52" s="1025"/>
      <c r="L52" s="1025"/>
      <c r="M52" s="1025"/>
      <c r="N52" s="1025"/>
      <c r="O52" s="1025"/>
      <c r="P52" s="1025"/>
      <c r="Q52" s="1025"/>
      <c r="R52" s="1025"/>
      <c r="S52" s="1025"/>
      <c r="T52" s="1025"/>
      <c r="U52" s="1025"/>
      <c r="V52" s="1025"/>
      <c r="W52" s="1025"/>
      <c r="X52" s="1025"/>
      <c r="Y52" s="1025"/>
      <c r="Z52" s="1025"/>
      <c r="AA52" s="1025"/>
      <c r="AB52" s="1025"/>
      <c r="AC52" s="1025"/>
      <c r="AD52" s="1025"/>
      <c r="AE52" s="1025"/>
      <c r="AF52" s="1025"/>
      <c r="AG52" s="1025"/>
      <c r="AH52" s="1026"/>
    </row>
    <row r="53" spans="1:34" ht="13.65" customHeight="1" x14ac:dyDescent="0.2">
      <c r="A53" s="1043"/>
      <c r="B53" s="1005" t="s">
        <v>319</v>
      </c>
      <c r="C53" s="1010" t="s">
        <v>320</v>
      </c>
      <c r="D53" s="1010"/>
      <c r="E53" s="1010"/>
      <c r="F53" s="1010"/>
      <c r="G53" s="1010"/>
      <c r="H53" s="1010"/>
      <c r="I53" s="1010"/>
      <c r="J53" s="1010"/>
      <c r="K53" s="1008"/>
      <c r="L53" s="1009"/>
      <c r="M53" s="1009"/>
      <c r="N53" s="1009"/>
      <c r="O53" s="1009"/>
      <c r="P53" s="1009"/>
      <c r="Q53" s="1009"/>
      <c r="R53" s="994" t="s">
        <v>321</v>
      </c>
      <c r="S53" s="1004"/>
      <c r="T53" s="1011"/>
      <c r="U53" s="1012"/>
      <c r="V53" s="1012"/>
      <c r="W53" s="1012"/>
      <c r="X53" s="1012"/>
      <c r="Y53" s="1012"/>
      <c r="Z53" s="1012"/>
      <c r="AA53" s="1012"/>
      <c r="AB53" s="1012"/>
      <c r="AC53" s="1012"/>
      <c r="AD53" s="1012"/>
      <c r="AE53" s="1012"/>
      <c r="AF53" s="1012"/>
      <c r="AG53" s="1012"/>
      <c r="AH53" s="1013"/>
    </row>
    <row r="54" spans="1:34" ht="13.65" customHeight="1" x14ac:dyDescent="0.2">
      <c r="A54" s="1043"/>
      <c r="B54" s="1006"/>
      <c r="C54" s="1020" t="s">
        <v>322</v>
      </c>
      <c r="D54" s="1020"/>
      <c r="E54" s="1020"/>
      <c r="F54" s="1020"/>
      <c r="G54" s="1020"/>
      <c r="H54" s="1020"/>
      <c r="I54" s="1020"/>
      <c r="J54" s="1020"/>
      <c r="K54" s="1008"/>
      <c r="L54" s="1009"/>
      <c r="M54" s="1009"/>
      <c r="N54" s="1009"/>
      <c r="O54" s="1009"/>
      <c r="P54" s="1009"/>
      <c r="Q54" s="1009"/>
      <c r="R54" s="994" t="s">
        <v>323</v>
      </c>
      <c r="S54" s="1004"/>
      <c r="T54" s="1014"/>
      <c r="U54" s="1015"/>
      <c r="V54" s="1015"/>
      <c r="W54" s="1015"/>
      <c r="X54" s="1015"/>
      <c r="Y54" s="1015"/>
      <c r="Z54" s="1015"/>
      <c r="AA54" s="1015"/>
      <c r="AB54" s="1015"/>
      <c r="AC54" s="1015"/>
      <c r="AD54" s="1015"/>
      <c r="AE54" s="1015"/>
      <c r="AF54" s="1015"/>
      <c r="AG54" s="1015"/>
      <c r="AH54" s="1016"/>
    </row>
    <row r="55" spans="1:34" ht="13.65" customHeight="1" x14ac:dyDescent="0.2">
      <c r="A55" s="1043"/>
      <c r="B55" s="992" t="s">
        <v>324</v>
      </c>
      <c r="C55" s="992"/>
      <c r="D55" s="992"/>
      <c r="E55" s="992"/>
      <c r="F55" s="992"/>
      <c r="G55" s="992"/>
      <c r="H55" s="992"/>
      <c r="I55" s="992"/>
      <c r="J55" s="993"/>
      <c r="K55" s="1008"/>
      <c r="L55" s="1009"/>
      <c r="M55" s="1009"/>
      <c r="N55" s="1009"/>
      <c r="O55" s="1009"/>
      <c r="P55" s="1009"/>
      <c r="Q55" s="1009"/>
      <c r="R55" s="994" t="s">
        <v>323</v>
      </c>
      <c r="S55" s="1004"/>
      <c r="T55" s="1014"/>
      <c r="U55" s="1015"/>
      <c r="V55" s="1015"/>
      <c r="W55" s="1015"/>
      <c r="X55" s="1015"/>
      <c r="Y55" s="1015"/>
      <c r="Z55" s="1015"/>
      <c r="AA55" s="1015"/>
      <c r="AB55" s="1015"/>
      <c r="AC55" s="1015"/>
      <c r="AD55" s="1015"/>
      <c r="AE55" s="1015"/>
      <c r="AF55" s="1015"/>
      <c r="AG55" s="1015"/>
      <c r="AH55" s="1016"/>
    </row>
    <row r="56" spans="1:34" ht="13.65" customHeight="1" x14ac:dyDescent="0.2">
      <c r="A56" s="1043"/>
      <c r="B56" s="1005" t="s">
        <v>325</v>
      </c>
      <c r="C56" s="1007" t="s">
        <v>326</v>
      </c>
      <c r="D56" s="992"/>
      <c r="E56" s="992"/>
      <c r="F56" s="992"/>
      <c r="G56" s="992"/>
      <c r="H56" s="992"/>
      <c r="I56" s="992"/>
      <c r="J56" s="993"/>
      <c r="K56" s="1008"/>
      <c r="L56" s="1009"/>
      <c r="M56" s="1009"/>
      <c r="N56" s="1009"/>
      <c r="O56" s="1009"/>
      <c r="P56" s="1009"/>
      <c r="Q56" s="1009"/>
      <c r="R56" s="994" t="s">
        <v>327</v>
      </c>
      <c r="S56" s="1004"/>
      <c r="T56" s="1014"/>
      <c r="U56" s="1015"/>
      <c r="V56" s="1015"/>
      <c r="W56" s="1015"/>
      <c r="X56" s="1015"/>
      <c r="Y56" s="1015"/>
      <c r="Z56" s="1015"/>
      <c r="AA56" s="1015"/>
      <c r="AB56" s="1015"/>
      <c r="AC56" s="1015"/>
      <c r="AD56" s="1015"/>
      <c r="AE56" s="1015"/>
      <c r="AF56" s="1015"/>
      <c r="AG56" s="1015"/>
      <c r="AH56" s="1016"/>
    </row>
    <row r="57" spans="1:34" ht="13.65" customHeight="1" x14ac:dyDescent="0.2">
      <c r="A57" s="1043"/>
      <c r="B57" s="1006"/>
      <c r="C57" s="1007" t="s">
        <v>328</v>
      </c>
      <c r="D57" s="992"/>
      <c r="E57" s="992"/>
      <c r="F57" s="992"/>
      <c r="G57" s="992"/>
      <c r="H57" s="992"/>
      <c r="I57" s="992"/>
      <c r="J57" s="993"/>
      <c r="K57" s="1008"/>
      <c r="L57" s="1009"/>
      <c r="M57" s="1009"/>
      <c r="N57" s="1009"/>
      <c r="O57" s="1009"/>
      <c r="P57" s="1009"/>
      <c r="Q57" s="1009"/>
      <c r="R57" s="994" t="s">
        <v>327</v>
      </c>
      <c r="S57" s="1004"/>
      <c r="T57" s="1017"/>
      <c r="U57" s="1018"/>
      <c r="V57" s="1018"/>
      <c r="W57" s="1018"/>
      <c r="X57" s="1018"/>
      <c r="Y57" s="1018"/>
      <c r="Z57" s="1018"/>
      <c r="AA57" s="1018"/>
      <c r="AB57" s="1018"/>
      <c r="AC57" s="1018"/>
      <c r="AD57" s="1018"/>
      <c r="AE57" s="1018"/>
      <c r="AF57" s="1018"/>
      <c r="AG57" s="1018"/>
      <c r="AH57" s="1019"/>
    </row>
    <row r="58" spans="1:34" ht="13.65" customHeight="1" x14ac:dyDescent="0.2">
      <c r="A58" s="1043"/>
      <c r="B58" s="991" t="s">
        <v>329</v>
      </c>
      <c r="C58" s="992"/>
      <c r="D58" s="992"/>
      <c r="E58" s="992"/>
      <c r="F58" s="992"/>
      <c r="G58" s="992"/>
      <c r="H58" s="992"/>
      <c r="I58" s="992"/>
      <c r="J58" s="993"/>
      <c r="K58" s="994"/>
      <c r="L58" s="994"/>
      <c r="M58" s="994"/>
      <c r="N58" s="994"/>
      <c r="O58" s="994"/>
      <c r="P58" s="994"/>
      <c r="Q58" s="994"/>
      <c r="R58" s="994"/>
      <c r="S58" s="994"/>
      <c r="T58" s="994"/>
      <c r="U58" s="994"/>
      <c r="V58" s="994"/>
      <c r="W58" s="994"/>
      <c r="X58" s="994"/>
      <c r="Y58" s="994"/>
      <c r="Z58" s="994"/>
      <c r="AA58" s="994"/>
      <c r="AB58" s="994"/>
      <c r="AC58" s="994"/>
      <c r="AD58" s="994"/>
      <c r="AE58" s="994"/>
      <c r="AF58" s="994"/>
      <c r="AG58" s="994"/>
      <c r="AH58" s="995"/>
    </row>
    <row r="59" spans="1:34" ht="12.75" customHeight="1" thickBot="1" x14ac:dyDescent="0.25">
      <c r="A59" s="1044"/>
      <c r="B59" s="996" t="s">
        <v>191</v>
      </c>
      <c r="C59" s="996"/>
      <c r="D59" s="996"/>
      <c r="E59" s="996"/>
      <c r="F59" s="996"/>
      <c r="G59" s="996"/>
      <c r="H59" s="996"/>
      <c r="I59" s="996"/>
      <c r="J59" s="997"/>
      <c r="K59" s="998"/>
      <c r="L59" s="999"/>
      <c r="M59" s="999"/>
      <c r="N59" s="999"/>
      <c r="O59" s="999"/>
      <c r="P59" s="999"/>
      <c r="Q59" s="999"/>
      <c r="R59" s="999" t="s">
        <v>321</v>
      </c>
      <c r="S59" s="1000"/>
      <c r="T59" s="1001"/>
      <c r="U59" s="1002"/>
      <c r="V59" s="1002"/>
      <c r="W59" s="1002"/>
      <c r="X59" s="1002"/>
      <c r="Y59" s="1002"/>
      <c r="Z59" s="1002"/>
      <c r="AA59" s="1002"/>
      <c r="AB59" s="1002"/>
      <c r="AC59" s="1002"/>
      <c r="AD59" s="1002"/>
      <c r="AE59" s="1002"/>
      <c r="AF59" s="1002"/>
      <c r="AG59" s="1002"/>
      <c r="AH59" s="1003"/>
    </row>
    <row r="60" spans="1:34" ht="13.65" customHeight="1" thickBot="1" x14ac:dyDescent="0.25">
      <c r="A60" s="983" t="s">
        <v>330</v>
      </c>
      <c r="B60" s="984"/>
      <c r="C60" s="984"/>
      <c r="D60" s="984"/>
      <c r="E60" s="984"/>
      <c r="F60" s="984"/>
      <c r="G60" s="984"/>
      <c r="H60" s="984"/>
      <c r="I60" s="984"/>
      <c r="J60" s="984"/>
      <c r="K60" s="985" t="s">
        <v>331</v>
      </c>
      <c r="L60" s="986"/>
      <c r="M60" s="986"/>
      <c r="N60" s="986"/>
      <c r="O60" s="986"/>
      <c r="P60" s="986"/>
      <c r="Q60" s="986"/>
      <c r="R60" s="986"/>
      <c r="S60" s="986"/>
      <c r="T60" s="986"/>
      <c r="U60" s="986"/>
      <c r="V60" s="986"/>
      <c r="W60" s="986"/>
      <c r="X60" s="986"/>
      <c r="Y60" s="986"/>
      <c r="Z60" s="986"/>
      <c r="AA60" s="986"/>
      <c r="AB60" s="986"/>
      <c r="AC60" s="986"/>
      <c r="AD60" s="986"/>
      <c r="AE60" s="986"/>
      <c r="AF60" s="986"/>
      <c r="AG60" s="986"/>
      <c r="AH60" s="987"/>
    </row>
    <row r="61" spans="1:34" ht="14.4" customHeight="1" x14ac:dyDescent="0.2"/>
    <row r="62" spans="1:34" ht="14.4" customHeight="1" x14ac:dyDescent="0.2">
      <c r="A62" s="988" t="s">
        <v>1</v>
      </c>
      <c r="B62" s="988"/>
      <c r="C62" s="989" t="s">
        <v>829</v>
      </c>
      <c r="D62" s="990"/>
      <c r="E62" s="990"/>
      <c r="F62" s="990"/>
      <c r="G62" s="990"/>
      <c r="H62" s="990"/>
      <c r="I62" s="990"/>
      <c r="J62" s="990"/>
      <c r="K62" s="990"/>
      <c r="L62" s="990"/>
      <c r="M62" s="990"/>
      <c r="N62" s="990"/>
      <c r="O62" s="990"/>
      <c r="P62" s="990"/>
      <c r="Q62" s="990"/>
      <c r="R62" s="990"/>
      <c r="S62" s="990"/>
      <c r="T62" s="990"/>
      <c r="U62" s="990"/>
      <c r="V62" s="990"/>
      <c r="W62" s="990"/>
      <c r="X62" s="990"/>
      <c r="Y62" s="990"/>
      <c r="Z62" s="990"/>
      <c r="AA62" s="990"/>
      <c r="AB62" s="990"/>
      <c r="AC62" s="990"/>
      <c r="AD62" s="990"/>
      <c r="AE62" s="990"/>
      <c r="AF62" s="990"/>
      <c r="AG62" s="990"/>
      <c r="AH62" s="990"/>
    </row>
    <row r="63" spans="1:34" ht="14.4" customHeight="1" x14ac:dyDescent="0.2">
      <c r="A63" s="988"/>
      <c r="B63" s="988"/>
      <c r="C63" s="990"/>
      <c r="D63" s="990"/>
      <c r="E63" s="990"/>
      <c r="F63" s="990"/>
      <c r="G63" s="990"/>
      <c r="H63" s="990"/>
      <c r="I63" s="990"/>
      <c r="J63" s="990"/>
      <c r="K63" s="990"/>
      <c r="L63" s="990"/>
      <c r="M63" s="990"/>
      <c r="N63" s="990"/>
      <c r="O63" s="990"/>
      <c r="P63" s="990"/>
      <c r="Q63" s="990"/>
      <c r="R63" s="990"/>
      <c r="S63" s="990"/>
      <c r="T63" s="990"/>
      <c r="U63" s="990"/>
      <c r="V63" s="990"/>
      <c r="W63" s="990"/>
      <c r="X63" s="990"/>
      <c r="Y63" s="990"/>
      <c r="Z63" s="990"/>
      <c r="AA63" s="990"/>
      <c r="AB63" s="990"/>
      <c r="AC63" s="990"/>
      <c r="AD63" s="990"/>
      <c r="AE63" s="990"/>
      <c r="AF63" s="990"/>
      <c r="AG63" s="990"/>
      <c r="AH63" s="990"/>
    </row>
    <row r="64" spans="1:34" ht="14.4" customHeight="1" x14ac:dyDescent="0.2">
      <c r="A64" s="988"/>
      <c r="B64" s="988"/>
      <c r="C64" s="990"/>
      <c r="D64" s="990"/>
      <c r="E64" s="990"/>
      <c r="F64" s="990"/>
      <c r="G64" s="990"/>
      <c r="H64" s="990"/>
      <c r="I64" s="990"/>
      <c r="J64" s="990"/>
      <c r="K64" s="990"/>
      <c r="L64" s="990"/>
      <c r="M64" s="990"/>
      <c r="N64" s="990"/>
      <c r="O64" s="990"/>
      <c r="P64" s="990"/>
      <c r="Q64" s="990"/>
      <c r="R64" s="990"/>
      <c r="S64" s="990"/>
      <c r="T64" s="990"/>
      <c r="U64" s="990"/>
      <c r="V64" s="990"/>
      <c r="W64" s="990"/>
      <c r="X64" s="990"/>
      <c r="Y64" s="990"/>
      <c r="Z64" s="990"/>
      <c r="AA64" s="990"/>
      <c r="AB64" s="990"/>
      <c r="AC64" s="990"/>
      <c r="AD64" s="990"/>
      <c r="AE64" s="990"/>
      <c r="AF64" s="990"/>
      <c r="AG64" s="990"/>
      <c r="AH64" s="990"/>
    </row>
  </sheetData>
  <mergeCells count="246">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Z11:AA11"/>
    <mergeCell ref="AC11:AH11"/>
    <mergeCell ref="C12:G12"/>
    <mergeCell ref="H12:O12"/>
    <mergeCell ref="S12:AH12"/>
    <mergeCell ref="C13:G13"/>
    <mergeCell ref="H13:O13"/>
    <mergeCell ref="S13:AH13"/>
    <mergeCell ref="A11:B17"/>
    <mergeCell ref="C11:G11"/>
    <mergeCell ref="H11:O11"/>
    <mergeCell ref="P11:R13"/>
    <mergeCell ref="S11:V11"/>
    <mergeCell ref="W11:X11"/>
    <mergeCell ref="C14:R14"/>
    <mergeCell ref="S14:AH14"/>
    <mergeCell ref="C15:J17"/>
    <mergeCell ref="K15:R15"/>
    <mergeCell ref="H19:R19"/>
    <mergeCell ref="S19:W19"/>
    <mergeCell ref="X19:AH19"/>
    <mergeCell ref="C20:G20"/>
    <mergeCell ref="H20:R20"/>
    <mergeCell ref="S20:W20"/>
    <mergeCell ref="X20:AH20"/>
    <mergeCell ref="S15:AH15"/>
    <mergeCell ref="K16:R17"/>
    <mergeCell ref="S16:AH16"/>
    <mergeCell ref="S17:AH17"/>
    <mergeCell ref="C18:G18"/>
    <mergeCell ref="H18:R18"/>
    <mergeCell ref="S18:W18"/>
    <mergeCell ref="X18:AH18"/>
    <mergeCell ref="C19:G19"/>
    <mergeCell ref="C21:G21"/>
    <mergeCell ref="H21:R21"/>
    <mergeCell ref="S21:W21"/>
    <mergeCell ref="X21:AH21"/>
    <mergeCell ref="A22:A40"/>
    <mergeCell ref="B22:P22"/>
    <mergeCell ref="B23:AH23"/>
    <mergeCell ref="C24:J25"/>
    <mergeCell ref="K24:P24"/>
    <mergeCell ref="Q24:V24"/>
    <mergeCell ref="A18:B21"/>
    <mergeCell ref="W24:AB24"/>
    <mergeCell ref="AC24:AH24"/>
    <mergeCell ref="K25:M25"/>
    <mergeCell ref="N25:P25"/>
    <mergeCell ref="Q25:S25"/>
    <mergeCell ref="T25:V25"/>
    <mergeCell ref="W25:Y25"/>
    <mergeCell ref="Z25:AB25"/>
    <mergeCell ref="AC25:AE25"/>
    <mergeCell ref="AF25:AH25"/>
    <mergeCell ref="AC27:AE27"/>
    <mergeCell ref="AF27:AH27"/>
    <mergeCell ref="C28:J28"/>
    <mergeCell ref="K28:P28"/>
    <mergeCell ref="Q28:V28"/>
    <mergeCell ref="W28:AB28"/>
    <mergeCell ref="AC28:AH28"/>
    <mergeCell ref="Z26:AB26"/>
    <mergeCell ref="AC26:AE26"/>
    <mergeCell ref="AF26:AH26"/>
    <mergeCell ref="C27:J27"/>
    <mergeCell ref="K27:M27"/>
    <mergeCell ref="N27:P27"/>
    <mergeCell ref="Q27:S27"/>
    <mergeCell ref="T27:V27"/>
    <mergeCell ref="W27:Y27"/>
    <mergeCell ref="Z27:AB27"/>
    <mergeCell ref="C26:J26"/>
    <mergeCell ref="K26:M26"/>
    <mergeCell ref="N26:P26"/>
    <mergeCell ref="Q26:S26"/>
    <mergeCell ref="T26:V26"/>
    <mergeCell ref="W26:Y26"/>
    <mergeCell ref="K29:P29"/>
    <mergeCell ref="Q29:V29"/>
    <mergeCell ref="W29:AB29"/>
    <mergeCell ref="AC29:AH29"/>
    <mergeCell ref="K30:M30"/>
    <mergeCell ref="N30:P30"/>
    <mergeCell ref="Q30:S30"/>
    <mergeCell ref="T30:V30"/>
    <mergeCell ref="W30:Y30"/>
    <mergeCell ref="Z30:AB30"/>
    <mergeCell ref="N32:P32"/>
    <mergeCell ref="Q32:S32"/>
    <mergeCell ref="T32:V32"/>
    <mergeCell ref="W32:Y32"/>
    <mergeCell ref="Z32:AB32"/>
    <mergeCell ref="B33:AH33"/>
    <mergeCell ref="AC30:AH32"/>
    <mergeCell ref="C31:J31"/>
    <mergeCell ref="K31:M31"/>
    <mergeCell ref="N31:P31"/>
    <mergeCell ref="Q31:S31"/>
    <mergeCell ref="T31:V31"/>
    <mergeCell ref="W31:Y31"/>
    <mergeCell ref="Z31:AB31"/>
    <mergeCell ref="C32:J32"/>
    <mergeCell ref="K32:M32"/>
    <mergeCell ref="B34:B35"/>
    <mergeCell ref="C34:J34"/>
    <mergeCell ref="K34:Q34"/>
    <mergeCell ref="R34:S34"/>
    <mergeCell ref="T34:AH38"/>
    <mergeCell ref="C35:J35"/>
    <mergeCell ref="K35:Q35"/>
    <mergeCell ref="R35:S35"/>
    <mergeCell ref="B36:J36"/>
    <mergeCell ref="K36:Q36"/>
    <mergeCell ref="B39:J39"/>
    <mergeCell ref="K39:AH39"/>
    <mergeCell ref="B40:J40"/>
    <mergeCell ref="K40:Q40"/>
    <mergeCell ref="R40:S40"/>
    <mergeCell ref="T40:AH40"/>
    <mergeCell ref="R36:S36"/>
    <mergeCell ref="B37:B38"/>
    <mergeCell ref="C37:J37"/>
    <mergeCell ref="K37:Q37"/>
    <mergeCell ref="R37:S37"/>
    <mergeCell ref="C38:J38"/>
    <mergeCell ref="K38:Q38"/>
    <mergeCell ref="R38:S38"/>
    <mergeCell ref="Q44:S44"/>
    <mergeCell ref="T44:V44"/>
    <mergeCell ref="W44:Y44"/>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AC46:AE46"/>
    <mergeCell ref="AF46:AH46"/>
    <mergeCell ref="C47:J47"/>
    <mergeCell ref="K47:P47"/>
    <mergeCell ref="Q47:V47"/>
    <mergeCell ref="W47:AB47"/>
    <mergeCell ref="AC47:AH47"/>
    <mergeCell ref="Z45:AB45"/>
    <mergeCell ref="AC45:AE45"/>
    <mergeCell ref="AF45:AH45"/>
    <mergeCell ref="C46:J46"/>
    <mergeCell ref="K46:M46"/>
    <mergeCell ref="N46:P46"/>
    <mergeCell ref="Q46:S46"/>
    <mergeCell ref="T46:V46"/>
    <mergeCell ref="W46:Y46"/>
    <mergeCell ref="Z46:AB46"/>
    <mergeCell ref="C45:J45"/>
    <mergeCell ref="K45:M45"/>
    <mergeCell ref="N45:P45"/>
    <mergeCell ref="Q45:S45"/>
    <mergeCell ref="T45:V45"/>
    <mergeCell ref="W45:Y45"/>
    <mergeCell ref="K48:P48"/>
    <mergeCell ref="Q48:V48"/>
    <mergeCell ref="W48:AB48"/>
    <mergeCell ref="AC48:AH48"/>
    <mergeCell ref="K49:M49"/>
    <mergeCell ref="N49:P49"/>
    <mergeCell ref="Q49:S49"/>
    <mergeCell ref="T49:V49"/>
    <mergeCell ref="W49:Y49"/>
    <mergeCell ref="Z49:AB49"/>
    <mergeCell ref="T53:AH57"/>
    <mergeCell ref="C54:J54"/>
    <mergeCell ref="K54:Q54"/>
    <mergeCell ref="R54:S54"/>
    <mergeCell ref="B55:J55"/>
    <mergeCell ref="K55:Q55"/>
    <mergeCell ref="N51:P51"/>
    <mergeCell ref="Q51:S51"/>
    <mergeCell ref="T51:V51"/>
    <mergeCell ref="W51:Y51"/>
    <mergeCell ref="Z51:AB51"/>
    <mergeCell ref="B52:AH52"/>
    <mergeCell ref="AC49:AH51"/>
    <mergeCell ref="C50:J50"/>
    <mergeCell ref="K50:M50"/>
    <mergeCell ref="N50:P50"/>
    <mergeCell ref="Q50:S50"/>
    <mergeCell ref="T50:V50"/>
    <mergeCell ref="W50:Y50"/>
    <mergeCell ref="Z50:AB50"/>
    <mergeCell ref="C51:J51"/>
    <mergeCell ref="K51:M51"/>
    <mergeCell ref="R55:S55"/>
    <mergeCell ref="B56:B57"/>
    <mergeCell ref="C56:J56"/>
    <mergeCell ref="K56:Q56"/>
    <mergeCell ref="R56:S56"/>
    <mergeCell ref="C57:J57"/>
    <mergeCell ref="K57:Q57"/>
    <mergeCell ref="R57:S57"/>
    <mergeCell ref="B53:B54"/>
    <mergeCell ref="C53:J53"/>
    <mergeCell ref="K53:Q53"/>
    <mergeCell ref="R53:S53"/>
    <mergeCell ref="A60:J60"/>
    <mergeCell ref="K60:AH60"/>
    <mergeCell ref="A62:B64"/>
    <mergeCell ref="C62:AH64"/>
    <mergeCell ref="B58:J58"/>
    <mergeCell ref="K58:AH58"/>
    <mergeCell ref="B59:J59"/>
    <mergeCell ref="K59:Q59"/>
    <mergeCell ref="R59:S59"/>
    <mergeCell ref="T59:AH59"/>
  </mergeCells>
  <phoneticPr fontId="13"/>
  <printOptions horizontalCentered="1"/>
  <pageMargins left="0.70866141732283472" right="0.70866141732283472" top="0.74803149606299213" bottom="0.74803149606299213" header="0.31496062992125984" footer="0.31496062992125984"/>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nchor moveWithCells="1">
                  <from>
                    <xdr:col>10</xdr:col>
                    <xdr:colOff>99060</xdr:colOff>
                    <xdr:row>37</xdr:row>
                    <xdr:rowOff>121920</xdr:rowOff>
                  </from>
                  <to>
                    <xdr:col>15</xdr:col>
                    <xdr:colOff>45720</xdr:colOff>
                    <xdr:row>39</xdr:row>
                    <xdr:rowOff>45720</xdr:rowOff>
                  </to>
                </anchor>
              </controlPr>
            </control>
          </mc:Choice>
        </mc:AlternateContent>
        <mc:AlternateContent xmlns:mc="http://schemas.openxmlformats.org/markup-compatibility/2006">
          <mc:Choice Requires="x14">
            <control shapeId="55298" r:id="rId5" name="Check Box 2">
              <controlPr defaultSize="0" autoFill="0" autoLine="0" autoPict="0">
                <anchor moveWithCells="1">
                  <from>
                    <xdr:col>17</xdr:col>
                    <xdr:colOff>30480</xdr:colOff>
                    <xdr:row>37</xdr:row>
                    <xdr:rowOff>121920</xdr:rowOff>
                  </from>
                  <to>
                    <xdr:col>23</xdr:col>
                    <xdr:colOff>7620</xdr:colOff>
                    <xdr:row>39</xdr:row>
                    <xdr:rowOff>45720</xdr:rowOff>
                  </to>
                </anchor>
              </controlPr>
            </control>
          </mc:Choice>
        </mc:AlternateContent>
        <mc:AlternateContent xmlns:mc="http://schemas.openxmlformats.org/markup-compatibility/2006">
          <mc:Choice Requires="x14">
            <control shapeId="55299" r:id="rId6" name="Check Box 3">
              <controlPr defaultSize="0" autoFill="0" autoLine="0" autoPict="0">
                <anchor moveWithCells="1">
                  <from>
                    <xdr:col>24</xdr:col>
                    <xdr:colOff>137160</xdr:colOff>
                    <xdr:row>37</xdr:row>
                    <xdr:rowOff>121920</xdr:rowOff>
                  </from>
                  <to>
                    <xdr:col>30</xdr:col>
                    <xdr:colOff>121920</xdr:colOff>
                    <xdr:row>39</xdr:row>
                    <xdr:rowOff>45720</xdr:rowOff>
                  </to>
                </anchor>
              </controlPr>
            </control>
          </mc:Choice>
        </mc:AlternateContent>
        <mc:AlternateContent xmlns:mc="http://schemas.openxmlformats.org/markup-compatibility/2006">
          <mc:Choice Requires="x14">
            <control shapeId="55300" r:id="rId7" name="Check Box 4">
              <controlPr defaultSize="0" autoFill="0" autoLine="0" autoPict="0">
                <anchor moveWithCells="1">
                  <from>
                    <xdr:col>10</xdr:col>
                    <xdr:colOff>99060</xdr:colOff>
                    <xdr:row>56</xdr:row>
                    <xdr:rowOff>121920</xdr:rowOff>
                  </from>
                  <to>
                    <xdr:col>15</xdr:col>
                    <xdr:colOff>45720</xdr:colOff>
                    <xdr:row>58</xdr:row>
                    <xdr:rowOff>45720</xdr:rowOff>
                  </to>
                </anchor>
              </controlPr>
            </control>
          </mc:Choice>
        </mc:AlternateContent>
        <mc:AlternateContent xmlns:mc="http://schemas.openxmlformats.org/markup-compatibility/2006">
          <mc:Choice Requires="x14">
            <control shapeId="55301" r:id="rId8" name="Check Box 5">
              <controlPr defaultSize="0" autoFill="0" autoLine="0" autoPict="0">
                <anchor moveWithCells="1">
                  <from>
                    <xdr:col>17</xdr:col>
                    <xdr:colOff>30480</xdr:colOff>
                    <xdr:row>56</xdr:row>
                    <xdr:rowOff>121920</xdr:rowOff>
                  </from>
                  <to>
                    <xdr:col>23</xdr:col>
                    <xdr:colOff>7620</xdr:colOff>
                    <xdr:row>58</xdr:row>
                    <xdr:rowOff>45720</xdr:rowOff>
                  </to>
                </anchor>
              </controlPr>
            </control>
          </mc:Choice>
        </mc:AlternateContent>
        <mc:AlternateContent xmlns:mc="http://schemas.openxmlformats.org/markup-compatibility/2006">
          <mc:Choice Requires="x14">
            <control shapeId="55302" r:id="rId9" name="Check Box 6">
              <controlPr defaultSize="0" autoFill="0" autoLine="0" autoPict="0">
                <anchor moveWithCells="1">
                  <from>
                    <xdr:col>24</xdr:col>
                    <xdr:colOff>137160</xdr:colOff>
                    <xdr:row>56</xdr:row>
                    <xdr:rowOff>121920</xdr:rowOff>
                  </from>
                  <to>
                    <xdr:col>30</xdr:col>
                    <xdr:colOff>121920</xdr:colOff>
                    <xdr:row>58</xdr:row>
                    <xdr:rowOff>45720</xdr:rowOff>
                  </to>
                </anchor>
              </controlPr>
            </control>
          </mc:Choice>
        </mc:AlternateContent>
        <mc:AlternateContent xmlns:mc="http://schemas.openxmlformats.org/markup-compatibility/2006">
          <mc:Choice Requires="x14">
            <control shapeId="55303" r:id="rId10" name="Check Box 7">
              <controlPr defaultSize="0" autoFill="0" autoLine="0" autoPict="0">
                <anchor moveWithCells="1">
                  <from>
                    <xdr:col>18</xdr:col>
                    <xdr:colOff>144780</xdr:colOff>
                    <xdr:row>20</xdr:row>
                    <xdr:rowOff>251460</xdr:rowOff>
                  </from>
                  <to>
                    <xdr:col>19</xdr:col>
                    <xdr:colOff>182880</xdr:colOff>
                    <xdr:row>22</xdr:row>
                    <xdr:rowOff>30480</xdr:rowOff>
                  </to>
                </anchor>
              </controlPr>
            </control>
          </mc:Choice>
        </mc:AlternateContent>
        <mc:AlternateContent xmlns:mc="http://schemas.openxmlformats.org/markup-compatibility/2006">
          <mc:Choice Requires="x14">
            <control shapeId="55304" r:id="rId11" name="Check Box 8">
              <controlPr defaultSize="0" autoFill="0" autoLine="0" autoPict="0">
                <anchor moveWithCells="1">
                  <from>
                    <xdr:col>26</xdr:col>
                    <xdr:colOff>182880</xdr:colOff>
                    <xdr:row>20</xdr:row>
                    <xdr:rowOff>251460</xdr:rowOff>
                  </from>
                  <to>
                    <xdr:col>28</xdr:col>
                    <xdr:colOff>30480</xdr:colOff>
                    <xdr:row>22</xdr:row>
                    <xdr:rowOff>30480</xdr:rowOff>
                  </to>
                </anchor>
              </controlPr>
            </control>
          </mc:Choice>
        </mc:AlternateContent>
        <mc:AlternateContent xmlns:mc="http://schemas.openxmlformats.org/markup-compatibility/2006">
          <mc:Choice Requires="x14">
            <control shapeId="55305" r:id="rId12" name="Check Box 9">
              <controlPr defaultSize="0" autoFill="0" autoLine="0" autoPict="0">
                <anchor moveWithCells="1">
                  <from>
                    <xdr:col>18</xdr:col>
                    <xdr:colOff>144780</xdr:colOff>
                    <xdr:row>39</xdr:row>
                    <xdr:rowOff>137160</xdr:rowOff>
                  </from>
                  <to>
                    <xdr:col>19</xdr:col>
                    <xdr:colOff>182880</xdr:colOff>
                    <xdr:row>41</xdr:row>
                    <xdr:rowOff>30480</xdr:rowOff>
                  </to>
                </anchor>
              </controlPr>
            </control>
          </mc:Choice>
        </mc:AlternateContent>
        <mc:AlternateContent xmlns:mc="http://schemas.openxmlformats.org/markup-compatibility/2006">
          <mc:Choice Requires="x14">
            <control shapeId="55306" r:id="rId13" name="Check Box 10">
              <controlPr defaultSize="0" autoFill="0" autoLine="0" autoPict="0">
                <anchor moveWithCells="1">
                  <from>
                    <xdr:col>26</xdr:col>
                    <xdr:colOff>182880</xdr:colOff>
                    <xdr:row>39</xdr:row>
                    <xdr:rowOff>137160</xdr:rowOff>
                  </from>
                  <to>
                    <xdr:col>28</xdr:col>
                    <xdr:colOff>30480</xdr:colOff>
                    <xdr:row>41</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
  <sheetViews>
    <sheetView view="pageBreakPreview" zoomScaleNormal="100" zoomScaleSheetLayoutView="100" workbookViewId="0">
      <selection activeCell="C45" sqref="C45:R45"/>
    </sheetView>
  </sheetViews>
  <sheetFormatPr defaultColWidth="8.77734375" defaultRowHeight="12" x14ac:dyDescent="0.2"/>
  <cols>
    <col min="1" max="34" width="3.109375" style="623" customWidth="1"/>
    <col min="35" max="16384" width="8.77734375" style="623"/>
  </cols>
  <sheetData>
    <row r="1" spans="1:34" ht="36" customHeight="1" x14ac:dyDescent="0.2">
      <c r="A1" s="1140" t="s">
        <v>830</v>
      </c>
      <c r="B1" s="1140"/>
      <c r="C1" s="1140"/>
      <c r="D1" s="1140"/>
      <c r="E1" s="1140"/>
      <c r="F1" s="1140"/>
      <c r="G1" s="1140"/>
      <c r="H1" s="1140"/>
      <c r="I1" s="1140"/>
      <c r="J1" s="1140"/>
      <c r="K1" s="1140"/>
      <c r="L1" s="1140"/>
      <c r="M1" s="1140"/>
      <c r="N1" s="1140"/>
      <c r="O1" s="1140"/>
      <c r="P1" s="1140"/>
      <c r="Q1" s="1140"/>
      <c r="R1" s="1140"/>
      <c r="S1" s="1140"/>
      <c r="T1" s="1140"/>
      <c r="U1" s="1140"/>
      <c r="V1" s="1140"/>
      <c r="W1" s="1140"/>
      <c r="X1" s="1140"/>
      <c r="Y1" s="1140"/>
      <c r="Z1" s="1140"/>
      <c r="AA1" s="1140"/>
      <c r="AB1" s="1140"/>
      <c r="AC1" s="1140"/>
      <c r="AD1" s="1140"/>
      <c r="AE1" s="1140"/>
      <c r="AF1" s="1140"/>
      <c r="AG1" s="1140"/>
      <c r="AH1" s="1140"/>
    </row>
    <row r="2" spans="1:34" s="625" customFormat="1" ht="20.399999999999999" customHeight="1" thickBot="1" x14ac:dyDescent="0.25">
      <c r="A2" s="624" t="s">
        <v>831</v>
      </c>
      <c r="B2" s="624"/>
      <c r="C2" s="624"/>
      <c r="D2" s="624"/>
      <c r="E2" s="624"/>
      <c r="F2" s="624"/>
      <c r="G2" s="624"/>
      <c r="H2" s="624"/>
      <c r="I2" s="624"/>
      <c r="J2" s="624"/>
      <c r="K2" s="624"/>
      <c r="L2" s="624"/>
      <c r="M2" s="624"/>
      <c r="N2" s="624"/>
      <c r="O2" s="624"/>
      <c r="P2" s="624"/>
      <c r="Q2" s="624"/>
      <c r="R2" s="624"/>
      <c r="S2" s="624"/>
      <c r="T2" s="624"/>
      <c r="U2" s="624"/>
      <c r="V2" s="624"/>
      <c r="W2" s="624"/>
      <c r="X2" s="624"/>
      <c r="Y2" s="624"/>
      <c r="Z2" s="624"/>
      <c r="AA2" s="624"/>
      <c r="AB2" s="624"/>
      <c r="AC2" s="624"/>
      <c r="AD2" s="624"/>
      <c r="AE2" s="624"/>
      <c r="AF2" s="624"/>
      <c r="AG2" s="624"/>
      <c r="AH2" s="624"/>
    </row>
    <row r="3" spans="1:34" ht="22.2" customHeight="1" x14ac:dyDescent="0.2">
      <c r="A3" s="1141" t="s">
        <v>302</v>
      </c>
      <c r="B3" s="1142"/>
      <c r="C3" s="1142" t="s">
        <v>209</v>
      </c>
      <c r="D3" s="1142"/>
      <c r="E3" s="1142"/>
      <c r="F3" s="1142"/>
      <c r="G3" s="1142"/>
      <c r="H3" s="1145"/>
      <c r="I3" s="1145"/>
      <c r="J3" s="1145"/>
      <c r="K3" s="1145"/>
      <c r="L3" s="1145"/>
      <c r="M3" s="1145"/>
      <c r="N3" s="1145"/>
      <c r="O3" s="1145"/>
      <c r="P3" s="1145"/>
      <c r="Q3" s="1145"/>
      <c r="R3" s="1145"/>
      <c r="S3" s="1146" t="s">
        <v>303</v>
      </c>
      <c r="T3" s="1146"/>
      <c r="U3" s="1146"/>
      <c r="V3" s="1146"/>
      <c r="W3" s="1146"/>
      <c r="X3" s="1145"/>
      <c r="Y3" s="1145"/>
      <c r="Z3" s="1145"/>
      <c r="AA3" s="1145"/>
      <c r="AB3" s="1145"/>
      <c r="AC3" s="1145"/>
      <c r="AD3" s="1145"/>
      <c r="AE3" s="1145"/>
      <c r="AF3" s="1145"/>
      <c r="AG3" s="1145"/>
      <c r="AH3" s="1147"/>
    </row>
    <row r="4" spans="1:34" ht="22.2" customHeight="1" x14ac:dyDescent="0.2">
      <c r="A4" s="1143"/>
      <c r="B4" s="1132"/>
      <c r="C4" s="1132" t="s">
        <v>209</v>
      </c>
      <c r="D4" s="1132"/>
      <c r="E4" s="1132"/>
      <c r="F4" s="1132"/>
      <c r="G4" s="1132"/>
      <c r="H4" s="1133"/>
      <c r="I4" s="1133"/>
      <c r="J4" s="1133"/>
      <c r="K4" s="1133"/>
      <c r="L4" s="1133"/>
      <c r="M4" s="1133"/>
      <c r="N4" s="1133"/>
      <c r="O4" s="1133"/>
      <c r="P4" s="1133"/>
      <c r="Q4" s="1133"/>
      <c r="R4" s="1133"/>
      <c r="S4" s="1134" t="s">
        <v>303</v>
      </c>
      <c r="T4" s="1134"/>
      <c r="U4" s="1134"/>
      <c r="V4" s="1134"/>
      <c r="W4" s="1134"/>
      <c r="X4" s="1133"/>
      <c r="Y4" s="1133"/>
      <c r="Z4" s="1133"/>
      <c r="AA4" s="1133"/>
      <c r="AB4" s="1133"/>
      <c r="AC4" s="1133"/>
      <c r="AD4" s="1133"/>
      <c r="AE4" s="1133"/>
      <c r="AF4" s="1133"/>
      <c r="AG4" s="1133"/>
      <c r="AH4" s="1135"/>
    </row>
    <row r="5" spans="1:34" ht="22.2" customHeight="1" x14ac:dyDescent="0.2">
      <c r="A5" s="1143"/>
      <c r="B5" s="1132"/>
      <c r="C5" s="1132" t="s">
        <v>209</v>
      </c>
      <c r="D5" s="1132"/>
      <c r="E5" s="1132"/>
      <c r="F5" s="1132"/>
      <c r="G5" s="1132"/>
      <c r="H5" s="1133"/>
      <c r="I5" s="1133"/>
      <c r="J5" s="1133"/>
      <c r="K5" s="1133"/>
      <c r="L5" s="1133"/>
      <c r="M5" s="1133"/>
      <c r="N5" s="1133"/>
      <c r="O5" s="1133"/>
      <c r="P5" s="1133"/>
      <c r="Q5" s="1133"/>
      <c r="R5" s="1133"/>
      <c r="S5" s="1134" t="s">
        <v>303</v>
      </c>
      <c r="T5" s="1134"/>
      <c r="U5" s="1134"/>
      <c r="V5" s="1134"/>
      <c r="W5" s="1134"/>
      <c r="X5" s="1133"/>
      <c r="Y5" s="1133"/>
      <c r="Z5" s="1133"/>
      <c r="AA5" s="1133"/>
      <c r="AB5" s="1133"/>
      <c r="AC5" s="1133"/>
      <c r="AD5" s="1133"/>
      <c r="AE5" s="1133"/>
      <c r="AF5" s="1133"/>
      <c r="AG5" s="1133"/>
      <c r="AH5" s="1135"/>
    </row>
    <row r="6" spans="1:34" ht="22.2" customHeight="1" thickBot="1" x14ac:dyDescent="0.25">
      <c r="A6" s="1144"/>
      <c r="B6" s="1136"/>
      <c r="C6" s="1136" t="s">
        <v>209</v>
      </c>
      <c r="D6" s="1136"/>
      <c r="E6" s="1136"/>
      <c r="F6" s="1136"/>
      <c r="G6" s="1136"/>
      <c r="H6" s="1137"/>
      <c r="I6" s="1137"/>
      <c r="J6" s="1137"/>
      <c r="K6" s="1137"/>
      <c r="L6" s="1137"/>
      <c r="M6" s="1137"/>
      <c r="N6" s="1137"/>
      <c r="O6" s="1137"/>
      <c r="P6" s="1137"/>
      <c r="Q6" s="1137"/>
      <c r="R6" s="1137"/>
      <c r="S6" s="1138" t="s">
        <v>303</v>
      </c>
      <c r="T6" s="1138"/>
      <c r="U6" s="1138"/>
      <c r="V6" s="1138"/>
      <c r="W6" s="1138"/>
      <c r="X6" s="1137"/>
      <c r="Y6" s="1137"/>
      <c r="Z6" s="1137"/>
      <c r="AA6" s="1137"/>
      <c r="AB6" s="1137"/>
      <c r="AC6" s="1137"/>
      <c r="AD6" s="1137"/>
      <c r="AE6" s="1137"/>
      <c r="AF6" s="1137"/>
      <c r="AG6" s="1137"/>
      <c r="AH6" s="1139"/>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13"/>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71"/>
  <sheetViews>
    <sheetView view="pageBreakPreview" zoomScale="80" zoomScaleNormal="100" zoomScaleSheetLayoutView="80" workbookViewId="0">
      <selection sqref="A1:AH1"/>
    </sheetView>
  </sheetViews>
  <sheetFormatPr defaultColWidth="8.77734375" defaultRowHeight="13.2" x14ac:dyDescent="0.2"/>
  <cols>
    <col min="1" max="3" width="3.109375" style="626" customWidth="1"/>
    <col min="4" max="4" width="4.21875" style="626" customWidth="1"/>
    <col min="5" max="34" width="3.109375" style="626" customWidth="1"/>
    <col min="35" max="16384" width="8.77734375" style="626"/>
  </cols>
  <sheetData>
    <row r="1" spans="1:39" ht="36" customHeight="1" thickBot="1" x14ac:dyDescent="0.25">
      <c r="A1" s="1235" t="s">
        <v>832</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row>
    <row r="2" spans="1:39" ht="14.85" customHeight="1" x14ac:dyDescent="0.2">
      <c r="A2" s="1112" t="s">
        <v>297</v>
      </c>
      <c r="B2" s="1113"/>
      <c r="C2" s="1119" t="s">
        <v>822</v>
      </c>
      <c r="D2" s="1120"/>
      <c r="E2" s="1120"/>
      <c r="F2" s="1120"/>
      <c r="G2" s="1121"/>
      <c r="H2" s="1237"/>
      <c r="I2" s="1238"/>
      <c r="J2" s="1238"/>
      <c r="K2" s="1238"/>
      <c r="L2" s="1238"/>
      <c r="M2" s="1238"/>
      <c r="N2" s="1238"/>
      <c r="O2" s="1238"/>
      <c r="P2" s="1238"/>
      <c r="Q2" s="1238"/>
      <c r="R2" s="1238"/>
      <c r="S2" s="1238"/>
      <c r="T2" s="1238"/>
      <c r="U2" s="1238"/>
      <c r="V2" s="1238"/>
      <c r="W2" s="1238"/>
      <c r="X2" s="1238"/>
      <c r="Y2" s="1238"/>
      <c r="Z2" s="1238"/>
      <c r="AA2" s="1238"/>
      <c r="AB2" s="1238"/>
      <c r="AC2" s="1238"/>
      <c r="AD2" s="1238"/>
      <c r="AE2" s="1238"/>
      <c r="AF2" s="1238"/>
      <c r="AG2" s="1238"/>
      <c r="AH2" s="1239"/>
    </row>
    <row r="3" spans="1:39" ht="14.85" customHeight="1" x14ac:dyDescent="0.2">
      <c r="A3" s="1114"/>
      <c r="B3" s="1115"/>
      <c r="C3" s="1125" t="s">
        <v>194</v>
      </c>
      <c r="D3" s="1126"/>
      <c r="E3" s="1126"/>
      <c r="F3" s="1126"/>
      <c r="G3" s="1127"/>
      <c r="H3" s="1240"/>
      <c r="I3" s="1241"/>
      <c r="J3" s="1241"/>
      <c r="K3" s="1241"/>
      <c r="L3" s="1241"/>
      <c r="M3" s="1241"/>
      <c r="N3" s="1241"/>
      <c r="O3" s="1241"/>
      <c r="P3" s="1241"/>
      <c r="Q3" s="1241"/>
      <c r="R3" s="1241"/>
      <c r="S3" s="1241"/>
      <c r="T3" s="1241"/>
      <c r="U3" s="1241"/>
      <c r="V3" s="1241"/>
      <c r="W3" s="1241"/>
      <c r="X3" s="1241"/>
      <c r="Y3" s="1241"/>
      <c r="Z3" s="1241"/>
      <c r="AA3" s="1241"/>
      <c r="AB3" s="1241"/>
      <c r="AC3" s="1241"/>
      <c r="AD3" s="1241"/>
      <c r="AE3" s="1241"/>
      <c r="AF3" s="1241"/>
      <c r="AG3" s="1241"/>
      <c r="AH3" s="1242"/>
    </row>
    <row r="4" spans="1:39" ht="27.9" customHeight="1" x14ac:dyDescent="0.2">
      <c r="A4" s="1116"/>
      <c r="B4" s="1118"/>
      <c r="C4" s="1027" t="s">
        <v>298</v>
      </c>
      <c r="D4" s="1027"/>
      <c r="E4" s="1027"/>
      <c r="F4" s="1027"/>
      <c r="G4" s="102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71"/>
    </row>
    <row r="5" spans="1:39" ht="15.75" customHeight="1" x14ac:dyDescent="0.2">
      <c r="A5" s="1116"/>
      <c r="B5" s="1118"/>
      <c r="C5" s="1027" t="s">
        <v>50</v>
      </c>
      <c r="D5" s="1027"/>
      <c r="E5" s="1027"/>
      <c r="F5" s="1027"/>
      <c r="G5" s="1027"/>
      <c r="H5" s="908" t="s">
        <v>270</v>
      </c>
      <c r="I5" s="891"/>
      <c r="J5" s="891"/>
      <c r="K5" s="891"/>
      <c r="L5" s="890"/>
      <c r="M5" s="890"/>
      <c r="N5" s="656" t="s">
        <v>271</v>
      </c>
      <c r="O5" s="890"/>
      <c r="P5" s="890"/>
      <c r="Q5" s="570" t="s">
        <v>80</v>
      </c>
      <c r="R5" s="891"/>
      <c r="S5" s="891"/>
      <c r="T5" s="891"/>
      <c r="U5" s="891"/>
      <c r="V5" s="891"/>
      <c r="W5" s="891"/>
      <c r="X5" s="891"/>
      <c r="Y5" s="891"/>
      <c r="Z5" s="891"/>
      <c r="AA5" s="891"/>
      <c r="AB5" s="891"/>
      <c r="AC5" s="891"/>
      <c r="AD5" s="891"/>
      <c r="AE5" s="891"/>
      <c r="AF5" s="891"/>
      <c r="AG5" s="891"/>
      <c r="AH5" s="1108"/>
    </row>
    <row r="6" spans="1:39" ht="15.75" customHeight="1" x14ac:dyDescent="0.2">
      <c r="A6" s="1116"/>
      <c r="B6" s="1118"/>
      <c r="C6" s="1027"/>
      <c r="D6" s="1027"/>
      <c r="E6" s="1027"/>
      <c r="F6" s="1027"/>
      <c r="G6" s="1027"/>
      <c r="H6" s="893"/>
      <c r="I6" s="841"/>
      <c r="J6" s="841"/>
      <c r="K6" s="841"/>
      <c r="L6" s="571" t="s">
        <v>179</v>
      </c>
      <c r="M6" s="571" t="s">
        <v>788</v>
      </c>
      <c r="N6" s="1234"/>
      <c r="O6" s="1234"/>
      <c r="P6" s="1234"/>
      <c r="Q6" s="1234"/>
      <c r="R6" s="1234"/>
      <c r="S6" s="1234"/>
      <c r="T6" s="1234"/>
      <c r="U6" s="1234"/>
      <c r="V6" s="571" t="s">
        <v>789</v>
      </c>
      <c r="W6" s="571" t="s">
        <v>790</v>
      </c>
      <c r="X6" s="841"/>
      <c r="Y6" s="841"/>
      <c r="Z6" s="841"/>
      <c r="AA6" s="841"/>
      <c r="AB6" s="841"/>
      <c r="AC6" s="841"/>
      <c r="AD6" s="841"/>
      <c r="AE6" s="841"/>
      <c r="AF6" s="841"/>
      <c r="AG6" s="841"/>
      <c r="AH6" s="1109"/>
    </row>
    <row r="7" spans="1:39" ht="15.75" customHeight="1" x14ac:dyDescent="0.2">
      <c r="A7" s="1116"/>
      <c r="B7" s="1118"/>
      <c r="C7" s="1027"/>
      <c r="D7" s="1027"/>
      <c r="E7" s="1027"/>
      <c r="F7" s="1027"/>
      <c r="G7" s="1027"/>
      <c r="H7" s="893"/>
      <c r="I7" s="841"/>
      <c r="J7" s="841"/>
      <c r="K7" s="841"/>
      <c r="L7" s="571" t="s">
        <v>791</v>
      </c>
      <c r="M7" s="571" t="s">
        <v>792</v>
      </c>
      <c r="N7" s="1234"/>
      <c r="O7" s="1234"/>
      <c r="P7" s="1234"/>
      <c r="Q7" s="1234"/>
      <c r="R7" s="1234"/>
      <c r="S7" s="1234"/>
      <c r="T7" s="1234"/>
      <c r="U7" s="1234"/>
      <c r="V7" s="571" t="s">
        <v>793</v>
      </c>
      <c r="W7" s="571" t="s">
        <v>794</v>
      </c>
      <c r="X7" s="841"/>
      <c r="Y7" s="841"/>
      <c r="Z7" s="841"/>
      <c r="AA7" s="841"/>
      <c r="AB7" s="841"/>
      <c r="AC7" s="841"/>
      <c r="AD7" s="841"/>
      <c r="AE7" s="841"/>
      <c r="AF7" s="841"/>
      <c r="AG7" s="841"/>
      <c r="AH7" s="1109"/>
    </row>
    <row r="8" spans="1:39" ht="19.2" customHeight="1" x14ac:dyDescent="0.2">
      <c r="A8" s="1116"/>
      <c r="B8" s="1118"/>
      <c r="C8" s="1027"/>
      <c r="D8" s="1027"/>
      <c r="E8" s="1027"/>
      <c r="F8" s="1027"/>
      <c r="G8" s="1027"/>
      <c r="H8" s="843"/>
      <c r="I8" s="844"/>
      <c r="J8" s="844"/>
      <c r="K8" s="844"/>
      <c r="L8" s="844"/>
      <c r="M8" s="844"/>
      <c r="N8" s="844"/>
      <c r="O8" s="844"/>
      <c r="P8" s="844"/>
      <c r="Q8" s="844"/>
      <c r="R8" s="844"/>
      <c r="S8" s="844"/>
      <c r="T8" s="844"/>
      <c r="U8" s="844"/>
      <c r="V8" s="844"/>
      <c r="W8" s="844"/>
      <c r="X8" s="844"/>
      <c r="Y8" s="844"/>
      <c r="Z8" s="844"/>
      <c r="AA8" s="844"/>
      <c r="AB8" s="844"/>
      <c r="AC8" s="844"/>
      <c r="AD8" s="844"/>
      <c r="AE8" s="844"/>
      <c r="AF8" s="844"/>
      <c r="AG8" s="844"/>
      <c r="AH8" s="1103"/>
    </row>
    <row r="9" spans="1:39" ht="16.350000000000001" customHeight="1" x14ac:dyDescent="0.2">
      <c r="A9" s="1116"/>
      <c r="B9" s="1118"/>
      <c r="C9" s="1027" t="s">
        <v>162</v>
      </c>
      <c r="D9" s="1027"/>
      <c r="E9" s="1027"/>
      <c r="F9" s="1027"/>
      <c r="G9" s="1027"/>
      <c r="H9" s="1104" t="s">
        <v>170</v>
      </c>
      <c r="I9" s="1105"/>
      <c r="J9" s="1106"/>
      <c r="K9" s="852"/>
      <c r="L9" s="853"/>
      <c r="M9" s="853"/>
      <c r="N9" s="853"/>
      <c r="O9" s="853"/>
      <c r="P9" s="853"/>
      <c r="Q9" s="577" t="s">
        <v>795</v>
      </c>
      <c r="R9" s="578"/>
      <c r="S9" s="854"/>
      <c r="T9" s="854"/>
      <c r="U9" s="855"/>
      <c r="V9" s="1104" t="s">
        <v>132</v>
      </c>
      <c r="W9" s="1105"/>
      <c r="X9" s="1106"/>
      <c r="Y9" s="852"/>
      <c r="Z9" s="853"/>
      <c r="AA9" s="853"/>
      <c r="AB9" s="853"/>
      <c r="AC9" s="853"/>
      <c r="AD9" s="853"/>
      <c r="AE9" s="853"/>
      <c r="AF9" s="853"/>
      <c r="AG9" s="853"/>
      <c r="AH9" s="1107"/>
    </row>
    <row r="10" spans="1:39" ht="16.350000000000001" customHeight="1" x14ac:dyDescent="0.2">
      <c r="A10" s="1116"/>
      <c r="B10" s="1118"/>
      <c r="C10" s="1027"/>
      <c r="D10" s="1027"/>
      <c r="E10" s="1027"/>
      <c r="F10" s="1027"/>
      <c r="G10" s="1027"/>
      <c r="H10" s="857" t="s">
        <v>273</v>
      </c>
      <c r="I10" s="857"/>
      <c r="J10" s="857"/>
      <c r="K10" s="852"/>
      <c r="L10" s="853"/>
      <c r="M10" s="853"/>
      <c r="N10" s="853"/>
      <c r="O10" s="853"/>
      <c r="P10" s="853"/>
      <c r="Q10" s="853"/>
      <c r="R10" s="853"/>
      <c r="S10" s="853"/>
      <c r="T10" s="853"/>
      <c r="U10" s="853"/>
      <c r="V10" s="853"/>
      <c r="W10" s="853"/>
      <c r="X10" s="853"/>
      <c r="Y10" s="853"/>
      <c r="Z10" s="853"/>
      <c r="AA10" s="853"/>
      <c r="AB10" s="853"/>
      <c r="AC10" s="853"/>
      <c r="AD10" s="853"/>
      <c r="AE10" s="853"/>
      <c r="AF10" s="853"/>
      <c r="AG10" s="853"/>
      <c r="AH10" s="1107"/>
    </row>
    <row r="11" spans="1:39" ht="16.5" customHeight="1" x14ac:dyDescent="0.2">
      <c r="A11" s="1219" t="s">
        <v>299</v>
      </c>
      <c r="B11" s="1220"/>
      <c r="C11" s="1210" t="s">
        <v>194</v>
      </c>
      <c r="D11" s="1210"/>
      <c r="E11" s="1210"/>
      <c r="F11" s="1210"/>
      <c r="G11" s="1210"/>
      <c r="H11" s="1211"/>
      <c r="I11" s="1211"/>
      <c r="J11" s="1211"/>
      <c r="K11" s="1211"/>
      <c r="L11" s="1211"/>
      <c r="M11" s="1211"/>
      <c r="N11" s="1211"/>
      <c r="O11" s="1211"/>
      <c r="P11" s="1210" t="s">
        <v>24</v>
      </c>
      <c r="Q11" s="1210"/>
      <c r="R11" s="1210"/>
      <c r="S11" s="1223" t="s">
        <v>270</v>
      </c>
      <c r="T11" s="1224"/>
      <c r="U11" s="1224"/>
      <c r="V11" s="1224"/>
      <c r="W11" s="1207"/>
      <c r="X11" s="1207"/>
      <c r="Y11" s="666" t="s">
        <v>271</v>
      </c>
      <c r="Z11" s="1207"/>
      <c r="AA11" s="1207"/>
      <c r="AB11" s="667" t="s">
        <v>80</v>
      </c>
      <c r="AC11" s="1208"/>
      <c r="AD11" s="1208"/>
      <c r="AE11" s="1208"/>
      <c r="AF11" s="1208"/>
      <c r="AG11" s="1208"/>
      <c r="AH11" s="1209"/>
    </row>
    <row r="12" spans="1:39" ht="18" customHeight="1" x14ac:dyDescent="0.2">
      <c r="A12" s="1221"/>
      <c r="B12" s="1222"/>
      <c r="C12" s="1210" t="s">
        <v>300</v>
      </c>
      <c r="D12" s="1210"/>
      <c r="E12" s="1210"/>
      <c r="F12" s="1210"/>
      <c r="G12" s="1210"/>
      <c r="H12" s="1211"/>
      <c r="I12" s="1211"/>
      <c r="J12" s="1211"/>
      <c r="K12" s="1211"/>
      <c r="L12" s="1211"/>
      <c r="M12" s="1211"/>
      <c r="N12" s="1211"/>
      <c r="O12" s="1211"/>
      <c r="P12" s="1210"/>
      <c r="Q12" s="1210"/>
      <c r="R12" s="1210"/>
      <c r="S12" s="1212"/>
      <c r="T12" s="1213"/>
      <c r="U12" s="1213"/>
      <c r="V12" s="1213"/>
      <c r="W12" s="1213"/>
      <c r="X12" s="1213"/>
      <c r="Y12" s="1213"/>
      <c r="Z12" s="1213"/>
      <c r="AA12" s="1213"/>
      <c r="AB12" s="1213"/>
      <c r="AC12" s="1213"/>
      <c r="AD12" s="1213"/>
      <c r="AE12" s="1213"/>
      <c r="AF12" s="1213"/>
      <c r="AG12" s="1213"/>
      <c r="AH12" s="1214"/>
    </row>
    <row r="13" spans="1:39" ht="18.149999999999999" customHeight="1" x14ac:dyDescent="0.2">
      <c r="A13" s="1221"/>
      <c r="B13" s="1222"/>
      <c r="C13" s="1210" t="s">
        <v>301</v>
      </c>
      <c r="D13" s="1210"/>
      <c r="E13" s="1210"/>
      <c r="F13" s="1210"/>
      <c r="G13" s="1210"/>
      <c r="H13" s="1218"/>
      <c r="I13" s="1218"/>
      <c r="J13" s="1218"/>
      <c r="K13" s="1218"/>
      <c r="L13" s="1218"/>
      <c r="M13" s="1218"/>
      <c r="N13" s="1218"/>
      <c r="O13" s="1218"/>
      <c r="P13" s="1210"/>
      <c r="Q13" s="1210"/>
      <c r="R13" s="1210"/>
      <c r="S13" s="1215"/>
      <c r="T13" s="1216"/>
      <c r="U13" s="1216"/>
      <c r="V13" s="1216"/>
      <c r="W13" s="1216"/>
      <c r="X13" s="1216"/>
      <c r="Y13" s="1216"/>
      <c r="Z13" s="1216"/>
      <c r="AA13" s="1216"/>
      <c r="AB13" s="1216"/>
      <c r="AC13" s="1216"/>
      <c r="AD13" s="1216"/>
      <c r="AE13" s="1216"/>
      <c r="AF13" s="1216"/>
      <c r="AG13" s="1216"/>
      <c r="AH13" s="1217"/>
    </row>
    <row r="14" spans="1:39" ht="18.149999999999999" customHeight="1" x14ac:dyDescent="0.2">
      <c r="A14" s="1221"/>
      <c r="B14" s="1222"/>
      <c r="C14" s="1099" t="s">
        <v>823</v>
      </c>
      <c r="D14" s="1099"/>
      <c r="E14" s="1099"/>
      <c r="F14" s="1099"/>
      <c r="G14" s="1099"/>
      <c r="H14" s="1099"/>
      <c r="I14" s="1099"/>
      <c r="J14" s="1099"/>
      <c r="K14" s="1099"/>
      <c r="L14" s="1099"/>
      <c r="M14" s="1099"/>
      <c r="N14" s="1099"/>
      <c r="O14" s="1099"/>
      <c r="P14" s="1099"/>
      <c r="Q14" s="1099"/>
      <c r="R14" s="1099"/>
      <c r="S14" s="1182"/>
      <c r="T14" s="1182"/>
      <c r="U14" s="1182"/>
      <c r="V14" s="1182"/>
      <c r="W14" s="1182"/>
      <c r="X14" s="1182"/>
      <c r="Y14" s="1182"/>
      <c r="Z14" s="1182"/>
      <c r="AA14" s="1182"/>
      <c r="AB14" s="1182"/>
      <c r="AC14" s="1182"/>
      <c r="AD14" s="1182"/>
      <c r="AE14" s="1182"/>
      <c r="AF14" s="1182"/>
      <c r="AG14" s="1182"/>
      <c r="AH14" s="1198"/>
      <c r="AK14" s="668"/>
      <c r="AM14" s="669"/>
    </row>
    <row r="15" spans="1:39" ht="13.65" customHeight="1" x14ac:dyDescent="0.2">
      <c r="A15" s="1221"/>
      <c r="B15" s="1222"/>
      <c r="C15" s="1225" t="s">
        <v>848</v>
      </c>
      <c r="D15" s="1226"/>
      <c r="E15" s="1226"/>
      <c r="F15" s="1226"/>
      <c r="G15" s="1226"/>
      <c r="H15" s="1226"/>
      <c r="I15" s="1226"/>
      <c r="J15" s="1227"/>
      <c r="K15" s="1035" t="s">
        <v>849</v>
      </c>
      <c r="L15" s="1036"/>
      <c r="M15" s="1036"/>
      <c r="N15" s="1036"/>
      <c r="O15" s="1036"/>
      <c r="P15" s="1036"/>
      <c r="Q15" s="1036"/>
      <c r="R15" s="1037"/>
      <c r="S15" s="1197"/>
      <c r="T15" s="1182"/>
      <c r="U15" s="1182"/>
      <c r="V15" s="1182"/>
      <c r="W15" s="1182"/>
      <c r="X15" s="1182"/>
      <c r="Y15" s="1182"/>
      <c r="Z15" s="1182"/>
      <c r="AA15" s="1182"/>
      <c r="AB15" s="1182"/>
      <c r="AC15" s="1182"/>
      <c r="AD15" s="1182"/>
      <c r="AE15" s="1182"/>
      <c r="AF15" s="1182"/>
      <c r="AG15" s="1182"/>
      <c r="AH15" s="1198"/>
    </row>
    <row r="16" spans="1:39" ht="12.6" customHeight="1" x14ac:dyDescent="0.2">
      <c r="A16" s="1221"/>
      <c r="B16" s="1222"/>
      <c r="C16" s="1228"/>
      <c r="D16" s="1229"/>
      <c r="E16" s="1229"/>
      <c r="F16" s="1229"/>
      <c r="G16" s="1229"/>
      <c r="H16" s="1229"/>
      <c r="I16" s="1229"/>
      <c r="J16" s="1230"/>
      <c r="K16" s="1072" t="s">
        <v>850</v>
      </c>
      <c r="L16" s="1073"/>
      <c r="M16" s="1073"/>
      <c r="N16" s="1073"/>
      <c r="O16" s="1073"/>
      <c r="P16" s="1073"/>
      <c r="Q16" s="1073"/>
      <c r="R16" s="1074"/>
      <c r="S16" s="1199"/>
      <c r="T16" s="1199"/>
      <c r="U16" s="1199"/>
      <c r="V16" s="1199"/>
      <c r="W16" s="1199"/>
      <c r="X16" s="1199"/>
      <c r="Y16" s="1199"/>
      <c r="Z16" s="1199"/>
      <c r="AA16" s="1199"/>
      <c r="AB16" s="1199"/>
      <c r="AC16" s="1199"/>
      <c r="AD16" s="1199"/>
      <c r="AE16" s="1199"/>
      <c r="AF16" s="1199"/>
      <c r="AG16" s="1199"/>
      <c r="AH16" s="1200"/>
    </row>
    <row r="17" spans="1:34" ht="15.6" customHeight="1" x14ac:dyDescent="0.2">
      <c r="A17" s="1221"/>
      <c r="B17" s="1222"/>
      <c r="C17" s="1231"/>
      <c r="D17" s="1232"/>
      <c r="E17" s="1232"/>
      <c r="F17" s="1232"/>
      <c r="G17" s="1232"/>
      <c r="H17" s="1232"/>
      <c r="I17" s="1232"/>
      <c r="J17" s="1233"/>
      <c r="K17" s="1075"/>
      <c r="L17" s="1076"/>
      <c r="M17" s="1076"/>
      <c r="N17" s="1076"/>
      <c r="O17" s="1076"/>
      <c r="P17" s="1076"/>
      <c r="Q17" s="1076"/>
      <c r="R17" s="1077"/>
      <c r="S17" s="1201"/>
      <c r="T17" s="1201"/>
      <c r="U17" s="1201"/>
      <c r="V17" s="1201"/>
      <c r="W17" s="1201"/>
      <c r="X17" s="1201"/>
      <c r="Y17" s="1201"/>
      <c r="Z17" s="1201"/>
      <c r="AA17" s="1201"/>
      <c r="AB17" s="1201"/>
      <c r="AC17" s="1201"/>
      <c r="AD17" s="1201"/>
      <c r="AE17" s="1201"/>
      <c r="AF17" s="1201"/>
      <c r="AG17" s="1201"/>
      <c r="AH17" s="1202"/>
    </row>
    <row r="18" spans="1:34" ht="18.75" customHeight="1" x14ac:dyDescent="0.2">
      <c r="A18" s="1203" t="s">
        <v>852</v>
      </c>
      <c r="B18" s="1036"/>
      <c r="C18" s="1036"/>
      <c r="D18" s="1036"/>
      <c r="E18" s="1036"/>
      <c r="F18" s="1036"/>
      <c r="G18" s="1036"/>
      <c r="H18" s="1036"/>
      <c r="I18" s="1036"/>
      <c r="J18" s="1037"/>
      <c r="K18" s="1204"/>
      <c r="L18" s="1205"/>
      <c r="M18" s="1205"/>
      <c r="N18" s="1205"/>
      <c r="O18" s="1205"/>
      <c r="P18" s="1205"/>
      <c r="Q18" s="1205"/>
      <c r="R18" s="1205"/>
      <c r="S18" s="1205"/>
      <c r="T18" s="1205"/>
      <c r="U18" s="1205"/>
      <c r="V18" s="1205"/>
      <c r="W18" s="1205"/>
      <c r="X18" s="1205"/>
      <c r="Y18" s="1205"/>
      <c r="Z18" s="1205"/>
      <c r="AA18" s="1205"/>
      <c r="AB18" s="1205"/>
      <c r="AC18" s="1205"/>
      <c r="AD18" s="1205"/>
      <c r="AE18" s="1205"/>
      <c r="AF18" s="1205"/>
      <c r="AG18" s="1205"/>
      <c r="AH18" s="1206"/>
    </row>
    <row r="19" spans="1:34" s="662" customFormat="1" ht="22.2" customHeight="1" x14ac:dyDescent="0.2">
      <c r="A19" s="1194" t="s">
        <v>302</v>
      </c>
      <c r="B19" s="1059"/>
      <c r="C19" s="1069" t="s">
        <v>209</v>
      </c>
      <c r="D19" s="1069"/>
      <c r="E19" s="1069"/>
      <c r="F19" s="1069"/>
      <c r="G19" s="1070"/>
      <c r="H19" s="1066"/>
      <c r="I19" s="1067"/>
      <c r="J19" s="1067"/>
      <c r="K19" s="1067"/>
      <c r="L19" s="1067"/>
      <c r="M19" s="1067"/>
      <c r="N19" s="1067"/>
      <c r="O19" s="1067"/>
      <c r="P19" s="1067"/>
      <c r="Q19" s="1067"/>
      <c r="R19" s="1068"/>
      <c r="S19" s="1027" t="s">
        <v>303</v>
      </c>
      <c r="T19" s="1027"/>
      <c r="U19" s="1027"/>
      <c r="V19" s="1027"/>
      <c r="W19" s="1027"/>
      <c r="X19" s="1064"/>
      <c r="Y19" s="1064"/>
      <c r="Z19" s="1064"/>
      <c r="AA19" s="1064"/>
      <c r="AB19" s="1064"/>
      <c r="AC19" s="1064"/>
      <c r="AD19" s="1064"/>
      <c r="AE19" s="1064"/>
      <c r="AF19" s="1064"/>
      <c r="AG19" s="1064"/>
      <c r="AH19" s="1065"/>
    </row>
    <row r="20" spans="1:34" s="662" customFormat="1" ht="22.2" customHeight="1" x14ac:dyDescent="0.2">
      <c r="A20" s="1195"/>
      <c r="B20" s="1196"/>
      <c r="C20" s="1069" t="s">
        <v>209</v>
      </c>
      <c r="D20" s="1069"/>
      <c r="E20" s="1069"/>
      <c r="F20" s="1069"/>
      <c r="G20" s="1070"/>
      <c r="H20" s="1066"/>
      <c r="I20" s="1067"/>
      <c r="J20" s="1067"/>
      <c r="K20" s="1067"/>
      <c r="L20" s="1067"/>
      <c r="M20" s="1067"/>
      <c r="N20" s="1067"/>
      <c r="O20" s="1067"/>
      <c r="P20" s="1067"/>
      <c r="Q20" s="1067"/>
      <c r="R20" s="1068"/>
      <c r="S20" s="1027" t="s">
        <v>303</v>
      </c>
      <c r="T20" s="1027"/>
      <c r="U20" s="1027"/>
      <c r="V20" s="1027"/>
      <c r="W20" s="1027"/>
      <c r="X20" s="1064"/>
      <c r="Y20" s="1064"/>
      <c r="Z20" s="1064"/>
      <c r="AA20" s="1064"/>
      <c r="AB20" s="1064"/>
      <c r="AC20" s="1064"/>
      <c r="AD20" s="1064"/>
      <c r="AE20" s="1064"/>
      <c r="AF20" s="1064"/>
      <c r="AG20" s="1064"/>
      <c r="AH20" s="1065"/>
    </row>
    <row r="21" spans="1:34" s="662" customFormat="1" ht="22.2" customHeight="1" x14ac:dyDescent="0.2">
      <c r="A21" s="1195"/>
      <c r="B21" s="1196"/>
      <c r="C21" s="1069" t="s">
        <v>209</v>
      </c>
      <c r="D21" s="1069"/>
      <c r="E21" s="1069"/>
      <c r="F21" s="1069"/>
      <c r="G21" s="1070"/>
      <c r="H21" s="1066"/>
      <c r="I21" s="1067"/>
      <c r="J21" s="1067"/>
      <c r="K21" s="1067"/>
      <c r="L21" s="1067"/>
      <c r="M21" s="1067"/>
      <c r="N21" s="1067"/>
      <c r="O21" s="1067"/>
      <c r="P21" s="1067"/>
      <c r="Q21" s="1067"/>
      <c r="R21" s="1068"/>
      <c r="S21" s="1027" t="s">
        <v>303</v>
      </c>
      <c r="T21" s="1027"/>
      <c r="U21" s="1027"/>
      <c r="V21" s="1027"/>
      <c r="W21" s="1027"/>
      <c r="X21" s="1064"/>
      <c r="Y21" s="1064"/>
      <c r="Z21" s="1064"/>
      <c r="AA21" s="1064"/>
      <c r="AB21" s="1064"/>
      <c r="AC21" s="1064"/>
      <c r="AD21" s="1064"/>
      <c r="AE21" s="1064"/>
      <c r="AF21" s="1064"/>
      <c r="AG21" s="1064"/>
      <c r="AH21" s="1065"/>
    </row>
    <row r="22" spans="1:34" s="662" customFormat="1" ht="22.2" customHeight="1" thickBot="1" x14ac:dyDescent="0.25">
      <c r="A22" s="1195"/>
      <c r="B22" s="1196"/>
      <c r="C22" s="1054" t="s">
        <v>209</v>
      </c>
      <c r="D22" s="1054"/>
      <c r="E22" s="1054"/>
      <c r="F22" s="1054"/>
      <c r="G22" s="1059"/>
      <c r="H22" s="1060"/>
      <c r="I22" s="1061"/>
      <c r="J22" s="1061"/>
      <c r="K22" s="1061"/>
      <c r="L22" s="1061"/>
      <c r="M22" s="1061"/>
      <c r="N22" s="1061"/>
      <c r="O22" s="1061"/>
      <c r="P22" s="1061"/>
      <c r="Q22" s="1061"/>
      <c r="R22" s="1062"/>
      <c r="S22" s="1063" t="s">
        <v>303</v>
      </c>
      <c r="T22" s="1063"/>
      <c r="U22" s="1063"/>
      <c r="V22" s="1063"/>
      <c r="W22" s="1063"/>
      <c r="X22" s="1064"/>
      <c r="Y22" s="1064"/>
      <c r="Z22" s="1064"/>
      <c r="AA22" s="1064"/>
      <c r="AB22" s="1064"/>
      <c r="AC22" s="1064"/>
      <c r="AD22" s="1064"/>
      <c r="AE22" s="1064"/>
      <c r="AF22" s="1064"/>
      <c r="AG22" s="1064"/>
      <c r="AH22" s="1065"/>
    </row>
    <row r="23" spans="1:34" s="662" customFormat="1" ht="13.65" customHeight="1" x14ac:dyDescent="0.2">
      <c r="A23" s="1042" t="s">
        <v>834</v>
      </c>
      <c r="B23" s="1045" t="s">
        <v>835</v>
      </c>
      <c r="C23" s="1046"/>
      <c r="D23" s="1046"/>
      <c r="E23" s="1046"/>
      <c r="F23" s="1046"/>
      <c r="G23" s="1046"/>
      <c r="H23" s="1046"/>
      <c r="I23" s="1046"/>
      <c r="J23" s="1046"/>
      <c r="K23" s="1046"/>
      <c r="L23" s="1046"/>
      <c r="M23" s="1046"/>
      <c r="N23" s="1046"/>
      <c r="O23" s="1046"/>
      <c r="P23" s="1047"/>
      <c r="Q23" s="614"/>
      <c r="R23" s="615"/>
      <c r="S23" s="616"/>
      <c r="T23" s="615"/>
      <c r="U23" s="615" t="s">
        <v>826</v>
      </c>
      <c r="V23" s="617"/>
      <c r="W23" s="617"/>
      <c r="X23" s="617"/>
      <c r="Y23" s="617"/>
      <c r="Z23" s="617"/>
      <c r="AA23" s="618"/>
      <c r="AB23" s="618"/>
      <c r="AC23" s="617" t="s">
        <v>827</v>
      </c>
      <c r="AD23" s="615"/>
      <c r="AE23" s="617"/>
      <c r="AF23" s="617"/>
      <c r="AG23" s="617"/>
      <c r="AH23" s="619"/>
    </row>
    <row r="24" spans="1:34" s="662" customFormat="1" ht="13.65" customHeight="1" x14ac:dyDescent="0.2">
      <c r="A24" s="1043"/>
      <c r="B24" s="1181" t="s">
        <v>853</v>
      </c>
      <c r="C24" s="1182"/>
      <c r="D24" s="1182"/>
      <c r="E24" s="1182"/>
      <c r="F24" s="1182"/>
      <c r="G24" s="1182"/>
      <c r="H24" s="1182"/>
      <c r="I24" s="1182"/>
      <c r="J24" s="1182"/>
      <c r="K24" s="1182"/>
      <c r="L24" s="1182"/>
      <c r="M24" s="1182"/>
      <c r="N24" s="1182"/>
      <c r="O24" s="1182"/>
      <c r="P24" s="1183"/>
      <c r="Q24" s="1184"/>
      <c r="R24" s="1185"/>
      <c r="S24" s="1185"/>
      <c r="T24" s="1185"/>
      <c r="U24" s="1185"/>
      <c r="V24" s="1185"/>
      <c r="W24" s="1185"/>
      <c r="X24" s="1185"/>
      <c r="Y24" s="1185"/>
      <c r="Z24" s="1185"/>
      <c r="AA24" s="628"/>
      <c r="AB24" s="1057" t="s">
        <v>321</v>
      </c>
      <c r="AC24" s="1057"/>
      <c r="AD24" s="1186" t="s">
        <v>332</v>
      </c>
      <c r="AE24" s="1186"/>
      <c r="AF24" s="1186"/>
      <c r="AG24" s="1186"/>
      <c r="AH24" s="1187"/>
    </row>
    <row r="25" spans="1:34" s="662" customFormat="1" ht="13.65" customHeight="1" x14ac:dyDescent="0.2">
      <c r="A25" s="1043"/>
      <c r="B25" s="1025" t="s">
        <v>304</v>
      </c>
      <c r="C25" s="1025"/>
      <c r="D25" s="1025"/>
      <c r="E25" s="1025"/>
      <c r="F25" s="1025"/>
      <c r="G25" s="1025"/>
      <c r="H25" s="1025"/>
      <c r="I25" s="1025"/>
      <c r="J25" s="1025"/>
      <c r="K25" s="1025"/>
      <c r="L25" s="1025"/>
      <c r="M25" s="1025"/>
      <c r="N25" s="1025"/>
      <c r="O25" s="1025"/>
      <c r="P25" s="1025"/>
      <c r="Q25" s="1025"/>
      <c r="R25" s="1025"/>
      <c r="S25" s="1025"/>
      <c r="T25" s="1025"/>
      <c r="U25" s="1025"/>
      <c r="V25" s="1025"/>
      <c r="W25" s="1025"/>
      <c r="X25" s="1025"/>
      <c r="Y25" s="1025"/>
      <c r="Z25" s="1025"/>
      <c r="AA25" s="1025"/>
      <c r="AB25" s="1025"/>
      <c r="AC25" s="1025"/>
      <c r="AD25" s="1025"/>
      <c r="AE25" s="1025"/>
      <c r="AF25" s="1025"/>
      <c r="AG25" s="1025"/>
      <c r="AH25" s="1026"/>
    </row>
    <row r="26" spans="1:34" s="662" customFormat="1" ht="13.65" customHeight="1" x14ac:dyDescent="0.2">
      <c r="A26" s="1043"/>
      <c r="B26" s="1188" t="s">
        <v>305</v>
      </c>
      <c r="C26" s="1049"/>
      <c r="D26" s="1049"/>
      <c r="E26" s="1049"/>
      <c r="F26" s="1049"/>
      <c r="G26" s="1049"/>
      <c r="H26" s="1049"/>
      <c r="I26" s="1049"/>
      <c r="J26" s="1050"/>
      <c r="K26" s="1021" t="s">
        <v>306</v>
      </c>
      <c r="L26" s="1022"/>
      <c r="M26" s="1022"/>
      <c r="N26" s="1022"/>
      <c r="O26" s="1022"/>
      <c r="P26" s="1023"/>
      <c r="Q26" s="1021" t="s">
        <v>307</v>
      </c>
      <c r="R26" s="1022"/>
      <c r="S26" s="1022"/>
      <c r="T26" s="1022"/>
      <c r="U26" s="1022"/>
      <c r="V26" s="1023"/>
      <c r="W26" s="1021" t="s">
        <v>308</v>
      </c>
      <c r="X26" s="1022"/>
      <c r="Y26" s="1022"/>
      <c r="Z26" s="1022"/>
      <c r="AA26" s="1022"/>
      <c r="AB26" s="1023"/>
      <c r="AC26" s="1053" t="s">
        <v>309</v>
      </c>
      <c r="AD26" s="1054"/>
      <c r="AE26" s="1054"/>
      <c r="AF26" s="1054"/>
      <c r="AG26" s="1054"/>
      <c r="AH26" s="1055"/>
    </row>
    <row r="27" spans="1:34" s="662" customFormat="1" ht="13.65" customHeight="1" x14ac:dyDescent="0.2">
      <c r="A27" s="1043"/>
      <c r="B27" s="1189"/>
      <c r="C27" s="1190"/>
      <c r="D27" s="1190"/>
      <c r="E27" s="1190"/>
      <c r="F27" s="1190"/>
      <c r="G27" s="1190"/>
      <c r="H27" s="1190"/>
      <c r="I27" s="1190"/>
      <c r="J27" s="1191"/>
      <c r="K27" s="1021" t="s">
        <v>310</v>
      </c>
      <c r="L27" s="1022"/>
      <c r="M27" s="1023"/>
      <c r="N27" s="1021" t="s">
        <v>333</v>
      </c>
      <c r="O27" s="1022"/>
      <c r="P27" s="1023"/>
      <c r="Q27" s="1021" t="s">
        <v>310</v>
      </c>
      <c r="R27" s="1022"/>
      <c r="S27" s="1023"/>
      <c r="T27" s="1021" t="s">
        <v>333</v>
      </c>
      <c r="U27" s="1022"/>
      <c r="V27" s="1023"/>
      <c r="W27" s="1021" t="s">
        <v>310</v>
      </c>
      <c r="X27" s="1022"/>
      <c r="Y27" s="1023"/>
      <c r="Z27" s="1021" t="s">
        <v>333</v>
      </c>
      <c r="AA27" s="1022"/>
      <c r="AB27" s="1023"/>
      <c r="AC27" s="1021" t="s">
        <v>310</v>
      </c>
      <c r="AD27" s="1022"/>
      <c r="AE27" s="1023"/>
      <c r="AF27" s="1021" t="s">
        <v>333</v>
      </c>
      <c r="AG27" s="1022"/>
      <c r="AH27" s="1038"/>
    </row>
    <row r="28" spans="1:34" s="662" customFormat="1" ht="13.65" customHeight="1" x14ac:dyDescent="0.2">
      <c r="A28" s="1043"/>
      <c r="B28" s="621"/>
      <c r="C28" s="1171" t="s">
        <v>334</v>
      </c>
      <c r="D28" s="1172"/>
      <c r="E28" s="1172"/>
      <c r="F28" s="1172"/>
      <c r="G28" s="1173"/>
      <c r="H28" s="1177" t="s">
        <v>312</v>
      </c>
      <c r="I28" s="1178"/>
      <c r="J28" s="1179"/>
      <c r="K28" s="1021"/>
      <c r="L28" s="1022"/>
      <c r="M28" s="1023"/>
      <c r="N28" s="1021"/>
      <c r="O28" s="1022"/>
      <c r="P28" s="1023"/>
      <c r="Q28" s="1021"/>
      <c r="R28" s="1022"/>
      <c r="S28" s="1023"/>
      <c r="T28" s="1021"/>
      <c r="U28" s="1022"/>
      <c r="V28" s="1023"/>
      <c r="W28" s="1021"/>
      <c r="X28" s="1022"/>
      <c r="Y28" s="1023"/>
      <c r="Z28" s="1021"/>
      <c r="AA28" s="1022"/>
      <c r="AB28" s="1023"/>
      <c r="AC28" s="1021"/>
      <c r="AD28" s="1022"/>
      <c r="AE28" s="1023"/>
      <c r="AF28" s="1021"/>
      <c r="AG28" s="1022"/>
      <c r="AH28" s="1038"/>
    </row>
    <row r="29" spans="1:34" s="662" customFormat="1" ht="13.65" customHeight="1" x14ac:dyDescent="0.2">
      <c r="A29" s="1043"/>
      <c r="B29" s="621"/>
      <c r="C29" s="1174"/>
      <c r="D29" s="1175"/>
      <c r="E29" s="1175"/>
      <c r="F29" s="1175"/>
      <c r="G29" s="1176"/>
      <c r="H29" s="1177" t="s">
        <v>313</v>
      </c>
      <c r="I29" s="1178"/>
      <c r="J29" s="1179"/>
      <c r="K29" s="1021"/>
      <c r="L29" s="1022"/>
      <c r="M29" s="1023"/>
      <c r="N29" s="1021"/>
      <c r="O29" s="1022"/>
      <c r="P29" s="1023"/>
      <c r="Q29" s="1021"/>
      <c r="R29" s="1022"/>
      <c r="S29" s="1023"/>
      <c r="T29" s="1021"/>
      <c r="U29" s="1022"/>
      <c r="V29" s="1023"/>
      <c r="W29" s="1021"/>
      <c r="X29" s="1022"/>
      <c r="Y29" s="1023"/>
      <c r="Z29" s="1021"/>
      <c r="AA29" s="1022"/>
      <c r="AB29" s="1023"/>
      <c r="AC29" s="1021"/>
      <c r="AD29" s="1022"/>
      <c r="AE29" s="1023"/>
      <c r="AF29" s="1021"/>
      <c r="AG29" s="1022"/>
      <c r="AH29" s="1038"/>
    </row>
    <row r="30" spans="1:34" s="662" customFormat="1" ht="13.65" customHeight="1" x14ac:dyDescent="0.2">
      <c r="A30" s="1043"/>
      <c r="B30" s="622"/>
      <c r="C30" s="1180" t="s">
        <v>314</v>
      </c>
      <c r="D30" s="1180"/>
      <c r="E30" s="1180"/>
      <c r="F30" s="1180"/>
      <c r="G30" s="1180"/>
      <c r="H30" s="1180"/>
      <c r="I30" s="1180"/>
      <c r="J30" s="1180"/>
      <c r="K30" s="1040"/>
      <c r="L30" s="1040"/>
      <c r="M30" s="1040"/>
      <c r="N30" s="1040"/>
      <c r="O30" s="1040"/>
      <c r="P30" s="1040"/>
      <c r="Q30" s="1039"/>
      <c r="R30" s="1039"/>
      <c r="S30" s="1039"/>
      <c r="T30" s="1039"/>
      <c r="U30" s="1039"/>
      <c r="V30" s="1039"/>
      <c r="W30" s="1039"/>
      <c r="X30" s="1039"/>
      <c r="Y30" s="1039"/>
      <c r="Z30" s="1039"/>
      <c r="AA30" s="1039"/>
      <c r="AB30" s="1039"/>
      <c r="AC30" s="1039"/>
      <c r="AD30" s="1039"/>
      <c r="AE30" s="1039"/>
      <c r="AF30" s="1039"/>
      <c r="AG30" s="1039"/>
      <c r="AH30" s="1041"/>
    </row>
    <row r="31" spans="1:34" s="662" customFormat="1" ht="13.65" customHeight="1" x14ac:dyDescent="0.2">
      <c r="A31" s="1043"/>
      <c r="B31" s="622"/>
      <c r="C31" s="622"/>
      <c r="D31" s="622"/>
      <c r="E31" s="622"/>
      <c r="F31" s="622"/>
      <c r="G31" s="622"/>
      <c r="H31" s="622"/>
      <c r="I31" s="622"/>
      <c r="J31" s="622"/>
      <c r="K31" s="1021" t="s">
        <v>315</v>
      </c>
      <c r="L31" s="1022"/>
      <c r="M31" s="1022"/>
      <c r="N31" s="1022"/>
      <c r="O31" s="1022"/>
      <c r="P31" s="1023"/>
      <c r="Q31" s="1021" t="s">
        <v>316</v>
      </c>
      <c r="R31" s="1022"/>
      <c r="S31" s="1022"/>
      <c r="T31" s="1022"/>
      <c r="U31" s="1022"/>
      <c r="V31" s="1023"/>
      <c r="W31" s="1029" t="s">
        <v>851</v>
      </c>
      <c r="X31" s="1030"/>
      <c r="Y31" s="1030"/>
      <c r="Z31" s="1030"/>
      <c r="AA31" s="1030"/>
      <c r="AB31" s="1031"/>
      <c r="AC31" s="1032" t="s">
        <v>317</v>
      </c>
      <c r="AD31" s="1033"/>
      <c r="AE31" s="1033"/>
      <c r="AF31" s="1033"/>
      <c r="AG31" s="1033"/>
      <c r="AH31" s="1034"/>
    </row>
    <row r="32" spans="1:34" s="662" customFormat="1" ht="13.65" customHeight="1" x14ac:dyDescent="0.2">
      <c r="A32" s="1043"/>
      <c r="B32" s="622"/>
      <c r="C32" s="622"/>
      <c r="D32" s="622"/>
      <c r="E32" s="622"/>
      <c r="F32" s="622"/>
      <c r="G32" s="622"/>
      <c r="H32" s="622"/>
      <c r="I32" s="622"/>
      <c r="J32" s="622"/>
      <c r="K32" s="1021" t="s">
        <v>310</v>
      </c>
      <c r="L32" s="1022"/>
      <c r="M32" s="1023"/>
      <c r="N32" s="1021" t="s">
        <v>333</v>
      </c>
      <c r="O32" s="1022"/>
      <c r="P32" s="1023"/>
      <c r="Q32" s="1021" t="s">
        <v>310</v>
      </c>
      <c r="R32" s="1022"/>
      <c r="S32" s="1023"/>
      <c r="T32" s="1021" t="s">
        <v>333</v>
      </c>
      <c r="U32" s="1022"/>
      <c r="V32" s="1023"/>
      <c r="W32" s="1035" t="s">
        <v>310</v>
      </c>
      <c r="X32" s="1036"/>
      <c r="Y32" s="1037"/>
      <c r="Z32" s="1035" t="s">
        <v>333</v>
      </c>
      <c r="AA32" s="1036"/>
      <c r="AB32" s="1037"/>
      <c r="AC32" s="1027"/>
      <c r="AD32" s="1027"/>
      <c r="AE32" s="1027"/>
      <c r="AF32" s="1027"/>
      <c r="AG32" s="1027"/>
      <c r="AH32" s="1027"/>
    </row>
    <row r="33" spans="1:35" s="662" customFormat="1" ht="13.65" customHeight="1" x14ac:dyDescent="0.2">
      <c r="A33" s="1043"/>
      <c r="B33" s="622"/>
      <c r="C33" s="1171" t="s">
        <v>334</v>
      </c>
      <c r="D33" s="1172"/>
      <c r="E33" s="1172"/>
      <c r="F33" s="1172"/>
      <c r="G33" s="1173"/>
      <c r="H33" s="1177" t="s">
        <v>312</v>
      </c>
      <c r="I33" s="1178"/>
      <c r="J33" s="1179"/>
      <c r="K33" s="1021"/>
      <c r="L33" s="1022"/>
      <c r="M33" s="1023"/>
      <c r="N33" s="1021"/>
      <c r="O33" s="1022"/>
      <c r="P33" s="1023"/>
      <c r="Q33" s="1021"/>
      <c r="R33" s="1022"/>
      <c r="S33" s="1023"/>
      <c r="T33" s="1021"/>
      <c r="U33" s="1022"/>
      <c r="V33" s="1023"/>
      <c r="W33" s="1028"/>
      <c r="X33" s="1028"/>
      <c r="Y33" s="1028"/>
      <c r="Z33" s="1028"/>
      <c r="AA33" s="1028"/>
      <c r="AB33" s="1028"/>
      <c r="AC33" s="1027"/>
      <c r="AD33" s="1027"/>
      <c r="AE33" s="1027"/>
      <c r="AF33" s="1027"/>
      <c r="AG33" s="1027"/>
      <c r="AH33" s="1027"/>
    </row>
    <row r="34" spans="1:35" s="662" customFormat="1" ht="13.65" customHeight="1" x14ac:dyDescent="0.2">
      <c r="A34" s="1043"/>
      <c r="B34" s="622"/>
      <c r="C34" s="1174"/>
      <c r="D34" s="1175"/>
      <c r="E34" s="1175"/>
      <c r="F34" s="1175"/>
      <c r="G34" s="1176"/>
      <c r="H34" s="1177" t="s">
        <v>313</v>
      </c>
      <c r="I34" s="1178"/>
      <c r="J34" s="1179"/>
      <c r="K34" s="1021"/>
      <c r="L34" s="1022"/>
      <c r="M34" s="1023"/>
      <c r="N34" s="1021"/>
      <c r="O34" s="1022"/>
      <c r="P34" s="1023"/>
      <c r="Q34" s="1021"/>
      <c r="R34" s="1022"/>
      <c r="S34" s="1023"/>
      <c r="T34" s="1021"/>
      <c r="U34" s="1022"/>
      <c r="V34" s="1023"/>
      <c r="W34" s="1028"/>
      <c r="X34" s="1028"/>
      <c r="Y34" s="1028"/>
      <c r="Z34" s="1028"/>
      <c r="AA34" s="1028"/>
      <c r="AB34" s="1028"/>
      <c r="AC34" s="1027"/>
      <c r="AD34" s="1027"/>
      <c r="AE34" s="1027"/>
      <c r="AF34" s="1027"/>
      <c r="AG34" s="1027"/>
      <c r="AH34" s="1027"/>
    </row>
    <row r="35" spans="1:35" s="662" customFormat="1" ht="13.65" customHeight="1" x14ac:dyDescent="0.2">
      <c r="A35" s="1043"/>
      <c r="B35" s="1168" t="s">
        <v>854</v>
      </c>
      <c r="C35" s="1168"/>
      <c r="D35" s="1168"/>
      <c r="E35" s="1168"/>
      <c r="F35" s="1168"/>
      <c r="G35" s="1168"/>
      <c r="H35" s="1168"/>
      <c r="I35" s="1168"/>
      <c r="J35" s="1168"/>
      <c r="K35" s="1168"/>
      <c r="L35" s="1168"/>
      <c r="M35" s="1168"/>
      <c r="N35" s="1168"/>
      <c r="O35" s="1168"/>
      <c r="P35" s="1168"/>
      <c r="Q35" s="1168"/>
      <c r="R35" s="1168"/>
      <c r="S35" s="1168"/>
      <c r="T35" s="1168"/>
      <c r="U35" s="1168"/>
      <c r="V35" s="1168"/>
      <c r="W35" s="1168"/>
      <c r="X35" s="1168"/>
      <c r="Y35" s="1168"/>
      <c r="Z35" s="1168"/>
      <c r="AA35" s="1168"/>
      <c r="AB35" s="1168"/>
      <c r="AC35" s="1168"/>
      <c r="AD35" s="1168"/>
      <c r="AE35" s="1168"/>
      <c r="AF35" s="1168"/>
      <c r="AG35" s="1168"/>
      <c r="AH35" s="1169"/>
    </row>
    <row r="36" spans="1:35" s="662" customFormat="1" ht="13.65" customHeight="1" x14ac:dyDescent="0.2">
      <c r="A36" s="1043"/>
      <c r="B36" s="1005" t="s">
        <v>319</v>
      </c>
      <c r="C36" s="1010" t="s">
        <v>320</v>
      </c>
      <c r="D36" s="1010"/>
      <c r="E36" s="1010"/>
      <c r="F36" s="1010"/>
      <c r="G36" s="1010"/>
      <c r="H36" s="1010"/>
      <c r="I36" s="1010"/>
      <c r="J36" s="1010"/>
      <c r="K36" s="1008"/>
      <c r="L36" s="1009"/>
      <c r="M36" s="1009"/>
      <c r="N36" s="1009"/>
      <c r="O36" s="1009"/>
      <c r="P36" s="1009"/>
      <c r="Q36" s="1009"/>
      <c r="R36" s="994" t="s">
        <v>321</v>
      </c>
      <c r="S36" s="1004"/>
      <c r="T36" s="1011"/>
      <c r="U36" s="1012"/>
      <c r="V36" s="1012"/>
      <c r="W36" s="1012"/>
      <c r="X36" s="1012"/>
      <c r="Y36" s="1012"/>
      <c r="Z36" s="1012"/>
      <c r="AA36" s="1012"/>
      <c r="AB36" s="1012"/>
      <c r="AC36" s="1012"/>
      <c r="AD36" s="1012"/>
      <c r="AE36" s="1012"/>
      <c r="AF36" s="1012"/>
      <c r="AG36" s="1012"/>
      <c r="AH36" s="1013"/>
    </row>
    <row r="37" spans="1:35" s="662" customFormat="1" ht="13.65" customHeight="1" x14ac:dyDescent="0.2">
      <c r="A37" s="1043"/>
      <c r="B37" s="1006"/>
      <c r="C37" s="1020" t="s">
        <v>322</v>
      </c>
      <c r="D37" s="1020"/>
      <c r="E37" s="1020"/>
      <c r="F37" s="1020"/>
      <c r="G37" s="1020"/>
      <c r="H37" s="1020"/>
      <c r="I37" s="1020"/>
      <c r="J37" s="1020"/>
      <c r="K37" s="1008"/>
      <c r="L37" s="1009"/>
      <c r="M37" s="1009"/>
      <c r="N37" s="1009"/>
      <c r="O37" s="1009"/>
      <c r="P37" s="1009"/>
      <c r="Q37" s="1009"/>
      <c r="R37" s="994" t="s">
        <v>323</v>
      </c>
      <c r="S37" s="1004"/>
      <c r="T37" s="1014"/>
      <c r="U37" s="1015"/>
      <c r="V37" s="1015"/>
      <c r="W37" s="1015"/>
      <c r="X37" s="1015"/>
      <c r="Y37" s="1015"/>
      <c r="Z37" s="1015"/>
      <c r="AA37" s="1015"/>
      <c r="AB37" s="1015"/>
      <c r="AC37" s="1015"/>
      <c r="AD37" s="1015"/>
      <c r="AE37" s="1015"/>
      <c r="AF37" s="1015"/>
      <c r="AG37" s="1015"/>
      <c r="AH37" s="1016"/>
    </row>
    <row r="38" spans="1:35" s="662" customFormat="1" ht="13.65" customHeight="1" x14ac:dyDescent="0.2">
      <c r="A38" s="1043"/>
      <c r="B38" s="992" t="s">
        <v>324</v>
      </c>
      <c r="C38" s="992"/>
      <c r="D38" s="992"/>
      <c r="E38" s="992"/>
      <c r="F38" s="992"/>
      <c r="G38" s="992"/>
      <c r="H38" s="992"/>
      <c r="I38" s="992"/>
      <c r="J38" s="993"/>
      <c r="K38" s="1008"/>
      <c r="L38" s="1009"/>
      <c r="M38" s="1009"/>
      <c r="N38" s="1009"/>
      <c r="O38" s="1009"/>
      <c r="P38" s="1009"/>
      <c r="Q38" s="1009"/>
      <c r="R38" s="994" t="s">
        <v>323</v>
      </c>
      <c r="S38" s="1004"/>
      <c r="T38" s="1014"/>
      <c r="U38" s="1015"/>
      <c r="V38" s="1015"/>
      <c r="W38" s="1015"/>
      <c r="X38" s="1015"/>
      <c r="Y38" s="1015"/>
      <c r="Z38" s="1015"/>
      <c r="AA38" s="1015"/>
      <c r="AB38" s="1015"/>
      <c r="AC38" s="1015"/>
      <c r="AD38" s="1015"/>
      <c r="AE38" s="1015"/>
      <c r="AF38" s="1015"/>
      <c r="AG38" s="1015"/>
      <c r="AH38" s="1016"/>
    </row>
    <row r="39" spans="1:35" s="662" customFormat="1" ht="13.65" customHeight="1" x14ac:dyDescent="0.2">
      <c r="A39" s="1043"/>
      <c r="B39" s="1005" t="s">
        <v>325</v>
      </c>
      <c r="C39" s="1007" t="s">
        <v>326</v>
      </c>
      <c r="D39" s="992"/>
      <c r="E39" s="992"/>
      <c r="F39" s="992"/>
      <c r="G39" s="992"/>
      <c r="H39" s="992"/>
      <c r="I39" s="992"/>
      <c r="J39" s="993"/>
      <c r="K39" s="1008"/>
      <c r="L39" s="1009"/>
      <c r="M39" s="1009"/>
      <c r="N39" s="1009"/>
      <c r="O39" s="1009"/>
      <c r="P39" s="1009"/>
      <c r="Q39" s="1009"/>
      <c r="R39" s="994" t="s">
        <v>327</v>
      </c>
      <c r="S39" s="1004"/>
      <c r="T39" s="1014"/>
      <c r="U39" s="1015"/>
      <c r="V39" s="1015"/>
      <c r="W39" s="1015"/>
      <c r="X39" s="1015"/>
      <c r="Y39" s="1015"/>
      <c r="Z39" s="1015"/>
      <c r="AA39" s="1015"/>
      <c r="AB39" s="1015"/>
      <c r="AC39" s="1015"/>
      <c r="AD39" s="1015"/>
      <c r="AE39" s="1015"/>
      <c r="AF39" s="1015"/>
      <c r="AG39" s="1015"/>
      <c r="AH39" s="1016"/>
    </row>
    <row r="40" spans="1:35" s="662" customFormat="1" ht="13.65" customHeight="1" x14ac:dyDescent="0.2">
      <c r="A40" s="1043"/>
      <c r="B40" s="1006"/>
      <c r="C40" s="1007" t="s">
        <v>328</v>
      </c>
      <c r="D40" s="992"/>
      <c r="E40" s="992"/>
      <c r="F40" s="992"/>
      <c r="G40" s="992"/>
      <c r="H40" s="992"/>
      <c r="I40" s="992"/>
      <c r="J40" s="993"/>
      <c r="K40" s="1008"/>
      <c r="L40" s="1009"/>
      <c r="M40" s="1009"/>
      <c r="N40" s="1009"/>
      <c r="O40" s="1009"/>
      <c r="P40" s="1009"/>
      <c r="Q40" s="1009"/>
      <c r="R40" s="994" t="s">
        <v>327</v>
      </c>
      <c r="S40" s="1004"/>
      <c r="T40" s="1017"/>
      <c r="U40" s="1018"/>
      <c r="V40" s="1018"/>
      <c r="W40" s="1018"/>
      <c r="X40" s="1018"/>
      <c r="Y40" s="1018"/>
      <c r="Z40" s="1018"/>
      <c r="AA40" s="1018"/>
      <c r="AB40" s="1018"/>
      <c r="AC40" s="1018"/>
      <c r="AD40" s="1018"/>
      <c r="AE40" s="1018"/>
      <c r="AF40" s="1018"/>
      <c r="AG40" s="1018"/>
      <c r="AH40" s="1019"/>
    </row>
    <row r="41" spans="1:35" s="659" customFormat="1" ht="13.65" customHeight="1" x14ac:dyDescent="0.2">
      <c r="A41" s="1043"/>
      <c r="B41" s="1155" t="s">
        <v>329</v>
      </c>
      <c r="C41" s="1156"/>
      <c r="D41" s="1156"/>
      <c r="E41" s="1156"/>
      <c r="F41" s="1156"/>
      <c r="G41" s="1156"/>
      <c r="H41" s="1156"/>
      <c r="I41" s="1156"/>
      <c r="J41" s="1157"/>
      <c r="K41" s="1192"/>
      <c r="L41" s="1192"/>
      <c r="M41" s="1192"/>
      <c r="N41" s="1192"/>
      <c r="O41" s="1192"/>
      <c r="P41" s="1192"/>
      <c r="Q41" s="1192"/>
      <c r="R41" s="1192"/>
      <c r="S41" s="1192"/>
      <c r="T41" s="1192"/>
      <c r="U41" s="1192"/>
      <c r="V41" s="1192"/>
      <c r="W41" s="1192"/>
      <c r="X41" s="1192"/>
      <c r="Y41" s="1192"/>
      <c r="Z41" s="1192"/>
      <c r="AA41" s="1192"/>
      <c r="AB41" s="1192"/>
      <c r="AC41" s="1192"/>
      <c r="AD41" s="1192"/>
      <c r="AE41" s="1192"/>
      <c r="AF41" s="1192"/>
      <c r="AG41" s="1192"/>
      <c r="AH41" s="1193"/>
      <c r="AI41" s="670"/>
    </row>
    <row r="42" spans="1:35" s="662" customFormat="1" ht="15" customHeight="1" thickBot="1" x14ac:dyDescent="0.25">
      <c r="A42" s="1044"/>
      <c r="B42" s="1160" t="s">
        <v>335</v>
      </c>
      <c r="C42" s="1160"/>
      <c r="D42" s="1160"/>
      <c r="E42" s="1160"/>
      <c r="F42" s="1160"/>
      <c r="G42" s="1160"/>
      <c r="H42" s="1160"/>
      <c r="I42" s="1160"/>
      <c r="J42" s="1161"/>
      <c r="K42" s="1162"/>
      <c r="L42" s="1163"/>
      <c r="M42" s="1163"/>
      <c r="N42" s="1163"/>
      <c r="O42" s="1163"/>
      <c r="P42" s="1163"/>
      <c r="Q42" s="1163"/>
      <c r="R42" s="1015" t="s">
        <v>321</v>
      </c>
      <c r="S42" s="1164"/>
      <c r="T42" s="1011" t="s">
        <v>336</v>
      </c>
      <c r="U42" s="1012"/>
      <c r="V42" s="1012"/>
      <c r="W42" s="1012"/>
      <c r="X42" s="1012"/>
      <c r="Y42" s="1012"/>
      <c r="Z42" s="1012"/>
      <c r="AA42" s="1165"/>
      <c r="AB42" s="1166"/>
      <c r="AC42" s="1167"/>
      <c r="AD42" s="1167"/>
      <c r="AE42" s="1167"/>
      <c r="AF42" s="1167"/>
      <c r="AG42" s="1012" t="s">
        <v>321</v>
      </c>
      <c r="AH42" s="1013"/>
    </row>
    <row r="43" spans="1:35" s="662" customFormat="1" ht="13.65" customHeight="1" x14ac:dyDescent="0.2">
      <c r="A43" s="1042" t="s">
        <v>836</v>
      </c>
      <c r="B43" s="1045" t="s">
        <v>835</v>
      </c>
      <c r="C43" s="1046"/>
      <c r="D43" s="1046"/>
      <c r="E43" s="1046"/>
      <c r="F43" s="1046"/>
      <c r="G43" s="1046"/>
      <c r="H43" s="1046"/>
      <c r="I43" s="1046"/>
      <c r="J43" s="1046"/>
      <c r="K43" s="1046"/>
      <c r="L43" s="1046"/>
      <c r="M43" s="1046"/>
      <c r="N43" s="1046"/>
      <c r="O43" s="1046"/>
      <c r="P43" s="1047"/>
      <c r="Q43" s="614"/>
      <c r="R43" s="615"/>
      <c r="S43" s="616"/>
      <c r="T43" s="615"/>
      <c r="U43" s="615" t="s">
        <v>826</v>
      </c>
      <c r="V43" s="617"/>
      <c r="W43" s="617"/>
      <c r="X43" s="617"/>
      <c r="Y43" s="617"/>
      <c r="Z43" s="617"/>
      <c r="AA43" s="618"/>
      <c r="AB43" s="618"/>
      <c r="AC43" s="617" t="s">
        <v>827</v>
      </c>
      <c r="AD43" s="615"/>
      <c r="AE43" s="617"/>
      <c r="AF43" s="617"/>
      <c r="AG43" s="617"/>
      <c r="AH43" s="619"/>
    </row>
    <row r="44" spans="1:35" s="662" customFormat="1" ht="13.65" customHeight="1" x14ac:dyDescent="0.2">
      <c r="A44" s="1043"/>
      <c r="B44" s="1181" t="s">
        <v>853</v>
      </c>
      <c r="C44" s="1182"/>
      <c r="D44" s="1182"/>
      <c r="E44" s="1182"/>
      <c r="F44" s="1182"/>
      <c r="G44" s="1182"/>
      <c r="H44" s="1182"/>
      <c r="I44" s="1182"/>
      <c r="J44" s="1182"/>
      <c r="K44" s="1182"/>
      <c r="L44" s="1182"/>
      <c r="M44" s="1182"/>
      <c r="N44" s="1182"/>
      <c r="O44" s="1182"/>
      <c r="P44" s="1183"/>
      <c r="Q44" s="1184"/>
      <c r="R44" s="1185"/>
      <c r="S44" s="1185"/>
      <c r="T44" s="1185"/>
      <c r="U44" s="1185"/>
      <c r="V44" s="1185"/>
      <c r="W44" s="1185"/>
      <c r="X44" s="1185"/>
      <c r="Y44" s="1185"/>
      <c r="Z44" s="1185"/>
      <c r="AA44" s="628"/>
      <c r="AB44" s="1057" t="s">
        <v>321</v>
      </c>
      <c r="AC44" s="1057"/>
      <c r="AD44" s="1186" t="s">
        <v>332</v>
      </c>
      <c r="AE44" s="1186"/>
      <c r="AF44" s="1186"/>
      <c r="AG44" s="1186"/>
      <c r="AH44" s="1187"/>
    </row>
    <row r="45" spans="1:35" s="662" customFormat="1" ht="13.65" customHeight="1" x14ac:dyDescent="0.2">
      <c r="A45" s="1043"/>
      <c r="B45" s="1025" t="s">
        <v>304</v>
      </c>
      <c r="C45" s="1025"/>
      <c r="D45" s="1025"/>
      <c r="E45" s="1025"/>
      <c r="F45" s="1025"/>
      <c r="G45" s="1025"/>
      <c r="H45" s="1025"/>
      <c r="I45" s="1025"/>
      <c r="J45" s="1025"/>
      <c r="K45" s="1025"/>
      <c r="L45" s="1025"/>
      <c r="M45" s="1025"/>
      <c r="N45" s="1025"/>
      <c r="O45" s="1025"/>
      <c r="P45" s="1025"/>
      <c r="Q45" s="1025"/>
      <c r="R45" s="1025"/>
      <c r="S45" s="1025"/>
      <c r="T45" s="1025"/>
      <c r="U45" s="1025"/>
      <c r="V45" s="1025"/>
      <c r="W45" s="1025"/>
      <c r="X45" s="1025"/>
      <c r="Y45" s="1025"/>
      <c r="Z45" s="1025"/>
      <c r="AA45" s="1025"/>
      <c r="AB45" s="1025"/>
      <c r="AC45" s="1025"/>
      <c r="AD45" s="1025"/>
      <c r="AE45" s="1025"/>
      <c r="AF45" s="1025"/>
      <c r="AG45" s="1025"/>
      <c r="AH45" s="1026"/>
    </row>
    <row r="46" spans="1:35" s="662" customFormat="1" ht="13.65" customHeight="1" x14ac:dyDescent="0.2">
      <c r="A46" s="1043"/>
      <c r="B46" s="1188" t="s">
        <v>305</v>
      </c>
      <c r="C46" s="1049"/>
      <c r="D46" s="1049"/>
      <c r="E46" s="1049"/>
      <c r="F46" s="1049"/>
      <c r="G46" s="1049"/>
      <c r="H46" s="1049"/>
      <c r="I46" s="1049"/>
      <c r="J46" s="1050"/>
      <c r="K46" s="1021" t="s">
        <v>306</v>
      </c>
      <c r="L46" s="1022"/>
      <c r="M46" s="1022"/>
      <c r="N46" s="1022"/>
      <c r="O46" s="1022"/>
      <c r="P46" s="1023"/>
      <c r="Q46" s="1021" t="s">
        <v>307</v>
      </c>
      <c r="R46" s="1022"/>
      <c r="S46" s="1022"/>
      <c r="T46" s="1022"/>
      <c r="U46" s="1022"/>
      <c r="V46" s="1023"/>
      <c r="W46" s="1021" t="s">
        <v>308</v>
      </c>
      <c r="X46" s="1022"/>
      <c r="Y46" s="1022"/>
      <c r="Z46" s="1022"/>
      <c r="AA46" s="1022"/>
      <c r="AB46" s="1023"/>
      <c r="AC46" s="1053" t="s">
        <v>309</v>
      </c>
      <c r="AD46" s="1054"/>
      <c r="AE46" s="1054"/>
      <c r="AF46" s="1054"/>
      <c r="AG46" s="1054"/>
      <c r="AH46" s="1055"/>
    </row>
    <row r="47" spans="1:35" s="662" customFormat="1" ht="13.65" customHeight="1" x14ac:dyDescent="0.2">
      <c r="A47" s="1043"/>
      <c r="B47" s="1189"/>
      <c r="C47" s="1190"/>
      <c r="D47" s="1190"/>
      <c r="E47" s="1190"/>
      <c r="F47" s="1190"/>
      <c r="G47" s="1190"/>
      <c r="H47" s="1190"/>
      <c r="I47" s="1190"/>
      <c r="J47" s="1191"/>
      <c r="K47" s="1021" t="s">
        <v>310</v>
      </c>
      <c r="L47" s="1022"/>
      <c r="M47" s="1023"/>
      <c r="N47" s="1021" t="s">
        <v>333</v>
      </c>
      <c r="O47" s="1022"/>
      <c r="P47" s="1023"/>
      <c r="Q47" s="1021" t="s">
        <v>310</v>
      </c>
      <c r="R47" s="1022"/>
      <c r="S47" s="1023"/>
      <c r="T47" s="1021" t="s">
        <v>333</v>
      </c>
      <c r="U47" s="1022"/>
      <c r="V47" s="1023"/>
      <c r="W47" s="1021" t="s">
        <v>310</v>
      </c>
      <c r="X47" s="1022"/>
      <c r="Y47" s="1023"/>
      <c r="Z47" s="1021" t="s">
        <v>333</v>
      </c>
      <c r="AA47" s="1022"/>
      <c r="AB47" s="1023"/>
      <c r="AC47" s="1021" t="s">
        <v>310</v>
      </c>
      <c r="AD47" s="1022"/>
      <c r="AE47" s="1023"/>
      <c r="AF47" s="1021" t="s">
        <v>333</v>
      </c>
      <c r="AG47" s="1022"/>
      <c r="AH47" s="1038"/>
    </row>
    <row r="48" spans="1:35" s="662" customFormat="1" ht="13.65" customHeight="1" x14ac:dyDescent="0.2">
      <c r="A48" s="1043"/>
      <c r="B48" s="621"/>
      <c r="C48" s="1171" t="s">
        <v>334</v>
      </c>
      <c r="D48" s="1172"/>
      <c r="E48" s="1172"/>
      <c r="F48" s="1172"/>
      <c r="G48" s="1173"/>
      <c r="H48" s="1177" t="s">
        <v>312</v>
      </c>
      <c r="I48" s="1178"/>
      <c r="J48" s="1179"/>
      <c r="K48" s="1021"/>
      <c r="L48" s="1022"/>
      <c r="M48" s="1023"/>
      <c r="N48" s="1021"/>
      <c r="O48" s="1022"/>
      <c r="P48" s="1023"/>
      <c r="Q48" s="1021"/>
      <c r="R48" s="1022"/>
      <c r="S48" s="1023"/>
      <c r="T48" s="1021"/>
      <c r="U48" s="1022"/>
      <c r="V48" s="1023"/>
      <c r="W48" s="1021"/>
      <c r="X48" s="1022"/>
      <c r="Y48" s="1023"/>
      <c r="Z48" s="1021"/>
      <c r="AA48" s="1022"/>
      <c r="AB48" s="1023"/>
      <c r="AC48" s="1021"/>
      <c r="AD48" s="1022"/>
      <c r="AE48" s="1023"/>
      <c r="AF48" s="1021"/>
      <c r="AG48" s="1022"/>
      <c r="AH48" s="1038"/>
    </row>
    <row r="49" spans="1:36" s="662" customFormat="1" ht="13.65" customHeight="1" x14ac:dyDescent="0.2">
      <c r="A49" s="1043"/>
      <c r="B49" s="621"/>
      <c r="C49" s="1174"/>
      <c r="D49" s="1175"/>
      <c r="E49" s="1175"/>
      <c r="F49" s="1175"/>
      <c r="G49" s="1176"/>
      <c r="H49" s="1177" t="s">
        <v>313</v>
      </c>
      <c r="I49" s="1178"/>
      <c r="J49" s="1179"/>
      <c r="K49" s="1021"/>
      <c r="L49" s="1022"/>
      <c r="M49" s="1023"/>
      <c r="N49" s="1021"/>
      <c r="O49" s="1022"/>
      <c r="P49" s="1023"/>
      <c r="Q49" s="1021"/>
      <c r="R49" s="1022"/>
      <c r="S49" s="1023"/>
      <c r="T49" s="1021"/>
      <c r="U49" s="1022"/>
      <c r="V49" s="1023"/>
      <c r="W49" s="1021"/>
      <c r="X49" s="1022"/>
      <c r="Y49" s="1023"/>
      <c r="Z49" s="1021"/>
      <c r="AA49" s="1022"/>
      <c r="AB49" s="1023"/>
      <c r="AC49" s="1021"/>
      <c r="AD49" s="1022"/>
      <c r="AE49" s="1023"/>
      <c r="AF49" s="1021"/>
      <c r="AG49" s="1022"/>
      <c r="AH49" s="1038"/>
    </row>
    <row r="50" spans="1:36" s="662" customFormat="1" ht="13.65" customHeight="1" x14ac:dyDescent="0.2">
      <c r="A50" s="1043"/>
      <c r="B50" s="622"/>
      <c r="C50" s="1180" t="s">
        <v>314</v>
      </c>
      <c r="D50" s="1180"/>
      <c r="E50" s="1180"/>
      <c r="F50" s="1180"/>
      <c r="G50" s="1180"/>
      <c r="H50" s="1180"/>
      <c r="I50" s="1180"/>
      <c r="J50" s="1180"/>
      <c r="K50" s="1040"/>
      <c r="L50" s="1040"/>
      <c r="M50" s="1040"/>
      <c r="N50" s="1040"/>
      <c r="O50" s="1040"/>
      <c r="P50" s="1040"/>
      <c r="Q50" s="1039"/>
      <c r="R50" s="1039"/>
      <c r="S50" s="1039"/>
      <c r="T50" s="1039"/>
      <c r="U50" s="1039"/>
      <c r="V50" s="1039"/>
      <c r="W50" s="1039"/>
      <c r="X50" s="1039"/>
      <c r="Y50" s="1039"/>
      <c r="Z50" s="1039"/>
      <c r="AA50" s="1039"/>
      <c r="AB50" s="1039"/>
      <c r="AC50" s="1039"/>
      <c r="AD50" s="1039"/>
      <c r="AE50" s="1039"/>
      <c r="AF50" s="1039"/>
      <c r="AG50" s="1039"/>
      <c r="AH50" s="1041"/>
    </row>
    <row r="51" spans="1:36" s="662" customFormat="1" ht="13.65" customHeight="1" x14ac:dyDescent="0.2">
      <c r="A51" s="1043"/>
      <c r="B51" s="622"/>
      <c r="C51" s="622"/>
      <c r="D51" s="622"/>
      <c r="E51" s="622"/>
      <c r="F51" s="622"/>
      <c r="G51" s="622"/>
      <c r="H51" s="622"/>
      <c r="I51" s="622"/>
      <c r="J51" s="622"/>
      <c r="K51" s="1021" t="s">
        <v>315</v>
      </c>
      <c r="L51" s="1022"/>
      <c r="M51" s="1022"/>
      <c r="N51" s="1022"/>
      <c r="O51" s="1022"/>
      <c r="P51" s="1023"/>
      <c r="Q51" s="1021" t="s">
        <v>316</v>
      </c>
      <c r="R51" s="1022"/>
      <c r="S51" s="1022"/>
      <c r="T51" s="1022"/>
      <c r="U51" s="1022"/>
      <c r="V51" s="1023"/>
      <c r="W51" s="1029" t="s">
        <v>851</v>
      </c>
      <c r="X51" s="1030"/>
      <c r="Y51" s="1030"/>
      <c r="Z51" s="1030"/>
      <c r="AA51" s="1030"/>
      <c r="AB51" s="1031"/>
      <c r="AC51" s="1032" t="s">
        <v>317</v>
      </c>
      <c r="AD51" s="1033"/>
      <c r="AE51" s="1033"/>
      <c r="AF51" s="1033"/>
      <c r="AG51" s="1033"/>
      <c r="AH51" s="1034"/>
    </row>
    <row r="52" spans="1:36" s="662" customFormat="1" ht="13.65" customHeight="1" x14ac:dyDescent="0.2">
      <c r="A52" s="1043"/>
      <c r="B52" s="622"/>
      <c r="C52" s="622"/>
      <c r="D52" s="622"/>
      <c r="E52" s="622"/>
      <c r="F52" s="622"/>
      <c r="G52" s="622"/>
      <c r="H52" s="622"/>
      <c r="I52" s="622"/>
      <c r="J52" s="622"/>
      <c r="K52" s="1021" t="s">
        <v>310</v>
      </c>
      <c r="L52" s="1022"/>
      <c r="M52" s="1023"/>
      <c r="N52" s="1021" t="s">
        <v>333</v>
      </c>
      <c r="O52" s="1022"/>
      <c r="P52" s="1023"/>
      <c r="Q52" s="1021" t="s">
        <v>310</v>
      </c>
      <c r="R52" s="1022"/>
      <c r="S52" s="1023"/>
      <c r="T52" s="1021" t="s">
        <v>333</v>
      </c>
      <c r="U52" s="1022"/>
      <c r="V52" s="1023"/>
      <c r="W52" s="1035" t="s">
        <v>310</v>
      </c>
      <c r="X52" s="1036"/>
      <c r="Y52" s="1037"/>
      <c r="Z52" s="1035" t="s">
        <v>333</v>
      </c>
      <c r="AA52" s="1036"/>
      <c r="AB52" s="1037"/>
      <c r="AC52" s="1027"/>
      <c r="AD52" s="1027"/>
      <c r="AE52" s="1027"/>
      <c r="AF52" s="1027"/>
      <c r="AG52" s="1027"/>
      <c r="AH52" s="1170"/>
    </row>
    <row r="53" spans="1:36" s="662" customFormat="1" ht="13.65" customHeight="1" x14ac:dyDescent="0.2">
      <c r="A53" s="1043"/>
      <c r="B53" s="622"/>
      <c r="C53" s="1171" t="s">
        <v>334</v>
      </c>
      <c r="D53" s="1172"/>
      <c r="E53" s="1172"/>
      <c r="F53" s="1172"/>
      <c r="G53" s="1173"/>
      <c r="H53" s="1177" t="s">
        <v>312</v>
      </c>
      <c r="I53" s="1178"/>
      <c r="J53" s="1179"/>
      <c r="K53" s="1021"/>
      <c r="L53" s="1022"/>
      <c r="M53" s="1023"/>
      <c r="N53" s="1021"/>
      <c r="O53" s="1022"/>
      <c r="P53" s="1023"/>
      <c r="Q53" s="1021"/>
      <c r="R53" s="1022"/>
      <c r="S53" s="1023"/>
      <c r="T53" s="1021"/>
      <c r="U53" s="1022"/>
      <c r="V53" s="1023"/>
      <c r="W53" s="1028"/>
      <c r="X53" s="1028"/>
      <c r="Y53" s="1028"/>
      <c r="Z53" s="1028"/>
      <c r="AA53" s="1028"/>
      <c r="AB53" s="1028"/>
      <c r="AC53" s="1027"/>
      <c r="AD53" s="1027"/>
      <c r="AE53" s="1027"/>
      <c r="AF53" s="1027"/>
      <c r="AG53" s="1027"/>
      <c r="AH53" s="1170"/>
    </row>
    <row r="54" spans="1:36" s="662" customFormat="1" ht="13.65" customHeight="1" x14ac:dyDescent="0.2">
      <c r="A54" s="1043"/>
      <c r="B54" s="622"/>
      <c r="C54" s="1174"/>
      <c r="D54" s="1175"/>
      <c r="E54" s="1175"/>
      <c r="F54" s="1175"/>
      <c r="G54" s="1176"/>
      <c r="H54" s="1177" t="s">
        <v>313</v>
      </c>
      <c r="I54" s="1178"/>
      <c r="J54" s="1179"/>
      <c r="K54" s="1021"/>
      <c r="L54" s="1022"/>
      <c r="M54" s="1023"/>
      <c r="N54" s="1021"/>
      <c r="O54" s="1022"/>
      <c r="P54" s="1023"/>
      <c r="Q54" s="1021"/>
      <c r="R54" s="1022"/>
      <c r="S54" s="1023"/>
      <c r="T54" s="1021"/>
      <c r="U54" s="1022"/>
      <c r="V54" s="1023"/>
      <c r="W54" s="1028"/>
      <c r="X54" s="1028"/>
      <c r="Y54" s="1028"/>
      <c r="Z54" s="1028"/>
      <c r="AA54" s="1028"/>
      <c r="AB54" s="1028"/>
      <c r="AC54" s="1027"/>
      <c r="AD54" s="1027"/>
      <c r="AE54" s="1027"/>
      <c r="AF54" s="1027"/>
      <c r="AG54" s="1027"/>
      <c r="AH54" s="1170"/>
    </row>
    <row r="55" spans="1:36" s="662" customFormat="1" ht="13.65" customHeight="1" x14ac:dyDescent="0.2">
      <c r="A55" s="1043"/>
      <c r="B55" s="1168" t="s">
        <v>854</v>
      </c>
      <c r="C55" s="1168"/>
      <c r="D55" s="1168"/>
      <c r="E55" s="1168"/>
      <c r="F55" s="1168"/>
      <c r="G55" s="1168"/>
      <c r="H55" s="1168"/>
      <c r="I55" s="1168"/>
      <c r="J55" s="1168"/>
      <c r="K55" s="1168"/>
      <c r="L55" s="1168"/>
      <c r="M55" s="1168"/>
      <c r="N55" s="1168"/>
      <c r="O55" s="1168"/>
      <c r="P55" s="1168"/>
      <c r="Q55" s="1168"/>
      <c r="R55" s="1168"/>
      <c r="S55" s="1168"/>
      <c r="T55" s="1168"/>
      <c r="U55" s="1168"/>
      <c r="V55" s="1168"/>
      <c r="W55" s="1168"/>
      <c r="X55" s="1168"/>
      <c r="Y55" s="1168"/>
      <c r="Z55" s="1168"/>
      <c r="AA55" s="1168"/>
      <c r="AB55" s="1168"/>
      <c r="AC55" s="1168"/>
      <c r="AD55" s="1168"/>
      <c r="AE55" s="1168"/>
      <c r="AF55" s="1168"/>
      <c r="AG55" s="1168"/>
      <c r="AH55" s="1169"/>
    </row>
    <row r="56" spans="1:36" s="662" customFormat="1" ht="13.65" customHeight="1" x14ac:dyDescent="0.2">
      <c r="A56" s="1043"/>
      <c r="B56" s="1005" t="s">
        <v>319</v>
      </c>
      <c r="C56" s="1010" t="s">
        <v>320</v>
      </c>
      <c r="D56" s="1010"/>
      <c r="E56" s="1010"/>
      <c r="F56" s="1010"/>
      <c r="G56" s="1010"/>
      <c r="H56" s="1010"/>
      <c r="I56" s="1010"/>
      <c r="J56" s="1010"/>
      <c r="K56" s="1008"/>
      <c r="L56" s="1009"/>
      <c r="M56" s="1009"/>
      <c r="N56" s="1009"/>
      <c r="O56" s="1009"/>
      <c r="P56" s="1009"/>
      <c r="Q56" s="1009"/>
      <c r="R56" s="994" t="s">
        <v>321</v>
      </c>
      <c r="S56" s="1004"/>
      <c r="T56" s="1011"/>
      <c r="U56" s="1012"/>
      <c r="V56" s="1012"/>
      <c r="W56" s="1012"/>
      <c r="X56" s="1012"/>
      <c r="Y56" s="1012"/>
      <c r="Z56" s="1012"/>
      <c r="AA56" s="1012"/>
      <c r="AB56" s="1012"/>
      <c r="AC56" s="1012"/>
      <c r="AD56" s="1012"/>
      <c r="AE56" s="1012"/>
      <c r="AF56" s="1012"/>
      <c r="AG56" s="1012"/>
      <c r="AH56" s="1013"/>
    </row>
    <row r="57" spans="1:36" s="662" customFormat="1" ht="13.65" customHeight="1" x14ac:dyDescent="0.2">
      <c r="A57" s="1043"/>
      <c r="B57" s="1006"/>
      <c r="C57" s="1020" t="s">
        <v>322</v>
      </c>
      <c r="D57" s="1020"/>
      <c r="E57" s="1020"/>
      <c r="F57" s="1020"/>
      <c r="G57" s="1020"/>
      <c r="H57" s="1020"/>
      <c r="I57" s="1020"/>
      <c r="J57" s="1020"/>
      <c r="K57" s="1008"/>
      <c r="L57" s="1009"/>
      <c r="M57" s="1009"/>
      <c r="N57" s="1009"/>
      <c r="O57" s="1009"/>
      <c r="P57" s="1009"/>
      <c r="Q57" s="1009"/>
      <c r="R57" s="994" t="s">
        <v>323</v>
      </c>
      <c r="S57" s="1004"/>
      <c r="T57" s="1014"/>
      <c r="U57" s="1015"/>
      <c r="V57" s="1015"/>
      <c r="W57" s="1015"/>
      <c r="X57" s="1015"/>
      <c r="Y57" s="1015"/>
      <c r="Z57" s="1015"/>
      <c r="AA57" s="1015"/>
      <c r="AB57" s="1015"/>
      <c r="AC57" s="1015"/>
      <c r="AD57" s="1015"/>
      <c r="AE57" s="1015"/>
      <c r="AF57" s="1015"/>
      <c r="AG57" s="1015"/>
      <c r="AH57" s="1016"/>
    </row>
    <row r="58" spans="1:36" s="662" customFormat="1" ht="13.65" customHeight="1" x14ac:dyDescent="0.2">
      <c r="A58" s="1043"/>
      <c r="B58" s="992" t="s">
        <v>324</v>
      </c>
      <c r="C58" s="992"/>
      <c r="D58" s="992"/>
      <c r="E58" s="992"/>
      <c r="F58" s="992"/>
      <c r="G58" s="992"/>
      <c r="H58" s="992"/>
      <c r="I58" s="992"/>
      <c r="J58" s="993"/>
      <c r="K58" s="1008"/>
      <c r="L58" s="1009"/>
      <c r="M58" s="1009"/>
      <c r="N58" s="1009"/>
      <c r="O58" s="1009"/>
      <c r="P58" s="1009"/>
      <c r="Q58" s="1009"/>
      <c r="R58" s="994" t="s">
        <v>323</v>
      </c>
      <c r="S58" s="1004"/>
      <c r="T58" s="1014"/>
      <c r="U58" s="1015"/>
      <c r="V58" s="1015"/>
      <c r="W58" s="1015"/>
      <c r="X58" s="1015"/>
      <c r="Y58" s="1015"/>
      <c r="Z58" s="1015"/>
      <c r="AA58" s="1015"/>
      <c r="AB58" s="1015"/>
      <c r="AC58" s="1015"/>
      <c r="AD58" s="1015"/>
      <c r="AE58" s="1015"/>
      <c r="AF58" s="1015"/>
      <c r="AG58" s="1015"/>
      <c r="AH58" s="1016"/>
    </row>
    <row r="59" spans="1:36" s="662" customFormat="1" ht="13.65" customHeight="1" x14ac:dyDescent="0.2">
      <c r="A59" s="1043"/>
      <c r="B59" s="1005" t="s">
        <v>325</v>
      </c>
      <c r="C59" s="1007" t="s">
        <v>326</v>
      </c>
      <c r="D59" s="992"/>
      <c r="E59" s="992"/>
      <c r="F59" s="992"/>
      <c r="G59" s="992"/>
      <c r="H59" s="992"/>
      <c r="I59" s="992"/>
      <c r="J59" s="993"/>
      <c r="K59" s="1008"/>
      <c r="L59" s="1009"/>
      <c r="M59" s="1009"/>
      <c r="N59" s="1009"/>
      <c r="O59" s="1009"/>
      <c r="P59" s="1009"/>
      <c r="Q59" s="1009"/>
      <c r="R59" s="994" t="s">
        <v>327</v>
      </c>
      <c r="S59" s="1004"/>
      <c r="T59" s="1014"/>
      <c r="U59" s="1015"/>
      <c r="V59" s="1015"/>
      <c r="W59" s="1015"/>
      <c r="X59" s="1015"/>
      <c r="Y59" s="1015"/>
      <c r="Z59" s="1015"/>
      <c r="AA59" s="1015"/>
      <c r="AB59" s="1015"/>
      <c r="AC59" s="1015"/>
      <c r="AD59" s="1015"/>
      <c r="AE59" s="1015"/>
      <c r="AF59" s="1015"/>
      <c r="AG59" s="1015"/>
      <c r="AH59" s="1016"/>
    </row>
    <row r="60" spans="1:36" s="662" customFormat="1" ht="13.65" customHeight="1" x14ac:dyDescent="0.2">
      <c r="A60" s="1043"/>
      <c r="B60" s="1006"/>
      <c r="C60" s="1007" t="s">
        <v>328</v>
      </c>
      <c r="D60" s="992"/>
      <c r="E60" s="992"/>
      <c r="F60" s="992"/>
      <c r="G60" s="992"/>
      <c r="H60" s="992"/>
      <c r="I60" s="992"/>
      <c r="J60" s="993"/>
      <c r="K60" s="1008"/>
      <c r="L60" s="1009"/>
      <c r="M60" s="1009"/>
      <c r="N60" s="1009"/>
      <c r="O60" s="1009"/>
      <c r="P60" s="1009"/>
      <c r="Q60" s="1009"/>
      <c r="R60" s="994" t="s">
        <v>327</v>
      </c>
      <c r="S60" s="1004"/>
      <c r="T60" s="1017"/>
      <c r="U60" s="1018"/>
      <c r="V60" s="1018"/>
      <c r="W60" s="1018"/>
      <c r="X60" s="1018"/>
      <c r="Y60" s="1018"/>
      <c r="Z60" s="1018"/>
      <c r="AA60" s="1018"/>
      <c r="AB60" s="1018"/>
      <c r="AC60" s="1018"/>
      <c r="AD60" s="1018"/>
      <c r="AE60" s="1018"/>
      <c r="AF60" s="1018"/>
      <c r="AG60" s="1018"/>
      <c r="AH60" s="1019"/>
    </row>
    <row r="61" spans="1:36" s="659" customFormat="1" ht="13.65" customHeight="1" x14ac:dyDescent="0.2">
      <c r="A61" s="1043"/>
      <c r="B61" s="1155" t="s">
        <v>329</v>
      </c>
      <c r="C61" s="1156"/>
      <c r="D61" s="1156"/>
      <c r="E61" s="1156"/>
      <c r="F61" s="1156"/>
      <c r="G61" s="1156"/>
      <c r="H61" s="1156"/>
      <c r="I61" s="1156"/>
      <c r="J61" s="1157"/>
      <c r="K61" s="1158"/>
      <c r="L61" s="1158"/>
      <c r="M61" s="1158"/>
      <c r="N61" s="1158"/>
      <c r="O61" s="1158"/>
      <c r="P61" s="1158"/>
      <c r="Q61" s="1158"/>
      <c r="R61" s="1158"/>
      <c r="S61" s="1158"/>
      <c r="T61" s="1158"/>
      <c r="U61" s="1158"/>
      <c r="V61" s="1158"/>
      <c r="W61" s="1158"/>
      <c r="X61" s="1158"/>
      <c r="Y61" s="1158"/>
      <c r="Z61" s="1158"/>
      <c r="AA61" s="1158"/>
      <c r="AB61" s="1158"/>
      <c r="AC61" s="1158"/>
      <c r="AD61" s="1158"/>
      <c r="AE61" s="1158"/>
      <c r="AF61" s="1158"/>
      <c r="AG61" s="1158"/>
      <c r="AH61" s="1159"/>
      <c r="AI61" s="670"/>
      <c r="AJ61" s="670"/>
    </row>
    <row r="62" spans="1:36" s="662" customFormat="1" ht="15" customHeight="1" thickBot="1" x14ac:dyDescent="0.25">
      <c r="A62" s="1044"/>
      <c r="B62" s="1160" t="s">
        <v>335</v>
      </c>
      <c r="C62" s="1160"/>
      <c r="D62" s="1160"/>
      <c r="E62" s="1160"/>
      <c r="F62" s="1160"/>
      <c r="G62" s="1160"/>
      <c r="H62" s="1160"/>
      <c r="I62" s="1160"/>
      <c r="J62" s="1161"/>
      <c r="K62" s="1162"/>
      <c r="L62" s="1163"/>
      <c r="M62" s="1163"/>
      <c r="N62" s="1163"/>
      <c r="O62" s="1163"/>
      <c r="P62" s="1163"/>
      <c r="Q62" s="1163"/>
      <c r="R62" s="1015" t="s">
        <v>321</v>
      </c>
      <c r="S62" s="1164"/>
      <c r="T62" s="1011" t="s">
        <v>336</v>
      </c>
      <c r="U62" s="1012"/>
      <c r="V62" s="1012"/>
      <c r="W62" s="1012"/>
      <c r="X62" s="1012"/>
      <c r="Y62" s="1012"/>
      <c r="Z62" s="1012"/>
      <c r="AA62" s="1165"/>
      <c r="AB62" s="1166"/>
      <c r="AC62" s="1167"/>
      <c r="AD62" s="1167"/>
      <c r="AE62" s="1167"/>
      <c r="AF62" s="1167"/>
      <c r="AG62" s="1012" t="s">
        <v>321</v>
      </c>
      <c r="AH62" s="1013"/>
    </row>
    <row r="63" spans="1:36" s="662" customFormat="1" ht="13.65" customHeight="1" thickBot="1" x14ac:dyDescent="0.25">
      <c r="A63" s="1148" t="s">
        <v>330</v>
      </c>
      <c r="B63" s="1149"/>
      <c r="C63" s="1149"/>
      <c r="D63" s="1149"/>
      <c r="E63" s="1149"/>
      <c r="F63" s="1149"/>
      <c r="G63" s="1149"/>
      <c r="H63" s="1149"/>
      <c r="I63" s="1149"/>
      <c r="J63" s="1149"/>
      <c r="K63" s="1150" t="s">
        <v>331</v>
      </c>
      <c r="L63" s="1151"/>
      <c r="M63" s="1151"/>
      <c r="N63" s="1151"/>
      <c r="O63" s="1151"/>
      <c r="P63" s="1151"/>
      <c r="Q63" s="1151"/>
      <c r="R63" s="1151"/>
      <c r="S63" s="1151"/>
      <c r="T63" s="1151"/>
      <c r="U63" s="1151"/>
      <c r="V63" s="1151"/>
      <c r="W63" s="1151"/>
      <c r="X63" s="1151"/>
      <c r="Y63" s="1151"/>
      <c r="Z63" s="1151"/>
      <c r="AA63" s="1151"/>
      <c r="AB63" s="1151"/>
      <c r="AC63" s="1151"/>
      <c r="AD63" s="1151"/>
      <c r="AE63" s="1151"/>
      <c r="AF63" s="1151"/>
      <c r="AG63" s="1151"/>
      <c r="AH63" s="1152"/>
    </row>
    <row r="64" spans="1:36" s="659" customFormat="1" ht="13.65" customHeight="1" x14ac:dyDescent="0.2"/>
    <row r="65" spans="1:34" s="659" customFormat="1" ht="14.4" customHeight="1" x14ac:dyDescent="0.2">
      <c r="A65" s="988" t="s">
        <v>1</v>
      </c>
      <c r="B65" s="988"/>
      <c r="C65" s="1153" t="s">
        <v>855</v>
      </c>
      <c r="D65" s="1154" t="s">
        <v>856</v>
      </c>
      <c r="E65" s="1154"/>
      <c r="F65" s="1154"/>
      <c r="G65" s="1154"/>
      <c r="H65" s="1154"/>
      <c r="I65" s="1154"/>
      <c r="J65" s="1154"/>
      <c r="K65" s="1154"/>
      <c r="L65" s="1154"/>
      <c r="M65" s="1154"/>
      <c r="N65" s="1154"/>
      <c r="O65" s="1154"/>
      <c r="P65" s="1154"/>
      <c r="Q65" s="1154"/>
      <c r="R65" s="1154"/>
      <c r="S65" s="1154"/>
      <c r="T65" s="1154"/>
      <c r="U65" s="1154"/>
      <c r="V65" s="1154"/>
      <c r="W65" s="1154"/>
      <c r="X65" s="1154"/>
      <c r="Y65" s="1154"/>
      <c r="Z65" s="1154"/>
      <c r="AA65" s="1154"/>
      <c r="AB65" s="1154"/>
      <c r="AC65" s="1154"/>
      <c r="AD65" s="1154"/>
      <c r="AE65" s="1154"/>
      <c r="AF65" s="1154"/>
      <c r="AG65" s="1154"/>
      <c r="AH65" s="1154"/>
    </row>
    <row r="66" spans="1:34" s="659" customFormat="1" ht="14.4" customHeight="1" x14ac:dyDescent="0.2">
      <c r="A66" s="988"/>
      <c r="B66" s="988"/>
      <c r="C66" s="1153"/>
      <c r="D66" s="1154"/>
      <c r="E66" s="1154"/>
      <c r="F66" s="1154"/>
      <c r="G66" s="1154"/>
      <c r="H66" s="1154"/>
      <c r="I66" s="1154"/>
      <c r="J66" s="1154"/>
      <c r="K66" s="1154"/>
      <c r="L66" s="1154"/>
      <c r="M66" s="1154"/>
      <c r="N66" s="1154"/>
      <c r="O66" s="1154"/>
      <c r="P66" s="1154"/>
      <c r="Q66" s="1154"/>
      <c r="R66" s="1154"/>
      <c r="S66" s="1154"/>
      <c r="T66" s="1154"/>
      <c r="U66" s="1154"/>
      <c r="V66" s="1154"/>
      <c r="W66" s="1154"/>
      <c r="X66" s="1154"/>
      <c r="Y66" s="1154"/>
      <c r="Z66" s="1154"/>
      <c r="AA66" s="1154"/>
      <c r="AB66" s="1154"/>
      <c r="AC66" s="1154"/>
      <c r="AD66" s="1154"/>
      <c r="AE66" s="1154"/>
      <c r="AF66" s="1154"/>
      <c r="AG66" s="1154"/>
      <c r="AH66" s="1154"/>
    </row>
    <row r="67" spans="1:34" s="659" customFormat="1" ht="14.4" customHeight="1" x14ac:dyDescent="0.2">
      <c r="A67" s="988"/>
      <c r="B67" s="988"/>
      <c r="C67" s="1153"/>
      <c r="D67" s="1154"/>
      <c r="E67" s="1154"/>
      <c r="F67" s="1154"/>
      <c r="G67" s="1154"/>
      <c r="H67" s="1154"/>
      <c r="I67" s="1154"/>
      <c r="J67" s="1154"/>
      <c r="K67" s="1154"/>
      <c r="L67" s="1154"/>
      <c r="M67" s="1154"/>
      <c r="N67" s="1154"/>
      <c r="O67" s="1154"/>
      <c r="P67" s="1154"/>
      <c r="Q67" s="1154"/>
      <c r="R67" s="1154"/>
      <c r="S67" s="1154"/>
      <c r="T67" s="1154"/>
      <c r="U67" s="1154"/>
      <c r="V67" s="1154"/>
      <c r="W67" s="1154"/>
      <c r="X67" s="1154"/>
      <c r="Y67" s="1154"/>
      <c r="Z67" s="1154"/>
      <c r="AA67" s="1154"/>
      <c r="AB67" s="1154"/>
      <c r="AC67" s="1154"/>
      <c r="AD67" s="1154"/>
      <c r="AE67" s="1154"/>
      <c r="AF67" s="1154"/>
      <c r="AG67" s="1154"/>
      <c r="AH67" s="1154"/>
    </row>
    <row r="68" spans="1:34" s="659" customFormat="1" ht="12" x14ac:dyDescent="0.2">
      <c r="A68" s="988"/>
      <c r="B68" s="988"/>
      <c r="C68" s="1153"/>
      <c r="D68" s="1154"/>
      <c r="E68" s="1154"/>
      <c r="F68" s="1154"/>
      <c r="G68" s="1154"/>
      <c r="H68" s="1154"/>
      <c r="I68" s="1154"/>
      <c r="J68" s="1154"/>
      <c r="K68" s="1154"/>
      <c r="L68" s="1154"/>
      <c r="M68" s="1154"/>
      <c r="N68" s="1154"/>
      <c r="O68" s="1154"/>
      <c r="P68" s="1154"/>
      <c r="Q68" s="1154"/>
      <c r="R68" s="1154"/>
      <c r="S68" s="1154"/>
      <c r="T68" s="1154"/>
      <c r="U68" s="1154"/>
      <c r="V68" s="1154"/>
      <c r="W68" s="1154"/>
      <c r="X68" s="1154"/>
      <c r="Y68" s="1154"/>
      <c r="Z68" s="1154"/>
      <c r="AA68" s="1154"/>
      <c r="AB68" s="1154"/>
      <c r="AC68" s="1154"/>
      <c r="AD68" s="1154"/>
      <c r="AE68" s="1154"/>
      <c r="AF68" s="1154"/>
      <c r="AG68" s="1154"/>
      <c r="AH68" s="1154"/>
    </row>
    <row r="69" spans="1:34" s="659" customFormat="1" ht="12" x14ac:dyDescent="0.2">
      <c r="A69" s="988"/>
      <c r="B69" s="988"/>
      <c r="C69" s="1153"/>
      <c r="D69" s="1154"/>
      <c r="E69" s="1154"/>
      <c r="F69" s="1154"/>
      <c r="G69" s="1154"/>
      <c r="H69" s="1154"/>
      <c r="I69" s="1154"/>
      <c r="J69" s="1154"/>
      <c r="K69" s="1154"/>
      <c r="L69" s="1154"/>
      <c r="M69" s="1154"/>
      <c r="N69" s="1154"/>
      <c r="O69" s="1154"/>
      <c r="P69" s="1154"/>
      <c r="Q69" s="1154"/>
      <c r="R69" s="1154"/>
      <c r="S69" s="1154"/>
      <c r="T69" s="1154"/>
      <c r="U69" s="1154"/>
      <c r="V69" s="1154"/>
      <c r="W69" s="1154"/>
      <c r="X69" s="1154"/>
      <c r="Y69" s="1154"/>
      <c r="Z69" s="1154"/>
      <c r="AA69" s="1154"/>
      <c r="AB69" s="1154"/>
      <c r="AC69" s="1154"/>
      <c r="AD69" s="1154"/>
      <c r="AE69" s="1154"/>
      <c r="AF69" s="1154"/>
      <c r="AG69" s="1154"/>
      <c r="AH69" s="1154"/>
    </row>
    <row r="70" spans="1:34" s="659" customFormat="1" ht="12" x14ac:dyDescent="0.2">
      <c r="A70" s="988"/>
      <c r="B70" s="988"/>
      <c r="C70" s="1153"/>
      <c r="D70" s="1154"/>
      <c r="E70" s="1154"/>
      <c r="F70" s="1154"/>
      <c r="G70" s="1154"/>
      <c r="H70" s="1154"/>
      <c r="I70" s="1154"/>
      <c r="J70" s="1154"/>
      <c r="K70" s="1154"/>
      <c r="L70" s="1154"/>
      <c r="M70" s="1154"/>
      <c r="N70" s="1154"/>
      <c r="O70" s="1154"/>
      <c r="P70" s="1154"/>
      <c r="Q70" s="1154"/>
      <c r="R70" s="1154"/>
      <c r="S70" s="1154"/>
      <c r="T70" s="1154"/>
      <c r="U70" s="1154"/>
      <c r="V70" s="1154"/>
      <c r="W70" s="1154"/>
      <c r="X70" s="1154"/>
      <c r="Y70" s="1154"/>
      <c r="Z70" s="1154"/>
      <c r="AA70" s="1154"/>
      <c r="AB70" s="1154"/>
      <c r="AC70" s="1154"/>
      <c r="AD70" s="1154"/>
      <c r="AE70" s="1154"/>
      <c r="AF70" s="1154"/>
      <c r="AG70" s="1154"/>
      <c r="AH70" s="1154"/>
    </row>
    <row r="71" spans="1:34" s="659" customFormat="1" ht="45.75" customHeight="1" x14ac:dyDescent="0.2">
      <c r="A71" s="988"/>
      <c r="B71" s="988"/>
      <c r="C71" s="1153"/>
      <c r="D71" s="1154"/>
      <c r="E71" s="1154"/>
      <c r="F71" s="1154"/>
      <c r="G71" s="1154"/>
      <c r="H71" s="1154"/>
      <c r="I71" s="1154"/>
      <c r="J71" s="1154"/>
      <c r="K71" s="1154"/>
      <c r="L71" s="1154"/>
      <c r="M71" s="1154"/>
      <c r="N71" s="1154"/>
      <c r="O71" s="1154"/>
      <c r="P71" s="1154"/>
      <c r="Q71" s="1154"/>
      <c r="R71" s="1154"/>
      <c r="S71" s="1154"/>
      <c r="T71" s="1154"/>
      <c r="U71" s="1154"/>
      <c r="V71" s="1154"/>
      <c r="W71" s="1154"/>
      <c r="X71" s="1154"/>
      <c r="Y71" s="1154"/>
      <c r="Z71" s="1154"/>
      <c r="AA71" s="1154"/>
      <c r="AB71" s="1154"/>
      <c r="AC71" s="1154"/>
      <c r="AD71" s="1154"/>
      <c r="AE71" s="1154"/>
      <c r="AF71" s="1154"/>
      <c r="AG71" s="1154"/>
      <c r="AH71" s="1154"/>
    </row>
  </sheetData>
  <mergeCells count="264">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S15:AH15"/>
    <mergeCell ref="K16:R17"/>
    <mergeCell ref="S16:AH16"/>
    <mergeCell ref="S17:AH17"/>
    <mergeCell ref="A18:J18"/>
    <mergeCell ref="K18:AH18"/>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4:R14"/>
    <mergeCell ref="S14:AH14"/>
    <mergeCell ref="C15:J17"/>
    <mergeCell ref="K15:R15"/>
    <mergeCell ref="H21:R21"/>
    <mergeCell ref="S21:W21"/>
    <mergeCell ref="X21:AH21"/>
    <mergeCell ref="C22:G22"/>
    <mergeCell ref="H22:R22"/>
    <mergeCell ref="S22:W22"/>
    <mergeCell ref="X22:AH22"/>
    <mergeCell ref="A19:B22"/>
    <mergeCell ref="C19:G19"/>
    <mergeCell ref="H19:R19"/>
    <mergeCell ref="S19:W19"/>
    <mergeCell ref="X19:AH19"/>
    <mergeCell ref="C20:G20"/>
    <mergeCell ref="H20:R20"/>
    <mergeCell ref="S20:W20"/>
    <mergeCell ref="X20:AH20"/>
    <mergeCell ref="C21:G21"/>
    <mergeCell ref="A23:A42"/>
    <mergeCell ref="B23:P23"/>
    <mergeCell ref="B24:P24"/>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Z29:AB29"/>
    <mergeCell ref="AC29:AE29"/>
    <mergeCell ref="AF29:AH29"/>
    <mergeCell ref="C30:J30"/>
    <mergeCell ref="K30:P30"/>
    <mergeCell ref="Q30:V30"/>
    <mergeCell ref="W30:AB30"/>
    <mergeCell ref="AC30:AH30"/>
    <mergeCell ref="W28:Y28"/>
    <mergeCell ref="Z28:AB28"/>
    <mergeCell ref="AC28:AE28"/>
    <mergeCell ref="AF28:AH28"/>
    <mergeCell ref="H29:J29"/>
    <mergeCell ref="K29:M29"/>
    <mergeCell ref="N29:P29"/>
    <mergeCell ref="Q29:S29"/>
    <mergeCell ref="T29:V29"/>
    <mergeCell ref="W29:Y29"/>
    <mergeCell ref="C28:G29"/>
    <mergeCell ref="H28:J28"/>
    <mergeCell ref="K28:M28"/>
    <mergeCell ref="N28:P28"/>
    <mergeCell ref="Q28:S28"/>
    <mergeCell ref="T28:V28"/>
    <mergeCell ref="K31:P31"/>
    <mergeCell ref="Q31:V31"/>
    <mergeCell ref="W31:AB31"/>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B35:AH35"/>
    <mergeCell ref="B36:B37"/>
    <mergeCell ref="C36:J36"/>
    <mergeCell ref="K36:Q36"/>
    <mergeCell ref="R36:S36"/>
    <mergeCell ref="T36:AH40"/>
    <mergeCell ref="C37:J37"/>
    <mergeCell ref="K37:Q37"/>
    <mergeCell ref="R37:S37"/>
    <mergeCell ref="B38:J38"/>
    <mergeCell ref="B41:J41"/>
    <mergeCell ref="K41:AH41"/>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W46:AB46"/>
    <mergeCell ref="AC46:AH46"/>
    <mergeCell ref="K47:M47"/>
    <mergeCell ref="N47:P47"/>
    <mergeCell ref="Q47:S47"/>
    <mergeCell ref="T47:V47"/>
    <mergeCell ref="W47:Y47"/>
    <mergeCell ref="Z47:AB47"/>
    <mergeCell ref="AC47:AE47"/>
    <mergeCell ref="AF47:AH47"/>
    <mergeCell ref="K46:P46"/>
    <mergeCell ref="Q46:V46"/>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K51:P51"/>
    <mergeCell ref="Q51:V51"/>
    <mergeCell ref="W51:AB51"/>
    <mergeCell ref="AC51:AH51"/>
    <mergeCell ref="K52:M52"/>
    <mergeCell ref="N52:P52"/>
    <mergeCell ref="Q52:S52"/>
    <mergeCell ref="T52:V52"/>
    <mergeCell ref="W52:Y52"/>
    <mergeCell ref="Z52:AB52"/>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B55:AH55"/>
    <mergeCell ref="B56:B57"/>
    <mergeCell ref="C56:J56"/>
    <mergeCell ref="K56:Q56"/>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A63:J63"/>
    <mergeCell ref="K63:AH63"/>
    <mergeCell ref="A65:B71"/>
    <mergeCell ref="C65:C71"/>
    <mergeCell ref="D65:AH71"/>
    <mergeCell ref="B61:J61"/>
    <mergeCell ref="K61:AH61"/>
    <mergeCell ref="B62:J62"/>
    <mergeCell ref="K62:Q62"/>
    <mergeCell ref="R62:S62"/>
    <mergeCell ref="T62:AA62"/>
    <mergeCell ref="AB62:AF62"/>
    <mergeCell ref="AG62:AH62"/>
    <mergeCell ref="A43:A62"/>
    <mergeCell ref="B43:P43"/>
    <mergeCell ref="B44:P44"/>
    <mergeCell ref="Q44:Z44"/>
    <mergeCell ref="AB44:AC44"/>
    <mergeCell ref="AD44:AH44"/>
    <mergeCell ref="B45:AH45"/>
    <mergeCell ref="B46:J47"/>
  </mergeCells>
  <phoneticPr fontId="13"/>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defaultSize="0" autoFill="0" autoLine="0" autoPict="0">
                <anchor moveWithCells="1">
                  <from>
                    <xdr:col>11</xdr:col>
                    <xdr:colOff>137160</xdr:colOff>
                    <xdr:row>17</xdr:row>
                    <xdr:rowOff>22860</xdr:rowOff>
                  </from>
                  <to>
                    <xdr:col>16</xdr:col>
                    <xdr:colOff>45720</xdr:colOff>
                    <xdr:row>18</xdr:row>
                    <xdr:rowOff>7620</xdr:rowOff>
                  </to>
                </anchor>
              </controlPr>
            </control>
          </mc:Choice>
        </mc:AlternateContent>
        <mc:AlternateContent xmlns:mc="http://schemas.openxmlformats.org/markup-compatibility/2006">
          <mc:Choice Requires="x14">
            <control shapeId="56322" r:id="rId5" name="Check Box 2">
              <controlPr defaultSize="0" autoFill="0" autoLine="0" autoPict="0">
                <anchor moveWithCells="1">
                  <from>
                    <xdr:col>16</xdr:col>
                    <xdr:colOff>160020</xdr:colOff>
                    <xdr:row>17</xdr:row>
                    <xdr:rowOff>22860</xdr:rowOff>
                  </from>
                  <to>
                    <xdr:col>24</xdr:col>
                    <xdr:colOff>175260</xdr:colOff>
                    <xdr:row>18</xdr:row>
                    <xdr:rowOff>7620</xdr:rowOff>
                  </to>
                </anchor>
              </controlPr>
            </control>
          </mc:Choice>
        </mc:AlternateContent>
        <mc:AlternateContent xmlns:mc="http://schemas.openxmlformats.org/markup-compatibility/2006">
          <mc:Choice Requires="x14">
            <control shapeId="56323" r:id="rId6" name="Check Box 3">
              <controlPr defaultSize="0" autoFill="0" autoLine="0" autoPict="0">
                <anchor moveWithCells="1">
                  <from>
                    <xdr:col>18</xdr:col>
                    <xdr:colOff>144780</xdr:colOff>
                    <xdr:row>21</xdr:row>
                    <xdr:rowOff>251460</xdr:rowOff>
                  </from>
                  <to>
                    <xdr:col>19</xdr:col>
                    <xdr:colOff>175260</xdr:colOff>
                    <xdr:row>23</xdr:row>
                    <xdr:rowOff>45720</xdr:rowOff>
                  </to>
                </anchor>
              </controlPr>
            </control>
          </mc:Choice>
        </mc:AlternateContent>
        <mc:AlternateContent xmlns:mc="http://schemas.openxmlformats.org/markup-compatibility/2006">
          <mc:Choice Requires="x14">
            <control shapeId="56324" r:id="rId7" name="Check Box 4">
              <controlPr defaultSize="0" autoFill="0" autoLine="0" autoPict="0">
                <anchor moveWithCells="1">
                  <from>
                    <xdr:col>26</xdr:col>
                    <xdr:colOff>182880</xdr:colOff>
                    <xdr:row>21</xdr:row>
                    <xdr:rowOff>251460</xdr:rowOff>
                  </from>
                  <to>
                    <xdr:col>28</xdr:col>
                    <xdr:colOff>30480</xdr:colOff>
                    <xdr:row>23</xdr:row>
                    <xdr:rowOff>45720</xdr:rowOff>
                  </to>
                </anchor>
              </controlPr>
            </control>
          </mc:Choice>
        </mc:AlternateContent>
        <mc:AlternateContent xmlns:mc="http://schemas.openxmlformats.org/markup-compatibility/2006">
          <mc:Choice Requires="x14">
            <control shapeId="56325" r:id="rId8" name="Check Box 5">
              <controlPr defaultSize="0" autoFill="0" autoLine="0" autoPict="0">
                <anchor moveWithCells="1">
                  <from>
                    <xdr:col>18</xdr:col>
                    <xdr:colOff>144780</xdr:colOff>
                    <xdr:row>21</xdr:row>
                    <xdr:rowOff>251460</xdr:rowOff>
                  </from>
                  <to>
                    <xdr:col>19</xdr:col>
                    <xdr:colOff>175260</xdr:colOff>
                    <xdr:row>23</xdr:row>
                    <xdr:rowOff>45720</xdr:rowOff>
                  </to>
                </anchor>
              </controlPr>
            </control>
          </mc:Choice>
        </mc:AlternateContent>
        <mc:AlternateContent xmlns:mc="http://schemas.openxmlformats.org/markup-compatibility/2006">
          <mc:Choice Requires="x14">
            <control shapeId="56326" r:id="rId9" name="Check Box 6">
              <controlPr defaultSize="0" autoFill="0" autoLine="0" autoPict="0">
                <anchor moveWithCells="1">
                  <from>
                    <xdr:col>26</xdr:col>
                    <xdr:colOff>182880</xdr:colOff>
                    <xdr:row>21</xdr:row>
                    <xdr:rowOff>251460</xdr:rowOff>
                  </from>
                  <to>
                    <xdr:col>28</xdr:col>
                    <xdr:colOff>30480</xdr:colOff>
                    <xdr:row>23</xdr:row>
                    <xdr:rowOff>45720</xdr:rowOff>
                  </to>
                </anchor>
              </controlPr>
            </control>
          </mc:Choice>
        </mc:AlternateContent>
        <mc:AlternateContent xmlns:mc="http://schemas.openxmlformats.org/markup-compatibility/2006">
          <mc:Choice Requires="x14">
            <control shapeId="56327" r:id="rId10" name="Check Box 7">
              <controlPr defaultSize="0" autoFill="0" autoLine="0" autoPict="0">
                <anchor moveWithCells="1">
                  <from>
                    <xdr:col>18</xdr:col>
                    <xdr:colOff>144780</xdr:colOff>
                    <xdr:row>41</xdr:row>
                    <xdr:rowOff>152400</xdr:rowOff>
                  </from>
                  <to>
                    <xdr:col>19</xdr:col>
                    <xdr:colOff>175260</xdr:colOff>
                    <xdr:row>43</xdr:row>
                    <xdr:rowOff>45720</xdr:rowOff>
                  </to>
                </anchor>
              </controlPr>
            </control>
          </mc:Choice>
        </mc:AlternateContent>
        <mc:AlternateContent xmlns:mc="http://schemas.openxmlformats.org/markup-compatibility/2006">
          <mc:Choice Requires="x14">
            <control shapeId="56328" r:id="rId11" name="Check Box 8">
              <controlPr defaultSize="0" autoFill="0" autoLine="0" autoPict="0">
                <anchor moveWithCells="1">
                  <from>
                    <xdr:col>26</xdr:col>
                    <xdr:colOff>182880</xdr:colOff>
                    <xdr:row>41</xdr:row>
                    <xdr:rowOff>152400</xdr:rowOff>
                  </from>
                  <to>
                    <xdr:col>28</xdr:col>
                    <xdr:colOff>30480</xdr:colOff>
                    <xdr:row>43</xdr:row>
                    <xdr:rowOff>45720</xdr:rowOff>
                  </to>
                </anchor>
              </controlPr>
            </control>
          </mc:Choice>
        </mc:AlternateContent>
        <mc:AlternateContent xmlns:mc="http://schemas.openxmlformats.org/markup-compatibility/2006">
          <mc:Choice Requires="x14">
            <control shapeId="56329" r:id="rId12" name="Check Box 9">
              <controlPr defaultSize="0" autoFill="0" autoLine="0" autoPict="0">
                <anchor moveWithCells="1">
                  <from>
                    <xdr:col>18</xdr:col>
                    <xdr:colOff>144780</xdr:colOff>
                    <xdr:row>41</xdr:row>
                    <xdr:rowOff>152400</xdr:rowOff>
                  </from>
                  <to>
                    <xdr:col>19</xdr:col>
                    <xdr:colOff>175260</xdr:colOff>
                    <xdr:row>43</xdr:row>
                    <xdr:rowOff>45720</xdr:rowOff>
                  </to>
                </anchor>
              </controlPr>
            </control>
          </mc:Choice>
        </mc:AlternateContent>
        <mc:AlternateContent xmlns:mc="http://schemas.openxmlformats.org/markup-compatibility/2006">
          <mc:Choice Requires="x14">
            <control shapeId="56330" r:id="rId13" name="Check Box 10">
              <controlPr defaultSize="0" autoFill="0" autoLine="0" autoPict="0">
                <anchor moveWithCells="1">
                  <from>
                    <xdr:col>26</xdr:col>
                    <xdr:colOff>182880</xdr:colOff>
                    <xdr:row>41</xdr:row>
                    <xdr:rowOff>152400</xdr:rowOff>
                  </from>
                  <to>
                    <xdr:col>28</xdr:col>
                    <xdr:colOff>30480</xdr:colOff>
                    <xdr:row>43</xdr:row>
                    <xdr:rowOff>45720</xdr:rowOff>
                  </to>
                </anchor>
              </controlPr>
            </control>
          </mc:Choice>
        </mc:AlternateContent>
        <mc:AlternateContent xmlns:mc="http://schemas.openxmlformats.org/markup-compatibility/2006">
          <mc:Choice Requires="x14">
            <control shapeId="56331" r:id="rId14" name="Check Box 11">
              <controlPr defaultSize="0" autoFill="0" autoLine="0" autoPict="0">
                <anchor moveWithCells="1">
                  <from>
                    <xdr:col>10</xdr:col>
                    <xdr:colOff>99060</xdr:colOff>
                    <xdr:row>39</xdr:row>
                    <xdr:rowOff>121920</xdr:rowOff>
                  </from>
                  <to>
                    <xdr:col>15</xdr:col>
                    <xdr:colOff>45720</xdr:colOff>
                    <xdr:row>41</xdr:row>
                    <xdr:rowOff>45720</xdr:rowOff>
                  </to>
                </anchor>
              </controlPr>
            </control>
          </mc:Choice>
        </mc:AlternateContent>
        <mc:AlternateContent xmlns:mc="http://schemas.openxmlformats.org/markup-compatibility/2006">
          <mc:Choice Requires="x14">
            <control shapeId="56332" r:id="rId15" name="Check Box 12">
              <controlPr defaultSize="0" autoFill="0" autoLine="0" autoPict="0">
                <anchor moveWithCells="1">
                  <from>
                    <xdr:col>17</xdr:col>
                    <xdr:colOff>30480</xdr:colOff>
                    <xdr:row>39</xdr:row>
                    <xdr:rowOff>121920</xdr:rowOff>
                  </from>
                  <to>
                    <xdr:col>23</xdr:col>
                    <xdr:colOff>7620</xdr:colOff>
                    <xdr:row>41</xdr:row>
                    <xdr:rowOff>45720</xdr:rowOff>
                  </to>
                </anchor>
              </controlPr>
            </control>
          </mc:Choice>
        </mc:AlternateContent>
        <mc:AlternateContent xmlns:mc="http://schemas.openxmlformats.org/markup-compatibility/2006">
          <mc:Choice Requires="x14">
            <control shapeId="56333" r:id="rId16" name="Check Box 13">
              <controlPr defaultSize="0" autoFill="0" autoLine="0" autoPict="0">
                <anchor moveWithCells="1">
                  <from>
                    <xdr:col>24</xdr:col>
                    <xdr:colOff>137160</xdr:colOff>
                    <xdr:row>39</xdr:row>
                    <xdr:rowOff>121920</xdr:rowOff>
                  </from>
                  <to>
                    <xdr:col>30</xdr:col>
                    <xdr:colOff>121920</xdr:colOff>
                    <xdr:row>41</xdr:row>
                    <xdr:rowOff>45720</xdr:rowOff>
                  </to>
                </anchor>
              </controlPr>
            </control>
          </mc:Choice>
        </mc:AlternateContent>
        <mc:AlternateContent xmlns:mc="http://schemas.openxmlformats.org/markup-compatibility/2006">
          <mc:Choice Requires="x14">
            <control shapeId="56334" r:id="rId17" name="Check Box 14">
              <controlPr defaultSize="0" autoFill="0" autoLine="0" autoPict="0">
                <anchor moveWithCells="1">
                  <from>
                    <xdr:col>10</xdr:col>
                    <xdr:colOff>99060</xdr:colOff>
                    <xdr:row>59</xdr:row>
                    <xdr:rowOff>121920</xdr:rowOff>
                  </from>
                  <to>
                    <xdr:col>15</xdr:col>
                    <xdr:colOff>45720</xdr:colOff>
                    <xdr:row>61</xdr:row>
                    <xdr:rowOff>45720</xdr:rowOff>
                  </to>
                </anchor>
              </controlPr>
            </control>
          </mc:Choice>
        </mc:AlternateContent>
        <mc:AlternateContent xmlns:mc="http://schemas.openxmlformats.org/markup-compatibility/2006">
          <mc:Choice Requires="x14">
            <control shapeId="56335" r:id="rId18" name="Check Box 15">
              <controlPr defaultSize="0" autoFill="0" autoLine="0" autoPict="0">
                <anchor moveWithCells="1">
                  <from>
                    <xdr:col>17</xdr:col>
                    <xdr:colOff>30480</xdr:colOff>
                    <xdr:row>59</xdr:row>
                    <xdr:rowOff>121920</xdr:rowOff>
                  </from>
                  <to>
                    <xdr:col>23</xdr:col>
                    <xdr:colOff>7620</xdr:colOff>
                    <xdr:row>61</xdr:row>
                    <xdr:rowOff>45720</xdr:rowOff>
                  </to>
                </anchor>
              </controlPr>
            </control>
          </mc:Choice>
        </mc:AlternateContent>
        <mc:AlternateContent xmlns:mc="http://schemas.openxmlformats.org/markup-compatibility/2006">
          <mc:Choice Requires="x14">
            <control shapeId="56336" r:id="rId19" name="Check Box 16">
              <controlPr defaultSize="0" autoFill="0" autoLine="0" autoPict="0">
                <anchor moveWithCells="1">
                  <from>
                    <xdr:col>24</xdr:col>
                    <xdr:colOff>137160</xdr:colOff>
                    <xdr:row>59</xdr:row>
                    <xdr:rowOff>121920</xdr:rowOff>
                  </from>
                  <to>
                    <xdr:col>30</xdr:col>
                    <xdr:colOff>121920</xdr:colOff>
                    <xdr:row>61</xdr:row>
                    <xdr:rowOff>45720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7"/>
  <sheetViews>
    <sheetView view="pageBreakPreview" zoomScale="80" zoomScaleNormal="100" zoomScaleSheetLayoutView="80" workbookViewId="0">
      <selection activeCell="AK17" sqref="AK17"/>
    </sheetView>
  </sheetViews>
  <sheetFormatPr defaultColWidth="8.77734375" defaultRowHeight="13.2" x14ac:dyDescent="0.2"/>
  <cols>
    <col min="1" max="34" width="3.109375" style="629" customWidth="1"/>
    <col min="35" max="16384" width="8.77734375" style="629"/>
  </cols>
  <sheetData>
    <row r="1" spans="1:34" ht="36" customHeight="1" x14ac:dyDescent="0.2">
      <c r="A1" s="1140" t="s">
        <v>837</v>
      </c>
      <c r="B1" s="1253"/>
      <c r="C1" s="1253"/>
      <c r="D1" s="1253"/>
      <c r="E1" s="1253"/>
      <c r="F1" s="1253"/>
      <c r="G1" s="1253"/>
      <c r="H1" s="1253"/>
      <c r="I1" s="1253"/>
      <c r="J1" s="1253"/>
      <c r="K1" s="1253"/>
      <c r="L1" s="1253"/>
      <c r="M1" s="1253"/>
      <c r="N1" s="1253"/>
      <c r="O1" s="1253"/>
      <c r="P1" s="1253"/>
      <c r="Q1" s="1253"/>
      <c r="R1" s="1253"/>
      <c r="S1" s="1253"/>
      <c r="T1" s="1253"/>
      <c r="U1" s="1253"/>
      <c r="V1" s="1253"/>
      <c r="W1" s="1253"/>
      <c r="X1" s="1253"/>
      <c r="Y1" s="1253"/>
      <c r="Z1" s="1253"/>
      <c r="AA1" s="1253"/>
      <c r="AB1" s="1253"/>
      <c r="AC1" s="1253"/>
      <c r="AD1" s="1253"/>
      <c r="AE1" s="1253"/>
      <c r="AF1" s="1253"/>
      <c r="AG1" s="1253"/>
      <c r="AH1" s="1253"/>
    </row>
    <row r="2" spans="1:34" ht="21" customHeight="1" x14ac:dyDescent="0.2">
      <c r="A2" s="630"/>
      <c r="B2" s="630"/>
      <c r="C2" s="630"/>
      <c r="D2" s="630"/>
      <c r="E2" s="630"/>
      <c r="F2" s="630"/>
      <c r="G2" s="630"/>
      <c r="H2" s="630"/>
      <c r="I2" s="630"/>
      <c r="J2" s="630"/>
      <c r="K2" s="630"/>
      <c r="L2" s="630"/>
      <c r="M2" s="630"/>
      <c r="N2" s="630"/>
      <c r="O2" s="630"/>
      <c r="P2" s="630"/>
      <c r="Q2" s="630"/>
      <c r="R2" s="630"/>
      <c r="S2" s="630"/>
      <c r="T2" s="630"/>
      <c r="U2" s="630"/>
      <c r="V2" s="630"/>
      <c r="W2" s="630"/>
      <c r="X2" s="630"/>
      <c r="Y2" s="630"/>
      <c r="Z2" s="630"/>
      <c r="AA2" s="630"/>
      <c r="AB2" s="630"/>
      <c r="AC2" s="630"/>
      <c r="AD2" s="630"/>
      <c r="AE2" s="630"/>
      <c r="AF2" s="630"/>
      <c r="AG2" s="630"/>
      <c r="AH2" s="630"/>
    </row>
    <row r="3" spans="1:34" ht="19.95" customHeight="1" thickBot="1" x14ac:dyDescent="0.25">
      <c r="A3" s="624" t="s">
        <v>831</v>
      </c>
      <c r="B3" s="630"/>
      <c r="C3" s="630"/>
      <c r="D3" s="630"/>
      <c r="E3" s="630"/>
      <c r="F3" s="630"/>
      <c r="G3" s="630"/>
      <c r="H3" s="630"/>
      <c r="I3" s="630"/>
      <c r="J3" s="630"/>
      <c r="K3" s="630"/>
      <c r="L3" s="630"/>
      <c r="M3" s="630"/>
      <c r="N3" s="630"/>
      <c r="O3" s="630"/>
      <c r="P3" s="630"/>
      <c r="Q3" s="630"/>
      <c r="R3" s="630"/>
      <c r="S3" s="630"/>
      <c r="T3" s="630"/>
      <c r="U3" s="630"/>
      <c r="V3" s="630"/>
      <c r="W3" s="630"/>
      <c r="X3" s="630"/>
      <c r="Y3" s="630"/>
      <c r="Z3" s="630"/>
      <c r="AA3" s="630"/>
      <c r="AB3" s="630"/>
      <c r="AC3" s="630"/>
      <c r="AD3" s="630"/>
      <c r="AE3" s="630"/>
      <c r="AF3" s="630"/>
      <c r="AG3" s="630"/>
      <c r="AH3" s="630"/>
    </row>
    <row r="4" spans="1:34" s="631" customFormat="1" ht="22.2" customHeight="1" x14ac:dyDescent="0.2">
      <c r="A4" s="1254" t="s">
        <v>302</v>
      </c>
      <c r="B4" s="1255"/>
      <c r="C4" s="1260" t="s">
        <v>209</v>
      </c>
      <c r="D4" s="1260"/>
      <c r="E4" s="1260"/>
      <c r="F4" s="1260"/>
      <c r="G4" s="1261"/>
      <c r="H4" s="1262"/>
      <c r="I4" s="1263"/>
      <c r="J4" s="1263"/>
      <c r="K4" s="1263"/>
      <c r="L4" s="1263"/>
      <c r="M4" s="1263"/>
      <c r="N4" s="1263"/>
      <c r="O4" s="1263"/>
      <c r="P4" s="1263"/>
      <c r="Q4" s="1263"/>
      <c r="R4" s="1264"/>
      <c r="S4" s="1146" t="s">
        <v>303</v>
      </c>
      <c r="T4" s="1146"/>
      <c r="U4" s="1146"/>
      <c r="V4" s="1146"/>
      <c r="W4" s="1146"/>
      <c r="X4" s="1145"/>
      <c r="Y4" s="1145"/>
      <c r="Z4" s="1145"/>
      <c r="AA4" s="1145"/>
      <c r="AB4" s="1145"/>
      <c r="AC4" s="1145"/>
      <c r="AD4" s="1145"/>
      <c r="AE4" s="1145"/>
      <c r="AF4" s="1145"/>
      <c r="AG4" s="1145"/>
      <c r="AH4" s="1147"/>
    </row>
    <row r="5" spans="1:34" s="631" customFormat="1" ht="22.2" customHeight="1" x14ac:dyDescent="0.2">
      <c r="A5" s="1256"/>
      <c r="B5" s="1257"/>
      <c r="C5" s="1243" t="s">
        <v>209</v>
      </c>
      <c r="D5" s="1243"/>
      <c r="E5" s="1243"/>
      <c r="F5" s="1243"/>
      <c r="G5" s="1244"/>
      <c r="H5" s="1245"/>
      <c r="I5" s="1246"/>
      <c r="J5" s="1246"/>
      <c r="K5" s="1246"/>
      <c r="L5" s="1246"/>
      <c r="M5" s="1246"/>
      <c r="N5" s="1246"/>
      <c r="O5" s="1246"/>
      <c r="P5" s="1246"/>
      <c r="Q5" s="1246"/>
      <c r="R5" s="1247"/>
      <c r="S5" s="1134" t="s">
        <v>303</v>
      </c>
      <c r="T5" s="1134"/>
      <c r="U5" s="1134"/>
      <c r="V5" s="1134"/>
      <c r="W5" s="1134"/>
      <c r="X5" s="1133"/>
      <c r="Y5" s="1133"/>
      <c r="Z5" s="1133"/>
      <c r="AA5" s="1133"/>
      <c r="AB5" s="1133"/>
      <c r="AC5" s="1133"/>
      <c r="AD5" s="1133"/>
      <c r="AE5" s="1133"/>
      <c r="AF5" s="1133"/>
      <c r="AG5" s="1133"/>
      <c r="AH5" s="1135"/>
    </row>
    <row r="6" spans="1:34" s="631" customFormat="1" ht="22.2" customHeight="1" x14ac:dyDescent="0.2">
      <c r="A6" s="1256"/>
      <c r="B6" s="1257"/>
      <c r="C6" s="1243" t="s">
        <v>209</v>
      </c>
      <c r="D6" s="1243"/>
      <c r="E6" s="1243"/>
      <c r="F6" s="1243"/>
      <c r="G6" s="1244"/>
      <c r="H6" s="1245"/>
      <c r="I6" s="1246"/>
      <c r="J6" s="1246"/>
      <c r="K6" s="1246"/>
      <c r="L6" s="1246"/>
      <c r="M6" s="1246"/>
      <c r="N6" s="1246"/>
      <c r="O6" s="1246"/>
      <c r="P6" s="1246"/>
      <c r="Q6" s="1246"/>
      <c r="R6" s="1247"/>
      <c r="S6" s="1134" t="s">
        <v>303</v>
      </c>
      <c r="T6" s="1134"/>
      <c r="U6" s="1134"/>
      <c r="V6" s="1134"/>
      <c r="W6" s="1134"/>
      <c r="X6" s="1133"/>
      <c r="Y6" s="1133"/>
      <c r="Z6" s="1133"/>
      <c r="AA6" s="1133"/>
      <c r="AB6" s="1133"/>
      <c r="AC6" s="1133"/>
      <c r="AD6" s="1133"/>
      <c r="AE6" s="1133"/>
      <c r="AF6" s="1133"/>
      <c r="AG6" s="1133"/>
      <c r="AH6" s="1135"/>
    </row>
    <row r="7" spans="1:34" s="631" customFormat="1" ht="22.2" customHeight="1" thickBot="1" x14ac:dyDescent="0.25">
      <c r="A7" s="1258"/>
      <c r="B7" s="1259"/>
      <c r="C7" s="1248" t="s">
        <v>209</v>
      </c>
      <c r="D7" s="1248"/>
      <c r="E7" s="1248"/>
      <c r="F7" s="1248"/>
      <c r="G7" s="1249"/>
      <c r="H7" s="1250"/>
      <c r="I7" s="1251"/>
      <c r="J7" s="1251"/>
      <c r="K7" s="1251"/>
      <c r="L7" s="1251"/>
      <c r="M7" s="1251"/>
      <c r="N7" s="1251"/>
      <c r="O7" s="1251"/>
      <c r="P7" s="1251"/>
      <c r="Q7" s="1251"/>
      <c r="R7" s="1252"/>
      <c r="S7" s="1138" t="s">
        <v>303</v>
      </c>
      <c r="T7" s="1138"/>
      <c r="U7" s="1138"/>
      <c r="V7" s="1138"/>
      <c r="W7" s="1138"/>
      <c r="X7" s="1137"/>
      <c r="Y7" s="1137"/>
      <c r="Z7" s="1137"/>
      <c r="AA7" s="1137"/>
      <c r="AB7" s="1137"/>
      <c r="AC7" s="1137"/>
      <c r="AD7" s="1137"/>
      <c r="AE7" s="1137"/>
      <c r="AF7" s="1137"/>
      <c r="AG7" s="1137"/>
      <c r="AH7" s="1139"/>
    </row>
  </sheetData>
  <mergeCells count="18">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 ref="S7:W7"/>
    <mergeCell ref="X7:AH7"/>
  </mergeCells>
  <phoneticPr fontId="13"/>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79"/>
  <sheetViews>
    <sheetView view="pageBreakPreview" zoomScale="80" zoomScaleNormal="90" zoomScaleSheetLayoutView="80" workbookViewId="0">
      <selection activeCell="C45" sqref="C45:R45"/>
    </sheetView>
  </sheetViews>
  <sheetFormatPr defaultColWidth="8.77734375" defaultRowHeight="13.2" x14ac:dyDescent="0.2"/>
  <cols>
    <col min="1" max="1" width="6" style="626" customWidth="1"/>
    <col min="2" max="4" width="4.33203125" style="626" customWidth="1"/>
    <col min="5" max="5" width="0.109375" style="626" customWidth="1"/>
    <col min="6" max="6" width="11.77734375" style="626" customWidth="1"/>
    <col min="7" max="7" width="7.21875" style="626" customWidth="1"/>
    <col min="8" max="8" width="4.109375" style="626" customWidth="1"/>
    <col min="9" max="9" width="4" style="626" customWidth="1"/>
    <col min="10" max="10" width="4.109375" style="626" customWidth="1"/>
    <col min="11" max="11" width="3" style="626" customWidth="1"/>
    <col min="12" max="16" width="3.109375" style="626" customWidth="1"/>
    <col min="17" max="22" width="3" style="626" customWidth="1"/>
    <col min="23" max="26" width="3.109375" style="626" customWidth="1"/>
    <col min="27" max="34" width="3" style="626" customWidth="1"/>
    <col min="35" max="16384" width="8.77734375" style="626"/>
  </cols>
  <sheetData>
    <row r="1" spans="1:34" ht="36" customHeight="1" thickBot="1" x14ac:dyDescent="0.25">
      <c r="A1" s="1444" t="s">
        <v>857</v>
      </c>
      <c r="B1" s="1445"/>
      <c r="C1" s="1445"/>
      <c r="D1" s="1445"/>
      <c r="E1" s="1445"/>
      <c r="F1" s="1445"/>
      <c r="G1" s="1445"/>
      <c r="H1" s="1445"/>
      <c r="I1" s="1445"/>
      <c r="J1" s="1445"/>
      <c r="K1" s="1445"/>
      <c r="L1" s="1445"/>
      <c r="M1" s="1445"/>
      <c r="N1" s="1445"/>
      <c r="O1" s="1445"/>
      <c r="P1" s="1445"/>
      <c r="Q1" s="1445"/>
      <c r="R1" s="1445"/>
      <c r="S1" s="1445"/>
      <c r="T1" s="1445"/>
      <c r="U1" s="1445"/>
      <c r="V1" s="1445"/>
      <c r="W1" s="1445"/>
      <c r="X1" s="1445"/>
      <c r="Y1" s="1445"/>
      <c r="Z1" s="1445"/>
      <c r="AA1" s="1445"/>
      <c r="AB1" s="1445"/>
      <c r="AC1" s="1445"/>
      <c r="AD1" s="1445"/>
      <c r="AE1" s="1445"/>
      <c r="AF1" s="1445"/>
      <c r="AG1" s="1445"/>
      <c r="AH1" s="1445"/>
    </row>
    <row r="2" spans="1:34" ht="14.85" customHeight="1" x14ac:dyDescent="0.2">
      <c r="A2" s="1446" t="s">
        <v>337</v>
      </c>
      <c r="B2" s="1448" t="s">
        <v>822</v>
      </c>
      <c r="C2" s="1449"/>
      <c r="D2" s="1449"/>
      <c r="E2" s="1449"/>
      <c r="F2" s="1450"/>
      <c r="G2" s="1451"/>
      <c r="H2" s="1452"/>
      <c r="I2" s="1452"/>
      <c r="J2" s="1452"/>
      <c r="K2" s="1452"/>
      <c r="L2" s="1452"/>
      <c r="M2" s="1452"/>
      <c r="N2" s="1452"/>
      <c r="O2" s="1452"/>
      <c r="P2" s="1452"/>
      <c r="Q2" s="1452"/>
      <c r="R2" s="1452"/>
      <c r="S2" s="1452"/>
      <c r="T2" s="1452"/>
      <c r="U2" s="1452"/>
      <c r="V2" s="1452"/>
      <c r="W2" s="1452"/>
      <c r="X2" s="1452"/>
      <c r="Y2" s="1452"/>
      <c r="Z2" s="1452"/>
      <c r="AA2" s="1452"/>
      <c r="AB2" s="1452"/>
      <c r="AC2" s="1452"/>
      <c r="AD2" s="1452"/>
      <c r="AE2" s="1452"/>
      <c r="AF2" s="1452"/>
      <c r="AG2" s="1452"/>
      <c r="AH2" s="1453"/>
    </row>
    <row r="3" spans="1:34" ht="14.85" customHeight="1" x14ac:dyDescent="0.2">
      <c r="A3" s="1429"/>
      <c r="B3" s="1454" t="s">
        <v>129</v>
      </c>
      <c r="C3" s="1455"/>
      <c r="D3" s="1455"/>
      <c r="E3" s="1455"/>
      <c r="F3" s="1456"/>
      <c r="G3" s="1457"/>
      <c r="H3" s="1458"/>
      <c r="I3" s="1458"/>
      <c r="J3" s="1458"/>
      <c r="K3" s="1458"/>
      <c r="L3" s="1458"/>
      <c r="M3" s="1458"/>
      <c r="N3" s="1458"/>
      <c r="O3" s="1458"/>
      <c r="P3" s="1458"/>
      <c r="Q3" s="1458"/>
      <c r="R3" s="1458"/>
      <c r="S3" s="1458"/>
      <c r="T3" s="1458"/>
      <c r="U3" s="1458"/>
      <c r="V3" s="1458"/>
      <c r="W3" s="1458"/>
      <c r="X3" s="1458"/>
      <c r="Y3" s="1458"/>
      <c r="Z3" s="1458"/>
      <c r="AA3" s="1458"/>
      <c r="AB3" s="1458"/>
      <c r="AC3" s="1458"/>
      <c r="AD3" s="1458"/>
      <c r="AE3" s="1458"/>
      <c r="AF3" s="1458"/>
      <c r="AG3" s="1458"/>
      <c r="AH3" s="1459"/>
    </row>
    <row r="4" spans="1:34" ht="27.9" customHeight="1" x14ac:dyDescent="0.2">
      <c r="A4" s="1429"/>
      <c r="B4" s="1285" t="s">
        <v>338</v>
      </c>
      <c r="C4" s="1274"/>
      <c r="D4" s="1274"/>
      <c r="E4" s="1274"/>
      <c r="F4" s="1283"/>
      <c r="G4" s="1460"/>
      <c r="H4" s="1461"/>
      <c r="I4" s="1461"/>
      <c r="J4" s="1461"/>
      <c r="K4" s="1461"/>
      <c r="L4" s="1461"/>
      <c r="M4" s="1461"/>
      <c r="N4" s="1461"/>
      <c r="O4" s="1461"/>
      <c r="P4" s="1461"/>
      <c r="Q4" s="1461"/>
      <c r="R4" s="1461"/>
      <c r="S4" s="1461"/>
      <c r="T4" s="1461"/>
      <c r="U4" s="1461"/>
      <c r="V4" s="1461"/>
      <c r="W4" s="1461"/>
      <c r="X4" s="1461"/>
      <c r="Y4" s="1461"/>
      <c r="Z4" s="1461"/>
      <c r="AA4" s="1461"/>
      <c r="AB4" s="1461"/>
      <c r="AC4" s="1461"/>
      <c r="AD4" s="1461"/>
      <c r="AE4" s="1461"/>
      <c r="AF4" s="1461"/>
      <c r="AG4" s="1461"/>
      <c r="AH4" s="1462"/>
    </row>
    <row r="5" spans="1:34" ht="26.1" customHeight="1" x14ac:dyDescent="0.2">
      <c r="A5" s="1429"/>
      <c r="B5" s="1313" t="s">
        <v>128</v>
      </c>
      <c r="C5" s="1277"/>
      <c r="D5" s="1277"/>
      <c r="E5" s="1277"/>
      <c r="F5" s="632" t="s">
        <v>339</v>
      </c>
      <c r="G5" s="660"/>
      <c r="H5" s="633" t="s">
        <v>340</v>
      </c>
      <c r="I5" s="1463"/>
      <c r="J5" s="1463"/>
      <c r="K5" s="663" t="s">
        <v>131</v>
      </c>
      <c r="L5" s="1434"/>
      <c r="M5" s="1434"/>
      <c r="N5" s="1434"/>
      <c r="O5" s="1434"/>
      <c r="P5" s="1434"/>
      <c r="Q5" s="1434"/>
      <c r="R5" s="1434"/>
      <c r="S5" s="1434"/>
      <c r="T5" s="1434"/>
      <c r="U5" s="1434"/>
      <c r="V5" s="1434"/>
      <c r="W5" s="1434"/>
      <c r="X5" s="1434"/>
      <c r="Y5" s="1434"/>
      <c r="Z5" s="1434"/>
      <c r="AA5" s="1434"/>
      <c r="AB5" s="1434"/>
      <c r="AC5" s="1434"/>
      <c r="AD5" s="1434"/>
      <c r="AE5" s="1434"/>
      <c r="AF5" s="1434"/>
      <c r="AG5" s="1434"/>
      <c r="AH5" s="1435"/>
    </row>
    <row r="6" spans="1:34" ht="19.2" customHeight="1" x14ac:dyDescent="0.2">
      <c r="A6" s="1429"/>
      <c r="B6" s="1430"/>
      <c r="C6" s="1361"/>
      <c r="D6" s="1361"/>
      <c r="E6" s="1361"/>
      <c r="F6" s="893"/>
      <c r="G6" s="841"/>
      <c r="H6" s="571" t="s">
        <v>179</v>
      </c>
      <c r="I6" s="571" t="s">
        <v>788</v>
      </c>
      <c r="J6" s="1436"/>
      <c r="K6" s="1437"/>
      <c r="L6" s="1437"/>
      <c r="M6" s="1437"/>
      <c r="N6" s="1437"/>
      <c r="O6" s="1437"/>
      <c r="P6" s="1437"/>
      <c r="Q6" s="1437"/>
      <c r="R6" s="1437"/>
      <c r="S6" s="571" t="s">
        <v>789</v>
      </c>
      <c r="T6" s="571" t="s">
        <v>790</v>
      </c>
      <c r="U6" s="1436"/>
      <c r="V6" s="1437"/>
      <c r="W6" s="1437"/>
      <c r="X6" s="1437"/>
      <c r="Y6" s="1437"/>
      <c r="Z6" s="1437"/>
      <c r="AA6" s="1437"/>
      <c r="AB6" s="1437"/>
      <c r="AC6" s="1437"/>
      <c r="AD6" s="1437"/>
      <c r="AE6" s="1437"/>
      <c r="AF6" s="1437"/>
      <c r="AG6" s="1437"/>
      <c r="AH6" s="1438"/>
    </row>
    <row r="7" spans="1:34" ht="19.2" customHeight="1" x14ac:dyDescent="0.2">
      <c r="A7" s="1429"/>
      <c r="B7" s="1430"/>
      <c r="C7" s="1361"/>
      <c r="D7" s="1361"/>
      <c r="E7" s="1361"/>
      <c r="F7" s="893"/>
      <c r="G7" s="841"/>
      <c r="H7" s="571" t="s">
        <v>791</v>
      </c>
      <c r="I7" s="571" t="s">
        <v>792</v>
      </c>
      <c r="J7" s="1437"/>
      <c r="K7" s="1437"/>
      <c r="L7" s="1437"/>
      <c r="M7" s="1437"/>
      <c r="N7" s="1437"/>
      <c r="O7" s="1437"/>
      <c r="P7" s="1437"/>
      <c r="Q7" s="1437"/>
      <c r="R7" s="1437"/>
      <c r="S7" s="571" t="s">
        <v>793</v>
      </c>
      <c r="T7" s="571" t="s">
        <v>794</v>
      </c>
      <c r="U7" s="1437"/>
      <c r="V7" s="1437"/>
      <c r="W7" s="1437"/>
      <c r="X7" s="1437"/>
      <c r="Y7" s="1437"/>
      <c r="Z7" s="1437"/>
      <c r="AA7" s="1437"/>
      <c r="AB7" s="1437"/>
      <c r="AC7" s="1437"/>
      <c r="AD7" s="1437"/>
      <c r="AE7" s="1437"/>
      <c r="AF7" s="1437"/>
      <c r="AG7" s="1437"/>
      <c r="AH7" s="1438"/>
    </row>
    <row r="8" spans="1:34" ht="27" customHeight="1" x14ac:dyDescent="0.2">
      <c r="A8" s="1429"/>
      <c r="B8" s="1333"/>
      <c r="C8" s="1334"/>
      <c r="D8" s="1334"/>
      <c r="E8" s="1334"/>
      <c r="F8" s="1439"/>
      <c r="G8" s="1440"/>
      <c r="H8" s="1440"/>
      <c r="I8" s="1440"/>
      <c r="J8" s="1440"/>
      <c r="K8" s="1440"/>
      <c r="L8" s="1440"/>
      <c r="M8" s="1440"/>
      <c r="N8" s="1440"/>
      <c r="O8" s="1440"/>
      <c r="P8" s="1440"/>
      <c r="Q8" s="1440"/>
      <c r="R8" s="1440"/>
      <c r="S8" s="1440"/>
      <c r="T8" s="1440"/>
      <c r="U8" s="1440"/>
      <c r="V8" s="1440"/>
      <c r="W8" s="1440"/>
      <c r="X8" s="1440"/>
      <c r="Y8" s="1440"/>
      <c r="Z8" s="1440"/>
      <c r="AA8" s="1440"/>
      <c r="AB8" s="1440"/>
      <c r="AC8" s="1440"/>
      <c r="AD8" s="1440"/>
      <c r="AE8" s="1440"/>
      <c r="AF8" s="1440"/>
      <c r="AG8" s="1440"/>
      <c r="AH8" s="1441"/>
    </row>
    <row r="9" spans="1:34" ht="16.350000000000001" customHeight="1" x14ac:dyDescent="0.2">
      <c r="A9" s="1429"/>
      <c r="B9" s="1313" t="s">
        <v>341</v>
      </c>
      <c r="C9" s="1277"/>
      <c r="D9" s="1277"/>
      <c r="E9" s="1283"/>
      <c r="F9" s="1375" t="s">
        <v>193</v>
      </c>
      <c r="G9" s="1442"/>
      <c r="H9" s="852"/>
      <c r="I9" s="853"/>
      <c r="J9" s="853"/>
      <c r="K9" s="853"/>
      <c r="L9" s="853"/>
      <c r="M9" s="853"/>
      <c r="N9" s="577" t="s">
        <v>795</v>
      </c>
      <c r="O9" s="578"/>
      <c r="P9" s="854"/>
      <c r="Q9" s="854"/>
      <c r="R9" s="855"/>
      <c r="S9" s="1443" t="s">
        <v>342</v>
      </c>
      <c r="T9" s="1376"/>
      <c r="U9" s="1376"/>
      <c r="V9" s="1376"/>
      <c r="W9" s="1442"/>
      <c r="X9" s="1422"/>
      <c r="Y9" s="1423"/>
      <c r="Z9" s="1423"/>
      <c r="AA9" s="1423"/>
      <c r="AB9" s="1423"/>
      <c r="AC9" s="1423"/>
      <c r="AD9" s="1423"/>
      <c r="AE9" s="1423"/>
      <c r="AF9" s="1423"/>
      <c r="AG9" s="1423"/>
      <c r="AH9" s="1424"/>
    </row>
    <row r="10" spans="1:34" ht="16.350000000000001" customHeight="1" x14ac:dyDescent="0.2">
      <c r="A10" s="1447"/>
      <c r="B10" s="1333"/>
      <c r="C10" s="1334"/>
      <c r="D10" s="1334"/>
      <c r="E10" s="1284"/>
      <c r="F10" s="1285" t="s">
        <v>273</v>
      </c>
      <c r="G10" s="1275"/>
      <c r="H10" s="1425"/>
      <c r="I10" s="1426"/>
      <c r="J10" s="1426"/>
      <c r="K10" s="1426"/>
      <c r="L10" s="1426"/>
      <c r="M10" s="1426"/>
      <c r="N10" s="1426"/>
      <c r="O10" s="1426"/>
      <c r="P10" s="1426"/>
      <c r="Q10" s="1426"/>
      <c r="R10" s="1426"/>
      <c r="S10" s="1426"/>
      <c r="T10" s="1426"/>
      <c r="U10" s="1426"/>
      <c r="V10" s="1426"/>
      <c r="W10" s="1426"/>
      <c r="X10" s="1426"/>
      <c r="Y10" s="1426"/>
      <c r="Z10" s="1426"/>
      <c r="AA10" s="1426"/>
      <c r="AB10" s="1426"/>
      <c r="AC10" s="1426"/>
      <c r="AD10" s="1426"/>
      <c r="AE10" s="1426"/>
      <c r="AF10" s="1426"/>
      <c r="AG10" s="1426"/>
      <c r="AH10" s="1427"/>
    </row>
    <row r="11" spans="1:34" ht="16.5" customHeight="1" x14ac:dyDescent="0.2">
      <c r="A11" s="1428" t="s">
        <v>343</v>
      </c>
      <c r="B11" s="1285" t="s">
        <v>129</v>
      </c>
      <c r="C11" s="1274"/>
      <c r="D11" s="1274"/>
      <c r="E11" s="1275"/>
      <c r="F11" s="1412"/>
      <c r="G11" s="1373"/>
      <c r="H11" s="1373"/>
      <c r="I11" s="1331"/>
      <c r="J11" s="1331"/>
      <c r="K11" s="1331"/>
      <c r="L11" s="1331"/>
      <c r="M11" s="1331"/>
      <c r="N11" s="1331"/>
      <c r="O11" s="1331"/>
      <c r="P11" s="1332"/>
      <c r="Q11" s="1430" t="s">
        <v>133</v>
      </c>
      <c r="R11" s="1361"/>
      <c r="S11" s="1362"/>
      <c r="T11" s="1430" t="s">
        <v>344</v>
      </c>
      <c r="U11" s="1361"/>
      <c r="V11" s="1361"/>
      <c r="W11" s="1361"/>
      <c r="X11" s="1361"/>
      <c r="Y11" s="1432"/>
      <c r="Z11" s="1432"/>
      <c r="AA11" s="1433" t="s">
        <v>340</v>
      </c>
      <c r="AB11" s="1433"/>
      <c r="AC11" s="1410"/>
      <c r="AD11" s="1410"/>
      <c r="AE11" s="1329" t="s">
        <v>80</v>
      </c>
      <c r="AF11" s="1329"/>
      <c r="AG11" s="1329"/>
      <c r="AH11" s="1411"/>
    </row>
    <row r="12" spans="1:34" ht="18" customHeight="1" x14ac:dyDescent="0.2">
      <c r="A12" s="1429"/>
      <c r="B12" s="1285" t="s">
        <v>300</v>
      </c>
      <c r="C12" s="1274"/>
      <c r="D12" s="1274"/>
      <c r="E12" s="1275"/>
      <c r="F12" s="1412"/>
      <c r="G12" s="1373"/>
      <c r="H12" s="1373"/>
      <c r="I12" s="1373"/>
      <c r="J12" s="1373"/>
      <c r="K12" s="1373"/>
      <c r="L12" s="1373"/>
      <c r="M12" s="1373"/>
      <c r="N12" s="1373"/>
      <c r="O12" s="1373"/>
      <c r="P12" s="1413"/>
      <c r="Q12" s="1430"/>
      <c r="R12" s="1361"/>
      <c r="S12" s="1362"/>
      <c r="T12" s="1414"/>
      <c r="U12" s="1415"/>
      <c r="V12" s="1415"/>
      <c r="W12" s="1415"/>
      <c r="X12" s="1415"/>
      <c r="Y12" s="1415"/>
      <c r="Z12" s="1415"/>
      <c r="AA12" s="1415"/>
      <c r="AB12" s="1415"/>
      <c r="AC12" s="1415"/>
      <c r="AD12" s="1415"/>
      <c r="AE12" s="1415"/>
      <c r="AF12" s="1415"/>
      <c r="AG12" s="1415"/>
      <c r="AH12" s="1416"/>
    </row>
    <row r="13" spans="1:34" ht="18.149999999999999" customHeight="1" x14ac:dyDescent="0.2">
      <c r="A13" s="1429"/>
      <c r="B13" s="1285" t="s">
        <v>345</v>
      </c>
      <c r="C13" s="1274"/>
      <c r="D13" s="1274"/>
      <c r="E13" s="1275"/>
      <c r="F13" s="1418"/>
      <c r="G13" s="1419"/>
      <c r="H13" s="1419"/>
      <c r="I13" s="1419"/>
      <c r="J13" s="1419"/>
      <c r="K13" s="1420"/>
      <c r="L13" s="1420"/>
      <c r="M13" s="1420"/>
      <c r="N13" s="1420"/>
      <c r="O13" s="1420"/>
      <c r="P13" s="1421"/>
      <c r="Q13" s="1430"/>
      <c r="R13" s="1431"/>
      <c r="S13" s="1362"/>
      <c r="T13" s="1414"/>
      <c r="U13" s="1417"/>
      <c r="V13" s="1417"/>
      <c r="W13" s="1417"/>
      <c r="X13" s="1417"/>
      <c r="Y13" s="1417"/>
      <c r="Z13" s="1417"/>
      <c r="AA13" s="1417"/>
      <c r="AB13" s="1417"/>
      <c r="AC13" s="1417"/>
      <c r="AD13" s="1417"/>
      <c r="AE13" s="1417"/>
      <c r="AF13" s="1417"/>
      <c r="AG13" s="1417"/>
      <c r="AH13" s="1416"/>
    </row>
    <row r="14" spans="1:34" ht="18" customHeight="1" x14ac:dyDescent="0.2">
      <c r="A14" s="1429"/>
      <c r="B14" s="1394" t="s">
        <v>823</v>
      </c>
      <c r="C14" s="1395"/>
      <c r="D14" s="1395"/>
      <c r="E14" s="1395"/>
      <c r="F14" s="1395"/>
      <c r="G14" s="1395"/>
      <c r="H14" s="1395"/>
      <c r="I14" s="1395"/>
      <c r="J14" s="1396"/>
      <c r="K14" s="1397"/>
      <c r="L14" s="1397"/>
      <c r="M14" s="1397"/>
      <c r="N14" s="1397"/>
      <c r="O14" s="1397"/>
      <c r="P14" s="1397"/>
      <c r="Q14" s="1397"/>
      <c r="R14" s="1397"/>
      <c r="S14" s="1397"/>
      <c r="T14" s="1397"/>
      <c r="U14" s="1397"/>
      <c r="V14" s="1397"/>
      <c r="W14" s="1397"/>
      <c r="X14" s="1397"/>
      <c r="Y14" s="1397"/>
      <c r="Z14" s="1397"/>
      <c r="AA14" s="1397"/>
      <c r="AB14" s="1397"/>
      <c r="AC14" s="1397"/>
      <c r="AD14" s="1397"/>
      <c r="AE14" s="1397"/>
      <c r="AF14" s="1397"/>
      <c r="AG14" s="1397"/>
      <c r="AH14" s="1398"/>
    </row>
    <row r="15" spans="1:34" s="662" customFormat="1" ht="25.5" customHeight="1" x14ac:dyDescent="0.2">
      <c r="A15" s="1429"/>
      <c r="B15" s="1399" t="s">
        <v>848</v>
      </c>
      <c r="C15" s="1226"/>
      <c r="D15" s="1226"/>
      <c r="E15" s="1226"/>
      <c r="F15" s="1226"/>
      <c r="G15" s="1403" t="s">
        <v>849</v>
      </c>
      <c r="H15" s="1403"/>
      <c r="I15" s="1403"/>
      <c r="J15" s="1403"/>
      <c r="K15" s="1210"/>
      <c r="L15" s="1210"/>
      <c r="M15" s="1210"/>
      <c r="N15" s="1210"/>
      <c r="O15" s="1210"/>
      <c r="P15" s="1210"/>
      <c r="Q15" s="1210"/>
      <c r="R15" s="1210"/>
      <c r="S15" s="1210"/>
      <c r="T15" s="1210"/>
      <c r="U15" s="1210"/>
      <c r="V15" s="1210"/>
      <c r="W15" s="1210"/>
      <c r="X15" s="1210"/>
      <c r="Y15" s="1210"/>
      <c r="Z15" s="1210"/>
      <c r="AA15" s="1210"/>
      <c r="AB15" s="1210"/>
      <c r="AC15" s="1210"/>
      <c r="AD15" s="1210"/>
      <c r="AE15" s="1210"/>
      <c r="AF15" s="1210"/>
      <c r="AG15" s="1210"/>
      <c r="AH15" s="1404"/>
    </row>
    <row r="16" spans="1:34" s="662" customFormat="1" ht="24" customHeight="1" x14ac:dyDescent="0.2">
      <c r="A16" s="1429"/>
      <c r="B16" s="1400"/>
      <c r="C16" s="1401"/>
      <c r="D16" s="1401"/>
      <c r="E16" s="1401"/>
      <c r="F16" s="1401"/>
      <c r="G16" s="1405" t="s">
        <v>858</v>
      </c>
      <c r="H16" s="1405"/>
      <c r="I16" s="1405"/>
      <c r="J16" s="1405"/>
      <c r="K16" s="1406"/>
      <c r="L16" s="1406"/>
      <c r="M16" s="1406"/>
      <c r="N16" s="1406"/>
      <c r="O16" s="1406"/>
      <c r="P16" s="1406"/>
      <c r="Q16" s="1406"/>
      <c r="R16" s="1406"/>
      <c r="S16" s="1406"/>
      <c r="T16" s="1406"/>
      <c r="U16" s="1406"/>
      <c r="V16" s="1406"/>
      <c r="W16" s="1406"/>
      <c r="X16" s="1406"/>
      <c r="Y16" s="1406"/>
      <c r="Z16" s="1406"/>
      <c r="AA16" s="1406"/>
      <c r="AB16" s="1406"/>
      <c r="AC16" s="1406"/>
      <c r="AD16" s="1406"/>
      <c r="AE16" s="1406"/>
      <c r="AF16" s="1406"/>
      <c r="AG16" s="1406"/>
      <c r="AH16" s="1407"/>
    </row>
    <row r="17" spans="1:39" s="662" customFormat="1" ht="26.25" customHeight="1" x14ac:dyDescent="0.2">
      <c r="A17" s="1429"/>
      <c r="B17" s="1402"/>
      <c r="C17" s="1232"/>
      <c r="D17" s="1232"/>
      <c r="E17" s="1232"/>
      <c r="F17" s="1232"/>
      <c r="G17" s="1405"/>
      <c r="H17" s="1405"/>
      <c r="I17" s="1405"/>
      <c r="J17" s="1405"/>
      <c r="K17" s="1408"/>
      <c r="L17" s="1408"/>
      <c r="M17" s="1408"/>
      <c r="N17" s="1408"/>
      <c r="O17" s="1408"/>
      <c r="P17" s="1408"/>
      <c r="Q17" s="1408"/>
      <c r="R17" s="1408"/>
      <c r="S17" s="1408"/>
      <c r="T17" s="1408"/>
      <c r="U17" s="1408"/>
      <c r="V17" s="1408"/>
      <c r="W17" s="1408"/>
      <c r="X17" s="1408"/>
      <c r="Y17" s="1408"/>
      <c r="Z17" s="1408"/>
      <c r="AA17" s="1408"/>
      <c r="AB17" s="1408"/>
      <c r="AC17" s="1408"/>
      <c r="AD17" s="1408"/>
      <c r="AE17" s="1408"/>
      <c r="AF17" s="1408"/>
      <c r="AG17" s="1408"/>
      <c r="AH17" s="1409"/>
    </row>
    <row r="18" spans="1:39" ht="25.2" customHeight="1" x14ac:dyDescent="0.2">
      <c r="A18" s="1387" t="s">
        <v>833</v>
      </c>
      <c r="B18" s="1022"/>
      <c r="C18" s="1022"/>
      <c r="D18" s="1022"/>
      <c r="E18" s="1022"/>
      <c r="F18" s="1023"/>
      <c r="G18" s="634"/>
      <c r="H18" s="634"/>
      <c r="I18" s="634"/>
      <c r="J18" s="634"/>
      <c r="K18" s="627"/>
      <c r="L18" s="627"/>
      <c r="M18" s="627"/>
      <c r="N18" s="627"/>
      <c r="O18" s="627"/>
      <c r="P18" s="671"/>
      <c r="Q18" s="627"/>
      <c r="R18" s="627"/>
      <c r="S18" s="1388"/>
      <c r="T18" s="1389"/>
      <c r="U18" s="1389"/>
      <c r="V18" s="1389"/>
      <c r="W18" s="1389"/>
      <c r="X18" s="1022"/>
      <c r="Y18" s="1022"/>
      <c r="Z18" s="1022"/>
      <c r="AA18" s="1022"/>
      <c r="AB18" s="1057"/>
      <c r="AC18" s="1057"/>
      <c r="AD18" s="1186"/>
      <c r="AE18" s="1186"/>
      <c r="AF18" s="1186"/>
      <c r="AG18" s="1186"/>
      <c r="AH18" s="1187"/>
    </row>
    <row r="19" spans="1:39" s="662" customFormat="1" ht="18.75" customHeight="1" x14ac:dyDescent="0.2">
      <c r="A19" s="1390" t="s">
        <v>346</v>
      </c>
      <c r="B19" s="1337"/>
      <c r="C19" s="1337"/>
      <c r="D19" s="1337"/>
      <c r="E19" s="1337"/>
      <c r="F19" s="1368"/>
      <c r="G19" s="1391"/>
      <c r="H19" s="1392"/>
      <c r="I19" s="1392"/>
      <c r="J19" s="1392"/>
      <c r="K19" s="1392"/>
      <c r="L19" s="1392"/>
      <c r="M19" s="1392"/>
      <c r="N19" s="1392"/>
      <c r="O19" s="1392"/>
      <c r="P19" s="1392"/>
      <c r="Q19" s="1392"/>
      <c r="R19" s="1392"/>
      <c r="S19" s="1392"/>
      <c r="T19" s="1392"/>
      <c r="U19" s="1392"/>
      <c r="V19" s="1392"/>
      <c r="W19" s="1392"/>
      <c r="X19" s="1392"/>
      <c r="Y19" s="1392"/>
      <c r="Z19" s="1392"/>
      <c r="AA19" s="1392"/>
      <c r="AB19" s="1392"/>
      <c r="AC19" s="1392"/>
      <c r="AD19" s="1392"/>
      <c r="AE19" s="1392"/>
      <c r="AF19" s="1392"/>
      <c r="AG19" s="1392"/>
      <c r="AH19" s="1393"/>
    </row>
    <row r="20" spans="1:39" s="662" customFormat="1" ht="22.2" customHeight="1" x14ac:dyDescent="0.2">
      <c r="A20" s="1381" t="s">
        <v>347</v>
      </c>
      <c r="B20" s="1382"/>
      <c r="C20" s="1383"/>
      <c r="D20" s="1336" t="s">
        <v>130</v>
      </c>
      <c r="E20" s="1337"/>
      <c r="F20" s="1368"/>
      <c r="G20" s="1367"/>
      <c r="H20" s="1337"/>
      <c r="I20" s="1337"/>
      <c r="J20" s="1337"/>
      <c r="K20" s="1337"/>
      <c r="L20" s="1337"/>
      <c r="M20" s="1337"/>
      <c r="N20" s="1337"/>
      <c r="O20" s="1337"/>
      <c r="P20" s="1337"/>
      <c r="Q20" s="1337"/>
      <c r="R20" s="1337"/>
      <c r="S20" s="1368"/>
      <c r="T20" s="1369" t="s">
        <v>148</v>
      </c>
      <c r="U20" s="1370"/>
      <c r="V20" s="1370"/>
      <c r="W20" s="1371"/>
      <c r="X20" s="1372"/>
      <c r="Y20" s="1373"/>
      <c r="Z20" s="1373"/>
      <c r="AA20" s="1373"/>
      <c r="AB20" s="1373"/>
      <c r="AC20" s="1373"/>
      <c r="AD20" s="1373"/>
      <c r="AE20" s="1373"/>
      <c r="AF20" s="1373"/>
      <c r="AG20" s="1373"/>
      <c r="AH20" s="1374"/>
      <c r="AM20" s="661"/>
    </row>
    <row r="21" spans="1:39" s="662" customFormat="1" ht="22.2" customHeight="1" x14ac:dyDescent="0.2">
      <c r="A21" s="1360"/>
      <c r="B21" s="1361"/>
      <c r="C21" s="1362"/>
      <c r="D21" s="1375" t="s">
        <v>130</v>
      </c>
      <c r="E21" s="1376"/>
      <c r="F21" s="1377"/>
      <c r="G21" s="1367"/>
      <c r="H21" s="1337"/>
      <c r="I21" s="1337"/>
      <c r="J21" s="1337"/>
      <c r="K21" s="1337"/>
      <c r="L21" s="1337"/>
      <c r="M21" s="1337"/>
      <c r="N21" s="1337"/>
      <c r="O21" s="1337"/>
      <c r="P21" s="1337"/>
      <c r="Q21" s="1337"/>
      <c r="R21" s="1337"/>
      <c r="S21" s="1368"/>
      <c r="T21" s="1369" t="s">
        <v>148</v>
      </c>
      <c r="U21" s="1370"/>
      <c r="V21" s="1370"/>
      <c r="W21" s="1371"/>
      <c r="X21" s="1372"/>
      <c r="Y21" s="1373"/>
      <c r="Z21" s="1373"/>
      <c r="AA21" s="1373"/>
      <c r="AB21" s="1373"/>
      <c r="AC21" s="1373"/>
      <c r="AD21" s="1373"/>
      <c r="AE21" s="1373"/>
      <c r="AF21" s="1373"/>
      <c r="AG21" s="1373"/>
      <c r="AH21" s="1374"/>
    </row>
    <row r="22" spans="1:39" s="662" customFormat="1" ht="22.2" customHeight="1" x14ac:dyDescent="0.2">
      <c r="A22" s="1360"/>
      <c r="B22" s="1361"/>
      <c r="C22" s="1362"/>
      <c r="D22" s="1375" t="s">
        <v>130</v>
      </c>
      <c r="E22" s="1376"/>
      <c r="F22" s="1377"/>
      <c r="G22" s="1367"/>
      <c r="H22" s="1337"/>
      <c r="I22" s="1337"/>
      <c r="J22" s="1337"/>
      <c r="K22" s="1337"/>
      <c r="L22" s="1337"/>
      <c r="M22" s="1337"/>
      <c r="N22" s="1337"/>
      <c r="O22" s="1337"/>
      <c r="P22" s="1337"/>
      <c r="Q22" s="1337"/>
      <c r="R22" s="1337"/>
      <c r="S22" s="1368"/>
      <c r="T22" s="1369" t="s">
        <v>148</v>
      </c>
      <c r="U22" s="1370"/>
      <c r="V22" s="1370"/>
      <c r="W22" s="1371"/>
      <c r="X22" s="1372"/>
      <c r="Y22" s="1373"/>
      <c r="Z22" s="1373"/>
      <c r="AA22" s="1373"/>
      <c r="AB22" s="1373"/>
      <c r="AC22" s="1373"/>
      <c r="AD22" s="1373"/>
      <c r="AE22" s="1373"/>
      <c r="AF22" s="1373"/>
      <c r="AG22" s="1373"/>
      <c r="AH22" s="1374"/>
    </row>
    <row r="23" spans="1:39" s="662" customFormat="1" ht="22.2" customHeight="1" thickBot="1" x14ac:dyDescent="0.25">
      <c r="A23" s="1384"/>
      <c r="B23" s="1385"/>
      <c r="C23" s="1386"/>
      <c r="D23" s="1375" t="s">
        <v>130</v>
      </c>
      <c r="E23" s="1376"/>
      <c r="F23" s="1377"/>
      <c r="G23" s="1367"/>
      <c r="H23" s="1337"/>
      <c r="I23" s="1337"/>
      <c r="J23" s="1337"/>
      <c r="K23" s="1337"/>
      <c r="L23" s="1337"/>
      <c r="M23" s="1337"/>
      <c r="N23" s="1337"/>
      <c r="O23" s="1337"/>
      <c r="P23" s="1337"/>
      <c r="Q23" s="1337"/>
      <c r="R23" s="1337"/>
      <c r="S23" s="1368"/>
      <c r="T23" s="1378" t="s">
        <v>148</v>
      </c>
      <c r="U23" s="1379"/>
      <c r="V23" s="1379"/>
      <c r="W23" s="1380"/>
      <c r="X23" s="1372"/>
      <c r="Y23" s="1373"/>
      <c r="Z23" s="1373"/>
      <c r="AA23" s="1373"/>
      <c r="AB23" s="1373"/>
      <c r="AC23" s="1373"/>
      <c r="AD23" s="1373"/>
      <c r="AE23" s="1373"/>
      <c r="AF23" s="1373"/>
      <c r="AG23" s="1373"/>
      <c r="AH23" s="1374"/>
    </row>
    <row r="24" spans="1:39" s="662" customFormat="1" ht="13.65" customHeight="1" x14ac:dyDescent="0.2">
      <c r="A24" s="1366" t="s">
        <v>834</v>
      </c>
      <c r="B24" s="1352" t="s">
        <v>838</v>
      </c>
      <c r="C24" s="1353"/>
      <c r="D24" s="1353"/>
      <c r="E24" s="1353"/>
      <c r="F24" s="1353"/>
      <c r="G24" s="1353"/>
      <c r="H24" s="1353"/>
      <c r="I24" s="1353"/>
      <c r="J24" s="1353"/>
      <c r="K24" s="1353"/>
      <c r="L24" s="1353"/>
      <c r="M24" s="1353"/>
      <c r="N24" s="1353"/>
      <c r="O24" s="1353"/>
      <c r="P24" s="1354"/>
      <c r="Q24" s="614"/>
      <c r="R24" s="635"/>
      <c r="S24" s="616"/>
      <c r="T24" s="635"/>
      <c r="U24" s="635" t="s">
        <v>826</v>
      </c>
      <c r="V24" s="636"/>
      <c r="W24" s="636"/>
      <c r="X24" s="636"/>
      <c r="Y24" s="636"/>
      <c r="Z24" s="636"/>
      <c r="AA24" s="637"/>
      <c r="AB24" s="637"/>
      <c r="AC24" s="636" t="s">
        <v>827</v>
      </c>
      <c r="AD24" s="635"/>
      <c r="AE24" s="636"/>
      <c r="AF24" s="636"/>
      <c r="AG24" s="636"/>
      <c r="AH24" s="638"/>
    </row>
    <row r="25" spans="1:39" s="662" customFormat="1" ht="13.65" customHeight="1" x14ac:dyDescent="0.2">
      <c r="A25" s="1349"/>
      <c r="B25" s="639" t="s">
        <v>839</v>
      </c>
      <c r="C25" s="657"/>
      <c r="D25" s="657"/>
      <c r="E25" s="657"/>
      <c r="F25" s="657"/>
      <c r="G25" s="657"/>
      <c r="H25" s="657"/>
      <c r="I25" s="657"/>
      <c r="J25" s="657"/>
      <c r="K25" s="657"/>
      <c r="L25" s="657"/>
      <c r="M25" s="657"/>
      <c r="N25" s="657"/>
      <c r="O25" s="657"/>
      <c r="P25" s="658"/>
      <c r="Q25" s="1184"/>
      <c r="R25" s="1185"/>
      <c r="S25" s="1185"/>
      <c r="T25" s="1185"/>
      <c r="U25" s="1185"/>
      <c r="V25" s="1185"/>
      <c r="W25" s="1185"/>
      <c r="X25" s="1185"/>
      <c r="Y25" s="1185"/>
      <c r="Z25" s="1185"/>
      <c r="AA25" s="640"/>
      <c r="AB25" s="1355" t="s">
        <v>321</v>
      </c>
      <c r="AC25" s="1355"/>
      <c r="AD25" s="1355" t="s">
        <v>332</v>
      </c>
      <c r="AE25" s="1355"/>
      <c r="AF25" s="1355"/>
      <c r="AG25" s="1355"/>
      <c r="AH25" s="1356"/>
    </row>
    <row r="26" spans="1:39" s="662" customFormat="1" ht="13.65" customHeight="1" x14ac:dyDescent="0.2">
      <c r="A26" s="1349"/>
      <c r="B26" s="1357" t="s">
        <v>348</v>
      </c>
      <c r="C26" s="1357"/>
      <c r="D26" s="1357"/>
      <c r="E26" s="1357"/>
      <c r="F26" s="1357"/>
      <c r="G26" s="1357"/>
      <c r="H26" s="1357"/>
      <c r="I26" s="1357"/>
      <c r="J26" s="1357"/>
      <c r="K26" s="1357"/>
      <c r="L26" s="1357"/>
      <c r="M26" s="1357"/>
      <c r="N26" s="1357"/>
      <c r="O26" s="1357"/>
      <c r="P26" s="1357"/>
      <c r="Q26" s="1357"/>
      <c r="R26" s="1357"/>
      <c r="S26" s="1357"/>
      <c r="T26" s="1357"/>
      <c r="U26" s="1357"/>
      <c r="V26" s="1357"/>
      <c r="W26" s="1357"/>
      <c r="X26" s="1357"/>
      <c r="Y26" s="1357"/>
      <c r="Z26" s="1357"/>
      <c r="AA26" s="1357"/>
      <c r="AB26" s="1357"/>
      <c r="AC26" s="1357"/>
      <c r="AD26" s="1357"/>
      <c r="AE26" s="1357"/>
      <c r="AF26" s="1357"/>
      <c r="AG26" s="1357"/>
      <c r="AH26" s="1358"/>
    </row>
    <row r="27" spans="1:39" s="662" customFormat="1" ht="13.65" customHeight="1" x14ac:dyDescent="0.2">
      <c r="A27" s="1349"/>
      <c r="B27" s="1359" t="s">
        <v>149</v>
      </c>
      <c r="C27" s="1277"/>
      <c r="D27" s="1277"/>
      <c r="E27" s="1277"/>
      <c r="F27" s="1277"/>
      <c r="G27" s="1277"/>
      <c r="H27" s="1277"/>
      <c r="I27" s="1277"/>
      <c r="J27" s="1283"/>
      <c r="K27" s="1285" t="s">
        <v>135</v>
      </c>
      <c r="L27" s="1274"/>
      <c r="M27" s="1274"/>
      <c r="N27" s="1274"/>
      <c r="O27" s="1274"/>
      <c r="P27" s="1275"/>
      <c r="Q27" s="1285" t="s">
        <v>136</v>
      </c>
      <c r="R27" s="1274"/>
      <c r="S27" s="1274"/>
      <c r="T27" s="1274"/>
      <c r="U27" s="1274"/>
      <c r="V27" s="1274"/>
      <c r="W27" s="1285" t="s">
        <v>137</v>
      </c>
      <c r="X27" s="1334"/>
      <c r="Y27" s="1334"/>
      <c r="Z27" s="1334"/>
      <c r="AA27" s="1334"/>
      <c r="AB27" s="1284"/>
      <c r="AC27" s="1285" t="s">
        <v>138</v>
      </c>
      <c r="AD27" s="1274"/>
      <c r="AE27" s="1274"/>
      <c r="AF27" s="1274"/>
      <c r="AG27" s="1274"/>
      <c r="AH27" s="1347"/>
    </row>
    <row r="28" spans="1:39" s="662" customFormat="1" ht="13.65" customHeight="1" x14ac:dyDescent="0.2">
      <c r="A28" s="1349"/>
      <c r="B28" s="1360"/>
      <c r="C28" s="1361"/>
      <c r="D28" s="1361"/>
      <c r="E28" s="1361"/>
      <c r="F28" s="1361"/>
      <c r="G28" s="1361"/>
      <c r="H28" s="1361"/>
      <c r="I28" s="1361"/>
      <c r="J28" s="1362"/>
      <c r="K28" s="1285" t="s">
        <v>139</v>
      </c>
      <c r="L28" s="1274"/>
      <c r="M28" s="1274"/>
      <c r="N28" s="1285" t="s">
        <v>349</v>
      </c>
      <c r="O28" s="1274"/>
      <c r="P28" s="1275"/>
      <c r="Q28" s="1285" t="s">
        <v>139</v>
      </c>
      <c r="R28" s="1274"/>
      <c r="S28" s="1275"/>
      <c r="T28" s="1285" t="s">
        <v>349</v>
      </c>
      <c r="U28" s="1274"/>
      <c r="V28" s="1274"/>
      <c r="W28" s="1285" t="s">
        <v>139</v>
      </c>
      <c r="X28" s="1274"/>
      <c r="Y28" s="1275"/>
      <c r="Z28" s="1285" t="s">
        <v>349</v>
      </c>
      <c r="AA28" s="1274"/>
      <c r="AB28" s="1275"/>
      <c r="AC28" s="1285" t="s">
        <v>139</v>
      </c>
      <c r="AD28" s="1274"/>
      <c r="AE28" s="1275"/>
      <c r="AF28" s="1285" t="s">
        <v>349</v>
      </c>
      <c r="AG28" s="1274"/>
      <c r="AH28" s="1347"/>
    </row>
    <row r="29" spans="1:39" s="662" customFormat="1" ht="13.65" customHeight="1" x14ac:dyDescent="0.2">
      <c r="A29" s="1349"/>
      <c r="B29" s="641"/>
      <c r="C29" s="1344" t="s">
        <v>350</v>
      </c>
      <c r="D29" s="1300"/>
      <c r="E29" s="1300"/>
      <c r="F29" s="1300"/>
      <c r="G29" s="1301"/>
      <c r="H29" s="1285" t="s">
        <v>351</v>
      </c>
      <c r="I29" s="1274"/>
      <c r="J29" s="1275"/>
      <c r="K29" s="1311"/>
      <c r="L29" s="1309"/>
      <c r="M29" s="1309"/>
      <c r="N29" s="1311"/>
      <c r="O29" s="1309"/>
      <c r="P29" s="1310"/>
      <c r="Q29" s="1311"/>
      <c r="R29" s="1309"/>
      <c r="S29" s="1310"/>
      <c r="T29" s="1311"/>
      <c r="U29" s="1309"/>
      <c r="V29" s="1309"/>
      <c r="W29" s="1311"/>
      <c r="X29" s="1309"/>
      <c r="Y29" s="1310"/>
      <c r="Z29" s="1311"/>
      <c r="AA29" s="1309"/>
      <c r="AB29" s="1310"/>
      <c r="AC29" s="1311"/>
      <c r="AD29" s="1309"/>
      <c r="AE29" s="1310"/>
      <c r="AF29" s="1311"/>
      <c r="AG29" s="1309"/>
      <c r="AH29" s="1343"/>
    </row>
    <row r="30" spans="1:39" s="662" customFormat="1" ht="13.65" customHeight="1" x14ac:dyDescent="0.2">
      <c r="A30" s="1349"/>
      <c r="B30" s="641"/>
      <c r="C30" s="1346"/>
      <c r="D30" s="1322"/>
      <c r="E30" s="1322"/>
      <c r="F30" s="1322"/>
      <c r="G30" s="1323"/>
      <c r="H30" s="1313" t="s">
        <v>140</v>
      </c>
      <c r="I30" s="1277"/>
      <c r="J30" s="1283"/>
      <c r="K30" s="1311"/>
      <c r="L30" s="1309"/>
      <c r="M30" s="1309"/>
      <c r="N30" s="1311"/>
      <c r="O30" s="1309"/>
      <c r="P30" s="1310"/>
      <c r="Q30" s="1311"/>
      <c r="R30" s="1309"/>
      <c r="S30" s="1310"/>
      <c r="T30" s="1286"/>
      <c r="U30" s="1287"/>
      <c r="V30" s="1287"/>
      <c r="W30" s="1286"/>
      <c r="X30" s="1287"/>
      <c r="Y30" s="1315"/>
      <c r="Z30" s="1286"/>
      <c r="AA30" s="1287"/>
      <c r="AB30" s="1315"/>
      <c r="AC30" s="1311"/>
      <c r="AD30" s="1309"/>
      <c r="AE30" s="1310"/>
      <c r="AF30" s="1311"/>
      <c r="AG30" s="1309"/>
      <c r="AH30" s="1343"/>
    </row>
    <row r="31" spans="1:39" s="662" customFormat="1" ht="13.65" customHeight="1" x14ac:dyDescent="0.2">
      <c r="A31" s="1349"/>
      <c r="B31" s="641"/>
      <c r="C31" s="1344" t="s">
        <v>352</v>
      </c>
      <c r="D31" s="1300"/>
      <c r="E31" s="1300"/>
      <c r="F31" s="1300"/>
      <c r="G31" s="1301"/>
      <c r="H31" s="1285" t="s">
        <v>351</v>
      </c>
      <c r="I31" s="1274"/>
      <c r="J31" s="1275"/>
      <c r="K31" s="1311"/>
      <c r="L31" s="1309"/>
      <c r="M31" s="1309"/>
      <c r="N31" s="1311"/>
      <c r="O31" s="1309"/>
      <c r="P31" s="1310"/>
      <c r="Q31" s="1311"/>
      <c r="R31" s="1309"/>
      <c r="S31" s="1310"/>
      <c r="T31" s="1311"/>
      <c r="U31" s="1309"/>
      <c r="V31" s="1309"/>
      <c r="W31" s="1311"/>
      <c r="X31" s="1309"/>
      <c r="Y31" s="1310"/>
      <c r="Z31" s="1311"/>
      <c r="AA31" s="1309"/>
      <c r="AB31" s="1310"/>
      <c r="AC31" s="1311"/>
      <c r="AD31" s="1309"/>
      <c r="AE31" s="1310"/>
      <c r="AF31" s="1311"/>
      <c r="AG31" s="1309"/>
      <c r="AH31" s="1343"/>
    </row>
    <row r="32" spans="1:39" s="662" customFormat="1" ht="13.65" customHeight="1" x14ac:dyDescent="0.2">
      <c r="A32" s="1349"/>
      <c r="B32" s="641"/>
      <c r="C32" s="1345"/>
      <c r="D32" s="1302"/>
      <c r="E32" s="1302"/>
      <c r="F32" s="1302"/>
      <c r="G32" s="1303"/>
      <c r="H32" s="1313" t="s">
        <v>140</v>
      </c>
      <c r="I32" s="1277"/>
      <c r="J32" s="1283"/>
      <c r="K32" s="1311"/>
      <c r="L32" s="1309"/>
      <c r="M32" s="1309"/>
      <c r="N32" s="1311"/>
      <c r="O32" s="1309"/>
      <c r="P32" s="1310"/>
      <c r="Q32" s="1286"/>
      <c r="R32" s="1287"/>
      <c r="S32" s="1315"/>
      <c r="T32" s="1286"/>
      <c r="U32" s="1287"/>
      <c r="V32" s="1287"/>
      <c r="W32" s="1286"/>
      <c r="X32" s="1287"/>
      <c r="Y32" s="1315"/>
      <c r="Z32" s="1286"/>
      <c r="AA32" s="1287"/>
      <c r="AB32" s="1315"/>
      <c r="AC32" s="1286"/>
      <c r="AD32" s="1287"/>
      <c r="AE32" s="1315"/>
      <c r="AF32" s="1286"/>
      <c r="AG32" s="1287"/>
      <c r="AH32" s="1335"/>
    </row>
    <row r="33" spans="1:35" s="662" customFormat="1" ht="13.65" customHeight="1" x14ac:dyDescent="0.2">
      <c r="A33" s="1349"/>
      <c r="B33" s="642"/>
      <c r="C33" s="1336" t="s">
        <v>353</v>
      </c>
      <c r="D33" s="1337"/>
      <c r="E33" s="1337"/>
      <c r="F33" s="1337"/>
      <c r="G33" s="1337"/>
      <c r="H33" s="1337"/>
      <c r="I33" s="1337"/>
      <c r="J33" s="1338"/>
      <c r="K33" s="1363"/>
      <c r="L33" s="1363"/>
      <c r="M33" s="1363"/>
      <c r="N33" s="1363"/>
      <c r="O33" s="1363"/>
      <c r="P33" s="1363"/>
      <c r="Q33" s="1341"/>
      <c r="R33" s="1341"/>
      <c r="S33" s="1341"/>
      <c r="T33" s="1341"/>
      <c r="U33" s="1341"/>
      <c r="V33" s="1341"/>
      <c r="W33" s="1341"/>
      <c r="X33" s="1341"/>
      <c r="Y33" s="1341"/>
      <c r="Z33" s="1341"/>
      <c r="AA33" s="1341"/>
      <c r="AB33" s="1341"/>
      <c r="AC33" s="1364"/>
      <c r="AD33" s="1364"/>
      <c r="AE33" s="1364"/>
      <c r="AF33" s="1364"/>
      <c r="AG33" s="1364"/>
      <c r="AH33" s="1365"/>
    </row>
    <row r="34" spans="1:35" s="662" customFormat="1" ht="13.65" customHeight="1" x14ac:dyDescent="0.2">
      <c r="A34" s="1349"/>
      <c r="B34" s="1329"/>
      <c r="C34" s="1329"/>
      <c r="D34" s="1329"/>
      <c r="E34" s="1329"/>
      <c r="F34" s="1329"/>
      <c r="G34" s="1329"/>
      <c r="H34" s="1329"/>
      <c r="I34" s="1329"/>
      <c r="J34" s="1330"/>
      <c r="K34" s="1285" t="s">
        <v>141</v>
      </c>
      <c r="L34" s="1274"/>
      <c r="M34" s="1274"/>
      <c r="N34" s="1274"/>
      <c r="O34" s="1274"/>
      <c r="P34" s="1275"/>
      <c r="Q34" s="1333" t="s">
        <v>142</v>
      </c>
      <c r="R34" s="1334"/>
      <c r="S34" s="1334"/>
      <c r="T34" s="1334"/>
      <c r="U34" s="1334"/>
      <c r="V34" s="1334"/>
      <c r="W34" s="1029" t="s">
        <v>851</v>
      </c>
      <c r="X34" s="1030"/>
      <c r="Y34" s="1030"/>
      <c r="Z34" s="1030"/>
      <c r="AA34" s="1030"/>
      <c r="AB34" s="1031"/>
      <c r="AC34" s="1032" t="s">
        <v>317</v>
      </c>
      <c r="AD34" s="1033"/>
      <c r="AE34" s="1033"/>
      <c r="AF34" s="1033"/>
      <c r="AG34" s="1033"/>
      <c r="AH34" s="1034"/>
    </row>
    <row r="35" spans="1:35" s="662" customFormat="1" ht="13.65" customHeight="1" x14ac:dyDescent="0.2">
      <c r="A35" s="1349"/>
      <c r="B35" s="1329"/>
      <c r="C35" s="1331"/>
      <c r="D35" s="1331"/>
      <c r="E35" s="1331"/>
      <c r="F35" s="1331"/>
      <c r="G35" s="1331"/>
      <c r="H35" s="1331"/>
      <c r="I35" s="1331"/>
      <c r="J35" s="1332"/>
      <c r="K35" s="1285" t="s">
        <v>139</v>
      </c>
      <c r="L35" s="1274"/>
      <c r="M35" s="1274"/>
      <c r="N35" s="1285" t="s">
        <v>349</v>
      </c>
      <c r="O35" s="1274"/>
      <c r="P35" s="1275"/>
      <c r="Q35" s="1313" t="s">
        <v>139</v>
      </c>
      <c r="R35" s="1277"/>
      <c r="S35" s="1283"/>
      <c r="T35" s="1313" t="s">
        <v>349</v>
      </c>
      <c r="U35" s="1277"/>
      <c r="V35" s="1277"/>
      <c r="W35" s="1035" t="s">
        <v>310</v>
      </c>
      <c r="X35" s="1036"/>
      <c r="Y35" s="1037"/>
      <c r="Z35" s="1035" t="s">
        <v>311</v>
      </c>
      <c r="AA35" s="1036"/>
      <c r="AB35" s="1037"/>
      <c r="AC35" s="1316"/>
      <c r="AD35" s="1049"/>
      <c r="AE35" s="1049"/>
      <c r="AF35" s="1049"/>
      <c r="AG35" s="1049"/>
      <c r="AH35" s="1086"/>
    </row>
    <row r="36" spans="1:35" s="662" customFormat="1" ht="13.65" customHeight="1" x14ac:dyDescent="0.2">
      <c r="A36" s="1349"/>
      <c r="B36" s="643"/>
      <c r="C36" s="1300" t="s">
        <v>350</v>
      </c>
      <c r="D36" s="1300"/>
      <c r="E36" s="1300"/>
      <c r="F36" s="1300"/>
      <c r="G36" s="1301"/>
      <c r="H36" s="1285" t="s">
        <v>351</v>
      </c>
      <c r="I36" s="1274"/>
      <c r="J36" s="1275"/>
      <c r="K36" s="1311"/>
      <c r="L36" s="1309"/>
      <c r="M36" s="1309"/>
      <c r="N36" s="1311"/>
      <c r="O36" s="1309"/>
      <c r="P36" s="1309"/>
      <c r="Q36" s="1324"/>
      <c r="R36" s="1325"/>
      <c r="S36" s="1326"/>
      <c r="T36" s="1327"/>
      <c r="U36" s="1325"/>
      <c r="V36" s="1328"/>
      <c r="W36" s="1028"/>
      <c r="X36" s="1028"/>
      <c r="Y36" s="1028"/>
      <c r="Z36" s="1028"/>
      <c r="AA36" s="1028"/>
      <c r="AB36" s="1028"/>
      <c r="AC36" s="1317"/>
      <c r="AD36" s="1318"/>
      <c r="AE36" s="1318"/>
      <c r="AF36" s="1318"/>
      <c r="AG36" s="1318"/>
      <c r="AH36" s="1319"/>
    </row>
    <row r="37" spans="1:35" s="662" customFormat="1" ht="13.65" customHeight="1" x14ac:dyDescent="0.2">
      <c r="A37" s="1349"/>
      <c r="B37" s="643"/>
      <c r="C37" s="1322"/>
      <c r="D37" s="1322"/>
      <c r="E37" s="1322"/>
      <c r="F37" s="1322"/>
      <c r="G37" s="1323"/>
      <c r="H37" s="1313" t="s">
        <v>140</v>
      </c>
      <c r="I37" s="1277"/>
      <c r="J37" s="1283"/>
      <c r="K37" s="1286"/>
      <c r="L37" s="1287"/>
      <c r="M37" s="1287"/>
      <c r="N37" s="1286"/>
      <c r="O37" s="1287"/>
      <c r="P37" s="1287"/>
      <c r="Q37" s="1308"/>
      <c r="R37" s="1309"/>
      <c r="S37" s="1310"/>
      <c r="T37" s="1286"/>
      <c r="U37" s="1287"/>
      <c r="V37" s="1288"/>
      <c r="W37" s="1028"/>
      <c r="X37" s="1028"/>
      <c r="Y37" s="1028"/>
      <c r="Z37" s="1028"/>
      <c r="AA37" s="1028"/>
      <c r="AB37" s="1028"/>
      <c r="AC37" s="1317"/>
      <c r="AD37" s="1318"/>
      <c r="AE37" s="1318"/>
      <c r="AF37" s="1318"/>
      <c r="AG37" s="1318"/>
      <c r="AH37" s="1319"/>
    </row>
    <row r="38" spans="1:35" s="662" customFormat="1" ht="13.65" customHeight="1" x14ac:dyDescent="0.2">
      <c r="A38" s="1349"/>
      <c r="B38" s="643"/>
      <c r="C38" s="1300" t="s">
        <v>352</v>
      </c>
      <c r="D38" s="1300"/>
      <c r="E38" s="1300"/>
      <c r="F38" s="1300"/>
      <c r="G38" s="1301"/>
      <c r="H38" s="1285" t="s">
        <v>351</v>
      </c>
      <c r="I38" s="1274"/>
      <c r="J38" s="1275"/>
      <c r="K38" s="1304"/>
      <c r="L38" s="1305"/>
      <c r="M38" s="1305"/>
      <c r="N38" s="1305"/>
      <c r="O38" s="1305"/>
      <c r="P38" s="1305"/>
      <c r="Q38" s="1308"/>
      <c r="R38" s="1309"/>
      <c r="S38" s="1310"/>
      <c r="T38" s="1311"/>
      <c r="U38" s="1309"/>
      <c r="V38" s="1312"/>
      <c r="W38" s="1028"/>
      <c r="X38" s="1028"/>
      <c r="Y38" s="1028"/>
      <c r="Z38" s="1028"/>
      <c r="AA38" s="1028"/>
      <c r="AB38" s="1028"/>
      <c r="AC38" s="1317"/>
      <c r="AD38" s="1318"/>
      <c r="AE38" s="1318"/>
      <c r="AF38" s="1318"/>
      <c r="AG38" s="1318"/>
      <c r="AH38" s="1319"/>
    </row>
    <row r="39" spans="1:35" s="662" customFormat="1" ht="13.65" customHeight="1" x14ac:dyDescent="0.2">
      <c r="A39" s="1349"/>
      <c r="B39" s="644"/>
      <c r="C39" s="1302"/>
      <c r="D39" s="1302"/>
      <c r="E39" s="1302"/>
      <c r="F39" s="1302"/>
      <c r="G39" s="1303"/>
      <c r="H39" s="1313" t="s">
        <v>140</v>
      </c>
      <c r="I39" s="1277"/>
      <c r="J39" s="1283"/>
      <c r="K39" s="1306"/>
      <c r="L39" s="1307"/>
      <c r="M39" s="1307"/>
      <c r="N39" s="1307"/>
      <c r="O39" s="1307"/>
      <c r="P39" s="1307"/>
      <c r="Q39" s="1314"/>
      <c r="R39" s="1287"/>
      <c r="S39" s="1315"/>
      <c r="T39" s="1286"/>
      <c r="U39" s="1287"/>
      <c r="V39" s="1288"/>
      <c r="W39" s="1028"/>
      <c r="X39" s="1028"/>
      <c r="Y39" s="1028"/>
      <c r="Z39" s="1028"/>
      <c r="AA39" s="1028"/>
      <c r="AB39" s="1028"/>
      <c r="AC39" s="1320"/>
      <c r="AD39" s="1051"/>
      <c r="AE39" s="1051"/>
      <c r="AF39" s="1051"/>
      <c r="AG39" s="1051"/>
      <c r="AH39" s="1321"/>
    </row>
    <row r="40" spans="1:35" s="662" customFormat="1" ht="13.65" customHeight="1" x14ac:dyDescent="0.2">
      <c r="A40" s="1349"/>
      <c r="B40" s="1289" t="s">
        <v>354</v>
      </c>
      <c r="C40" s="1289"/>
      <c r="D40" s="1289"/>
      <c r="E40" s="1289"/>
      <c r="F40" s="1289"/>
      <c r="G40" s="1289"/>
      <c r="H40" s="1289"/>
      <c r="I40" s="1289"/>
      <c r="J40" s="1289"/>
      <c r="K40" s="1289"/>
      <c r="L40" s="1289"/>
      <c r="M40" s="1289"/>
      <c r="N40" s="1289"/>
      <c r="O40" s="1289"/>
      <c r="P40" s="1289"/>
      <c r="Q40" s="1289"/>
      <c r="R40" s="1289"/>
      <c r="S40" s="1289"/>
      <c r="T40" s="1289"/>
      <c r="U40" s="1289"/>
      <c r="V40" s="1289"/>
      <c r="W40" s="1289"/>
      <c r="X40" s="1289"/>
      <c r="Y40" s="1289"/>
      <c r="Z40" s="1289"/>
      <c r="AA40" s="1289"/>
      <c r="AB40" s="1289"/>
      <c r="AC40" s="1289"/>
      <c r="AD40" s="1289"/>
      <c r="AE40" s="1289"/>
      <c r="AF40" s="1289"/>
      <c r="AG40" s="1289"/>
      <c r="AH40" s="1290"/>
    </row>
    <row r="41" spans="1:35" s="662" customFormat="1" ht="13.65" customHeight="1" x14ac:dyDescent="0.2">
      <c r="A41" s="1349"/>
      <c r="B41" s="1283" t="s">
        <v>355</v>
      </c>
      <c r="C41" s="1285" t="s">
        <v>143</v>
      </c>
      <c r="D41" s="1274"/>
      <c r="E41" s="1274"/>
      <c r="F41" s="1274"/>
      <c r="G41" s="1274"/>
      <c r="H41" s="1274"/>
      <c r="I41" s="1274"/>
      <c r="J41" s="1274"/>
      <c r="K41" s="1274"/>
      <c r="L41" s="1275"/>
      <c r="M41" s="1272"/>
      <c r="N41" s="1273"/>
      <c r="O41" s="1273"/>
      <c r="P41" s="1273"/>
      <c r="Q41" s="1273"/>
      <c r="R41" s="1273"/>
      <c r="S41" s="1274" t="s">
        <v>134</v>
      </c>
      <c r="T41" s="1275"/>
      <c r="U41" s="1291"/>
      <c r="V41" s="1292"/>
      <c r="W41" s="1292"/>
      <c r="X41" s="1292"/>
      <c r="Y41" s="1292"/>
      <c r="Z41" s="1292"/>
      <c r="AA41" s="1292"/>
      <c r="AB41" s="1292"/>
      <c r="AC41" s="1292"/>
      <c r="AD41" s="1292"/>
      <c r="AE41" s="1292"/>
      <c r="AF41" s="1292"/>
      <c r="AG41" s="1292"/>
      <c r="AH41" s="1293"/>
    </row>
    <row r="42" spans="1:35" s="662" customFormat="1" ht="13.65" customHeight="1" x14ac:dyDescent="0.2">
      <c r="A42" s="1349"/>
      <c r="B42" s="1284"/>
      <c r="C42" s="1285" t="s">
        <v>356</v>
      </c>
      <c r="D42" s="1274"/>
      <c r="E42" s="1274"/>
      <c r="F42" s="1274"/>
      <c r="G42" s="1274"/>
      <c r="H42" s="1274"/>
      <c r="I42" s="1274"/>
      <c r="J42" s="1274"/>
      <c r="K42" s="1274"/>
      <c r="L42" s="1275"/>
      <c r="M42" s="1272"/>
      <c r="N42" s="1273"/>
      <c r="O42" s="1273"/>
      <c r="P42" s="1273"/>
      <c r="Q42" s="1273"/>
      <c r="R42" s="1273"/>
      <c r="S42" s="1274" t="s">
        <v>323</v>
      </c>
      <c r="T42" s="1275"/>
      <c r="U42" s="1294"/>
      <c r="V42" s="1295"/>
      <c r="W42" s="1295"/>
      <c r="X42" s="1295"/>
      <c r="Y42" s="1295"/>
      <c r="Z42" s="1295"/>
      <c r="AA42" s="1295"/>
      <c r="AB42" s="1295"/>
      <c r="AC42" s="1295"/>
      <c r="AD42" s="1295"/>
      <c r="AE42" s="1295"/>
      <c r="AF42" s="1295"/>
      <c r="AG42" s="1295"/>
      <c r="AH42" s="1296"/>
    </row>
    <row r="43" spans="1:35" s="662" customFormat="1" ht="13.65" customHeight="1" x14ac:dyDescent="0.2">
      <c r="A43" s="1349"/>
      <c r="B43" s="1274" t="s">
        <v>147</v>
      </c>
      <c r="C43" s="1274"/>
      <c r="D43" s="1274"/>
      <c r="E43" s="1274"/>
      <c r="F43" s="1274"/>
      <c r="G43" s="1274"/>
      <c r="H43" s="1274"/>
      <c r="I43" s="1274"/>
      <c r="J43" s="1274"/>
      <c r="K43" s="1274"/>
      <c r="L43" s="1275"/>
      <c r="M43" s="1272"/>
      <c r="N43" s="1273"/>
      <c r="O43" s="1273"/>
      <c r="P43" s="1273"/>
      <c r="Q43" s="1273"/>
      <c r="R43" s="1273"/>
      <c r="S43" s="1274" t="s">
        <v>323</v>
      </c>
      <c r="T43" s="1275"/>
      <c r="U43" s="1294"/>
      <c r="V43" s="1295"/>
      <c r="W43" s="1295"/>
      <c r="X43" s="1295"/>
      <c r="Y43" s="1295"/>
      <c r="Z43" s="1295"/>
      <c r="AA43" s="1295"/>
      <c r="AB43" s="1295"/>
      <c r="AC43" s="1295"/>
      <c r="AD43" s="1295"/>
      <c r="AE43" s="1295"/>
      <c r="AF43" s="1295"/>
      <c r="AG43" s="1295"/>
      <c r="AH43" s="1296"/>
    </row>
    <row r="44" spans="1:35" s="662" customFormat="1" ht="13.65" customHeight="1" x14ac:dyDescent="0.2">
      <c r="A44" s="1349"/>
      <c r="B44" s="1283" t="s">
        <v>357</v>
      </c>
      <c r="C44" s="1285" t="s">
        <v>144</v>
      </c>
      <c r="D44" s="1274"/>
      <c r="E44" s="1274"/>
      <c r="F44" s="1274"/>
      <c r="G44" s="1274"/>
      <c r="H44" s="1274"/>
      <c r="I44" s="1274"/>
      <c r="J44" s="1274"/>
      <c r="K44" s="1274"/>
      <c r="L44" s="1275"/>
      <c r="M44" s="1272"/>
      <c r="N44" s="1273"/>
      <c r="O44" s="1273"/>
      <c r="P44" s="1273"/>
      <c r="Q44" s="1273"/>
      <c r="R44" s="1273"/>
      <c r="S44" s="1274" t="s">
        <v>145</v>
      </c>
      <c r="T44" s="1275"/>
      <c r="U44" s="1294"/>
      <c r="V44" s="1295"/>
      <c r="W44" s="1295"/>
      <c r="X44" s="1295"/>
      <c r="Y44" s="1295"/>
      <c r="Z44" s="1295"/>
      <c r="AA44" s="1295"/>
      <c r="AB44" s="1295"/>
      <c r="AC44" s="1295"/>
      <c r="AD44" s="1295"/>
      <c r="AE44" s="1295"/>
      <c r="AF44" s="1295"/>
      <c r="AG44" s="1295"/>
      <c r="AH44" s="1296"/>
    </row>
    <row r="45" spans="1:35" s="662" customFormat="1" ht="13.65" customHeight="1" x14ac:dyDescent="0.2">
      <c r="A45" s="1349"/>
      <c r="B45" s="1284"/>
      <c r="C45" s="1285" t="s">
        <v>146</v>
      </c>
      <c r="D45" s="1274"/>
      <c r="E45" s="1274"/>
      <c r="F45" s="1274"/>
      <c r="G45" s="1274"/>
      <c r="H45" s="1274"/>
      <c r="I45" s="1277"/>
      <c r="J45" s="1277"/>
      <c r="K45" s="1277"/>
      <c r="L45" s="1283"/>
      <c r="M45" s="1272"/>
      <c r="N45" s="1273"/>
      <c r="O45" s="1273"/>
      <c r="P45" s="1273"/>
      <c r="Q45" s="1273"/>
      <c r="R45" s="1273"/>
      <c r="S45" s="1274" t="s">
        <v>145</v>
      </c>
      <c r="T45" s="1275"/>
      <c r="U45" s="1297"/>
      <c r="V45" s="1298"/>
      <c r="W45" s="1298"/>
      <c r="X45" s="1298"/>
      <c r="Y45" s="1298"/>
      <c r="Z45" s="1298"/>
      <c r="AA45" s="1298"/>
      <c r="AB45" s="1298"/>
      <c r="AC45" s="1298"/>
      <c r="AD45" s="1298"/>
      <c r="AE45" s="1298"/>
      <c r="AF45" s="1298"/>
      <c r="AG45" s="1298"/>
      <c r="AH45" s="1299"/>
    </row>
    <row r="46" spans="1:35" s="622" customFormat="1" ht="13.65" customHeight="1" x14ac:dyDescent="0.2">
      <c r="A46" s="1349"/>
      <c r="B46" s="1274" t="s">
        <v>329</v>
      </c>
      <c r="C46" s="1274"/>
      <c r="D46" s="1274"/>
      <c r="E46" s="1274"/>
      <c r="F46" s="1274"/>
      <c r="G46" s="1274"/>
      <c r="H46" s="1276"/>
      <c r="I46" s="1277"/>
      <c r="J46" s="1277"/>
      <c r="K46" s="1277"/>
      <c r="L46" s="1277"/>
      <c r="M46" s="1277"/>
      <c r="N46" s="1277"/>
      <c r="O46" s="1277"/>
      <c r="P46" s="1277"/>
      <c r="Q46" s="1277"/>
      <c r="R46" s="1277"/>
      <c r="S46" s="1277"/>
      <c r="T46" s="1277"/>
      <c r="U46" s="1277"/>
      <c r="V46" s="1277"/>
      <c r="W46" s="1277"/>
      <c r="X46" s="1277"/>
      <c r="Y46" s="1277"/>
      <c r="Z46" s="1277"/>
      <c r="AA46" s="1277"/>
      <c r="AB46" s="1277"/>
      <c r="AC46" s="1277"/>
      <c r="AD46" s="1277"/>
      <c r="AE46" s="1277"/>
      <c r="AF46" s="1277"/>
      <c r="AG46" s="1277"/>
      <c r="AH46" s="1278"/>
    </row>
    <row r="47" spans="1:35" s="662" customFormat="1" ht="15" customHeight="1" thickBot="1" x14ac:dyDescent="0.25">
      <c r="A47" s="1351"/>
      <c r="B47" s="1277" t="s">
        <v>358</v>
      </c>
      <c r="C47" s="1277"/>
      <c r="D47" s="1277"/>
      <c r="E47" s="1277"/>
      <c r="F47" s="1277"/>
      <c r="G47" s="1277"/>
      <c r="H47" s="1279"/>
      <c r="I47" s="1280"/>
      <c r="J47" s="1281"/>
      <c r="K47" s="1281"/>
      <c r="L47" s="1281"/>
      <c r="M47" s="1281"/>
      <c r="N47" s="1281"/>
      <c r="O47" s="645"/>
      <c r="P47" s="646" t="s">
        <v>359</v>
      </c>
      <c r="Q47" s="1282" t="s">
        <v>336</v>
      </c>
      <c r="R47" s="1282"/>
      <c r="S47" s="1282"/>
      <c r="T47" s="1282"/>
      <c r="U47" s="1282"/>
      <c r="V47" s="1282"/>
      <c r="W47" s="1282"/>
      <c r="X47" s="1282"/>
      <c r="Y47" s="1282"/>
      <c r="Z47" s="1280"/>
      <c r="AA47" s="1281"/>
      <c r="AB47" s="1281"/>
      <c r="AC47" s="1281"/>
      <c r="AD47" s="1281"/>
      <c r="AE47" s="1281"/>
      <c r="AF47" s="645"/>
      <c r="AG47" s="645"/>
      <c r="AH47" s="647" t="s">
        <v>134</v>
      </c>
      <c r="AI47" s="648"/>
    </row>
    <row r="48" spans="1:35" s="662" customFormat="1" ht="13.65" customHeight="1" x14ac:dyDescent="0.2">
      <c r="A48" s="1348" t="s">
        <v>836</v>
      </c>
      <c r="B48" s="1352" t="s">
        <v>838</v>
      </c>
      <c r="C48" s="1353"/>
      <c r="D48" s="1353"/>
      <c r="E48" s="1353"/>
      <c r="F48" s="1353"/>
      <c r="G48" s="1353"/>
      <c r="H48" s="1353"/>
      <c r="I48" s="1353"/>
      <c r="J48" s="1353"/>
      <c r="K48" s="1353"/>
      <c r="L48" s="1353"/>
      <c r="M48" s="1353"/>
      <c r="N48" s="1353"/>
      <c r="O48" s="1353"/>
      <c r="P48" s="1354"/>
      <c r="Q48" s="614"/>
      <c r="R48" s="635"/>
      <c r="S48" s="616"/>
      <c r="T48" s="635"/>
      <c r="U48" s="635" t="s">
        <v>826</v>
      </c>
      <c r="V48" s="636"/>
      <c r="W48" s="636"/>
      <c r="X48" s="636"/>
      <c r="Y48" s="636"/>
      <c r="Z48" s="636"/>
      <c r="AA48" s="637"/>
      <c r="AB48" s="637"/>
      <c r="AC48" s="636" t="s">
        <v>827</v>
      </c>
      <c r="AD48" s="635"/>
      <c r="AE48" s="636"/>
      <c r="AF48" s="636"/>
      <c r="AG48" s="636"/>
      <c r="AH48" s="638"/>
    </row>
    <row r="49" spans="1:34" s="662" customFormat="1" ht="13.65" customHeight="1" x14ac:dyDescent="0.2">
      <c r="A49" s="1349"/>
      <c r="B49" s="639" t="s">
        <v>839</v>
      </c>
      <c r="C49" s="657"/>
      <c r="D49" s="657"/>
      <c r="E49" s="657"/>
      <c r="F49" s="657"/>
      <c r="G49" s="657"/>
      <c r="H49" s="657"/>
      <c r="I49" s="657"/>
      <c r="J49" s="657"/>
      <c r="K49" s="657"/>
      <c r="L49" s="657"/>
      <c r="M49" s="657"/>
      <c r="N49" s="657"/>
      <c r="O49" s="657"/>
      <c r="P49" s="658"/>
      <c r="Q49" s="1184"/>
      <c r="R49" s="1185"/>
      <c r="S49" s="1185"/>
      <c r="T49" s="1185"/>
      <c r="U49" s="1185"/>
      <c r="V49" s="1185"/>
      <c r="W49" s="1185"/>
      <c r="X49" s="1185"/>
      <c r="Y49" s="1185"/>
      <c r="Z49" s="1185"/>
      <c r="AA49" s="640"/>
      <c r="AB49" s="1355" t="s">
        <v>321</v>
      </c>
      <c r="AC49" s="1355"/>
      <c r="AD49" s="1355" t="s">
        <v>332</v>
      </c>
      <c r="AE49" s="1355"/>
      <c r="AF49" s="1355"/>
      <c r="AG49" s="1355"/>
      <c r="AH49" s="1356"/>
    </row>
    <row r="50" spans="1:34" s="662" customFormat="1" ht="13.65" customHeight="1" x14ac:dyDescent="0.2">
      <c r="A50" s="1349"/>
      <c r="B50" s="1357" t="s">
        <v>348</v>
      </c>
      <c r="C50" s="1357"/>
      <c r="D50" s="1357"/>
      <c r="E50" s="1357"/>
      <c r="F50" s="1357"/>
      <c r="G50" s="1357"/>
      <c r="H50" s="1357"/>
      <c r="I50" s="1357"/>
      <c r="J50" s="1357"/>
      <c r="K50" s="1357"/>
      <c r="L50" s="1357"/>
      <c r="M50" s="1357"/>
      <c r="N50" s="1357"/>
      <c r="O50" s="1357"/>
      <c r="P50" s="1357"/>
      <c r="Q50" s="1357"/>
      <c r="R50" s="1357"/>
      <c r="S50" s="1357"/>
      <c r="T50" s="1357"/>
      <c r="U50" s="1357"/>
      <c r="V50" s="1357"/>
      <c r="W50" s="1357"/>
      <c r="X50" s="1357"/>
      <c r="Y50" s="1357"/>
      <c r="Z50" s="1357"/>
      <c r="AA50" s="1357"/>
      <c r="AB50" s="1357"/>
      <c r="AC50" s="1357"/>
      <c r="AD50" s="1357"/>
      <c r="AE50" s="1357"/>
      <c r="AF50" s="1357"/>
      <c r="AG50" s="1357"/>
      <c r="AH50" s="1358"/>
    </row>
    <row r="51" spans="1:34" s="662" customFormat="1" ht="13.65" customHeight="1" x14ac:dyDescent="0.2">
      <c r="A51" s="1349"/>
      <c r="B51" s="1359" t="s">
        <v>149</v>
      </c>
      <c r="C51" s="1277"/>
      <c r="D51" s="1277"/>
      <c r="E51" s="1277"/>
      <c r="F51" s="1277"/>
      <c r="G51" s="1277"/>
      <c r="H51" s="1277"/>
      <c r="I51" s="1277"/>
      <c r="J51" s="1283"/>
      <c r="K51" s="1285" t="s">
        <v>135</v>
      </c>
      <c r="L51" s="1274"/>
      <c r="M51" s="1274"/>
      <c r="N51" s="1274"/>
      <c r="O51" s="1274"/>
      <c r="P51" s="1275"/>
      <c r="Q51" s="1285" t="s">
        <v>136</v>
      </c>
      <c r="R51" s="1274"/>
      <c r="S51" s="1274"/>
      <c r="T51" s="1274"/>
      <c r="U51" s="1274"/>
      <c r="V51" s="1274"/>
      <c r="W51" s="1285" t="s">
        <v>137</v>
      </c>
      <c r="X51" s="1334"/>
      <c r="Y51" s="1334"/>
      <c r="Z51" s="1334"/>
      <c r="AA51" s="1334"/>
      <c r="AB51" s="1284"/>
      <c r="AC51" s="1285" t="s">
        <v>138</v>
      </c>
      <c r="AD51" s="1274"/>
      <c r="AE51" s="1274"/>
      <c r="AF51" s="1274"/>
      <c r="AG51" s="1274"/>
      <c r="AH51" s="1347"/>
    </row>
    <row r="52" spans="1:34" s="662" customFormat="1" ht="13.65" customHeight="1" x14ac:dyDescent="0.2">
      <c r="A52" s="1349"/>
      <c r="B52" s="1360"/>
      <c r="C52" s="1361"/>
      <c r="D52" s="1361"/>
      <c r="E52" s="1361"/>
      <c r="F52" s="1361"/>
      <c r="G52" s="1361"/>
      <c r="H52" s="1361"/>
      <c r="I52" s="1361"/>
      <c r="J52" s="1362"/>
      <c r="K52" s="1285" t="s">
        <v>139</v>
      </c>
      <c r="L52" s="1274"/>
      <c r="M52" s="1274"/>
      <c r="N52" s="1285" t="s">
        <v>349</v>
      </c>
      <c r="O52" s="1274"/>
      <c r="P52" s="1275"/>
      <c r="Q52" s="1285" t="s">
        <v>139</v>
      </c>
      <c r="R52" s="1274"/>
      <c r="S52" s="1275"/>
      <c r="T52" s="1285" t="s">
        <v>349</v>
      </c>
      <c r="U52" s="1274"/>
      <c r="V52" s="1274"/>
      <c r="W52" s="1285" t="s">
        <v>139</v>
      </c>
      <c r="X52" s="1274"/>
      <c r="Y52" s="1275"/>
      <c r="Z52" s="1285" t="s">
        <v>349</v>
      </c>
      <c r="AA52" s="1274"/>
      <c r="AB52" s="1275"/>
      <c r="AC52" s="1285" t="s">
        <v>139</v>
      </c>
      <c r="AD52" s="1274"/>
      <c r="AE52" s="1275"/>
      <c r="AF52" s="1285" t="s">
        <v>349</v>
      </c>
      <c r="AG52" s="1274"/>
      <c r="AH52" s="1347"/>
    </row>
    <row r="53" spans="1:34" s="662" customFormat="1" ht="13.65" customHeight="1" x14ac:dyDescent="0.2">
      <c r="A53" s="1349"/>
      <c r="B53" s="641"/>
      <c r="C53" s="1344" t="s">
        <v>350</v>
      </c>
      <c r="D53" s="1300"/>
      <c r="E53" s="1300"/>
      <c r="F53" s="1300"/>
      <c r="G53" s="1301"/>
      <c r="H53" s="1285" t="s">
        <v>351</v>
      </c>
      <c r="I53" s="1274"/>
      <c r="J53" s="1275"/>
      <c r="K53" s="1311"/>
      <c r="L53" s="1309"/>
      <c r="M53" s="1309"/>
      <c r="N53" s="1311"/>
      <c r="O53" s="1309"/>
      <c r="P53" s="1310"/>
      <c r="Q53" s="1311"/>
      <c r="R53" s="1309"/>
      <c r="S53" s="1310"/>
      <c r="T53" s="1311"/>
      <c r="U53" s="1309"/>
      <c r="V53" s="1309"/>
      <c r="W53" s="1311"/>
      <c r="X53" s="1309"/>
      <c r="Y53" s="1310"/>
      <c r="Z53" s="1311"/>
      <c r="AA53" s="1309"/>
      <c r="AB53" s="1310"/>
      <c r="AC53" s="1311"/>
      <c r="AD53" s="1309"/>
      <c r="AE53" s="1310"/>
      <c r="AF53" s="1311"/>
      <c r="AG53" s="1309"/>
      <c r="AH53" s="1343"/>
    </row>
    <row r="54" spans="1:34" s="662" customFormat="1" ht="13.65" customHeight="1" x14ac:dyDescent="0.2">
      <c r="A54" s="1349"/>
      <c r="B54" s="641"/>
      <c r="C54" s="1346"/>
      <c r="D54" s="1322"/>
      <c r="E54" s="1322"/>
      <c r="F54" s="1322"/>
      <c r="G54" s="1323"/>
      <c r="H54" s="1313" t="s">
        <v>140</v>
      </c>
      <c r="I54" s="1277"/>
      <c r="J54" s="1283"/>
      <c r="K54" s="1311"/>
      <c r="L54" s="1309"/>
      <c r="M54" s="1309"/>
      <c r="N54" s="1311"/>
      <c r="O54" s="1309"/>
      <c r="P54" s="1310"/>
      <c r="Q54" s="1311"/>
      <c r="R54" s="1309"/>
      <c r="S54" s="1310"/>
      <c r="T54" s="1286"/>
      <c r="U54" s="1287"/>
      <c r="V54" s="1287"/>
      <c r="W54" s="1286"/>
      <c r="X54" s="1287"/>
      <c r="Y54" s="1315"/>
      <c r="Z54" s="1286"/>
      <c r="AA54" s="1287"/>
      <c r="AB54" s="1315"/>
      <c r="AC54" s="1311"/>
      <c r="AD54" s="1309"/>
      <c r="AE54" s="1310"/>
      <c r="AF54" s="1311"/>
      <c r="AG54" s="1309"/>
      <c r="AH54" s="1343"/>
    </row>
    <row r="55" spans="1:34" s="662" customFormat="1" ht="13.65" customHeight="1" x14ac:dyDescent="0.2">
      <c r="A55" s="1349"/>
      <c r="B55" s="641"/>
      <c r="C55" s="1344" t="s">
        <v>352</v>
      </c>
      <c r="D55" s="1300"/>
      <c r="E55" s="1300"/>
      <c r="F55" s="1300"/>
      <c r="G55" s="1301"/>
      <c r="H55" s="1285" t="s">
        <v>351</v>
      </c>
      <c r="I55" s="1274"/>
      <c r="J55" s="1275"/>
      <c r="K55" s="1311"/>
      <c r="L55" s="1309"/>
      <c r="M55" s="1309"/>
      <c r="N55" s="1311"/>
      <c r="O55" s="1309"/>
      <c r="P55" s="1310"/>
      <c r="Q55" s="1311"/>
      <c r="R55" s="1309"/>
      <c r="S55" s="1310"/>
      <c r="T55" s="1311"/>
      <c r="U55" s="1309"/>
      <c r="V55" s="1309"/>
      <c r="W55" s="1311"/>
      <c r="X55" s="1309"/>
      <c r="Y55" s="1310"/>
      <c r="Z55" s="1311"/>
      <c r="AA55" s="1309"/>
      <c r="AB55" s="1310"/>
      <c r="AC55" s="1311"/>
      <c r="AD55" s="1309"/>
      <c r="AE55" s="1310"/>
      <c r="AF55" s="1311"/>
      <c r="AG55" s="1309"/>
      <c r="AH55" s="1343"/>
    </row>
    <row r="56" spans="1:34" s="662" customFormat="1" ht="13.65" customHeight="1" x14ac:dyDescent="0.2">
      <c r="A56" s="1349"/>
      <c r="B56" s="641"/>
      <c r="C56" s="1345"/>
      <c r="D56" s="1302"/>
      <c r="E56" s="1302"/>
      <c r="F56" s="1302"/>
      <c r="G56" s="1303"/>
      <c r="H56" s="1313" t="s">
        <v>140</v>
      </c>
      <c r="I56" s="1277"/>
      <c r="J56" s="1283"/>
      <c r="K56" s="1286"/>
      <c r="L56" s="1287"/>
      <c r="M56" s="1287"/>
      <c r="N56" s="1286"/>
      <c r="O56" s="1287"/>
      <c r="P56" s="1315"/>
      <c r="Q56" s="1286"/>
      <c r="R56" s="1287"/>
      <c r="S56" s="1315"/>
      <c r="T56" s="1286"/>
      <c r="U56" s="1287"/>
      <c r="V56" s="1287"/>
      <c r="W56" s="1286"/>
      <c r="X56" s="1287"/>
      <c r="Y56" s="1315"/>
      <c r="Z56" s="1286"/>
      <c r="AA56" s="1287"/>
      <c r="AB56" s="1315"/>
      <c r="AC56" s="1286"/>
      <c r="AD56" s="1287"/>
      <c r="AE56" s="1315"/>
      <c r="AF56" s="1286"/>
      <c r="AG56" s="1287"/>
      <c r="AH56" s="1335"/>
    </row>
    <row r="57" spans="1:34" s="662" customFormat="1" ht="13.2" customHeight="1" x14ac:dyDescent="0.2">
      <c r="A57" s="1350"/>
      <c r="B57" s="642"/>
      <c r="C57" s="1336" t="s">
        <v>353</v>
      </c>
      <c r="D57" s="1337"/>
      <c r="E57" s="1337"/>
      <c r="F57" s="1337"/>
      <c r="G57" s="1337"/>
      <c r="H57" s="1337"/>
      <c r="I57" s="1337"/>
      <c r="J57" s="1338"/>
      <c r="K57" s="1339"/>
      <c r="L57" s="1340"/>
      <c r="M57" s="1340"/>
      <c r="N57" s="1340"/>
      <c r="O57" s="1340"/>
      <c r="P57" s="1340"/>
      <c r="Q57" s="1341"/>
      <c r="R57" s="1341"/>
      <c r="S57" s="1341"/>
      <c r="T57" s="1341"/>
      <c r="U57" s="1341"/>
      <c r="V57" s="1341"/>
      <c r="W57" s="1341"/>
      <c r="X57" s="1341"/>
      <c r="Y57" s="1341"/>
      <c r="Z57" s="1341"/>
      <c r="AA57" s="1341"/>
      <c r="AB57" s="1341"/>
      <c r="AC57" s="1341"/>
      <c r="AD57" s="1341"/>
      <c r="AE57" s="1341"/>
      <c r="AF57" s="1341"/>
      <c r="AG57" s="1341"/>
      <c r="AH57" s="1342"/>
    </row>
    <row r="58" spans="1:34" s="662" customFormat="1" ht="13.65" customHeight="1" x14ac:dyDescent="0.2">
      <c r="A58" s="1349"/>
      <c r="B58" s="1329"/>
      <c r="C58" s="1329"/>
      <c r="D58" s="1329"/>
      <c r="E58" s="1329"/>
      <c r="F58" s="1329"/>
      <c r="G58" s="1329"/>
      <c r="H58" s="1329"/>
      <c r="I58" s="1329"/>
      <c r="J58" s="1330"/>
      <c r="K58" s="1333" t="s">
        <v>141</v>
      </c>
      <c r="L58" s="1334"/>
      <c r="M58" s="1334"/>
      <c r="N58" s="1334"/>
      <c r="O58" s="1334"/>
      <c r="P58" s="1284"/>
      <c r="Q58" s="1333" t="s">
        <v>142</v>
      </c>
      <c r="R58" s="1334"/>
      <c r="S58" s="1334"/>
      <c r="T58" s="1334"/>
      <c r="U58" s="1334"/>
      <c r="V58" s="1334"/>
      <c r="W58" s="1029" t="s">
        <v>851</v>
      </c>
      <c r="X58" s="1030"/>
      <c r="Y58" s="1030"/>
      <c r="Z58" s="1030"/>
      <c r="AA58" s="1030"/>
      <c r="AB58" s="1031"/>
      <c r="AC58" s="1032" t="s">
        <v>317</v>
      </c>
      <c r="AD58" s="1033"/>
      <c r="AE58" s="1033"/>
      <c r="AF58" s="1033"/>
      <c r="AG58" s="1033"/>
      <c r="AH58" s="1034"/>
    </row>
    <row r="59" spans="1:34" s="662" customFormat="1" ht="13.65" customHeight="1" x14ac:dyDescent="0.2">
      <c r="A59" s="1349"/>
      <c r="B59" s="1329"/>
      <c r="C59" s="1331"/>
      <c r="D59" s="1331"/>
      <c r="E59" s="1331"/>
      <c r="F59" s="1331"/>
      <c r="G59" s="1331"/>
      <c r="H59" s="1331"/>
      <c r="I59" s="1331"/>
      <c r="J59" s="1332"/>
      <c r="K59" s="1285" t="s">
        <v>139</v>
      </c>
      <c r="L59" s="1274"/>
      <c r="M59" s="1274"/>
      <c r="N59" s="1285" t="s">
        <v>349</v>
      </c>
      <c r="O59" s="1274"/>
      <c r="P59" s="1275"/>
      <c r="Q59" s="1313" t="s">
        <v>139</v>
      </c>
      <c r="R59" s="1277"/>
      <c r="S59" s="1283"/>
      <c r="T59" s="1313" t="s">
        <v>349</v>
      </c>
      <c r="U59" s="1277"/>
      <c r="V59" s="1277"/>
      <c r="W59" s="1035" t="s">
        <v>310</v>
      </c>
      <c r="X59" s="1036"/>
      <c r="Y59" s="1037"/>
      <c r="Z59" s="1035" t="s">
        <v>311</v>
      </c>
      <c r="AA59" s="1036"/>
      <c r="AB59" s="1037"/>
      <c r="AC59" s="1316"/>
      <c r="AD59" s="1049"/>
      <c r="AE59" s="1049"/>
      <c r="AF59" s="1049"/>
      <c r="AG59" s="1049"/>
      <c r="AH59" s="1086"/>
    </row>
    <row r="60" spans="1:34" s="662" customFormat="1" ht="13.65" customHeight="1" x14ac:dyDescent="0.2">
      <c r="A60" s="1349"/>
      <c r="B60" s="643"/>
      <c r="C60" s="1300" t="s">
        <v>350</v>
      </c>
      <c r="D60" s="1300"/>
      <c r="E60" s="1300"/>
      <c r="F60" s="1300"/>
      <c r="G60" s="1301"/>
      <c r="H60" s="1285" t="s">
        <v>351</v>
      </c>
      <c r="I60" s="1274"/>
      <c r="J60" s="1275"/>
      <c r="K60" s="1311"/>
      <c r="L60" s="1309"/>
      <c r="M60" s="1309"/>
      <c r="N60" s="1311"/>
      <c r="O60" s="1309"/>
      <c r="P60" s="1309"/>
      <c r="Q60" s="1324"/>
      <c r="R60" s="1325"/>
      <c r="S60" s="1326"/>
      <c r="T60" s="1327"/>
      <c r="U60" s="1325"/>
      <c r="V60" s="1328"/>
      <c r="W60" s="1028"/>
      <c r="X60" s="1028"/>
      <c r="Y60" s="1028"/>
      <c r="Z60" s="1028"/>
      <c r="AA60" s="1028"/>
      <c r="AB60" s="1028"/>
      <c r="AC60" s="1317"/>
      <c r="AD60" s="1318"/>
      <c r="AE60" s="1318"/>
      <c r="AF60" s="1318"/>
      <c r="AG60" s="1318"/>
      <c r="AH60" s="1319"/>
    </row>
    <row r="61" spans="1:34" s="662" customFormat="1" ht="13.65" customHeight="1" x14ac:dyDescent="0.2">
      <c r="A61" s="1349"/>
      <c r="B61" s="643"/>
      <c r="C61" s="1322"/>
      <c r="D61" s="1322"/>
      <c r="E61" s="1322"/>
      <c r="F61" s="1322"/>
      <c r="G61" s="1323"/>
      <c r="H61" s="1313" t="s">
        <v>140</v>
      </c>
      <c r="I61" s="1277"/>
      <c r="J61" s="1283"/>
      <c r="K61" s="1286"/>
      <c r="L61" s="1287"/>
      <c r="M61" s="1287"/>
      <c r="N61" s="1286"/>
      <c r="O61" s="1287"/>
      <c r="P61" s="1287"/>
      <c r="Q61" s="1308"/>
      <c r="R61" s="1309"/>
      <c r="S61" s="1310"/>
      <c r="T61" s="1286"/>
      <c r="U61" s="1287"/>
      <c r="V61" s="1288"/>
      <c r="W61" s="1028"/>
      <c r="X61" s="1028"/>
      <c r="Y61" s="1028"/>
      <c r="Z61" s="1028"/>
      <c r="AA61" s="1028"/>
      <c r="AB61" s="1028"/>
      <c r="AC61" s="1317"/>
      <c r="AD61" s="1318"/>
      <c r="AE61" s="1318"/>
      <c r="AF61" s="1318"/>
      <c r="AG61" s="1318"/>
      <c r="AH61" s="1319"/>
    </row>
    <row r="62" spans="1:34" s="662" customFormat="1" ht="13.65" customHeight="1" x14ac:dyDescent="0.2">
      <c r="A62" s="1349"/>
      <c r="B62" s="643"/>
      <c r="C62" s="1300" t="s">
        <v>352</v>
      </c>
      <c r="D62" s="1300"/>
      <c r="E62" s="1300"/>
      <c r="F62" s="1300"/>
      <c r="G62" s="1301"/>
      <c r="H62" s="1285" t="s">
        <v>351</v>
      </c>
      <c r="I62" s="1274"/>
      <c r="J62" s="1275"/>
      <c r="K62" s="1304"/>
      <c r="L62" s="1305"/>
      <c r="M62" s="1305"/>
      <c r="N62" s="1305"/>
      <c r="O62" s="1305"/>
      <c r="P62" s="1305"/>
      <c r="Q62" s="1308"/>
      <c r="R62" s="1309"/>
      <c r="S62" s="1310"/>
      <c r="T62" s="1311"/>
      <c r="U62" s="1309"/>
      <c r="V62" s="1312"/>
      <c r="W62" s="1028"/>
      <c r="X62" s="1028"/>
      <c r="Y62" s="1028"/>
      <c r="Z62" s="1028"/>
      <c r="AA62" s="1028"/>
      <c r="AB62" s="1028"/>
      <c r="AC62" s="1317"/>
      <c r="AD62" s="1318"/>
      <c r="AE62" s="1318"/>
      <c r="AF62" s="1318"/>
      <c r="AG62" s="1318"/>
      <c r="AH62" s="1319"/>
    </row>
    <row r="63" spans="1:34" s="662" customFormat="1" ht="13.65" customHeight="1" x14ac:dyDescent="0.2">
      <c r="A63" s="1349"/>
      <c r="B63" s="644"/>
      <c r="C63" s="1302"/>
      <c r="D63" s="1302"/>
      <c r="E63" s="1302"/>
      <c r="F63" s="1302"/>
      <c r="G63" s="1303"/>
      <c r="H63" s="1313" t="s">
        <v>140</v>
      </c>
      <c r="I63" s="1277"/>
      <c r="J63" s="1283"/>
      <c r="K63" s="1306"/>
      <c r="L63" s="1307"/>
      <c r="M63" s="1307"/>
      <c r="N63" s="1307"/>
      <c r="O63" s="1307"/>
      <c r="P63" s="1307"/>
      <c r="Q63" s="1314"/>
      <c r="R63" s="1287"/>
      <c r="S63" s="1315"/>
      <c r="T63" s="1286"/>
      <c r="U63" s="1287"/>
      <c r="V63" s="1288"/>
      <c r="W63" s="1028"/>
      <c r="X63" s="1028"/>
      <c r="Y63" s="1028"/>
      <c r="Z63" s="1028"/>
      <c r="AA63" s="1028"/>
      <c r="AB63" s="1028"/>
      <c r="AC63" s="1320"/>
      <c r="AD63" s="1051"/>
      <c r="AE63" s="1051"/>
      <c r="AF63" s="1051"/>
      <c r="AG63" s="1051"/>
      <c r="AH63" s="1321"/>
    </row>
    <row r="64" spans="1:34" s="662" customFormat="1" ht="13.65" customHeight="1" x14ac:dyDescent="0.2">
      <c r="A64" s="1349"/>
      <c r="B64" s="1289" t="s">
        <v>354</v>
      </c>
      <c r="C64" s="1289"/>
      <c r="D64" s="1289"/>
      <c r="E64" s="1289"/>
      <c r="F64" s="1289"/>
      <c r="G64" s="1289"/>
      <c r="H64" s="1289"/>
      <c r="I64" s="1289"/>
      <c r="J64" s="1289"/>
      <c r="K64" s="1289"/>
      <c r="L64" s="1289"/>
      <c r="M64" s="1289"/>
      <c r="N64" s="1289"/>
      <c r="O64" s="1289"/>
      <c r="P64" s="1289"/>
      <c r="Q64" s="1289"/>
      <c r="R64" s="1289"/>
      <c r="S64" s="1289"/>
      <c r="T64" s="1289"/>
      <c r="U64" s="1289"/>
      <c r="V64" s="1289"/>
      <c r="W64" s="1289"/>
      <c r="X64" s="1289"/>
      <c r="Y64" s="1289"/>
      <c r="Z64" s="1289"/>
      <c r="AA64" s="1289"/>
      <c r="AB64" s="1289"/>
      <c r="AC64" s="1289"/>
      <c r="AD64" s="1289"/>
      <c r="AE64" s="1289"/>
      <c r="AF64" s="1289"/>
      <c r="AG64" s="1289"/>
      <c r="AH64" s="1290"/>
    </row>
    <row r="65" spans="1:35" s="662" customFormat="1" ht="13.65" customHeight="1" x14ac:dyDescent="0.2">
      <c r="A65" s="1349"/>
      <c r="B65" s="1283" t="s">
        <v>355</v>
      </c>
      <c r="C65" s="1285" t="s">
        <v>143</v>
      </c>
      <c r="D65" s="1274"/>
      <c r="E65" s="1274"/>
      <c r="F65" s="1274"/>
      <c r="G65" s="1274"/>
      <c r="H65" s="1274"/>
      <c r="I65" s="1274"/>
      <c r="J65" s="1274"/>
      <c r="K65" s="1274"/>
      <c r="L65" s="1275"/>
      <c r="M65" s="1272"/>
      <c r="N65" s="1273"/>
      <c r="O65" s="1273"/>
      <c r="P65" s="1273"/>
      <c r="Q65" s="1273"/>
      <c r="R65" s="1273"/>
      <c r="S65" s="1274" t="s">
        <v>134</v>
      </c>
      <c r="T65" s="1275"/>
      <c r="U65" s="1291"/>
      <c r="V65" s="1292"/>
      <c r="W65" s="1292"/>
      <c r="X65" s="1292"/>
      <c r="Y65" s="1292"/>
      <c r="Z65" s="1292"/>
      <c r="AA65" s="1292"/>
      <c r="AB65" s="1292"/>
      <c r="AC65" s="1292"/>
      <c r="AD65" s="1292"/>
      <c r="AE65" s="1292"/>
      <c r="AF65" s="1292"/>
      <c r="AG65" s="1292"/>
      <c r="AH65" s="1293"/>
    </row>
    <row r="66" spans="1:35" s="662" customFormat="1" ht="13.65" customHeight="1" x14ac:dyDescent="0.2">
      <c r="A66" s="1349"/>
      <c r="B66" s="1284"/>
      <c r="C66" s="1285" t="s">
        <v>356</v>
      </c>
      <c r="D66" s="1274"/>
      <c r="E66" s="1274"/>
      <c r="F66" s="1274"/>
      <c r="G66" s="1274"/>
      <c r="H66" s="1274"/>
      <c r="I66" s="1274"/>
      <c r="J66" s="1274"/>
      <c r="K66" s="1274"/>
      <c r="L66" s="1275"/>
      <c r="M66" s="1272"/>
      <c r="N66" s="1273"/>
      <c r="O66" s="1273"/>
      <c r="P66" s="1273"/>
      <c r="Q66" s="1273"/>
      <c r="R66" s="1273"/>
      <c r="S66" s="1274" t="s">
        <v>323</v>
      </c>
      <c r="T66" s="1275"/>
      <c r="U66" s="1294"/>
      <c r="V66" s="1295"/>
      <c r="W66" s="1295"/>
      <c r="X66" s="1295"/>
      <c r="Y66" s="1295"/>
      <c r="Z66" s="1295"/>
      <c r="AA66" s="1295"/>
      <c r="AB66" s="1295"/>
      <c r="AC66" s="1295"/>
      <c r="AD66" s="1295"/>
      <c r="AE66" s="1295"/>
      <c r="AF66" s="1295"/>
      <c r="AG66" s="1295"/>
      <c r="AH66" s="1296"/>
    </row>
    <row r="67" spans="1:35" s="662" customFormat="1" ht="13.65" customHeight="1" x14ac:dyDescent="0.2">
      <c r="A67" s="1349"/>
      <c r="B67" s="1274" t="s">
        <v>147</v>
      </c>
      <c r="C67" s="1274"/>
      <c r="D67" s="1274"/>
      <c r="E67" s="1274"/>
      <c r="F67" s="1274"/>
      <c r="G67" s="1274"/>
      <c r="H67" s="1274"/>
      <c r="I67" s="1274"/>
      <c r="J67" s="1274"/>
      <c r="K67" s="1274"/>
      <c r="L67" s="1275"/>
      <c r="M67" s="1272"/>
      <c r="N67" s="1273"/>
      <c r="O67" s="1273"/>
      <c r="P67" s="1273"/>
      <c r="Q67" s="1273"/>
      <c r="R67" s="1273"/>
      <c r="S67" s="1274" t="s">
        <v>323</v>
      </c>
      <c r="T67" s="1275"/>
      <c r="U67" s="1294"/>
      <c r="V67" s="1295"/>
      <c r="W67" s="1295"/>
      <c r="X67" s="1295"/>
      <c r="Y67" s="1295"/>
      <c r="Z67" s="1295"/>
      <c r="AA67" s="1295"/>
      <c r="AB67" s="1295"/>
      <c r="AC67" s="1295"/>
      <c r="AD67" s="1295"/>
      <c r="AE67" s="1295"/>
      <c r="AF67" s="1295"/>
      <c r="AG67" s="1295"/>
      <c r="AH67" s="1296"/>
    </row>
    <row r="68" spans="1:35" s="662" customFormat="1" ht="13.65" customHeight="1" x14ac:dyDescent="0.2">
      <c r="A68" s="1349"/>
      <c r="B68" s="1283" t="s">
        <v>357</v>
      </c>
      <c r="C68" s="1285" t="s">
        <v>144</v>
      </c>
      <c r="D68" s="1274"/>
      <c r="E68" s="1274"/>
      <c r="F68" s="1274"/>
      <c r="G68" s="1274"/>
      <c r="H68" s="1274"/>
      <c r="I68" s="1274"/>
      <c r="J68" s="1274"/>
      <c r="K68" s="1274"/>
      <c r="L68" s="1275"/>
      <c r="M68" s="1272"/>
      <c r="N68" s="1273"/>
      <c r="O68" s="1273"/>
      <c r="P68" s="1273"/>
      <c r="Q68" s="1273"/>
      <c r="R68" s="1273"/>
      <c r="S68" s="1274" t="s">
        <v>145</v>
      </c>
      <c r="T68" s="1275"/>
      <c r="U68" s="1294"/>
      <c r="V68" s="1295"/>
      <c r="W68" s="1295"/>
      <c r="X68" s="1295"/>
      <c r="Y68" s="1295"/>
      <c r="Z68" s="1295"/>
      <c r="AA68" s="1295"/>
      <c r="AB68" s="1295"/>
      <c r="AC68" s="1295"/>
      <c r="AD68" s="1295"/>
      <c r="AE68" s="1295"/>
      <c r="AF68" s="1295"/>
      <c r="AG68" s="1295"/>
      <c r="AH68" s="1296"/>
    </row>
    <row r="69" spans="1:35" s="662" customFormat="1" ht="13.65" customHeight="1" x14ac:dyDescent="0.2">
      <c r="A69" s="1349"/>
      <c r="B69" s="1284"/>
      <c r="C69" s="1285" t="s">
        <v>146</v>
      </c>
      <c r="D69" s="1274"/>
      <c r="E69" s="1274"/>
      <c r="F69" s="1274"/>
      <c r="G69" s="1274"/>
      <c r="H69" s="1274"/>
      <c r="I69" s="1277"/>
      <c r="J69" s="1277"/>
      <c r="K69" s="1277"/>
      <c r="L69" s="1283"/>
      <c r="M69" s="1272"/>
      <c r="N69" s="1273"/>
      <c r="O69" s="1273"/>
      <c r="P69" s="1273"/>
      <c r="Q69" s="1273"/>
      <c r="R69" s="1273"/>
      <c r="S69" s="1274" t="s">
        <v>145</v>
      </c>
      <c r="T69" s="1275"/>
      <c r="U69" s="1297"/>
      <c r="V69" s="1298"/>
      <c r="W69" s="1298"/>
      <c r="X69" s="1298"/>
      <c r="Y69" s="1298"/>
      <c r="Z69" s="1298"/>
      <c r="AA69" s="1298"/>
      <c r="AB69" s="1298"/>
      <c r="AC69" s="1298"/>
      <c r="AD69" s="1298"/>
      <c r="AE69" s="1298"/>
      <c r="AF69" s="1298"/>
      <c r="AG69" s="1298"/>
      <c r="AH69" s="1299"/>
    </row>
    <row r="70" spans="1:35" s="622" customFormat="1" ht="13.65" customHeight="1" x14ac:dyDescent="0.2">
      <c r="A70" s="1349"/>
      <c r="B70" s="1274" t="s">
        <v>329</v>
      </c>
      <c r="C70" s="1274"/>
      <c r="D70" s="1274"/>
      <c r="E70" s="1274"/>
      <c r="F70" s="1274"/>
      <c r="G70" s="1274"/>
      <c r="H70" s="1276"/>
      <c r="I70" s="1277"/>
      <c r="J70" s="1277"/>
      <c r="K70" s="1277"/>
      <c r="L70" s="1277"/>
      <c r="M70" s="1277"/>
      <c r="N70" s="1277"/>
      <c r="O70" s="1277"/>
      <c r="P70" s="1277"/>
      <c r="Q70" s="1277"/>
      <c r="R70" s="1277"/>
      <c r="S70" s="1277"/>
      <c r="T70" s="1277"/>
      <c r="U70" s="1277"/>
      <c r="V70" s="1277"/>
      <c r="W70" s="1277"/>
      <c r="X70" s="1277"/>
      <c r="Y70" s="1277"/>
      <c r="Z70" s="1277"/>
      <c r="AA70" s="1277"/>
      <c r="AB70" s="1277"/>
      <c r="AC70" s="1277"/>
      <c r="AD70" s="1277"/>
      <c r="AE70" s="1277"/>
      <c r="AF70" s="1277"/>
      <c r="AG70" s="1277"/>
      <c r="AH70" s="1278"/>
    </row>
    <row r="71" spans="1:35" s="662" customFormat="1" ht="15" customHeight="1" thickBot="1" x14ac:dyDescent="0.25">
      <c r="A71" s="1351"/>
      <c r="B71" s="1277" t="s">
        <v>358</v>
      </c>
      <c r="C71" s="1277"/>
      <c r="D71" s="1277"/>
      <c r="E71" s="1277"/>
      <c r="F71" s="1277"/>
      <c r="G71" s="1277"/>
      <c r="H71" s="1279"/>
      <c r="I71" s="1280"/>
      <c r="J71" s="1281"/>
      <c r="K71" s="1281"/>
      <c r="L71" s="1281"/>
      <c r="M71" s="1281"/>
      <c r="N71" s="1281"/>
      <c r="O71" s="645"/>
      <c r="P71" s="646" t="s">
        <v>359</v>
      </c>
      <c r="Q71" s="1282" t="s">
        <v>336</v>
      </c>
      <c r="R71" s="1282"/>
      <c r="S71" s="1282"/>
      <c r="T71" s="1282"/>
      <c r="U71" s="1282"/>
      <c r="V71" s="1282"/>
      <c r="W71" s="1282"/>
      <c r="X71" s="1282"/>
      <c r="Y71" s="1282"/>
      <c r="Z71" s="1280"/>
      <c r="AA71" s="1281"/>
      <c r="AB71" s="1281"/>
      <c r="AC71" s="1281"/>
      <c r="AD71" s="1281"/>
      <c r="AE71" s="1281"/>
      <c r="AF71" s="645"/>
      <c r="AG71" s="645"/>
      <c r="AH71" s="647" t="s">
        <v>134</v>
      </c>
      <c r="AI71" s="648"/>
    </row>
    <row r="72" spans="1:35" s="662" customFormat="1" ht="13.65" customHeight="1" thickBot="1" x14ac:dyDescent="0.25">
      <c r="A72" s="1265" t="s">
        <v>360</v>
      </c>
      <c r="B72" s="1266"/>
      <c r="C72" s="1266"/>
      <c r="D72" s="1266"/>
      <c r="E72" s="1266"/>
      <c r="F72" s="1266"/>
      <c r="G72" s="1266"/>
      <c r="H72" s="1267"/>
      <c r="I72" s="1268" t="s">
        <v>192</v>
      </c>
      <c r="J72" s="1269"/>
      <c r="K72" s="1269"/>
      <c r="L72" s="1269"/>
      <c r="M72" s="1269"/>
      <c r="N72" s="1269"/>
      <c r="O72" s="1269"/>
      <c r="P72" s="1269"/>
      <c r="Q72" s="1269"/>
      <c r="R72" s="1269"/>
      <c r="S72" s="1269"/>
      <c r="T72" s="1269"/>
      <c r="U72" s="1269"/>
      <c r="V72" s="1269"/>
      <c r="W72" s="1269"/>
      <c r="X72" s="1269"/>
      <c r="Y72" s="1269"/>
      <c r="Z72" s="1269"/>
      <c r="AA72" s="1269"/>
      <c r="AB72" s="1269"/>
      <c r="AC72" s="1269"/>
      <c r="AD72" s="1269"/>
      <c r="AE72" s="1269"/>
      <c r="AF72" s="1269"/>
      <c r="AG72" s="1269"/>
      <c r="AH72" s="1270"/>
    </row>
    <row r="73" spans="1:35" s="659" customFormat="1" ht="13.65" customHeight="1" x14ac:dyDescent="0.2">
      <c r="A73" s="649"/>
      <c r="B73" s="649"/>
      <c r="C73" s="649"/>
      <c r="D73" s="649"/>
      <c r="E73" s="649"/>
      <c r="F73" s="649"/>
      <c r="G73" s="649"/>
      <c r="H73" s="649"/>
      <c r="I73" s="649"/>
      <c r="J73" s="649"/>
      <c r="K73" s="649"/>
      <c r="L73" s="649"/>
      <c r="M73" s="649"/>
      <c r="N73" s="649"/>
      <c r="O73" s="649"/>
      <c r="P73" s="649"/>
      <c r="Q73" s="649"/>
      <c r="R73" s="649"/>
      <c r="S73" s="649"/>
      <c r="T73" s="649"/>
      <c r="U73" s="649"/>
      <c r="V73" s="649"/>
      <c r="W73" s="649"/>
      <c r="X73" s="649"/>
      <c r="Y73" s="649"/>
      <c r="Z73" s="649"/>
      <c r="AA73" s="649"/>
      <c r="AB73" s="649"/>
      <c r="AC73" s="649"/>
      <c r="AD73" s="649"/>
      <c r="AE73" s="649"/>
      <c r="AF73" s="649"/>
      <c r="AG73" s="649"/>
      <c r="AH73" s="649"/>
    </row>
    <row r="74" spans="1:35" s="659" customFormat="1" ht="14.4" customHeight="1" x14ac:dyDescent="0.2">
      <c r="A74" s="659" t="s">
        <v>189</v>
      </c>
      <c r="B74" s="1153" t="s">
        <v>840</v>
      </c>
      <c r="C74" s="1271" t="s">
        <v>859</v>
      </c>
      <c r="D74" s="1271"/>
      <c r="E74" s="1271"/>
      <c r="F74" s="1271"/>
      <c r="G74" s="1271"/>
      <c r="H74" s="1271"/>
      <c r="I74" s="1271"/>
      <c r="J74" s="1271"/>
      <c r="K74" s="1271"/>
      <c r="L74" s="1271"/>
      <c r="M74" s="1271"/>
      <c r="N74" s="1271"/>
      <c r="O74" s="1271"/>
      <c r="P74" s="1271"/>
      <c r="Q74" s="1271"/>
      <c r="R74" s="1271"/>
      <c r="S74" s="1271"/>
      <c r="T74" s="1271"/>
      <c r="U74" s="1271"/>
      <c r="V74" s="1271"/>
      <c r="W74" s="1271"/>
      <c r="X74" s="1271"/>
      <c r="Y74" s="1271"/>
      <c r="Z74" s="1271"/>
      <c r="AA74" s="1271"/>
      <c r="AB74" s="1271"/>
      <c r="AC74" s="1271"/>
      <c r="AD74" s="1271"/>
      <c r="AE74" s="1271"/>
      <c r="AF74" s="1271"/>
      <c r="AG74" s="1271"/>
      <c r="AH74" s="1271"/>
    </row>
    <row r="75" spans="1:35" s="659" customFormat="1" ht="14.4" customHeight="1" x14ac:dyDescent="0.2">
      <c r="A75" s="650"/>
      <c r="B75" s="1153"/>
      <c r="C75" s="1271"/>
      <c r="D75" s="1271"/>
      <c r="E75" s="1271"/>
      <c r="F75" s="1271"/>
      <c r="G75" s="1271"/>
      <c r="H75" s="1271"/>
      <c r="I75" s="1271"/>
      <c r="J75" s="1271"/>
      <c r="K75" s="1271"/>
      <c r="L75" s="1271"/>
      <c r="M75" s="1271"/>
      <c r="N75" s="1271"/>
      <c r="O75" s="1271"/>
      <c r="P75" s="1271"/>
      <c r="Q75" s="1271"/>
      <c r="R75" s="1271"/>
      <c r="S75" s="1271"/>
      <c r="T75" s="1271"/>
      <c r="U75" s="1271"/>
      <c r="V75" s="1271"/>
      <c r="W75" s="1271"/>
      <c r="X75" s="1271"/>
      <c r="Y75" s="1271"/>
      <c r="Z75" s="1271"/>
      <c r="AA75" s="1271"/>
      <c r="AB75" s="1271"/>
      <c r="AC75" s="1271"/>
      <c r="AD75" s="1271"/>
      <c r="AE75" s="1271"/>
      <c r="AF75" s="1271"/>
      <c r="AG75" s="1271"/>
      <c r="AH75" s="1271"/>
    </row>
    <row r="76" spans="1:35" s="659" customFormat="1" ht="14.4" customHeight="1" x14ac:dyDescent="0.2">
      <c r="A76" s="651"/>
      <c r="B76" s="1153"/>
      <c r="C76" s="1271"/>
      <c r="D76" s="1271"/>
      <c r="E76" s="1271"/>
      <c r="F76" s="1271"/>
      <c r="G76" s="1271"/>
      <c r="H76" s="1271"/>
      <c r="I76" s="1271"/>
      <c r="J76" s="1271"/>
      <c r="K76" s="1271"/>
      <c r="L76" s="1271"/>
      <c r="M76" s="1271"/>
      <c r="N76" s="1271"/>
      <c r="O76" s="1271"/>
      <c r="P76" s="1271"/>
      <c r="Q76" s="1271"/>
      <c r="R76" s="1271"/>
      <c r="S76" s="1271"/>
      <c r="T76" s="1271"/>
      <c r="U76" s="1271"/>
      <c r="V76" s="1271"/>
      <c r="W76" s="1271"/>
      <c r="X76" s="1271"/>
      <c r="Y76" s="1271"/>
      <c r="Z76" s="1271"/>
      <c r="AA76" s="1271"/>
      <c r="AB76" s="1271"/>
      <c r="AC76" s="1271"/>
      <c r="AD76" s="1271"/>
      <c r="AE76" s="1271"/>
      <c r="AF76" s="1271"/>
      <c r="AG76" s="1271"/>
      <c r="AH76" s="1271"/>
    </row>
    <row r="77" spans="1:35" s="659" customFormat="1" ht="12" x14ac:dyDescent="0.2">
      <c r="A77" s="650"/>
      <c r="B77" s="1153"/>
      <c r="C77" s="1271"/>
      <c r="D77" s="1271"/>
      <c r="E77" s="1271"/>
      <c r="F77" s="1271"/>
      <c r="G77" s="1271"/>
      <c r="H77" s="1271"/>
      <c r="I77" s="1271"/>
      <c r="J77" s="1271"/>
      <c r="K77" s="1271"/>
      <c r="L77" s="1271"/>
      <c r="M77" s="1271"/>
      <c r="N77" s="1271"/>
      <c r="O77" s="1271"/>
      <c r="P77" s="1271"/>
      <c r="Q77" s="1271"/>
      <c r="R77" s="1271"/>
      <c r="S77" s="1271"/>
      <c r="T77" s="1271"/>
      <c r="U77" s="1271"/>
      <c r="V77" s="1271"/>
      <c r="W77" s="1271"/>
      <c r="X77" s="1271"/>
      <c r="Y77" s="1271"/>
      <c r="Z77" s="1271"/>
      <c r="AA77" s="1271"/>
      <c r="AB77" s="1271"/>
      <c r="AC77" s="1271"/>
      <c r="AD77" s="1271"/>
      <c r="AE77" s="1271"/>
      <c r="AF77" s="1271"/>
      <c r="AG77" s="1271"/>
      <c r="AH77" s="1271"/>
    </row>
    <row r="78" spans="1:35" s="659" customFormat="1" ht="12" x14ac:dyDescent="0.2">
      <c r="A78" s="650"/>
      <c r="B78" s="1153"/>
      <c r="C78" s="1271"/>
      <c r="D78" s="1271"/>
      <c r="E78" s="1271"/>
      <c r="F78" s="1271"/>
      <c r="G78" s="1271"/>
      <c r="H78" s="1271"/>
      <c r="I78" s="1271"/>
      <c r="J78" s="1271"/>
      <c r="K78" s="1271"/>
      <c r="L78" s="1271"/>
      <c r="M78" s="1271"/>
      <c r="N78" s="1271"/>
      <c r="O78" s="1271"/>
      <c r="P78" s="1271"/>
      <c r="Q78" s="1271"/>
      <c r="R78" s="1271"/>
      <c r="S78" s="1271"/>
      <c r="T78" s="1271"/>
      <c r="U78" s="1271"/>
      <c r="V78" s="1271"/>
      <c r="W78" s="1271"/>
      <c r="X78" s="1271"/>
      <c r="Y78" s="1271"/>
      <c r="Z78" s="1271"/>
      <c r="AA78" s="1271"/>
      <c r="AB78" s="1271"/>
      <c r="AC78" s="1271"/>
      <c r="AD78" s="1271"/>
      <c r="AE78" s="1271"/>
      <c r="AF78" s="1271"/>
      <c r="AG78" s="1271"/>
      <c r="AH78" s="1271"/>
    </row>
    <row r="79" spans="1:35" x14ac:dyDescent="0.2">
      <c r="B79" s="1153"/>
      <c r="C79" s="1271"/>
      <c r="D79" s="1271"/>
      <c r="E79" s="1271"/>
      <c r="F79" s="1271"/>
      <c r="G79" s="1271"/>
      <c r="H79" s="1271"/>
      <c r="I79" s="1271"/>
      <c r="J79" s="1271"/>
      <c r="K79" s="1271"/>
      <c r="L79" s="1271"/>
      <c r="M79" s="1271"/>
      <c r="N79" s="1271"/>
      <c r="O79" s="1271"/>
      <c r="P79" s="1271"/>
      <c r="Q79" s="1271"/>
      <c r="R79" s="1271"/>
      <c r="S79" s="1271"/>
      <c r="T79" s="1271"/>
      <c r="U79" s="1271"/>
      <c r="V79" s="1271"/>
      <c r="W79" s="1271"/>
      <c r="X79" s="1271"/>
      <c r="Y79" s="1271"/>
      <c r="Z79" s="1271"/>
      <c r="AA79" s="1271"/>
      <c r="AB79" s="1271"/>
      <c r="AC79" s="1271"/>
      <c r="AD79" s="1271"/>
      <c r="AE79" s="1271"/>
      <c r="AF79" s="1271"/>
      <c r="AG79" s="1271"/>
      <c r="AH79" s="1271"/>
    </row>
  </sheetData>
  <mergeCells count="325">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AC11:AD11"/>
    <mergeCell ref="AE11:AH11"/>
    <mergeCell ref="B12:E12"/>
    <mergeCell ref="F12:P12"/>
    <mergeCell ref="T12:AH13"/>
    <mergeCell ref="B13:E13"/>
    <mergeCell ref="F13:P13"/>
    <mergeCell ref="X9:AH9"/>
    <mergeCell ref="F10:G10"/>
    <mergeCell ref="H10:AH10"/>
    <mergeCell ref="B11:E11"/>
    <mergeCell ref="F11:P11"/>
    <mergeCell ref="Q11:S13"/>
    <mergeCell ref="T11:X11"/>
    <mergeCell ref="Y11:Z11"/>
    <mergeCell ref="AA11:AB11"/>
    <mergeCell ref="A18:F18"/>
    <mergeCell ref="S18:W18"/>
    <mergeCell ref="X18:AA18"/>
    <mergeCell ref="AB18:AC18"/>
    <mergeCell ref="AD18:AH18"/>
    <mergeCell ref="A19:F19"/>
    <mergeCell ref="G19:AH19"/>
    <mergeCell ref="B14:J14"/>
    <mergeCell ref="K14:AH14"/>
    <mergeCell ref="B15:F17"/>
    <mergeCell ref="G15:J15"/>
    <mergeCell ref="K15:AH15"/>
    <mergeCell ref="G16:J17"/>
    <mergeCell ref="K16:AH16"/>
    <mergeCell ref="K17:AH17"/>
    <mergeCell ref="A11:A17"/>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K30:M30"/>
    <mergeCell ref="N30:P30"/>
    <mergeCell ref="Q30:S30"/>
    <mergeCell ref="T30:V30"/>
    <mergeCell ref="W30:Y30"/>
    <mergeCell ref="H29:J29"/>
    <mergeCell ref="K29:M29"/>
    <mergeCell ref="N29:P29"/>
    <mergeCell ref="Q29:S29"/>
    <mergeCell ref="T29:V29"/>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B40:AH40"/>
    <mergeCell ref="B41:B42"/>
    <mergeCell ref="C41:L41"/>
    <mergeCell ref="M41:R41"/>
    <mergeCell ref="S41:T41"/>
    <mergeCell ref="U41:AH45"/>
    <mergeCell ref="C42:L42"/>
    <mergeCell ref="M45:R45"/>
    <mergeCell ref="S45:T45"/>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AC51:AH51"/>
    <mergeCell ref="K52:M52"/>
    <mergeCell ref="N52:P52"/>
    <mergeCell ref="Q52:S52"/>
    <mergeCell ref="T52:V52"/>
    <mergeCell ref="W52:Y52"/>
    <mergeCell ref="Z52:AB52"/>
    <mergeCell ref="AC52:AE52"/>
    <mergeCell ref="AF52:AH52"/>
    <mergeCell ref="K51:P51"/>
    <mergeCell ref="Q51:V51"/>
    <mergeCell ref="W51:AB51"/>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C55:G56"/>
    <mergeCell ref="H55:J55"/>
    <mergeCell ref="K55:M55"/>
    <mergeCell ref="N55:P55"/>
    <mergeCell ref="Q55:S55"/>
    <mergeCell ref="T55:V55"/>
    <mergeCell ref="W55:Y55"/>
    <mergeCell ref="C53:G54"/>
    <mergeCell ref="AC56:AE56"/>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B64:AH64"/>
    <mergeCell ref="B65:B66"/>
    <mergeCell ref="C65:L65"/>
    <mergeCell ref="M65:R65"/>
    <mergeCell ref="S65:T65"/>
    <mergeCell ref="U65:AH69"/>
    <mergeCell ref="C66:L66"/>
    <mergeCell ref="M66:R66"/>
    <mergeCell ref="S66:T66"/>
    <mergeCell ref="B67:L67"/>
    <mergeCell ref="M67:R67"/>
    <mergeCell ref="S67:T67"/>
    <mergeCell ref="B68:B69"/>
    <mergeCell ref="C68:L68"/>
    <mergeCell ref="M68:R68"/>
    <mergeCell ref="S68:T68"/>
    <mergeCell ref="C69:L69"/>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s>
  <phoneticPr fontId="13"/>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8</xdr:col>
                    <xdr:colOff>106680</xdr:colOff>
                    <xdr:row>44</xdr:row>
                    <xdr:rowOff>121920</xdr:rowOff>
                  </from>
                  <to>
                    <xdr:col>12</xdr:col>
                    <xdr:colOff>144780</xdr:colOff>
                    <xdr:row>46</xdr:row>
                    <xdr:rowOff>38100</xdr:rowOff>
                  </to>
                </anchor>
              </controlPr>
            </control>
          </mc:Choice>
        </mc:AlternateContent>
        <mc:AlternateContent xmlns:mc="http://schemas.openxmlformats.org/markup-compatibility/2006">
          <mc:Choice Requires="x14">
            <control shapeId="57346" r:id="rId5" name="Check Box 2">
              <controlPr defaultSize="0" autoFill="0" autoLine="0" autoPict="0">
                <anchor moveWithCells="1">
                  <from>
                    <xdr:col>15</xdr:col>
                    <xdr:colOff>182880</xdr:colOff>
                    <xdr:row>44</xdr:row>
                    <xdr:rowOff>121920</xdr:rowOff>
                  </from>
                  <to>
                    <xdr:col>22</xdr:col>
                    <xdr:colOff>38100</xdr:colOff>
                    <xdr:row>46</xdr:row>
                    <xdr:rowOff>38100</xdr:rowOff>
                  </to>
                </anchor>
              </controlPr>
            </control>
          </mc:Choice>
        </mc:AlternateContent>
        <mc:AlternateContent xmlns:mc="http://schemas.openxmlformats.org/markup-compatibility/2006">
          <mc:Choice Requires="x14">
            <control shapeId="57347" r:id="rId6" name="Check Box 3">
              <controlPr defaultSize="0" autoFill="0" autoLine="0" autoPict="0">
                <anchor moveWithCells="1">
                  <from>
                    <xdr:col>23</xdr:col>
                    <xdr:colOff>45720</xdr:colOff>
                    <xdr:row>44</xdr:row>
                    <xdr:rowOff>121920</xdr:rowOff>
                  </from>
                  <to>
                    <xdr:col>29</xdr:col>
                    <xdr:colOff>38100</xdr:colOff>
                    <xdr:row>46</xdr:row>
                    <xdr:rowOff>38100</xdr:rowOff>
                  </to>
                </anchor>
              </controlPr>
            </control>
          </mc:Choice>
        </mc:AlternateContent>
        <mc:AlternateContent xmlns:mc="http://schemas.openxmlformats.org/markup-compatibility/2006">
          <mc:Choice Requires="x14">
            <control shapeId="57348" r:id="rId7" name="Check Box 4">
              <controlPr defaultSize="0" autoFill="0" autoLine="0" autoPict="0">
                <anchor moveWithCells="1">
                  <from>
                    <xdr:col>8</xdr:col>
                    <xdr:colOff>106680</xdr:colOff>
                    <xdr:row>68</xdr:row>
                    <xdr:rowOff>121920</xdr:rowOff>
                  </from>
                  <to>
                    <xdr:col>12</xdr:col>
                    <xdr:colOff>144780</xdr:colOff>
                    <xdr:row>70</xdr:row>
                    <xdr:rowOff>38100</xdr:rowOff>
                  </to>
                </anchor>
              </controlPr>
            </control>
          </mc:Choice>
        </mc:AlternateContent>
        <mc:AlternateContent xmlns:mc="http://schemas.openxmlformats.org/markup-compatibility/2006">
          <mc:Choice Requires="x14">
            <control shapeId="57349" r:id="rId8" name="Check Box 5">
              <controlPr defaultSize="0" autoFill="0" autoLine="0" autoPict="0">
                <anchor moveWithCells="1">
                  <from>
                    <xdr:col>15</xdr:col>
                    <xdr:colOff>182880</xdr:colOff>
                    <xdr:row>68</xdr:row>
                    <xdr:rowOff>121920</xdr:rowOff>
                  </from>
                  <to>
                    <xdr:col>22</xdr:col>
                    <xdr:colOff>38100</xdr:colOff>
                    <xdr:row>70</xdr:row>
                    <xdr:rowOff>38100</xdr:rowOff>
                  </to>
                </anchor>
              </controlPr>
            </control>
          </mc:Choice>
        </mc:AlternateContent>
        <mc:AlternateContent xmlns:mc="http://schemas.openxmlformats.org/markup-compatibility/2006">
          <mc:Choice Requires="x14">
            <control shapeId="57350" r:id="rId9" name="Check Box 6">
              <controlPr defaultSize="0" autoFill="0" autoLine="0" autoPict="0">
                <anchor moveWithCells="1">
                  <from>
                    <xdr:col>23</xdr:col>
                    <xdr:colOff>45720</xdr:colOff>
                    <xdr:row>68</xdr:row>
                    <xdr:rowOff>121920</xdr:rowOff>
                  </from>
                  <to>
                    <xdr:col>29</xdr:col>
                    <xdr:colOff>38100</xdr:colOff>
                    <xdr:row>70</xdr:row>
                    <xdr:rowOff>38100</xdr:rowOff>
                  </to>
                </anchor>
              </controlPr>
            </control>
          </mc:Choice>
        </mc:AlternateContent>
        <mc:AlternateContent xmlns:mc="http://schemas.openxmlformats.org/markup-compatibility/2006">
          <mc:Choice Requires="x14">
            <control shapeId="57351" r:id="rId10" name="Check Box 7">
              <controlPr defaultSize="0" autoFill="0" autoLine="0" autoPict="0">
                <anchor moveWithCells="1">
                  <from>
                    <xdr:col>18</xdr:col>
                    <xdr:colOff>144780</xdr:colOff>
                    <xdr:row>22</xdr:row>
                    <xdr:rowOff>251460</xdr:rowOff>
                  </from>
                  <to>
                    <xdr:col>20</xdr:col>
                    <xdr:colOff>22860</xdr:colOff>
                    <xdr:row>24</xdr:row>
                    <xdr:rowOff>38100</xdr:rowOff>
                  </to>
                </anchor>
              </controlPr>
            </control>
          </mc:Choice>
        </mc:AlternateContent>
        <mc:AlternateContent xmlns:mc="http://schemas.openxmlformats.org/markup-compatibility/2006">
          <mc:Choice Requires="x14">
            <control shapeId="57352" r:id="rId11" name="Check Box 8">
              <controlPr defaultSize="0" autoFill="0" autoLine="0" autoPict="0">
                <anchor moveWithCells="1">
                  <from>
                    <xdr:col>26</xdr:col>
                    <xdr:colOff>182880</xdr:colOff>
                    <xdr:row>22</xdr:row>
                    <xdr:rowOff>251460</xdr:rowOff>
                  </from>
                  <to>
                    <xdr:col>28</xdr:col>
                    <xdr:colOff>60960</xdr:colOff>
                    <xdr:row>24</xdr:row>
                    <xdr:rowOff>38100</xdr:rowOff>
                  </to>
                </anchor>
              </controlPr>
            </control>
          </mc:Choice>
        </mc:AlternateContent>
        <mc:AlternateContent xmlns:mc="http://schemas.openxmlformats.org/markup-compatibility/2006">
          <mc:Choice Requires="x14">
            <control shapeId="57353" r:id="rId12" name="Check Box 9">
              <controlPr defaultSize="0" autoFill="0" autoLine="0" autoPict="0">
                <anchor moveWithCells="1">
                  <from>
                    <xdr:col>18</xdr:col>
                    <xdr:colOff>144780</xdr:colOff>
                    <xdr:row>46</xdr:row>
                    <xdr:rowOff>160020</xdr:rowOff>
                  </from>
                  <to>
                    <xdr:col>20</xdr:col>
                    <xdr:colOff>22860</xdr:colOff>
                    <xdr:row>48</xdr:row>
                    <xdr:rowOff>38100</xdr:rowOff>
                  </to>
                </anchor>
              </controlPr>
            </control>
          </mc:Choice>
        </mc:AlternateContent>
        <mc:AlternateContent xmlns:mc="http://schemas.openxmlformats.org/markup-compatibility/2006">
          <mc:Choice Requires="x14">
            <control shapeId="57354" r:id="rId13" name="Check Box 10">
              <controlPr defaultSize="0" autoFill="0" autoLine="0" autoPict="0">
                <anchor moveWithCells="1">
                  <from>
                    <xdr:col>26</xdr:col>
                    <xdr:colOff>182880</xdr:colOff>
                    <xdr:row>46</xdr:row>
                    <xdr:rowOff>160020</xdr:rowOff>
                  </from>
                  <to>
                    <xdr:col>28</xdr:col>
                    <xdr:colOff>60960</xdr:colOff>
                    <xdr:row>48</xdr:row>
                    <xdr:rowOff>38100</xdr:rowOff>
                  </to>
                </anchor>
              </controlPr>
            </control>
          </mc:Choice>
        </mc:AlternateContent>
        <mc:AlternateContent xmlns:mc="http://schemas.openxmlformats.org/markup-compatibility/2006">
          <mc:Choice Requires="x14">
            <control shapeId="57355" r:id="rId14" name="Check Box 11">
              <controlPr defaultSize="0" autoFill="0" autoLine="0" autoPict="0">
                <anchor moveWithCells="1" sizeWithCells="1">
                  <from>
                    <xdr:col>6</xdr:col>
                    <xdr:colOff>449580</xdr:colOff>
                    <xdr:row>17</xdr:row>
                    <xdr:rowOff>68580</xdr:rowOff>
                  </from>
                  <to>
                    <xdr:col>9</xdr:col>
                    <xdr:colOff>30480</xdr:colOff>
                    <xdr:row>17</xdr:row>
                    <xdr:rowOff>266700</xdr:rowOff>
                  </to>
                </anchor>
              </controlPr>
            </control>
          </mc:Choice>
        </mc:AlternateContent>
        <mc:AlternateContent xmlns:mc="http://schemas.openxmlformats.org/markup-compatibility/2006">
          <mc:Choice Requires="x14">
            <control shapeId="57356" r:id="rId15" name="Check Box 12">
              <controlPr defaultSize="0" autoFill="0" autoLine="0" autoPict="0">
                <anchor moveWithCells="1" sizeWithCells="1">
                  <from>
                    <xdr:col>10</xdr:col>
                    <xdr:colOff>175260</xdr:colOff>
                    <xdr:row>17</xdr:row>
                    <xdr:rowOff>76200</xdr:rowOff>
                  </from>
                  <to>
                    <xdr:col>13</xdr:col>
                    <xdr:colOff>152400</xdr:colOff>
                    <xdr:row>17</xdr:row>
                    <xdr:rowOff>266700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41</vt:i4>
      </vt:variant>
    </vt:vector>
  </HeadingPairs>
  <TitlesOfParts>
    <vt:vector size="71" baseType="lpstr">
      <vt:lpstr>添付書類一覧</vt:lpstr>
      <vt:lpstr>添付書類一覧（共生型）</vt:lpstr>
      <vt:lpstr>申請書（様式第一号（一））</vt:lpstr>
      <vt:lpstr>申請書（様式第一号（一）　裏面）</vt:lpstr>
      <vt:lpstr>付表第一号（八）（短期入所生活介護・単独型）</vt:lpstr>
      <vt:lpstr>（参考）付表第一号（八）（短期入所生活介護・単独型）</vt:lpstr>
      <vt:lpstr>付表第一号（九）（短期入所生活介護・空床・特養併設）</vt:lpstr>
      <vt:lpstr>（参考）付表第一号（九）（短期入所生活介護・空床・特養併設）</vt:lpstr>
      <vt:lpstr>付表第一号（十）（短期入所生活介護・特養以外併設）</vt:lpstr>
      <vt:lpstr>（参考）付表第一号（十）（短期入所生活介護・特養以外併設）</vt:lpstr>
      <vt:lpstr>（従来型）記入方法</vt:lpstr>
      <vt:lpstr>（ユニット型）記入方法</vt:lpstr>
      <vt:lpstr>勤務表（参考様式1_従来型）</vt:lpstr>
      <vt:lpstr>勤務表（参考様式1_ユニット型）</vt:lpstr>
      <vt:lpstr>シフト記号表（従来型・ユニット型共通）</vt:lpstr>
      <vt:lpstr>プルダウン・リスト（従来型・ユニット型共通）</vt:lpstr>
      <vt:lpstr>勤務時間調べ</vt:lpstr>
      <vt:lpstr>平面図（参考様式2）</vt:lpstr>
      <vt:lpstr>写真（例）</vt:lpstr>
      <vt:lpstr>苦情処理（参考様式3）</vt:lpstr>
      <vt:lpstr>誓約書（参考様式４）</vt:lpstr>
      <vt:lpstr>誓約書別紙①（参考様式４別紙①）</vt:lpstr>
      <vt:lpstr>誓約書別紙⑤（参考様式４別紙⑤）</vt:lpstr>
      <vt:lpstr>【老人福祉法】事業開始届 </vt:lpstr>
      <vt:lpstr>【老人福祉法】事業開始届 (記載例)</vt:lpstr>
      <vt:lpstr>【老人福祉法】施設設置届 </vt:lpstr>
      <vt:lpstr>【老人福祉法】施設設置届 (記載例)</vt:lpstr>
      <vt:lpstr>雇用契約・就業規則チェックリスト</vt:lpstr>
      <vt:lpstr>建築物に関するチェックリスト</vt:lpstr>
      <vt:lpstr>【老人福祉法】チェックリスト</vt:lpstr>
      <vt:lpstr>'シフト記号表（従来型・ユニット型共通）'!【記載例】シフト記号</vt:lpstr>
      <vt:lpstr>'シフト記号表（従来型・ユニット型共通）'!【記載例】シフト記号表</vt:lpstr>
      <vt:lpstr>'（ユニット型）記入方法'!Print_Area</vt:lpstr>
      <vt:lpstr>'（参考）付表第一号（九）（短期入所生活介護・空床・特養併設）'!Print_Area</vt:lpstr>
      <vt:lpstr>'（参考）付表第一号（十）（短期入所生活介護・特養以外併設）'!Print_Area</vt:lpstr>
      <vt:lpstr>'（参考）付表第一号（八）（短期入所生活介護・単独型）'!Print_Area</vt:lpstr>
      <vt:lpstr>'（従来型）記入方法'!Print_Area</vt:lpstr>
      <vt:lpstr>'【老人福祉法】施設設置届 '!Print_Area</vt:lpstr>
      <vt:lpstr>'【老人福祉法】施設設置届 (記載例)'!Print_Area</vt:lpstr>
      <vt:lpstr>'【老人福祉法】事業開始届 '!Print_Area</vt:lpstr>
      <vt:lpstr>'【老人福祉法】事業開始届 (記載例)'!Print_Area</vt:lpstr>
      <vt:lpstr>'シフト記号表（従来型・ユニット型共通）'!Print_Area</vt:lpstr>
      <vt:lpstr>勤務時間調べ!Print_Area</vt:lpstr>
      <vt:lpstr>'勤務表（参考様式1_ユニット型）'!Print_Area</vt:lpstr>
      <vt:lpstr>'勤務表（参考様式1_従来型）'!Print_Area</vt:lpstr>
      <vt:lpstr>'苦情処理（参考様式3）'!Print_Area</vt:lpstr>
      <vt:lpstr>建築物に関するチェックリスト!Print_Area</vt:lpstr>
      <vt:lpstr>雇用契約・就業規則チェックリスト!Print_Area</vt:lpstr>
      <vt:lpstr>'写真（例）'!Print_Area</vt:lpstr>
      <vt:lpstr>'申請書（様式第一号（一）　裏面）'!Print_Area</vt:lpstr>
      <vt:lpstr>'申請書（様式第一号（一））'!Print_Area</vt:lpstr>
      <vt:lpstr>'誓約書（参考様式４）'!Print_Area</vt:lpstr>
      <vt:lpstr>'誓約書別紙①（参考様式４別紙①）'!Print_Area</vt:lpstr>
      <vt:lpstr>添付書類一覧!Print_Area</vt:lpstr>
      <vt:lpstr>'添付書類一覧（共生型）'!Print_Area</vt:lpstr>
      <vt:lpstr>'付表第一号（九）（短期入所生活介護・空床・特養併設）'!Print_Area</vt:lpstr>
      <vt:lpstr>'付表第一号（十）（短期入所生活介護・特養以外併設）'!Print_Area</vt:lpstr>
      <vt:lpstr>'付表第一号（八）（短期入所生活介護・単独型）'!Print_Area</vt:lpstr>
      <vt:lpstr>'平面図（参考様式2）'!Print_Area</vt:lpstr>
      <vt:lpstr>'勤務表（参考様式1_ユニット型）'!Print_Titles</vt:lpstr>
      <vt:lpstr>'勤務表（参考様式1_従来型）'!Print_Titles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田熊　徹</dc:creator>
  <cp:lastModifiedBy>東京都</cp:lastModifiedBy>
  <cp:lastPrinted>2023-09-21T01:44:41Z</cp:lastPrinted>
  <dcterms:created xsi:type="dcterms:W3CDTF">1999-04-04T12:15:46Z</dcterms:created>
  <dcterms:modified xsi:type="dcterms:W3CDTF">2024-05-17T00:49:04Z</dcterms:modified>
</cp:coreProperties>
</file>