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10_福祉用具貸与\新規届出_済\"/>
    </mc:Choice>
  </mc:AlternateContent>
  <bookViews>
    <workbookView xWindow="2292" yWindow="-168" windowWidth="15360" windowHeight="8976" tabRatio="928"/>
  </bookViews>
  <sheets>
    <sheet name="添付書類一覧" sheetId="127" r:id="rId1"/>
    <sheet name="申請書（様式第一号（一））" sheetId="129" r:id="rId2"/>
    <sheet name="申請書（様式第一号（一）　裏面）" sheetId="130" r:id="rId3"/>
    <sheet name="付表第一号（十三）（福祉用具貸与）" sheetId="132" r:id="rId4"/>
    <sheet name="勤務表の記入方法" sheetId="124" r:id="rId5"/>
    <sheet name="福祉用具（参考様式1_100名まで）" sheetId="122" r:id="rId6"/>
    <sheet name="福祉用具（参考様式1_1枚版）" sheetId="123" r:id="rId7"/>
    <sheet name="プルダウン・リスト" sheetId="125" r:id="rId8"/>
    <sheet name="勤務時間調べ" sheetId="82" r:id="rId9"/>
    <sheet name="平面図（参考様式2）" sheetId="116" r:id="rId10"/>
    <sheet name="写真（例）" sheetId="117" r:id="rId11"/>
    <sheet name="苦情処理（参考様式3）" sheetId="118" r:id="rId12"/>
    <sheet name="誓約書（参考様式４）" sheetId="119" r:id="rId13"/>
    <sheet name="誓約書別紙①（参考様式４別紙①）" sheetId="120" r:id="rId14"/>
    <sheet name="誓約書別紙⑤（参考様式４別紙⑤）" sheetId="121" r:id="rId15"/>
    <sheet name="雇用契約・就業規則チェックリスト" sheetId="128" r:id="rId16"/>
  </sheets>
  <externalReferences>
    <externalReference r:id="rId17"/>
    <externalReference r:id="rId18"/>
    <externalReference r:id="rId19"/>
    <externalReference r:id="rId20"/>
  </externalReferences>
  <definedNames>
    <definedName name="【記載例】シフト記号">'[1]【記載例】シフト記号表（勤務時間帯）'!$C$6:$C$35</definedName>
    <definedName name="aa">#REF!</definedName>
    <definedName name="_xlnm.Print_Area" localSheetId="4">勤務表の記入方法!$A$1:$O$74</definedName>
    <definedName name="_xlnm.Print_Area" localSheetId="11">'苦情処理（参考様式3）'!$A$1:$B$18</definedName>
    <definedName name="_xlnm.Print_Area" localSheetId="15">雇用契約・就業規則チェックリスト!$A$1:$L$49</definedName>
    <definedName name="_xlnm.Print_Area" localSheetId="10">'写真（例）'!$A$1:$W$55</definedName>
    <definedName name="_xlnm.Print_Area" localSheetId="2">'申請書（様式第一号（一）　裏面）'!$A$1:$L$34</definedName>
    <definedName name="_xlnm.Print_Area" localSheetId="1">'申請書（様式第一号（一））'!$A$1:$AK$68</definedName>
    <definedName name="_xlnm.Print_Area" localSheetId="12">'誓約書（参考様式４）'!$A$1:$L$25</definedName>
    <definedName name="_xlnm.Print_Area" localSheetId="13">'誓約書別紙①（参考様式４別紙①）'!$A$1:$D$22</definedName>
    <definedName name="_xlnm.Print_Area" localSheetId="0">添付書類一覧!$A$1:$E$45</definedName>
    <definedName name="_xlnm.Print_Area" localSheetId="3">'付表第一号（十三）（福祉用具貸与）'!$A$1:$V$33</definedName>
    <definedName name="_xlnm.Print_Area" localSheetId="5">'福祉用具（参考様式1_100名まで）'!$A$1:$BD$132</definedName>
    <definedName name="_xlnm.Print_Area" localSheetId="6">'福祉用具（参考様式1_1枚版）'!$A$1:$BD$50</definedName>
    <definedName name="_xlnm.Print_Area" localSheetId="9">'平面図（参考様式2）'!$A$1:$N$20</definedName>
    <definedName name="_xlnm.Print_Area">#REF!</definedName>
    <definedName name="_xlnm.Print_Titles" localSheetId="5">'福祉用具（参考様式1_100名まで）'!$1:$12</definedName>
    <definedName name="_xlnm.Print_Titles" localSheetId="6">'福祉用具（参考様式1_1枚版）'!$1:$12</definedName>
    <definedName name="シフト記号表" localSheetId="15">#REF!</definedName>
    <definedName name="シフト記号表" localSheetId="10">'[2]シフト記号表（勤務時間帯）'!$C$6:$C$35</definedName>
    <definedName name="シフト記号表" localSheetId="3">'[2]シフト記号表（勤務時間帯）'!$C$6:$C$35</definedName>
    <definedName name="シフト記号表">'[3]シフト記号表（勤務時間帯）'!$C$6:$C$35</definedName>
    <definedName name="介護職員" localSheetId="15">#REF!</definedName>
    <definedName name="介護職員" localSheetId="3">#REF!</definedName>
    <definedName name="介護職員">#REF!</definedName>
    <definedName name="看護職員" localSheetId="15">#REF!</definedName>
    <definedName name="看護職員">#REF!</definedName>
    <definedName name="管理栄養士【栄養】" localSheetId="15">#REF!</definedName>
    <definedName name="管理栄養士【栄養】" localSheetId="3">#REF!</definedName>
    <definedName name="管理栄養士【栄養】">#REF!</definedName>
    <definedName name="管理者" localSheetId="15">#REF!</definedName>
    <definedName name="管理者">プルダウン・リスト!$C$16:$C$28</definedName>
    <definedName name="管理者１">#REF!</definedName>
    <definedName name="機能訓練指導員" localSheetId="15">#REF!</definedName>
    <definedName name="機能訓練指導員" localSheetId="3">#REF!</definedName>
    <definedName name="機能訓練指導員">#REF!</definedName>
    <definedName name="職種" localSheetId="15">#REF!</definedName>
    <definedName name="職種" localSheetId="3">[4]プルダウン・リスト!$C$15:$K$15</definedName>
    <definedName name="職種">プルダウン・リスト!$C$15:$K$15</definedName>
    <definedName name="職種１">#REF!</definedName>
    <definedName name="生活相談員" localSheetId="15">#REF!</definedName>
    <definedName name="生活相談員" localSheetId="3">#REF!</definedName>
    <definedName name="生活相談員">#REF!</definedName>
    <definedName name="福祉用具専門相談員">プルダウン・リスト!$D$16:$D$28</definedName>
  </definedNames>
  <calcPr calcId="162913"/>
</workbook>
</file>

<file path=xl/calcChain.xml><?xml version="1.0" encoding="utf-8"?>
<calcChain xmlns="http://schemas.openxmlformats.org/spreadsheetml/2006/main">
  <c r="H44" i="123" l="1"/>
  <c r="H43" i="123"/>
  <c r="C43" i="123"/>
  <c r="P39" i="123"/>
  <c r="C49" i="123" s="1"/>
  <c r="L39" i="123"/>
  <c r="C44" i="123" s="1"/>
  <c r="M44" i="123" s="1"/>
  <c r="H49" i="123" s="1"/>
  <c r="J39" i="123"/>
  <c r="G38" i="123"/>
  <c r="E38" i="123"/>
  <c r="G37" i="123"/>
  <c r="E37" i="123"/>
  <c r="G36" i="123"/>
  <c r="E36" i="123"/>
  <c r="G35" i="123"/>
  <c r="G39" i="123" s="1"/>
  <c r="E35" i="123"/>
  <c r="E39" i="123" s="1"/>
  <c r="AW30" i="123"/>
  <c r="AU30" i="123"/>
  <c r="AU29" i="123"/>
  <c r="AW29" i="123" s="1"/>
  <c r="AW28" i="123"/>
  <c r="AU28" i="123"/>
  <c r="AU27" i="123"/>
  <c r="AW27" i="123" s="1"/>
  <c r="AW26" i="123"/>
  <c r="AU26" i="123"/>
  <c r="AU25" i="123"/>
  <c r="AW25" i="123" s="1"/>
  <c r="AW24" i="123"/>
  <c r="AU24" i="123"/>
  <c r="AU23" i="123"/>
  <c r="AW23" i="123" s="1"/>
  <c r="AW22" i="123"/>
  <c r="AU22" i="123"/>
  <c r="AU21" i="123"/>
  <c r="AW21" i="123" s="1"/>
  <c r="AW20" i="123"/>
  <c r="AU20" i="123"/>
  <c r="AU19" i="123"/>
  <c r="AW19" i="123" s="1"/>
  <c r="AW18" i="123"/>
  <c r="AU18" i="123"/>
  <c r="AU17" i="123"/>
  <c r="AW17" i="123" s="1"/>
  <c r="AW16" i="123"/>
  <c r="AU16" i="123"/>
  <c r="AU15" i="123"/>
  <c r="AW15" i="123" s="1"/>
  <c r="AW14" i="123"/>
  <c r="AU14" i="123"/>
  <c r="B14" i="123"/>
  <c r="B15" i="123" s="1"/>
  <c r="B16" i="123" s="1"/>
  <c r="B17" i="123" s="1"/>
  <c r="B18" i="123" s="1"/>
  <c r="B19" i="123" s="1"/>
  <c r="B20" i="123" s="1"/>
  <c r="B21" i="123" s="1"/>
  <c r="B22" i="123" s="1"/>
  <c r="B23" i="123" s="1"/>
  <c r="B24" i="123" s="1"/>
  <c r="B25" i="123" s="1"/>
  <c r="B26" i="123" s="1"/>
  <c r="B27" i="123" s="1"/>
  <c r="B28" i="123" s="1"/>
  <c r="B29" i="123" s="1"/>
  <c r="B30" i="123" s="1"/>
  <c r="AU13" i="123"/>
  <c r="AW13" i="123" s="1"/>
  <c r="AT10" i="123"/>
  <c r="AT11" i="123" s="1"/>
  <c r="AT12" i="123" s="1"/>
  <c r="AS10" i="123"/>
  <c r="AS11" i="123" s="1"/>
  <c r="AS12" i="123" s="1"/>
  <c r="AR10" i="123"/>
  <c r="AR11" i="123" s="1"/>
  <c r="AR12" i="123" s="1"/>
  <c r="AU8" i="123"/>
  <c r="X2" i="123"/>
  <c r="AD11" i="123" s="1"/>
  <c r="AD12" i="123" s="1"/>
  <c r="H126" i="122"/>
  <c r="H125" i="122"/>
  <c r="C125" i="122"/>
  <c r="P121" i="122"/>
  <c r="C131" i="122" s="1"/>
  <c r="L121" i="122"/>
  <c r="C126" i="122" s="1"/>
  <c r="M126" i="122" s="1"/>
  <c r="H131" i="122" s="1"/>
  <c r="J121" i="122"/>
  <c r="G120" i="122"/>
  <c r="E120" i="122"/>
  <c r="G119" i="122"/>
  <c r="E119" i="122"/>
  <c r="G118" i="122"/>
  <c r="E118" i="122"/>
  <c r="G117" i="122"/>
  <c r="G121" i="122" s="1"/>
  <c r="E117" i="122"/>
  <c r="E121" i="122" s="1"/>
  <c r="AW112" i="122"/>
  <c r="AU112" i="122"/>
  <c r="AU111" i="122"/>
  <c r="AW111" i="122" s="1"/>
  <c r="AW110" i="122"/>
  <c r="AU110" i="122"/>
  <c r="AU109" i="122"/>
  <c r="AW109" i="122" s="1"/>
  <c r="AW108" i="122"/>
  <c r="AU108" i="122"/>
  <c r="AU107" i="122"/>
  <c r="AW107" i="122" s="1"/>
  <c r="AW106" i="122"/>
  <c r="AU106" i="122"/>
  <c r="AU105" i="122"/>
  <c r="AW105" i="122" s="1"/>
  <c r="AW104" i="122"/>
  <c r="AU104" i="122"/>
  <c r="AU103" i="122"/>
  <c r="AW103" i="122" s="1"/>
  <c r="AW102" i="122"/>
  <c r="AU102" i="122"/>
  <c r="AU101" i="122"/>
  <c r="AW101" i="122" s="1"/>
  <c r="AW100" i="122"/>
  <c r="AU100" i="122"/>
  <c r="AU99" i="122"/>
  <c r="AW99" i="122" s="1"/>
  <c r="AW98" i="122"/>
  <c r="AU98" i="122"/>
  <c r="AU97" i="122"/>
  <c r="AW97" i="122" s="1"/>
  <c r="AU96" i="122"/>
  <c r="AW96" i="122" s="1"/>
  <c r="AW95" i="122"/>
  <c r="AU95" i="122"/>
  <c r="AU94" i="122"/>
  <c r="AW94" i="122" s="1"/>
  <c r="AW93" i="122"/>
  <c r="AU93" i="122"/>
  <c r="AU92" i="122"/>
  <c r="AW92" i="122" s="1"/>
  <c r="AW91" i="122"/>
  <c r="AU91" i="122"/>
  <c r="AU90" i="122"/>
  <c r="AW90" i="122" s="1"/>
  <c r="AW89" i="122"/>
  <c r="AU89" i="122"/>
  <c r="AU88" i="122"/>
  <c r="AW88" i="122" s="1"/>
  <c r="AW87" i="122"/>
  <c r="AU87" i="122"/>
  <c r="AU86" i="122"/>
  <c r="AW86" i="122" s="1"/>
  <c r="AW85" i="122"/>
  <c r="AU85" i="122"/>
  <c r="AU84" i="122"/>
  <c r="AW84" i="122" s="1"/>
  <c r="AW83" i="122"/>
  <c r="AU83" i="122"/>
  <c r="AU82" i="122"/>
  <c r="AW82" i="122" s="1"/>
  <c r="AW81" i="122"/>
  <c r="AU81" i="122"/>
  <c r="AU80" i="122"/>
  <c r="AW80" i="122" s="1"/>
  <c r="AW79" i="122"/>
  <c r="AU79" i="122"/>
  <c r="AU78" i="122"/>
  <c r="AW78" i="122" s="1"/>
  <c r="AW77" i="122"/>
  <c r="AU77" i="122"/>
  <c r="AU76" i="122"/>
  <c r="AW76" i="122" s="1"/>
  <c r="AW75" i="122"/>
  <c r="AU75" i="122"/>
  <c r="AU74" i="122"/>
  <c r="AW74" i="122" s="1"/>
  <c r="AW73" i="122"/>
  <c r="AU73" i="122"/>
  <c r="AU72" i="122"/>
  <c r="AW72" i="122" s="1"/>
  <c r="AW71" i="122"/>
  <c r="AU71" i="122"/>
  <c r="AU70" i="122"/>
  <c r="AW70" i="122" s="1"/>
  <c r="AW69" i="122"/>
  <c r="AU69" i="122"/>
  <c r="AU68" i="122"/>
  <c r="AW68" i="122" s="1"/>
  <c r="AW67" i="122"/>
  <c r="AU67" i="122"/>
  <c r="AU66" i="122"/>
  <c r="AW66" i="122" s="1"/>
  <c r="AW65" i="122"/>
  <c r="AU65" i="122"/>
  <c r="AU64" i="122"/>
  <c r="AW64" i="122" s="1"/>
  <c r="AW63" i="122"/>
  <c r="AU63" i="122"/>
  <c r="AU62" i="122"/>
  <c r="AW62" i="122" s="1"/>
  <c r="AW61" i="122"/>
  <c r="AU61" i="122"/>
  <c r="AU60" i="122"/>
  <c r="AW60" i="122" s="1"/>
  <c r="AW59" i="122"/>
  <c r="AU59" i="122"/>
  <c r="AU58" i="122"/>
  <c r="AW58" i="122" s="1"/>
  <c r="AW57" i="122"/>
  <c r="AU57" i="122"/>
  <c r="AU56" i="122"/>
  <c r="AW56" i="122" s="1"/>
  <c r="AW55" i="122"/>
  <c r="AU55" i="122"/>
  <c r="AU54" i="122"/>
  <c r="AW54" i="122" s="1"/>
  <c r="AW53" i="122"/>
  <c r="AU53" i="122"/>
  <c r="AU52" i="122"/>
  <c r="AW52" i="122" s="1"/>
  <c r="AW51" i="122"/>
  <c r="AU51" i="122"/>
  <c r="AU50" i="122"/>
  <c r="AW50" i="122" s="1"/>
  <c r="AW49" i="122"/>
  <c r="AU49" i="122"/>
  <c r="AU48" i="122"/>
  <c r="AW48" i="122" s="1"/>
  <c r="AW47" i="122"/>
  <c r="AU47" i="122"/>
  <c r="AU46" i="122"/>
  <c r="AW46" i="122" s="1"/>
  <c r="AW45" i="122"/>
  <c r="AU45" i="122"/>
  <c r="AU44" i="122"/>
  <c r="AW44" i="122" s="1"/>
  <c r="AW43" i="122"/>
  <c r="AU43" i="122"/>
  <c r="AU42" i="122"/>
  <c r="AW42" i="122" s="1"/>
  <c r="AW41" i="122"/>
  <c r="AU41" i="122"/>
  <c r="AU40" i="122"/>
  <c r="AW40" i="122" s="1"/>
  <c r="AW39" i="122"/>
  <c r="AU39" i="122"/>
  <c r="AU38" i="122"/>
  <c r="AW38" i="122" s="1"/>
  <c r="AW37" i="122"/>
  <c r="AU37" i="122"/>
  <c r="AU36" i="122"/>
  <c r="AW36" i="122" s="1"/>
  <c r="AW35" i="122"/>
  <c r="AU35" i="122"/>
  <c r="AU34" i="122"/>
  <c r="AW34" i="122" s="1"/>
  <c r="AW33" i="122"/>
  <c r="AU33" i="122"/>
  <c r="AU32" i="122"/>
  <c r="AW32" i="122" s="1"/>
  <c r="AW31" i="122"/>
  <c r="AU31" i="122"/>
  <c r="AU30" i="122"/>
  <c r="AW30" i="122" s="1"/>
  <c r="AW29" i="122"/>
  <c r="AU29" i="122"/>
  <c r="AU28" i="122"/>
  <c r="AW28" i="122" s="1"/>
  <c r="AW27" i="122"/>
  <c r="AU27" i="122"/>
  <c r="AU26" i="122"/>
  <c r="AW26" i="122" s="1"/>
  <c r="AW25" i="122"/>
  <c r="AU25" i="122"/>
  <c r="AU24" i="122"/>
  <c r="AW24" i="122" s="1"/>
  <c r="AW23" i="122"/>
  <c r="AU23" i="122"/>
  <c r="AU22" i="122"/>
  <c r="AW22" i="122" s="1"/>
  <c r="AW21" i="122"/>
  <c r="AU21" i="122"/>
  <c r="AU20" i="122"/>
  <c r="AW20" i="122" s="1"/>
  <c r="AW19" i="122"/>
  <c r="AU19" i="122"/>
  <c r="AU18" i="122"/>
  <c r="AW18" i="122" s="1"/>
  <c r="AW17" i="122"/>
  <c r="AU17" i="122"/>
  <c r="AU16" i="122"/>
  <c r="AW16" i="122" s="1"/>
  <c r="AW15" i="122"/>
  <c r="AU15" i="122"/>
  <c r="B15" i="122"/>
  <c r="B16" i="122" s="1"/>
  <c r="B17" i="122" s="1"/>
  <c r="B18" i="122" s="1"/>
  <c r="B19" i="122" s="1"/>
  <c r="B20" i="122" s="1"/>
  <c r="B21" i="122" s="1"/>
  <c r="B22" i="122" s="1"/>
  <c r="B23" i="122" s="1"/>
  <c r="B24" i="122" s="1"/>
  <c r="B25" i="122" s="1"/>
  <c r="B26" i="122" s="1"/>
  <c r="B27" i="122" s="1"/>
  <c r="B28" i="122" s="1"/>
  <c r="B29" i="122" s="1"/>
  <c r="B30" i="122" s="1"/>
  <c r="B31" i="122" s="1"/>
  <c r="B32" i="122" s="1"/>
  <c r="B33" i="122" s="1"/>
  <c r="B34" i="122" s="1"/>
  <c r="B35" i="122" s="1"/>
  <c r="B36" i="122" s="1"/>
  <c r="B37" i="122" s="1"/>
  <c r="B38" i="122" s="1"/>
  <c r="B39" i="122" s="1"/>
  <c r="B40" i="122" s="1"/>
  <c r="B41" i="122" s="1"/>
  <c r="B42" i="122" s="1"/>
  <c r="B43" i="122" s="1"/>
  <c r="B44" i="122" s="1"/>
  <c r="B45" i="122" s="1"/>
  <c r="B46" i="122" s="1"/>
  <c r="B47" i="122" s="1"/>
  <c r="B48" i="122" s="1"/>
  <c r="B49" i="122" s="1"/>
  <c r="B50" i="122" s="1"/>
  <c r="B51" i="122" s="1"/>
  <c r="B52" i="122" s="1"/>
  <c r="B53" i="122" s="1"/>
  <c r="B54" i="122" s="1"/>
  <c r="B55" i="122" s="1"/>
  <c r="B56" i="122" s="1"/>
  <c r="B57" i="122" s="1"/>
  <c r="B58" i="122" s="1"/>
  <c r="B59" i="122" s="1"/>
  <c r="B60" i="122" s="1"/>
  <c r="B61" i="122" s="1"/>
  <c r="B62" i="122" s="1"/>
  <c r="B63" i="122" s="1"/>
  <c r="B64" i="122" s="1"/>
  <c r="B65" i="122" s="1"/>
  <c r="B66" i="122" s="1"/>
  <c r="B67" i="122" s="1"/>
  <c r="B68" i="122" s="1"/>
  <c r="B69" i="122" s="1"/>
  <c r="B70" i="122" s="1"/>
  <c r="B71" i="122" s="1"/>
  <c r="B72" i="122" s="1"/>
  <c r="B73" i="122" s="1"/>
  <c r="B74" i="122" s="1"/>
  <c r="B75" i="122" s="1"/>
  <c r="B76" i="122" s="1"/>
  <c r="B77" i="122" s="1"/>
  <c r="B78" i="122" s="1"/>
  <c r="B79" i="122" s="1"/>
  <c r="B80" i="122" s="1"/>
  <c r="B81" i="122" s="1"/>
  <c r="B82" i="122" s="1"/>
  <c r="B83" i="122" s="1"/>
  <c r="B84" i="122" s="1"/>
  <c r="B85" i="122" s="1"/>
  <c r="B86" i="122" s="1"/>
  <c r="B87" i="122" s="1"/>
  <c r="B88" i="122" s="1"/>
  <c r="B89" i="122" s="1"/>
  <c r="B90" i="122" s="1"/>
  <c r="B91" i="122" s="1"/>
  <c r="B92" i="122" s="1"/>
  <c r="B93" i="122" s="1"/>
  <c r="B94" i="122" s="1"/>
  <c r="B95" i="122" s="1"/>
  <c r="B96" i="122" s="1"/>
  <c r="B97" i="122" s="1"/>
  <c r="B98" i="122" s="1"/>
  <c r="B99" i="122" s="1"/>
  <c r="B100" i="122" s="1"/>
  <c r="B101" i="122" s="1"/>
  <c r="B102" i="122" s="1"/>
  <c r="B103" i="122" s="1"/>
  <c r="B104" i="122" s="1"/>
  <c r="B105" i="122" s="1"/>
  <c r="B106" i="122" s="1"/>
  <c r="B107" i="122" s="1"/>
  <c r="B108" i="122" s="1"/>
  <c r="B109" i="122" s="1"/>
  <c r="B110" i="122" s="1"/>
  <c r="B111" i="122" s="1"/>
  <c r="B112" i="122" s="1"/>
  <c r="AU14" i="122"/>
  <c r="AW14" i="122" s="1"/>
  <c r="B14" i="122"/>
  <c r="AW13" i="122"/>
  <c r="AU13" i="122"/>
  <c r="AT10" i="122"/>
  <c r="AT11" i="122" s="1"/>
  <c r="AT12" i="122" s="1"/>
  <c r="AS10" i="122"/>
  <c r="AS11" i="122" s="1"/>
  <c r="AS12" i="122" s="1"/>
  <c r="AR10" i="122"/>
  <c r="AR11" i="122" s="1"/>
  <c r="AR12" i="122" s="1"/>
  <c r="AU8" i="122"/>
  <c r="X2" i="122"/>
  <c r="AQ11" i="122" s="1"/>
  <c r="AQ12" i="122" s="1"/>
  <c r="U10" i="123" l="1"/>
  <c r="AK10" i="123"/>
  <c r="V11" i="123"/>
  <c r="V12" i="123" s="1"/>
  <c r="AL11" i="123"/>
  <c r="AL12" i="123" s="1"/>
  <c r="AC10" i="123"/>
  <c r="T10" i="122"/>
  <c r="AB10" i="122"/>
  <c r="AJ10" i="122"/>
  <c r="W11" i="122"/>
  <c r="W12" i="122" s="1"/>
  <c r="AE11" i="122"/>
  <c r="AE12" i="122" s="1"/>
  <c r="AM11" i="122"/>
  <c r="AM12" i="122" s="1"/>
  <c r="AZ6" i="122"/>
  <c r="P10" i="122"/>
  <c r="X10" i="122"/>
  <c r="AF10" i="122"/>
  <c r="AN10" i="122"/>
  <c r="S11" i="122"/>
  <c r="S12" i="122" s="1"/>
  <c r="AA11" i="122"/>
  <c r="AA12" i="122" s="1"/>
  <c r="AI11" i="122"/>
  <c r="AI12" i="122" s="1"/>
  <c r="AP11" i="122"/>
  <c r="AP12" i="122" s="1"/>
  <c r="AN11" i="122"/>
  <c r="AN12" i="122" s="1"/>
  <c r="AL11" i="122"/>
  <c r="AL12" i="122" s="1"/>
  <c r="AJ11" i="122"/>
  <c r="AJ12" i="122" s="1"/>
  <c r="AH11" i="122"/>
  <c r="AH12" i="122" s="1"/>
  <c r="AF11" i="122"/>
  <c r="AF12" i="122" s="1"/>
  <c r="AD11" i="122"/>
  <c r="AD12" i="122" s="1"/>
  <c r="AB11" i="122"/>
  <c r="AB12" i="122" s="1"/>
  <c r="Z11" i="122"/>
  <c r="Z12" i="122" s="1"/>
  <c r="X11" i="122"/>
  <c r="X12" i="122" s="1"/>
  <c r="V11" i="122"/>
  <c r="V12" i="122" s="1"/>
  <c r="T11" i="122"/>
  <c r="T12" i="122" s="1"/>
  <c r="R11" i="122"/>
  <c r="R12" i="122" s="1"/>
  <c r="P11" i="122"/>
  <c r="P12" i="122" s="1"/>
  <c r="AQ10" i="122"/>
  <c r="AO10" i="122"/>
  <c r="AM10" i="122"/>
  <c r="AK10" i="122"/>
  <c r="AI10" i="122"/>
  <c r="AG10" i="122"/>
  <c r="AE10" i="122"/>
  <c r="AC10" i="122"/>
  <c r="AA10" i="122"/>
  <c r="Y10" i="122"/>
  <c r="W10" i="122"/>
  <c r="U10" i="122"/>
  <c r="S10" i="122"/>
  <c r="Q10" i="122"/>
  <c r="R10" i="122"/>
  <c r="V10" i="122"/>
  <c r="Z10" i="122"/>
  <c r="AD10" i="122"/>
  <c r="AH10" i="122"/>
  <c r="AL10" i="122"/>
  <c r="AP10" i="122"/>
  <c r="Q11" i="122"/>
  <c r="Q12" i="122" s="1"/>
  <c r="U11" i="122"/>
  <c r="U12" i="122" s="1"/>
  <c r="Y11" i="122"/>
  <c r="Y12" i="122" s="1"/>
  <c r="AC11" i="122"/>
  <c r="AC12" i="122" s="1"/>
  <c r="AG11" i="122"/>
  <c r="AG12" i="122" s="1"/>
  <c r="AK11" i="122"/>
  <c r="AK12" i="122" s="1"/>
  <c r="AO11" i="122"/>
  <c r="AO12" i="122" s="1"/>
  <c r="AQ11" i="123"/>
  <c r="AQ12" i="123" s="1"/>
  <c r="AO11" i="123"/>
  <c r="AO12" i="123" s="1"/>
  <c r="AM11" i="123"/>
  <c r="AM12" i="123" s="1"/>
  <c r="AK11" i="123"/>
  <c r="AK12" i="123" s="1"/>
  <c r="AI11" i="123"/>
  <c r="AI12" i="123" s="1"/>
  <c r="AG11" i="123"/>
  <c r="AG12" i="123" s="1"/>
  <c r="AE11" i="123"/>
  <c r="AE12" i="123" s="1"/>
  <c r="AC11" i="123"/>
  <c r="AC12" i="123" s="1"/>
  <c r="AA11" i="123"/>
  <c r="AA12" i="123" s="1"/>
  <c r="Y11" i="123"/>
  <c r="Y12" i="123" s="1"/>
  <c r="W11" i="123"/>
  <c r="W12" i="123" s="1"/>
  <c r="U11" i="123"/>
  <c r="U12" i="123" s="1"/>
  <c r="S11" i="123"/>
  <c r="S12" i="123" s="1"/>
  <c r="Q11" i="123"/>
  <c r="Q12" i="123" s="1"/>
  <c r="AP10" i="123"/>
  <c r="AN10" i="123"/>
  <c r="AL10" i="123"/>
  <c r="AJ10" i="123"/>
  <c r="AH10" i="123"/>
  <c r="AF10" i="123"/>
  <c r="AD10" i="123"/>
  <c r="AB10" i="123"/>
  <c r="Z10" i="123"/>
  <c r="X10" i="123"/>
  <c r="V10" i="123"/>
  <c r="T10" i="123"/>
  <c r="R10" i="123"/>
  <c r="P10" i="123"/>
  <c r="AZ6" i="123"/>
  <c r="AN11" i="123"/>
  <c r="AN12" i="123" s="1"/>
  <c r="AJ11" i="123"/>
  <c r="AJ12" i="123" s="1"/>
  <c r="AF11" i="123"/>
  <c r="AF12" i="123" s="1"/>
  <c r="AB11" i="123"/>
  <c r="AB12" i="123" s="1"/>
  <c r="X11" i="123"/>
  <c r="X12" i="123" s="1"/>
  <c r="T11" i="123"/>
  <c r="T12" i="123" s="1"/>
  <c r="P11" i="123"/>
  <c r="P12" i="123" s="1"/>
  <c r="AQ10" i="123"/>
  <c r="AM10" i="123"/>
  <c r="AI10" i="123"/>
  <c r="AE10" i="123"/>
  <c r="AA10" i="123"/>
  <c r="W10" i="123"/>
  <c r="S10" i="123"/>
  <c r="Q10" i="123"/>
  <c r="Y10" i="123"/>
  <c r="AG10" i="123"/>
  <c r="AO10" i="123"/>
  <c r="R11" i="123"/>
  <c r="R12" i="123" s="1"/>
  <c r="Z11" i="123"/>
  <c r="Z12" i="123" s="1"/>
  <c r="AH11" i="123"/>
  <c r="AH12" i="123" s="1"/>
  <c r="AP11" i="123"/>
  <c r="AP12" i="123" s="1"/>
  <c r="M131" i="122"/>
  <c r="M49" i="123"/>
</calcChain>
</file>

<file path=xl/sharedStrings.xml><?xml version="1.0" encoding="utf-8"?>
<sst xmlns="http://schemas.openxmlformats.org/spreadsheetml/2006/main" count="681" uniqueCount="476">
  <si>
    <t>　　２　添付書類については、「記載方法と添付書類」の説明を参照してください。</t>
    <rPh sb="15" eb="17">
      <t>キサイ</t>
    </rPh>
    <rPh sb="17" eb="19">
      <t>ホウホウ</t>
    </rPh>
    <rPh sb="20" eb="22">
      <t>テンプ</t>
    </rPh>
    <rPh sb="22" eb="24">
      <t>ショルイ</t>
    </rPh>
    <phoneticPr fontId="12"/>
  </si>
  <si>
    <t>担　当　者　連　絡　先</t>
    <rPh sb="0" eb="5">
      <t>タントウシャ</t>
    </rPh>
    <rPh sb="6" eb="9">
      <t>レンラク</t>
    </rPh>
    <rPh sb="10" eb="11">
      <t>サキ</t>
    </rPh>
    <phoneticPr fontId="12"/>
  </si>
  <si>
    <t>所在地</t>
  </si>
  <si>
    <t>申請者</t>
  </si>
  <si>
    <t>関係書類を添えて申請します。</t>
  </si>
  <si>
    <t>－</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</si>
  <si>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</si>
  <si>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</si>
  <si>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</si>
  <si>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</si>
  <si>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</si>
  <si>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</si>
  <si>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</si>
  <si>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</si>
  <si>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</si>
  <si>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</si>
  <si>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年</t>
  </si>
  <si>
    <t>月</t>
  </si>
  <si>
    <t>日</t>
  </si>
  <si>
    <t>申請書</t>
  </si>
  <si>
    <t>事業所又は施設名</t>
  </si>
  <si>
    <t>申請するサービス種類</t>
  </si>
  <si>
    <t>都</t>
    <rPh sb="0" eb="1">
      <t>ト</t>
    </rPh>
    <phoneticPr fontId="12"/>
  </si>
  <si>
    <t>市</t>
    <rPh sb="0" eb="1">
      <t>シ</t>
    </rPh>
    <phoneticPr fontId="12"/>
  </si>
  <si>
    <t>区</t>
    <rPh sb="0" eb="1">
      <t>ク</t>
    </rPh>
    <phoneticPr fontId="12"/>
  </si>
  <si>
    <t>氏　名</t>
    <rPh sb="0" eb="3">
      <t>シメイ</t>
    </rPh>
    <phoneticPr fontId="12"/>
  </si>
  <si>
    <t>医療機関コード等</t>
    <rPh sb="7" eb="8">
      <t>トウ</t>
    </rPh>
    <phoneticPr fontId="12"/>
  </si>
  <si>
    <t>日</t>
    <rPh sb="0" eb="1">
      <t>ニチ</t>
    </rPh>
    <phoneticPr fontId="12"/>
  </si>
  <si>
    <t>常勤職員の勤務時間に関する調べ</t>
    <rPh sb="0" eb="2">
      <t>ジョウキン</t>
    </rPh>
    <rPh sb="2" eb="4">
      <t>ショクイン</t>
    </rPh>
    <rPh sb="5" eb="7">
      <t>キンム</t>
    </rPh>
    <rPh sb="7" eb="9">
      <t>ジカン</t>
    </rPh>
    <rPh sb="10" eb="11">
      <t>カン</t>
    </rPh>
    <rPh sb="13" eb="14">
      <t>シラ</t>
    </rPh>
    <phoneticPr fontId="12"/>
  </si>
  <si>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2"/>
  </si>
  <si>
    <t>1日あたりの労働時間－①</t>
    <rPh sb="1" eb="2">
      <t>ニチ</t>
    </rPh>
    <rPh sb="6" eb="8">
      <t>ロウドウ</t>
    </rPh>
    <rPh sb="8" eb="10">
      <t>ジカン</t>
    </rPh>
    <phoneticPr fontId="12"/>
  </si>
  <si>
    <t>勤務日</t>
    <rPh sb="0" eb="3">
      <t>キンムビ</t>
    </rPh>
    <phoneticPr fontId="12"/>
  </si>
  <si>
    <t>～</t>
    <phoneticPr fontId="12"/>
  </si>
  <si>
    <t>曜日</t>
    <rPh sb="0" eb="2">
      <t>ヨウビ</t>
    </rPh>
    <phoneticPr fontId="12"/>
  </si>
  <si>
    <t>始業時間</t>
    <rPh sb="0" eb="2">
      <t>シギョウ</t>
    </rPh>
    <rPh sb="2" eb="4">
      <t>ジカン</t>
    </rPh>
    <phoneticPr fontId="12"/>
  </si>
  <si>
    <t>時</t>
    <rPh sb="0" eb="1">
      <t>ジ</t>
    </rPh>
    <phoneticPr fontId="12"/>
  </si>
  <si>
    <t>分</t>
    <rPh sb="0" eb="1">
      <t>フン</t>
    </rPh>
    <phoneticPr fontId="12"/>
  </si>
  <si>
    <t>終業時間</t>
    <rPh sb="0" eb="2">
      <t>シュウギョウ</t>
    </rPh>
    <rPh sb="2" eb="4">
      <t>ジカン</t>
    </rPh>
    <phoneticPr fontId="12"/>
  </si>
  <si>
    <t>休憩時間</t>
    <rPh sb="0" eb="2">
      <t>キュウケイ</t>
    </rPh>
    <rPh sb="2" eb="4">
      <t>ジカン</t>
    </rPh>
    <phoneticPr fontId="12"/>
  </si>
  <si>
    <t>時間</t>
    <rPh sb="0" eb="2">
      <t>ジカン</t>
    </rPh>
    <phoneticPr fontId="12"/>
  </si>
  <si>
    <t>計</t>
    <rPh sb="0" eb="1">
      <t>ケイ</t>
    </rPh>
    <phoneticPr fontId="12"/>
  </si>
  <si>
    <t>時間（Ａ）</t>
    <rPh sb="0" eb="2">
      <t>ジカン</t>
    </rPh>
    <phoneticPr fontId="12"/>
  </si>
  <si>
    <t>日勤務（Ｂ）</t>
    <rPh sb="0" eb="1">
      <t>ニチ</t>
    </rPh>
    <rPh sb="1" eb="3">
      <t>キンム</t>
    </rPh>
    <phoneticPr fontId="12"/>
  </si>
  <si>
    <t>1日あたりの労働時間－②</t>
    <rPh sb="1" eb="2">
      <t>ニチ</t>
    </rPh>
    <rPh sb="6" eb="8">
      <t>ロウドウ</t>
    </rPh>
    <rPh sb="8" eb="10">
      <t>ジカン</t>
    </rPh>
    <phoneticPr fontId="12"/>
  </si>
  <si>
    <t>時間（Ｃ）</t>
    <rPh sb="0" eb="2">
      <t>ジカン</t>
    </rPh>
    <phoneticPr fontId="12"/>
  </si>
  <si>
    <t>日勤務（Ｄ）</t>
    <rPh sb="0" eb="1">
      <t>ニチ</t>
    </rPh>
    <rPh sb="1" eb="3">
      <t>キンム</t>
    </rPh>
    <phoneticPr fontId="12"/>
  </si>
  <si>
    <t>休日</t>
    <rPh sb="0" eb="2">
      <t>キュウジツ</t>
    </rPh>
    <phoneticPr fontId="12"/>
  </si>
  <si>
    <t>土曜日</t>
    <rPh sb="0" eb="3">
      <t>ドヨウビ</t>
    </rPh>
    <phoneticPr fontId="12"/>
  </si>
  <si>
    <t>日曜日</t>
    <rPh sb="0" eb="2">
      <t>ニチヨウ</t>
    </rPh>
    <rPh sb="2" eb="3">
      <t>ビ</t>
    </rPh>
    <phoneticPr fontId="12"/>
  </si>
  <si>
    <t>（　　　　　）曜日</t>
    <rPh sb="7" eb="9">
      <t>ヨウビ</t>
    </rPh>
    <phoneticPr fontId="12"/>
  </si>
  <si>
    <t>祝日</t>
    <rPh sb="0" eb="2">
      <t>シュクジツ</t>
    </rPh>
    <phoneticPr fontId="12"/>
  </si>
  <si>
    <t>会社の指定する日</t>
    <rPh sb="0" eb="2">
      <t>カイシャ</t>
    </rPh>
    <rPh sb="3" eb="5">
      <t>シテイ</t>
    </rPh>
    <rPh sb="7" eb="8">
      <t>ヒ</t>
    </rPh>
    <phoneticPr fontId="12"/>
  </si>
  <si>
    <t>週あたりの労働時間</t>
    <rPh sb="0" eb="1">
      <t>シュウ</t>
    </rPh>
    <rPh sb="5" eb="7">
      <t>ロウドウ</t>
    </rPh>
    <rPh sb="7" eb="9">
      <t>ジカン</t>
    </rPh>
    <phoneticPr fontId="12"/>
  </si>
  <si>
    <t>（（Ａ）×（Ｂ））＋（（Ｃ）×（Ｄ））＝</t>
    <phoneticPr fontId="12"/>
  </si>
  <si>
    <t>指定居宅サービス事業所</t>
    <rPh sb="10" eb="11">
      <t>ショ</t>
    </rPh>
    <phoneticPr fontId="12"/>
  </si>
  <si>
    <t>　  介護保険法に規定する事業所（施設）に係る指定（許可）を受けたいので、下記のとおり、</t>
    <rPh sb="15" eb="16">
      <t>ショ</t>
    </rPh>
    <phoneticPr fontId="12"/>
  </si>
  <si>
    <t>居宅療養管理指導</t>
    <rPh sb="6" eb="8">
      <t>シドウ</t>
    </rPh>
    <phoneticPr fontId="12"/>
  </si>
  <si>
    <t>特定施設入居者生活介護</t>
    <rPh sb="5" eb="6">
      <t>キョ</t>
    </rPh>
    <phoneticPr fontId="12"/>
  </si>
  <si>
    <t>特定福祉用具販売</t>
    <rPh sb="0" eb="2">
      <t>トクテイ</t>
    </rPh>
    <rPh sb="6" eb="8">
      <t>ハンバイ</t>
    </rPh>
    <phoneticPr fontId="12"/>
  </si>
  <si>
    <t>福祉用具貸与・介護予防福祉用具貸与事業所の指定申請に係る添付書類一覧</t>
    <rPh sb="0" eb="2">
      <t>フクシ</t>
    </rPh>
    <rPh sb="2" eb="4">
      <t>ヨウグ</t>
    </rPh>
    <rPh sb="4" eb="6">
      <t>タイヨ</t>
    </rPh>
    <rPh sb="7" eb="9">
      <t>カイゴ</t>
    </rPh>
    <rPh sb="9" eb="11">
      <t>ヨボウ</t>
    </rPh>
    <rPh sb="11" eb="13">
      <t>フクシ</t>
    </rPh>
    <rPh sb="13" eb="15">
      <t>ヨウグ</t>
    </rPh>
    <rPh sb="15" eb="17">
      <t>タイヨ</t>
    </rPh>
    <rPh sb="17" eb="20">
      <t>ジギョウショ</t>
    </rPh>
    <phoneticPr fontId="12"/>
  </si>
  <si>
    <t>委託契約書の写し（保管・消毒業務を委託する場合）</t>
    <rPh sb="0" eb="2">
      <t>イタク</t>
    </rPh>
    <rPh sb="2" eb="5">
      <t>ケイヤクショ</t>
    </rPh>
    <rPh sb="6" eb="7">
      <t>ウツ</t>
    </rPh>
    <rPh sb="9" eb="11">
      <t>ホカン</t>
    </rPh>
    <rPh sb="12" eb="14">
      <t>ショウドク</t>
    </rPh>
    <rPh sb="14" eb="16">
      <t>ギョウム</t>
    </rPh>
    <rPh sb="17" eb="19">
      <t>イタク</t>
    </rPh>
    <rPh sb="21" eb="23">
      <t>バアイ</t>
    </rPh>
    <phoneticPr fontId="12"/>
  </si>
  <si>
    <t>備考１「申請者確認欄」の該当欄に「〇」を付し、添付書類等に漏れがないよう確認してください。</t>
    <rPh sb="0" eb="2">
      <t>ビコウ</t>
    </rPh>
    <phoneticPr fontId="12"/>
  </si>
  <si>
    <t>非常勤（人）</t>
  </si>
  <si>
    <t>常勤換算後の人数（人）</t>
  </si>
  <si>
    <t>連絡先</t>
    <rPh sb="0" eb="3">
      <t>レンラクサキ</t>
    </rPh>
    <phoneticPr fontId="12"/>
  </si>
  <si>
    <t>月</t>
    <rPh sb="0" eb="1">
      <t>ゲツ</t>
    </rPh>
    <phoneticPr fontId="12"/>
  </si>
  <si>
    <t>備考</t>
    <rPh sb="0" eb="2">
      <t>ビコウ</t>
    </rPh>
    <phoneticPr fontId="12"/>
  </si>
  <si>
    <t>年</t>
    <rPh sb="0" eb="1">
      <t>ネン</t>
    </rPh>
    <phoneticPr fontId="12"/>
  </si>
  <si>
    <t>別添のとおり</t>
  </si>
  <si>
    <t>（この書類も提出してください。）</t>
    <rPh sb="1" eb="5">
      <t>コノショルイ</t>
    </rPh>
    <rPh sb="6" eb="8">
      <t>テイシュツ</t>
    </rPh>
    <phoneticPr fontId="12"/>
  </si>
  <si>
    <t>申請する事業所の名称</t>
    <rPh sb="0" eb="2">
      <t>シンセイ</t>
    </rPh>
    <phoneticPr fontId="12"/>
  </si>
  <si>
    <t>申請者
確認欄</t>
    <rPh sb="0" eb="3">
      <t>シンセイシャ</t>
    </rPh>
    <rPh sb="4" eb="6">
      <t>カクニン</t>
    </rPh>
    <rPh sb="6" eb="7">
      <t>ラン</t>
    </rPh>
    <phoneticPr fontId="12"/>
  </si>
  <si>
    <t>申　請　書　及　び　添　付　書　類</t>
    <rPh sb="0" eb="5">
      <t>シンセイショ</t>
    </rPh>
    <rPh sb="6" eb="7">
      <t>オヨ</t>
    </rPh>
    <rPh sb="10" eb="13">
      <t>テンプ</t>
    </rPh>
    <rPh sb="14" eb="17">
      <t>ショルイ</t>
    </rPh>
    <phoneticPr fontId="12"/>
  </si>
  <si>
    <t>備　考</t>
    <phoneticPr fontId="12"/>
  </si>
  <si>
    <t>従業者の勤務体制及び勤務形態一覧表（参考様式１）</t>
    <rPh sb="18" eb="20">
      <t>サンコウ</t>
    </rPh>
    <rPh sb="20" eb="22">
      <t>ヨウシキ</t>
    </rPh>
    <phoneticPr fontId="12"/>
  </si>
  <si>
    <t>外観及び内部の様子がわかる写真</t>
    <rPh sb="0" eb="2">
      <t>ガイカン</t>
    </rPh>
    <rPh sb="2" eb="3">
      <t>オヨ</t>
    </rPh>
    <rPh sb="4" eb="6">
      <t>ナイブ</t>
    </rPh>
    <rPh sb="7" eb="9">
      <t>ヨウス</t>
    </rPh>
    <rPh sb="13" eb="15">
      <t>シャシン</t>
    </rPh>
    <phoneticPr fontId="12"/>
  </si>
  <si>
    <r>
      <t xml:space="preserve">　新規指定前研修は、いつ受講されましたか。
</t>
    </r>
    <r>
      <rPr>
        <sz val="11"/>
        <rFont val="ＭＳ Ｐゴシック"/>
        <family val="3"/>
        <charset val="128"/>
      </rPr>
      <t>　　（　※申請にあたっては、受講済であることが必要です。　）</t>
    </r>
    <rPh sb="1" eb="3">
      <t>シンキ</t>
    </rPh>
    <rPh sb="3" eb="5">
      <t>シテイ</t>
    </rPh>
    <rPh sb="5" eb="6">
      <t>マエ</t>
    </rPh>
    <rPh sb="6" eb="8">
      <t>ケンシュウ</t>
    </rPh>
    <rPh sb="12" eb="14">
      <t>ジュコウ</t>
    </rPh>
    <rPh sb="27" eb="29">
      <t>シンセイ</t>
    </rPh>
    <rPh sb="36" eb="38">
      <t>ジュコウ</t>
    </rPh>
    <rPh sb="38" eb="39">
      <t>スミ</t>
    </rPh>
    <rPh sb="45" eb="47">
      <t>ヒツヨウ</t>
    </rPh>
    <phoneticPr fontId="12"/>
  </si>
  <si>
    <t>フリガナ</t>
    <phoneticPr fontId="12"/>
  </si>
  <si>
    <t>町</t>
    <rPh sb="0" eb="1">
      <t>マチ</t>
    </rPh>
    <phoneticPr fontId="12"/>
  </si>
  <si>
    <t>訪問リハビリテーション</t>
    <phoneticPr fontId="12"/>
  </si>
  <si>
    <t>通所リハビリテーション</t>
    <phoneticPr fontId="12"/>
  </si>
  <si>
    <t>（郵便番号</t>
    <phoneticPr fontId="12"/>
  </si>
  <si>
    <t>村</t>
    <rPh sb="0" eb="1">
      <t>ムラ</t>
    </rPh>
    <phoneticPr fontId="12"/>
  </si>
  <si>
    <t>）</t>
    <phoneticPr fontId="12"/>
  </si>
  <si>
    <t>（参考様式３）</t>
    <phoneticPr fontId="12"/>
  </si>
  <si>
    <t>※上記二つのうち該当する方のみを添付する事</t>
    <rPh sb="1" eb="3">
      <t>ジョウキ</t>
    </rPh>
    <rPh sb="3" eb="4">
      <t>フタ</t>
    </rPh>
    <rPh sb="8" eb="10">
      <t>ガイトウ</t>
    </rPh>
    <rPh sb="12" eb="13">
      <t>ホウ</t>
    </rPh>
    <rPh sb="16" eb="18">
      <t>テンプ</t>
    </rPh>
    <rPh sb="20" eb="21">
      <t>コト</t>
    </rPh>
    <phoneticPr fontId="12"/>
  </si>
  <si>
    <t>　申請書類に記載された内容等について問い合わせをする際の担当者名と連絡先を記入してください(平日の日中に連絡が取れる番号を記載)。</t>
    <rPh sb="1" eb="3">
      <t>シンセイ</t>
    </rPh>
    <rPh sb="3" eb="5">
      <t>ジョルイ</t>
    </rPh>
    <rPh sb="6" eb="8">
      <t>キサイ</t>
    </rPh>
    <rPh sb="11" eb="13">
      <t>ナイヨウ</t>
    </rPh>
    <rPh sb="13" eb="14">
      <t>トウ</t>
    </rPh>
    <rPh sb="18" eb="21">
      <t>トイア</t>
    </rPh>
    <rPh sb="26" eb="27">
      <t>サイ</t>
    </rPh>
    <rPh sb="28" eb="31">
      <t>タントウシャ</t>
    </rPh>
    <rPh sb="31" eb="32">
      <t>メイ</t>
    </rPh>
    <rPh sb="33" eb="35">
      <t>レンラク</t>
    </rPh>
    <rPh sb="35" eb="36">
      <t>サキ</t>
    </rPh>
    <rPh sb="37" eb="39">
      <t>キニュウ</t>
    </rPh>
    <phoneticPr fontId="12"/>
  </si>
  <si>
    <t>事業所の平面図(参考様式２）</t>
    <rPh sb="8" eb="10">
      <t>サンコウ</t>
    </rPh>
    <rPh sb="10" eb="12">
      <t>ヨウシキ</t>
    </rPh>
    <phoneticPr fontId="12"/>
  </si>
  <si>
    <t>介護医療院</t>
    <rPh sb="0" eb="2">
      <t>カイゴ</t>
    </rPh>
    <rPh sb="2" eb="4">
      <t>イリョウ</t>
    </rPh>
    <rPh sb="4" eb="5">
      <t>イン</t>
    </rPh>
    <phoneticPr fontId="12"/>
  </si>
  <si>
    <t>１</t>
    <phoneticPr fontId="12"/>
  </si>
  <si>
    <t>３</t>
    <phoneticPr fontId="12"/>
  </si>
  <si>
    <t>はい　・　加入手続中又は
　　　　　今後手続を行う</t>
    <phoneticPr fontId="12"/>
  </si>
  <si>
    <t>事　業　所　名</t>
    <rPh sb="0" eb="1">
      <t>コト</t>
    </rPh>
    <rPh sb="2" eb="3">
      <t>ゴウ</t>
    </rPh>
    <rPh sb="4" eb="5">
      <t>ショ</t>
    </rPh>
    <rPh sb="6" eb="7">
      <t>メイ</t>
    </rPh>
    <phoneticPr fontId="12"/>
  </si>
  <si>
    <t>担　当　者　名</t>
    <rPh sb="0" eb="1">
      <t>タン</t>
    </rPh>
    <rPh sb="2" eb="3">
      <t>トウ</t>
    </rPh>
    <rPh sb="4" eb="5">
      <t>シャ</t>
    </rPh>
    <rPh sb="6" eb="7">
      <t>メイ</t>
    </rPh>
    <phoneticPr fontId="12"/>
  </si>
  <si>
    <t>連　　絡　　先</t>
    <rPh sb="0" eb="1">
      <t>レン</t>
    </rPh>
    <rPh sb="3" eb="4">
      <t>ラク</t>
    </rPh>
    <rPh sb="6" eb="7">
      <t>サキ</t>
    </rPh>
    <phoneticPr fontId="12"/>
  </si>
  <si>
    <t>指定介護予防サービス事業所</t>
    <rPh sb="0" eb="2">
      <t>シテイ</t>
    </rPh>
    <rPh sb="2" eb="4">
      <t>カイゴ</t>
    </rPh>
    <rPh sb="4" eb="6">
      <t>ヨボウ</t>
    </rPh>
    <rPh sb="10" eb="13">
      <t>ジギョウショ</t>
    </rPh>
    <phoneticPr fontId="12"/>
  </si>
  <si>
    <t>介護保険施設</t>
    <rPh sb="0" eb="2">
      <t>カイゴ</t>
    </rPh>
    <rPh sb="2" eb="4">
      <t>ホケン</t>
    </rPh>
    <rPh sb="4" eb="6">
      <t>シセツ</t>
    </rPh>
    <phoneticPr fontId="12"/>
  </si>
  <si>
    <t>（代表者の職名・氏名）</t>
    <rPh sb="1" eb="4">
      <t>ダイヒョウシャ</t>
    </rPh>
    <rPh sb="5" eb="7">
      <t>ショクメイ</t>
    </rPh>
    <rPh sb="8" eb="10">
      <t>シメイ</t>
    </rPh>
    <phoneticPr fontId="12"/>
  </si>
  <si>
    <t>申　請　者</t>
    <rPh sb="0" eb="1">
      <t>サル</t>
    </rPh>
    <rPh sb="2" eb="3">
      <t>ショウ</t>
    </rPh>
    <rPh sb="4" eb="5">
      <t>モノ</t>
    </rPh>
    <phoneticPr fontId="11"/>
  </si>
  <si>
    <t>名称</t>
    <rPh sb="0" eb="1">
      <t>ナ</t>
    </rPh>
    <rPh sb="1" eb="2">
      <t>ショウ</t>
    </rPh>
    <phoneticPr fontId="12"/>
  </si>
  <si>
    <t>主たる事務所の
所在地</t>
    <rPh sb="8" eb="11">
      <t>ショザイチ</t>
    </rPh>
    <phoneticPr fontId="12"/>
  </si>
  <si>
    <t>-</t>
    <phoneticPr fontId="12"/>
  </si>
  <si>
    <t>Email</t>
    <phoneticPr fontId="12"/>
  </si>
  <si>
    <t>職名</t>
    <rPh sb="0" eb="2">
      <t>ショクメイ</t>
    </rPh>
    <phoneticPr fontId="12"/>
  </si>
  <si>
    <t>生年
月日</t>
    <rPh sb="0" eb="2">
      <t>セイネン</t>
    </rPh>
    <rPh sb="3" eb="5">
      <t>ガッピ</t>
    </rPh>
    <phoneticPr fontId="12"/>
  </si>
  <si>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2"/>
  </si>
  <si>
    <t>指定（許可）申請をする事業等の開始予定年月日</t>
    <rPh sb="15" eb="17">
      <t>カイシ</t>
    </rPh>
    <rPh sb="17" eb="19">
      <t>ヨテイ</t>
    </rPh>
    <rPh sb="19" eb="22">
      <t>ネンガッピ</t>
    </rPh>
    <phoneticPr fontId="12"/>
  </si>
  <si>
    <t>様　式</t>
    <rPh sb="0" eb="3">
      <t>ヨウシキ</t>
    </rPh>
    <phoneticPr fontId="12"/>
  </si>
  <si>
    <t>指定居宅サービス</t>
    <rPh sb="0" eb="2">
      <t>シテイ</t>
    </rPh>
    <rPh sb="2" eb="4">
      <t>キョタク</t>
    </rPh>
    <phoneticPr fontId="12"/>
  </si>
  <si>
    <t>施設</t>
    <rPh sb="0" eb="2">
      <t>シセツ</t>
    </rPh>
    <phoneticPr fontId="36"/>
  </si>
  <si>
    <t>介護老人福祉施設</t>
    <rPh sb="0" eb="2">
      <t>カイゴ</t>
    </rPh>
    <rPh sb="2" eb="4">
      <t>ロウジン</t>
    </rPh>
    <rPh sb="4" eb="6">
      <t>フクシ</t>
    </rPh>
    <rPh sb="6" eb="8">
      <t>シセツ</t>
    </rPh>
    <phoneticPr fontId="12"/>
  </si>
  <si>
    <t>介護老人保健施設</t>
    <rPh sb="0" eb="2">
      <t>カイゴ</t>
    </rPh>
    <rPh sb="2" eb="4">
      <t>ロウジン</t>
    </rPh>
    <rPh sb="4" eb="6">
      <t>ホケン</t>
    </rPh>
    <phoneticPr fontId="12"/>
  </si>
  <si>
    <t>指定介護予防サービス</t>
    <rPh sb="0" eb="2">
      <t>シテイ</t>
    </rPh>
    <rPh sb="2" eb="4">
      <t>カイゴ</t>
    </rPh>
    <rPh sb="4" eb="6">
      <t>ヨボウ</t>
    </rPh>
    <phoneticPr fontId="12"/>
  </si>
  <si>
    <t>介護予防訪問入浴介護</t>
    <rPh sb="0" eb="2">
      <t>カイゴ</t>
    </rPh>
    <rPh sb="2" eb="4">
      <t>ヨボウ</t>
    </rPh>
    <rPh sb="4" eb="6">
      <t>ホウモン</t>
    </rPh>
    <rPh sb="6" eb="8">
      <t>ニュウヨク</t>
    </rPh>
    <rPh sb="8" eb="10">
      <t>カイゴ</t>
    </rPh>
    <phoneticPr fontId="12"/>
  </si>
  <si>
    <t>介護予防訪問看護</t>
    <rPh sb="0" eb="2">
      <t>カイゴ</t>
    </rPh>
    <rPh sb="2" eb="4">
      <t>ヨボウ</t>
    </rPh>
    <rPh sb="4" eb="6">
      <t>ホウモン</t>
    </rPh>
    <rPh sb="6" eb="8">
      <t>カンゴ</t>
    </rPh>
    <phoneticPr fontId="12"/>
  </si>
  <si>
    <t>介護予防訪問リハビリテーション</t>
    <rPh sb="0" eb="2">
      <t>カイゴ</t>
    </rPh>
    <rPh sb="2" eb="4">
      <t>ヨボウ</t>
    </rPh>
    <rPh sb="4" eb="6">
      <t>ホウモン</t>
    </rPh>
    <phoneticPr fontId="12"/>
  </si>
  <si>
    <t>介護予防居宅療養管理指導</t>
    <rPh sb="0" eb="2">
      <t>カイゴ</t>
    </rPh>
    <rPh sb="2" eb="4">
      <t>ヨボウ</t>
    </rPh>
    <rPh sb="4" eb="6">
      <t>キョタク</t>
    </rPh>
    <rPh sb="6" eb="8">
      <t>リョウヨウ</t>
    </rPh>
    <rPh sb="8" eb="10">
      <t>カンリ</t>
    </rPh>
    <rPh sb="10" eb="12">
      <t>シドウ</t>
    </rPh>
    <phoneticPr fontId="12"/>
  </si>
  <si>
    <t>介護予防通所リハビリテーション</t>
    <rPh sb="0" eb="2">
      <t>カイゴ</t>
    </rPh>
    <rPh sb="2" eb="4">
      <t>ヨボウ</t>
    </rPh>
    <rPh sb="4" eb="6">
      <t>ツウショ</t>
    </rPh>
    <phoneticPr fontId="12"/>
  </si>
  <si>
    <t>介護予防短期入所生活介護</t>
    <rPh sb="0" eb="2">
      <t>カイゴ</t>
    </rPh>
    <rPh sb="2" eb="4">
      <t>ヨボウ</t>
    </rPh>
    <rPh sb="4" eb="6">
      <t>タンキ</t>
    </rPh>
    <rPh sb="6" eb="8">
      <t>ニュウショ</t>
    </rPh>
    <rPh sb="8" eb="10">
      <t>セイカツ</t>
    </rPh>
    <rPh sb="10" eb="12">
      <t>カイゴ</t>
    </rPh>
    <phoneticPr fontId="12"/>
  </si>
  <si>
    <t>介護予防短期入所療養介護</t>
    <rPh sb="0" eb="2">
      <t>カイゴ</t>
    </rPh>
    <rPh sb="2" eb="4">
      <t>ヨボウ</t>
    </rPh>
    <rPh sb="4" eb="6">
      <t>タンキ</t>
    </rPh>
    <rPh sb="6" eb="8">
      <t>ニュウショ</t>
    </rPh>
    <rPh sb="8" eb="10">
      <t>リョウヨウ</t>
    </rPh>
    <rPh sb="10" eb="12">
      <t>カイゴ</t>
    </rPh>
    <phoneticPr fontId="1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</si>
  <si>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2"/>
  </si>
  <si>
    <t>介護予防福祉用具貸与</t>
    <rPh sb="0" eb="2">
      <t>カイゴ</t>
    </rPh>
    <rPh sb="2" eb="4">
      <t>ヨボウ</t>
    </rPh>
    <rPh sb="4" eb="7">
      <t>フクシヨウ</t>
    </rPh>
    <rPh sb="7" eb="8">
      <t>グ</t>
    </rPh>
    <rPh sb="8" eb="10">
      <t>タイヨ</t>
    </rPh>
    <phoneticPr fontId="12"/>
  </si>
  <si>
    <t>特定介護予防福祉用具販売</t>
    <rPh sb="0" eb="2">
      <t>トクテイ</t>
    </rPh>
    <rPh sb="2" eb="4">
      <t>カイゴ</t>
    </rPh>
    <rPh sb="4" eb="6">
      <t>ヨボウ</t>
    </rPh>
    <rPh sb="6" eb="8">
      <t>フクシ</t>
    </rPh>
    <rPh sb="8" eb="10">
      <t>ヨウグ</t>
    </rPh>
    <rPh sb="10" eb="12">
      <t>ハンバイ</t>
    </rPh>
    <phoneticPr fontId="12"/>
  </si>
  <si>
    <t>介護保険事業所番号</t>
    <rPh sb="6" eb="7">
      <t>ショ</t>
    </rPh>
    <phoneticPr fontId="12"/>
  </si>
  <si>
    <t>（既に指定又は許可を受けている場合）</t>
    <rPh sb="1" eb="2">
      <t>スデ</t>
    </rPh>
    <phoneticPr fontId="12"/>
  </si>
  <si>
    <t>（保険医療機関として指定を受けている場合）</t>
    <rPh sb="1" eb="3">
      <t>ホケン</t>
    </rPh>
    <rPh sb="3" eb="5">
      <t>イリョウ</t>
    </rPh>
    <rPh sb="5" eb="7">
      <t>キカン</t>
    </rPh>
    <rPh sb="10" eb="12">
      <t>シテイ</t>
    </rPh>
    <phoneticPr fontId="12"/>
  </si>
  <si>
    <t>（日本産業規格A列４番）</t>
    <rPh sb="1" eb="3">
      <t>ニホン</t>
    </rPh>
    <rPh sb="3" eb="5">
      <t>サンギョウ</t>
    </rPh>
    <rPh sb="5" eb="7">
      <t>キカク</t>
    </rPh>
    <rPh sb="8" eb="9">
      <t>レツ</t>
    </rPh>
    <rPh sb="10" eb="11">
      <t>バン</t>
    </rPh>
    <phoneticPr fontId="36"/>
  </si>
  <si>
    <t>（参考様式２）</t>
    <rPh sb="1" eb="3">
      <t>サンコウ</t>
    </rPh>
    <rPh sb="3" eb="5">
      <t>ヨウシキ</t>
    </rPh>
    <phoneticPr fontId="12"/>
  </si>
  <si>
    <t>平面図</t>
    <rPh sb="0" eb="3">
      <t>ヘイメンズ</t>
    </rPh>
    <phoneticPr fontId="12"/>
  </si>
  <si>
    <t>事業所・施設の名称</t>
    <rPh sb="0" eb="3">
      <t>ジギョウショ</t>
    </rPh>
    <rPh sb="4" eb="6">
      <t>シセツ</t>
    </rPh>
    <rPh sb="7" eb="9">
      <t>メイショウ</t>
    </rPh>
    <phoneticPr fontId="12"/>
  </si>
  <si>
    <t>備考　1</t>
    <rPh sb="0" eb="2">
      <t>ビコウ</t>
    </rPh>
    <phoneticPr fontId="12"/>
  </si>
  <si>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2"/>
  </si>
  <si>
    <t>　各室の用途及び面積を記載してください。</t>
    <phoneticPr fontId="1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</si>
  <si>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2"/>
  </si>
  <si>
    <t>＜事業所の写真＞</t>
    <rPh sb="1" eb="4">
      <t>ジギョウショ</t>
    </rPh>
    <rPh sb="5" eb="7">
      <t>シャシン</t>
    </rPh>
    <phoneticPr fontId="12"/>
  </si>
  <si>
    <t>　　　貼付する写真の例：</t>
    <rPh sb="3" eb="5">
      <t>チョウフ</t>
    </rPh>
    <rPh sb="7" eb="9">
      <t>シャシン</t>
    </rPh>
    <rPh sb="10" eb="11">
      <t>レイ</t>
    </rPh>
    <phoneticPr fontId="12"/>
  </si>
  <si>
    <t>事業所又は施設の名称</t>
    <rPh sb="0" eb="2">
      <t>ジギョウ</t>
    </rPh>
    <rPh sb="2" eb="3">
      <t>ショ</t>
    </rPh>
    <rPh sb="3" eb="4">
      <t>マタ</t>
    </rPh>
    <rPh sb="5" eb="7">
      <t>シセツ</t>
    </rPh>
    <rPh sb="8" eb="10">
      <t>メイショウ</t>
    </rPh>
    <phoneticPr fontId="12"/>
  </si>
  <si>
    <t>　</t>
    <phoneticPr fontId="12"/>
  </si>
  <si>
    <t>プライバシーが確保が必要な部屋（相談室等）は「外側」（相談室の扉が閉じているところなど）と「室内」の両方の写真を添付してください。</t>
    <phoneticPr fontId="12"/>
  </si>
  <si>
    <t>①（写真名）</t>
    <rPh sb="2" eb="4">
      <t>シャシン</t>
    </rPh>
    <rPh sb="4" eb="5">
      <t>メイ</t>
    </rPh>
    <phoneticPr fontId="12"/>
  </si>
  <si>
    <t>②（写真名）</t>
    <rPh sb="2" eb="4">
      <t>シャシン</t>
    </rPh>
    <rPh sb="4" eb="5">
      <t>メイ</t>
    </rPh>
    <phoneticPr fontId="12"/>
  </si>
  <si>
    <t>③（写真名）</t>
    <rPh sb="2" eb="4">
      <t>シャシン</t>
    </rPh>
    <rPh sb="4" eb="5">
      <t>メイ</t>
    </rPh>
    <phoneticPr fontId="12"/>
  </si>
  <si>
    <t>④（写真名）</t>
    <rPh sb="2" eb="4">
      <t>シャシン</t>
    </rPh>
    <rPh sb="4" eb="5">
      <t>メイ</t>
    </rPh>
    <phoneticPr fontId="12"/>
  </si>
  <si>
    <t>利用者からの苦情を処理するために講ずる措置の概要</t>
  </si>
  <si>
    <t>措  置  の  概  要</t>
  </si>
  <si>
    <t>１  利用者からの相談又は苦情等に対応する常設の窓口（連絡先）、担当者の設置</t>
    <phoneticPr fontId="12"/>
  </si>
  <si>
    <t>２  円滑かつ迅速に苦情処理を行うための処理体制・手順</t>
    <phoneticPr fontId="12"/>
  </si>
  <si>
    <t>３  苦情があったサービス事業者に対する対応方針等（居宅介護支援事業者の場合記入）</t>
    <phoneticPr fontId="12"/>
  </si>
  <si>
    <t>４  その他参考事項</t>
    <phoneticPr fontId="12"/>
  </si>
  <si>
    <t>備考  上の事項は例示であり、これにかかわらず苦情処理に係る対応方針を具体的に記してください。</t>
  </si>
  <si>
    <t>（参考様式４）</t>
    <rPh sb="1" eb="3">
      <t>サンコウ</t>
    </rPh>
    <rPh sb="3" eb="5">
      <t>ヨウシキ</t>
    </rPh>
    <phoneticPr fontId="12"/>
  </si>
  <si>
    <t>誓　約　書</t>
    <phoneticPr fontId="12"/>
  </si>
  <si>
    <t>東京都</t>
    <rPh sb="0" eb="2">
      <t>トウキョウ</t>
    </rPh>
    <rPh sb="2" eb="3">
      <t>ト</t>
    </rPh>
    <phoneticPr fontId="12"/>
  </si>
  <si>
    <t>知事    殿</t>
    <phoneticPr fontId="12"/>
  </si>
  <si>
    <t xml:space="preserve">申請者    </t>
    <phoneticPr fontId="12"/>
  </si>
  <si>
    <t>（名称）</t>
    <rPh sb="1" eb="3">
      <t>メイショウ</t>
    </rPh>
    <phoneticPr fontId="1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</si>
  <si>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2"/>
  </si>
  <si>
    <t>別紙①：　居宅サービス事業所向け</t>
    <rPh sb="0" eb="2">
      <t>ベッシ</t>
    </rPh>
    <rPh sb="14" eb="15">
      <t>ム</t>
    </rPh>
    <phoneticPr fontId="12"/>
  </si>
  <si>
    <t>別紙②：　介護老人福祉施設向け</t>
    <rPh sb="0" eb="2">
      <t>ベッシ</t>
    </rPh>
    <rPh sb="13" eb="14">
      <t>ム</t>
    </rPh>
    <phoneticPr fontId="12"/>
  </si>
  <si>
    <t>別紙③：　介護老人保健施設向け</t>
    <rPh sb="0" eb="2">
      <t>ベッシ</t>
    </rPh>
    <rPh sb="13" eb="14">
      <t>ム</t>
    </rPh>
    <phoneticPr fontId="12"/>
  </si>
  <si>
    <t>別紙④：　介護医療院向け</t>
    <rPh sb="0" eb="2">
      <t>ベッシ</t>
    </rPh>
    <rPh sb="10" eb="11">
      <t>ム</t>
    </rPh>
    <phoneticPr fontId="12"/>
  </si>
  <si>
    <t>別紙⑤：　介護予防サービス事業所向け</t>
    <rPh sb="0" eb="2">
      <t>ベッシ</t>
    </rPh>
    <rPh sb="16" eb="17">
      <t>ム</t>
    </rPh>
    <phoneticPr fontId="12"/>
  </si>
  <si>
    <t>（該当に○）</t>
    <rPh sb="1" eb="3">
      <t>ガイトウ</t>
    </rPh>
    <phoneticPr fontId="12"/>
  </si>
  <si>
    <t>（別紙①：居宅サービス事業所向け）</t>
    <rPh sb="1" eb="3">
      <t>ベッシ</t>
    </rPh>
    <rPh sb="14" eb="15">
      <t>ム</t>
    </rPh>
    <phoneticPr fontId="48"/>
  </si>
  <si>
    <t>介護保険法第７０条第２項</t>
    <rPh sb="0" eb="2">
      <t>カイゴ</t>
    </rPh>
    <rPh sb="2" eb="4">
      <t>ホケン</t>
    </rPh>
    <rPh sb="4" eb="5">
      <t>ホウ</t>
    </rPh>
    <rPh sb="5" eb="6">
      <t>ダイ</t>
    </rPh>
    <rPh sb="8" eb="9">
      <t>ジョウ</t>
    </rPh>
    <rPh sb="9" eb="10">
      <t>ダイ</t>
    </rPh>
    <rPh sb="11" eb="12">
      <t>コウ</t>
    </rPh>
    <phoneticPr fontId="48"/>
  </si>
  <si>
    <t>一</t>
    <rPh sb="0" eb="1">
      <t>イチ</t>
    </rPh>
    <phoneticPr fontId="12"/>
  </si>
  <si>
    <t>申請者が都道府県の条例で定める者でないとき。</t>
    <phoneticPr fontId="12"/>
  </si>
  <si>
    <t>二</t>
    <rPh sb="0" eb="1">
      <t>ニ</t>
    </rPh>
    <phoneticPr fontId="12"/>
  </si>
  <si>
    <t>当該申請に係る事業所の従業者の知識及び技能並びに人員が、第七十四条第一項の都道府県の条例で定める基準及び同項の都道府県の条例で定める員数を満たしていないとき。</t>
    <phoneticPr fontId="12"/>
  </si>
  <si>
    <t>三</t>
    <rPh sb="0" eb="1">
      <t>サン</t>
    </rPh>
    <phoneticPr fontId="12"/>
  </si>
  <si>
    <t>申請者が、第七十四条第二項に規定する指定居宅サービスの事業の設備及び運営に関する基準に従って適正な居宅サービス事業の運営をすることができないと認められるとき。</t>
    <phoneticPr fontId="12"/>
  </si>
  <si>
    <t>四</t>
    <rPh sb="0" eb="1">
      <t>ヨン</t>
    </rPh>
    <phoneticPr fontId="12"/>
  </si>
  <si>
    <t>申請者が、禁錮以上の刑に処せられ、その執行を終わり、又は執行を受けることがなくなるまでの者であるとき。</t>
    <phoneticPr fontId="12"/>
  </si>
  <si>
    <t>五</t>
    <rPh sb="0" eb="1">
      <t>ゴ</t>
    </rPh>
    <phoneticPr fontId="1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</si>
  <si>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2"/>
  </si>
  <si>
    <t>五の二</t>
    <rPh sb="0" eb="1">
      <t>ゴ</t>
    </rPh>
    <rPh sb="2" eb="3">
      <t>ニ</t>
    </rPh>
    <phoneticPr fontId="12"/>
  </si>
  <si>
    <t>申請者が、労働に関する法律の規定であって政令で定めるものにより罰金の刑に処せられ、その執行を終わり、又は執行を受けることがなくなるまでの者であるとき。</t>
    <phoneticPr fontId="12"/>
  </si>
  <si>
    <t>五の三</t>
    <rPh sb="0" eb="1">
      <t>ゴ</t>
    </rPh>
    <rPh sb="2" eb="3">
      <t>サン</t>
    </rPh>
    <phoneticPr fontId="12"/>
  </si>
  <si>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2"/>
  </si>
  <si>
    <t>六</t>
    <rPh sb="0" eb="1">
      <t>ロク</t>
    </rPh>
    <phoneticPr fontId="12"/>
  </si>
  <si>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</si>
  <si>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六の二</t>
    <rPh sb="0" eb="1">
      <t>ロク</t>
    </rPh>
    <rPh sb="2" eb="3">
      <t>ニ</t>
    </rPh>
    <phoneticPr fontId="12"/>
  </si>
  <si>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</si>
  <si>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六の三</t>
    <rPh sb="0" eb="1">
      <t>ロク</t>
    </rPh>
    <rPh sb="2" eb="3">
      <t>サン</t>
    </rPh>
    <phoneticPr fontId="1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</si>
  <si>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</si>
  <si>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七</t>
    <rPh sb="0" eb="1">
      <t>ナナ</t>
    </rPh>
    <phoneticPr fontId="12"/>
  </si>
  <si>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2"/>
  </si>
  <si>
    <t>七の二</t>
    <rPh sb="0" eb="1">
      <t>ナナ</t>
    </rPh>
    <rPh sb="2" eb="3">
      <t>ニ</t>
    </rPh>
    <phoneticPr fontId="12"/>
  </si>
  <si>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2"/>
  </si>
  <si>
    <t>八</t>
    <rPh sb="0" eb="1">
      <t>ハチ</t>
    </rPh>
    <phoneticPr fontId="12"/>
  </si>
  <si>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2"/>
  </si>
  <si>
    <t>九</t>
    <rPh sb="0" eb="1">
      <t>キュウ</t>
    </rPh>
    <phoneticPr fontId="12"/>
  </si>
  <si>
    <t>申請者が、指定の申請前五年以内に居宅サービス等に関し不正又は著しく不当な行為をした者であるとき。</t>
    <phoneticPr fontId="12"/>
  </si>
  <si>
    <t>十</t>
    <rPh sb="0" eb="1">
      <t>ジュウ</t>
    </rPh>
    <phoneticPr fontId="12"/>
  </si>
  <si>
    <t>申請者（特定施設入居者生活介護に係る指定の申請者を除く。）が、法人で、その役員等のうちに第四号から第六号まで又は第七号から前号までのいずれかに該当する者のあるものであるとき。</t>
    <phoneticPr fontId="12"/>
  </si>
  <si>
    <t>十の二</t>
    <rPh sb="0" eb="1">
      <t>ジュウ</t>
    </rPh>
    <rPh sb="2" eb="3">
      <t>ニ</t>
    </rPh>
    <phoneticPr fontId="12"/>
  </si>
  <si>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2"/>
  </si>
  <si>
    <t>十一</t>
    <rPh sb="0" eb="2">
      <t>ジュウイチ</t>
    </rPh>
    <phoneticPr fontId="12"/>
  </si>
  <si>
    <t>申請者（特定施設入居者生活介護に係る指定の申請者を除く。）が、法人でない事業所で、その管理者が第四号から第六号まで又は第七号から第九号までのいずれかに該当する者であるとき。</t>
    <phoneticPr fontId="12"/>
  </si>
  <si>
    <t>十二</t>
    <rPh sb="0" eb="1">
      <t>ジュウ</t>
    </rPh>
    <rPh sb="1" eb="2">
      <t>ニ</t>
    </rPh>
    <phoneticPr fontId="12"/>
  </si>
  <si>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2"/>
  </si>
  <si>
    <t>（別紙⑤：介護予防サービス事業所向け）</t>
    <rPh sb="1" eb="3">
      <t>ベッシ</t>
    </rPh>
    <rPh sb="16" eb="17">
      <t>ム</t>
    </rPh>
    <phoneticPr fontId="48"/>
  </si>
  <si>
    <t>介護保険法第１１５条の２第２項</t>
    <rPh sb="0" eb="2">
      <t>カイゴ</t>
    </rPh>
    <rPh sb="2" eb="5">
      <t>ホケンホウ</t>
    </rPh>
    <rPh sb="5" eb="6">
      <t>ダイ</t>
    </rPh>
    <rPh sb="9" eb="10">
      <t>ジョウ</t>
    </rPh>
    <rPh sb="12" eb="13">
      <t>ダイ</t>
    </rPh>
    <rPh sb="14" eb="15">
      <t>コウ</t>
    </rPh>
    <phoneticPr fontId="48"/>
  </si>
  <si>
    <t>当該申請に係る事業所の従業者の知識及び技能並びに人員が、第百十五条の四第一項の都道府県の条例で定める基準及び同項の都道府県の条例で定める員数を満たしていないとき。</t>
    <phoneticPr fontId="12"/>
  </si>
  <si>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</si>
  <si>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2"/>
  </si>
  <si>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</si>
  <si>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</si>
  <si>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2"/>
  </si>
  <si>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2"/>
  </si>
  <si>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2"/>
  </si>
  <si>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2"/>
  </si>
  <si>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2"/>
  </si>
  <si>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2"/>
  </si>
  <si>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2"/>
  </si>
  <si>
    <t>十二</t>
    <rPh sb="0" eb="2">
      <t>ジュウニ</t>
    </rPh>
    <phoneticPr fontId="12"/>
  </si>
  <si>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2"/>
  </si>
  <si>
    <t>（参考様式1）</t>
    <rPh sb="1" eb="3">
      <t>サンコウ</t>
    </rPh>
    <rPh sb="3" eb="5">
      <t>ヨウシキ</t>
    </rPh>
    <phoneticPr fontId="12"/>
  </si>
  <si>
    <t>従業者の勤務の体制及び勤務形態一覧表</t>
    <phoneticPr fontId="36"/>
  </si>
  <si>
    <t>サービス種別</t>
    <rPh sb="4" eb="6">
      <t>シュベツ</t>
    </rPh>
    <phoneticPr fontId="36"/>
  </si>
  <si>
    <t>(</t>
    <phoneticPr fontId="36"/>
  </si>
  <si>
    <t>福祉用具貸与</t>
    <rPh sb="0" eb="2">
      <t>フクシ</t>
    </rPh>
    <rPh sb="2" eb="4">
      <t>ヨウグ</t>
    </rPh>
    <rPh sb="4" eb="6">
      <t>タイヨ</t>
    </rPh>
    <phoneticPr fontId="36"/>
  </si>
  <si>
    <t>）</t>
    <phoneticPr fontId="36"/>
  </si>
  <si>
    <t>令和</t>
    <rPh sb="0" eb="2">
      <t>レイワ</t>
    </rPh>
    <phoneticPr fontId="36"/>
  </si>
  <si>
    <t>)</t>
    <phoneticPr fontId="36"/>
  </si>
  <si>
    <t>年</t>
    <rPh sb="0" eb="1">
      <t>ネン</t>
    </rPh>
    <phoneticPr fontId="36"/>
  </si>
  <si>
    <t>月</t>
    <rPh sb="0" eb="1">
      <t>ゲツ</t>
    </rPh>
    <phoneticPr fontId="36"/>
  </si>
  <si>
    <t>事業所名</t>
    <rPh sb="0" eb="3">
      <t>ジギョウショ</t>
    </rPh>
    <rPh sb="3" eb="4">
      <t>メイ</t>
    </rPh>
    <phoneticPr fontId="36"/>
  </si>
  <si>
    <t>(1)</t>
    <phoneticPr fontId="36"/>
  </si>
  <si>
    <t>(2)</t>
    <phoneticPr fontId="3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</si>
  <si>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</si>
  <si>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時間/週</t>
    <rPh sb="0" eb="2">
      <t>ジカン</t>
    </rPh>
    <rPh sb="3" eb="4">
      <t>シュウ</t>
    </rPh>
    <phoneticPr fontId="36"/>
  </si>
  <si>
    <t>時間/月</t>
    <rPh sb="0" eb="2">
      <t>ジカン</t>
    </rPh>
    <rPh sb="3" eb="4">
      <t>ツキ</t>
    </rPh>
    <phoneticPr fontId="36"/>
  </si>
  <si>
    <t>当月の日数</t>
    <rPh sb="0" eb="2">
      <t>トウゲツ</t>
    </rPh>
    <rPh sb="3" eb="5">
      <t>ニッスウ</t>
    </rPh>
    <phoneticPr fontId="36"/>
  </si>
  <si>
    <t>日</t>
    <rPh sb="0" eb="1">
      <t>ニチ</t>
    </rPh>
    <phoneticPr fontId="36"/>
  </si>
  <si>
    <t>No</t>
    <phoneticPr fontId="36"/>
  </si>
  <si>
    <t>(4) 
職種</t>
    <phoneticPr fontId="12"/>
  </si>
  <si>
    <t>(5)
勤務
形態</t>
    <phoneticPr fontId="12"/>
  </si>
  <si>
    <t>(6)
資格</t>
    <rPh sb="4" eb="6">
      <t>シカク</t>
    </rPh>
    <phoneticPr fontId="36"/>
  </si>
  <si>
    <t>(7) 氏　名</t>
    <phoneticPr fontId="12"/>
  </si>
  <si>
    <t>(8)</t>
    <phoneticPr fontId="36"/>
  </si>
  <si>
    <r>
      <t xml:space="preserve">(10)
</t>
    </r>
    <r>
      <rPr>
        <sz val="11"/>
        <rFont val="HGSｺﾞｼｯｸM"/>
        <family val="3"/>
        <charset val="128"/>
      </rPr>
      <t>週平均
勤務時間数</t>
    </r>
    <rPh sb="6" eb="8">
      <t>ヘイキン</t>
    </rPh>
    <rPh sb="9" eb="11">
      <t>キンム</t>
    </rPh>
    <rPh sb="11" eb="13">
      <t>ジカン</t>
    </rPh>
    <rPh sb="13" eb="14">
      <t>スウ</t>
    </rPh>
    <phoneticPr fontId="1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</si>
  <si>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</si>
  <si>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1週目</t>
    <rPh sb="1" eb="2">
      <t>シュウ</t>
    </rPh>
    <rPh sb="2" eb="3">
      <t>メ</t>
    </rPh>
    <phoneticPr fontId="36"/>
  </si>
  <si>
    <t>2週目</t>
    <rPh sb="1" eb="2">
      <t>シュウ</t>
    </rPh>
    <rPh sb="2" eb="3">
      <t>メ</t>
    </rPh>
    <phoneticPr fontId="36"/>
  </si>
  <si>
    <t>3週目</t>
    <rPh sb="1" eb="2">
      <t>シュウ</t>
    </rPh>
    <rPh sb="2" eb="3">
      <t>メ</t>
    </rPh>
    <phoneticPr fontId="36"/>
  </si>
  <si>
    <t>4週目</t>
    <rPh sb="1" eb="2">
      <t>シュウ</t>
    </rPh>
    <rPh sb="2" eb="3">
      <t>メ</t>
    </rPh>
    <phoneticPr fontId="36"/>
  </si>
  <si>
    <t>5週目</t>
    <rPh sb="1" eb="2">
      <t>シュウ</t>
    </rPh>
    <rPh sb="2" eb="3">
      <t>メ</t>
    </rPh>
    <phoneticPr fontId="36"/>
  </si>
  <si>
    <t>(12)【任意入力】人員基準の確認（福祉用具専門相談員）</t>
    <rPh sb="5" eb="7">
      <t>ニンイ</t>
    </rPh>
    <rPh sb="7" eb="9">
      <t>ニュウリョク</t>
    </rPh>
    <rPh sb="10" eb="12">
      <t>ジンイン</t>
    </rPh>
    <rPh sb="12" eb="14">
      <t>キジュン</t>
    </rPh>
    <rPh sb="15" eb="17">
      <t>カクニン</t>
    </rPh>
    <phoneticPr fontId="36"/>
  </si>
  <si>
    <t>（勤務形態の記号）</t>
    <rPh sb="1" eb="3">
      <t>キンム</t>
    </rPh>
    <rPh sb="3" eb="5">
      <t>ケイタイ</t>
    </rPh>
    <rPh sb="6" eb="8">
      <t>キゴウ</t>
    </rPh>
    <phoneticPr fontId="36"/>
  </si>
  <si>
    <t>勤務形態</t>
    <rPh sb="0" eb="2">
      <t>キンム</t>
    </rPh>
    <rPh sb="2" eb="4">
      <t>ケイタイ</t>
    </rPh>
    <phoneticPr fontId="36"/>
  </si>
  <si>
    <t>勤務時間数合計</t>
    <rPh sb="0" eb="2">
      <t>キンム</t>
    </rPh>
    <rPh sb="2" eb="5">
      <t>ジカンスウ</t>
    </rPh>
    <rPh sb="5" eb="7">
      <t>ゴウケイ</t>
    </rPh>
    <phoneticPr fontId="36"/>
  </si>
  <si>
    <t>常勤換算の対象時間数</t>
    <rPh sb="0" eb="2">
      <t>ジョウキン</t>
    </rPh>
    <rPh sb="2" eb="4">
      <t>カンサン</t>
    </rPh>
    <rPh sb="5" eb="7">
      <t>タイショウ</t>
    </rPh>
    <rPh sb="7" eb="9">
      <t>ジカン</t>
    </rPh>
    <rPh sb="9" eb="10">
      <t>スウ</t>
    </rPh>
    <phoneticPr fontId="36"/>
  </si>
  <si>
    <t>常勤換算方法対象外の</t>
    <rPh sb="0" eb="2">
      <t>ジョウキン</t>
    </rPh>
    <rPh sb="2" eb="4">
      <t>カンサン</t>
    </rPh>
    <rPh sb="4" eb="6">
      <t>ホウホウ</t>
    </rPh>
    <rPh sb="6" eb="9">
      <t>タイショウガイ</t>
    </rPh>
    <phoneticPr fontId="36"/>
  </si>
  <si>
    <t>記号</t>
    <rPh sb="0" eb="2">
      <t>キゴウ</t>
    </rPh>
    <phoneticPr fontId="36"/>
  </si>
  <si>
    <t>区分</t>
    <rPh sb="0" eb="2">
      <t>クブン</t>
    </rPh>
    <phoneticPr fontId="36"/>
  </si>
  <si>
    <t>当月合計</t>
    <rPh sb="0" eb="2">
      <t>トウゲツ</t>
    </rPh>
    <rPh sb="2" eb="4">
      <t>ゴウケイ</t>
    </rPh>
    <phoneticPr fontId="36"/>
  </si>
  <si>
    <t>週平均</t>
    <rPh sb="0" eb="3">
      <t>シュウヘイキン</t>
    </rPh>
    <phoneticPr fontId="36"/>
  </si>
  <si>
    <t>常勤の従業者の人数</t>
    <rPh sb="0" eb="2">
      <t>ジョウキン</t>
    </rPh>
    <rPh sb="3" eb="6">
      <t>ジュウギョウシャ</t>
    </rPh>
    <rPh sb="7" eb="9">
      <t>ニンズウ</t>
    </rPh>
    <phoneticPr fontId="36"/>
  </si>
  <si>
    <t>A</t>
    <phoneticPr fontId="36"/>
  </si>
  <si>
    <t>常勤で専従</t>
    <rPh sb="0" eb="2">
      <t>ジョウキン</t>
    </rPh>
    <rPh sb="3" eb="5">
      <t>センジュウ</t>
    </rPh>
    <phoneticPr fontId="36"/>
  </si>
  <si>
    <t>B</t>
    <phoneticPr fontId="36"/>
  </si>
  <si>
    <t>常勤で兼務</t>
    <rPh sb="0" eb="2">
      <t>ジョウキン</t>
    </rPh>
    <rPh sb="3" eb="5">
      <t>ケンム</t>
    </rPh>
    <phoneticPr fontId="36"/>
  </si>
  <si>
    <t>C</t>
    <phoneticPr fontId="36"/>
  </si>
  <si>
    <t>非常勤で専従</t>
    <rPh sb="0" eb="3">
      <t>ヒジョウキン</t>
    </rPh>
    <rPh sb="4" eb="6">
      <t>センジュウ</t>
    </rPh>
    <phoneticPr fontId="36"/>
  </si>
  <si>
    <t>-</t>
    <phoneticPr fontId="36"/>
  </si>
  <si>
    <t>D</t>
    <phoneticPr fontId="36"/>
  </si>
  <si>
    <t>非常勤で兼務</t>
    <rPh sb="0" eb="3">
      <t>ヒジョウキン</t>
    </rPh>
    <rPh sb="4" eb="6">
      <t>ケンム</t>
    </rPh>
    <phoneticPr fontId="36"/>
  </si>
  <si>
    <t>合計</t>
    <rPh sb="0" eb="2">
      <t>ゴウケイ</t>
    </rPh>
    <phoneticPr fontId="36"/>
  </si>
  <si>
    <t>■ 常勤換算方法による人数</t>
    <rPh sb="2" eb="4">
      <t>ジョウキン</t>
    </rPh>
    <rPh sb="4" eb="6">
      <t>カンサン</t>
    </rPh>
    <rPh sb="6" eb="8">
      <t>ホウホウ</t>
    </rPh>
    <rPh sb="11" eb="13">
      <t>ニンズウ</t>
    </rPh>
    <phoneticPr fontId="36"/>
  </si>
  <si>
    <t>基準：</t>
    <rPh sb="0" eb="2">
      <t>キジュン</t>
    </rPh>
    <phoneticPr fontId="36"/>
  </si>
  <si>
    <t>常勤換算の</t>
    <rPh sb="0" eb="2">
      <t>ジョウキン</t>
    </rPh>
    <rPh sb="2" eb="4">
      <t>カンサン</t>
    </rPh>
    <phoneticPr fontId="36"/>
  </si>
  <si>
    <t>常勤の従業者が</t>
    <rPh sb="0" eb="2">
      <t>ジョウキン</t>
    </rPh>
    <rPh sb="3" eb="6">
      <t>ジュウギョウシャ</t>
    </rPh>
    <phoneticPr fontId="36"/>
  </si>
  <si>
    <t>常勤換算後の人数</t>
    <rPh sb="0" eb="2">
      <t>ジョウキン</t>
    </rPh>
    <rPh sb="2" eb="4">
      <t>カンサン</t>
    </rPh>
    <rPh sb="4" eb="5">
      <t>ゴ</t>
    </rPh>
    <rPh sb="6" eb="8">
      <t>ニンズウ</t>
    </rPh>
    <phoneticPr fontId="36"/>
  </si>
  <si>
    <t>÷</t>
    <phoneticPr fontId="36"/>
  </si>
  <si>
    <t>＝</t>
    <phoneticPr fontId="36"/>
  </si>
  <si>
    <t>（小数点第2位以下切り捨て）</t>
    <rPh sb="1" eb="4">
      <t>ショウスウテン</t>
    </rPh>
    <rPh sb="4" eb="5">
      <t>ダイ</t>
    </rPh>
    <rPh sb="6" eb="7">
      <t>イ</t>
    </rPh>
    <rPh sb="7" eb="9">
      <t>イカ</t>
    </rPh>
    <rPh sb="9" eb="10">
      <t>キ</t>
    </rPh>
    <rPh sb="11" eb="12">
      <t>ス</t>
    </rPh>
    <phoneticPr fontId="36"/>
  </si>
  <si>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36"/>
  </si>
  <si>
    <t>常勤の従業者の人数</t>
  </si>
  <si>
    <t>常勤換算方法による人数</t>
    <rPh sb="0" eb="2">
      <t>ジョウキン</t>
    </rPh>
    <rPh sb="2" eb="4">
      <t>カンサン</t>
    </rPh>
    <rPh sb="4" eb="6">
      <t>ホウホウ</t>
    </rPh>
    <rPh sb="9" eb="11">
      <t>ニンズウ</t>
    </rPh>
    <phoneticPr fontId="36"/>
  </si>
  <si>
    <t>＋</t>
    <phoneticPr fontId="36"/>
  </si>
  <si>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36"/>
  </si>
  <si>
    <t>≪提出不要≫</t>
    <rPh sb="1" eb="3">
      <t>テイシュツ</t>
    </rPh>
    <rPh sb="3" eb="5">
      <t>フヨウ</t>
    </rPh>
    <phoneticPr fontId="36"/>
  </si>
  <si>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12"/>
  </si>
  <si>
    <t>・・・直接入力する必要がある箇所です。</t>
    <rPh sb="3" eb="5">
      <t>チョクセツ</t>
    </rPh>
    <rPh sb="5" eb="7">
      <t>ニュウリョク</t>
    </rPh>
    <rPh sb="9" eb="11">
      <t>ヒツヨウ</t>
    </rPh>
    <rPh sb="14" eb="16">
      <t>カショ</t>
    </rPh>
    <phoneticPr fontId="36"/>
  </si>
  <si>
    <t>下記の記入方法に従って、入力してください。</t>
    <rPh sb="0" eb="2">
      <t>カキ</t>
    </rPh>
    <rPh sb="3" eb="5">
      <t>キニュウ</t>
    </rPh>
    <rPh sb="5" eb="7">
      <t>ホウホウ</t>
    </rPh>
    <rPh sb="8" eb="9">
      <t>シタガ</t>
    </rPh>
    <rPh sb="12" eb="14">
      <t>ニュウリョク</t>
    </rPh>
    <phoneticPr fontId="36"/>
  </si>
  <si>
    <t>・・・プルダウンから選択して入力する必要がある箇所です。</t>
    <rPh sb="10" eb="12">
      <t>センタク</t>
    </rPh>
    <rPh sb="14" eb="16">
      <t>ニュウリョク</t>
    </rPh>
    <rPh sb="18" eb="20">
      <t>ヒツヨウ</t>
    </rPh>
    <rPh sb="23" eb="25">
      <t>カショ</t>
    </rPh>
    <phoneticPr fontId="3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</si>
  <si>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</si>
  <si>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(1) 「４週」・「暦月」のいずれかを選択してください。</t>
    <rPh sb="7" eb="8">
      <t>シュウ</t>
    </rPh>
    <rPh sb="11" eb="12">
      <t>レキ</t>
    </rPh>
    <rPh sb="12" eb="13">
      <t>ツキ</t>
    </rPh>
    <rPh sb="20" eb="22">
      <t>センタク</t>
    </rPh>
    <phoneticPr fontId="3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</si>
  <si>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</si>
  <si>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</si>
  <si>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6"/>
  </si>
  <si>
    <t xml:space="preserve"> 　　 記入の順序は、職種ごとにまとめてください。</t>
    <rPh sb="4" eb="6">
      <t>キニュウ</t>
    </rPh>
    <rPh sb="7" eb="9">
      <t>ジュンジョ</t>
    </rPh>
    <rPh sb="11" eb="13">
      <t>ショクシュ</t>
    </rPh>
    <phoneticPr fontId="36"/>
  </si>
  <si>
    <t>職種名</t>
    <rPh sb="0" eb="2">
      <t>ショクシュ</t>
    </rPh>
    <rPh sb="2" eb="3">
      <t>メイ</t>
    </rPh>
    <phoneticPr fontId="36"/>
  </si>
  <si>
    <t>管理者</t>
    <rPh sb="0" eb="3">
      <t>カンリシャ</t>
    </rPh>
    <phoneticPr fontId="36"/>
  </si>
  <si>
    <t>福祉用具専門相談員</t>
    <phoneticPr fontId="36"/>
  </si>
  <si>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</si>
  <si>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6"/>
  </si>
  <si>
    <t>（注）常勤・非常勤の区分について</t>
    <rPh sb="1" eb="2">
      <t>チュウ</t>
    </rPh>
    <rPh sb="3" eb="5">
      <t>ジョウキン</t>
    </rPh>
    <rPh sb="6" eb="9">
      <t>ヒジョウキン</t>
    </rPh>
    <rPh sb="10" eb="12">
      <t>クブン</t>
    </rPh>
    <phoneticPr fontId="3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</si>
  <si>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</si>
  <si>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</si>
  <si>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</si>
  <si>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</si>
  <si>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</si>
  <si>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(7) 従業者の氏名を記入してください。</t>
    <rPh sb="5" eb="8">
      <t>ジュウギョウシャ</t>
    </rPh>
    <rPh sb="9" eb="11">
      <t>シメイ</t>
    </rPh>
    <rPh sb="12" eb="14">
      <t>キニュウ</t>
    </rPh>
    <phoneticPr fontId="3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</si>
  <si>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</si>
  <si>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 指定基準の確認に際しては、４週分の入力で差し支えありません。</t>
    <phoneticPr fontId="36"/>
  </si>
  <si>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</si>
  <si>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</si>
  <si>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</si>
  <si>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</si>
  <si>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</si>
  <si>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その他、特記事項欄としてもご活用ください。</t>
    <rPh sb="6" eb="7">
      <t>タ</t>
    </rPh>
    <rPh sb="8" eb="10">
      <t>トッキ</t>
    </rPh>
    <rPh sb="10" eb="12">
      <t>ジコウ</t>
    </rPh>
    <rPh sb="12" eb="13">
      <t>ラン</t>
    </rPh>
    <rPh sb="18" eb="20">
      <t>カツヨウ</t>
    </rPh>
    <phoneticPr fontId="12"/>
  </si>
  <si>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36"/>
  </si>
  <si>
    <t>　　　　○ 常勤換算方法とは、非常勤の従業者について「事業所の従業者の勤務延時間数を当該事業所において常勤の従業者が勤務すべき時間数で除することにより、</t>
    <phoneticPr fontId="36"/>
  </si>
  <si>
    <t>　　　　　常勤の従業者の員数に換算する方法」であるため、常勤の従業者については常勤換算方法によらず、実人数で計算する。</t>
    <phoneticPr fontId="3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</si>
  <si>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6"/>
  </si>
  <si>
    <t>　　　　　手入力すること。</t>
    <phoneticPr fontId="3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</si>
  <si>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</si>
  <si>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</si>
  <si>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6"/>
  </si>
  <si>
    <t>１．サービス種別</t>
    <rPh sb="6" eb="8">
      <t>シュベツ</t>
    </rPh>
    <phoneticPr fontId="36"/>
  </si>
  <si>
    <t>サービス種別名</t>
    <rPh sb="4" eb="6">
      <t>シュベツ</t>
    </rPh>
    <rPh sb="6" eb="7">
      <t>メイ</t>
    </rPh>
    <phoneticPr fontId="36"/>
  </si>
  <si>
    <t>特定福祉用具販売</t>
    <rPh sb="0" eb="2">
      <t>トクテイ</t>
    </rPh>
    <rPh sb="2" eb="4">
      <t>フクシ</t>
    </rPh>
    <rPh sb="4" eb="6">
      <t>ヨウグ</t>
    </rPh>
    <rPh sb="6" eb="8">
      <t>ハンバイ</t>
    </rPh>
    <phoneticPr fontId="36"/>
  </si>
  <si>
    <t>介護予防福祉用具貸与</t>
    <rPh sb="0" eb="2">
      <t>カイゴ</t>
    </rPh>
    <rPh sb="2" eb="4">
      <t>ヨボウ</t>
    </rPh>
    <rPh sb="4" eb="6">
      <t>フクシ</t>
    </rPh>
    <rPh sb="6" eb="8">
      <t>ヨウグ</t>
    </rPh>
    <rPh sb="8" eb="10">
      <t>タイヨ</t>
    </rPh>
    <phoneticPr fontId="36"/>
  </si>
  <si>
    <t>特定介護予防福祉用具販売</t>
    <rPh sb="0" eb="2">
      <t>トクテイ</t>
    </rPh>
    <rPh sb="2" eb="4">
      <t>カイゴ</t>
    </rPh>
    <rPh sb="4" eb="6">
      <t>ヨボウ</t>
    </rPh>
    <rPh sb="6" eb="8">
      <t>フクシ</t>
    </rPh>
    <rPh sb="8" eb="10">
      <t>ヨウグ</t>
    </rPh>
    <rPh sb="10" eb="12">
      <t>ハンバイ</t>
    </rPh>
    <phoneticPr fontId="36"/>
  </si>
  <si>
    <t>福祉用具貸与・介護予防福祉用具貸与</t>
    <rPh sb="0" eb="2">
      <t>フクシ</t>
    </rPh>
    <rPh sb="2" eb="4">
      <t>ヨウグ</t>
    </rPh>
    <rPh sb="4" eb="6">
      <t>タイヨ</t>
    </rPh>
    <phoneticPr fontId="36"/>
  </si>
  <si>
    <t>特定福祉用具販売・特定介護予防福祉用具販売</t>
    <rPh sb="0" eb="2">
      <t>トクテイ</t>
    </rPh>
    <rPh sb="2" eb="4">
      <t>フクシ</t>
    </rPh>
    <rPh sb="4" eb="6">
      <t>ヨウグ</t>
    </rPh>
    <rPh sb="6" eb="8">
      <t>ハンバイ</t>
    </rPh>
    <phoneticPr fontId="36"/>
  </si>
  <si>
    <t>２．職種名・資格名称</t>
    <rPh sb="2" eb="4">
      <t>ショクシュ</t>
    </rPh>
    <rPh sb="4" eb="5">
      <t>メイ</t>
    </rPh>
    <rPh sb="6" eb="8">
      <t>シカク</t>
    </rPh>
    <rPh sb="8" eb="10">
      <t>メイショウ</t>
    </rPh>
    <phoneticPr fontId="36"/>
  </si>
  <si>
    <t>福祉用具専門相談員</t>
    <rPh sb="0" eb="2">
      <t>フクシ</t>
    </rPh>
    <rPh sb="2" eb="4">
      <t>ヨウグ</t>
    </rPh>
    <rPh sb="4" eb="6">
      <t>センモン</t>
    </rPh>
    <rPh sb="6" eb="9">
      <t>ソウダンイン</t>
    </rPh>
    <phoneticPr fontId="36"/>
  </si>
  <si>
    <t>ー</t>
    <phoneticPr fontId="36"/>
  </si>
  <si>
    <t>資格</t>
    <rPh sb="0" eb="2">
      <t>シカク</t>
    </rPh>
    <phoneticPr fontId="36"/>
  </si>
  <si>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</si>
  <si>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36"/>
  </si>
  <si>
    <t>保健師</t>
    <rPh sb="0" eb="3">
      <t>ホケンシ</t>
    </rPh>
    <phoneticPr fontId="36"/>
  </si>
  <si>
    <t>看護師</t>
    <rPh sb="0" eb="3">
      <t>カンゴシ</t>
    </rPh>
    <phoneticPr fontId="36"/>
  </si>
  <si>
    <t>准看護師</t>
    <rPh sb="0" eb="4">
      <t>ジュンカンゴシ</t>
    </rPh>
    <phoneticPr fontId="36"/>
  </si>
  <si>
    <t>理学療法士</t>
    <rPh sb="0" eb="2">
      <t>リガク</t>
    </rPh>
    <rPh sb="2" eb="5">
      <t>リョウホウシ</t>
    </rPh>
    <phoneticPr fontId="36"/>
  </si>
  <si>
    <t>作業療法士</t>
    <rPh sb="0" eb="2">
      <t>サギョウ</t>
    </rPh>
    <rPh sb="2" eb="5">
      <t>リョウホウシ</t>
    </rPh>
    <phoneticPr fontId="36"/>
  </si>
  <si>
    <t>社会福祉士</t>
    <rPh sb="0" eb="2">
      <t>シャカイ</t>
    </rPh>
    <rPh sb="2" eb="5">
      <t>フクシシ</t>
    </rPh>
    <phoneticPr fontId="36"/>
  </si>
  <si>
    <t>介護福祉士</t>
    <rPh sb="0" eb="2">
      <t>カイゴ</t>
    </rPh>
    <rPh sb="2" eb="5">
      <t>フクシシ</t>
    </rPh>
    <phoneticPr fontId="36"/>
  </si>
  <si>
    <t>義肢装具士</t>
    <rPh sb="0" eb="2">
      <t>ギシ</t>
    </rPh>
    <rPh sb="2" eb="5">
      <t>ソウグシ</t>
    </rPh>
    <phoneticPr fontId="36"/>
  </si>
  <si>
    <t>【自治体の皆様へ】</t>
    <rPh sb="1" eb="4">
      <t>ジチタイ</t>
    </rPh>
    <rPh sb="5" eb="7">
      <t>ミナサマ</t>
    </rPh>
    <phoneticPr fontId="36"/>
  </si>
  <si>
    <t>※ INDIRECT関数使用のため、以下のとおりセルに「名前の定義」をしています。</t>
    <rPh sb="10" eb="12">
      <t>カンスウ</t>
    </rPh>
    <rPh sb="12" eb="14">
      <t>シヨウ</t>
    </rPh>
    <rPh sb="18" eb="20">
      <t>イカ</t>
    </rPh>
    <rPh sb="28" eb="30">
      <t>ナマエ</t>
    </rPh>
    <rPh sb="31" eb="33">
      <t>テイギ</t>
    </rPh>
    <phoneticPr fontId="36"/>
  </si>
  <si>
    <t>　15行目・・・「職種」</t>
    <rPh sb="3" eb="5">
      <t>ギョウメ</t>
    </rPh>
    <rPh sb="9" eb="11">
      <t>ショクシュ</t>
    </rPh>
    <phoneticPr fontId="36"/>
  </si>
  <si>
    <t>　C列・・・「管理者」</t>
    <rPh sb="2" eb="3">
      <t>レツ</t>
    </rPh>
    <rPh sb="7" eb="10">
      <t>カンリシャ</t>
    </rPh>
    <phoneticPr fontId="36"/>
  </si>
  <si>
    <t>　D列・・・「福祉用具専門相談員」</t>
    <rPh sb="2" eb="3">
      <t>レツ</t>
    </rPh>
    <rPh sb="7" eb="9">
      <t>フクシ</t>
    </rPh>
    <rPh sb="9" eb="11">
      <t>ヨウグ</t>
    </rPh>
    <rPh sb="11" eb="13">
      <t>センモン</t>
    </rPh>
    <rPh sb="13" eb="16">
      <t>ソウダンイン</t>
    </rPh>
    <phoneticPr fontId="3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</si>
  <si>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6"/>
  </si>
  <si>
    <t>　行が足りない場合は、適宜追加してください。</t>
    <rPh sb="1" eb="2">
      <t>ギョウ</t>
    </rPh>
    <rPh sb="3" eb="4">
      <t>タ</t>
    </rPh>
    <rPh sb="7" eb="9">
      <t>バアイ</t>
    </rPh>
    <rPh sb="11" eb="13">
      <t>テキギ</t>
    </rPh>
    <rPh sb="13" eb="15">
      <t>ツイカ</t>
    </rPh>
    <phoneticPr fontId="3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</si>
  <si>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</si>
  <si>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6"/>
  </si>
  <si>
    <t>　・「数式」タブ　⇒　「名前の定義」を選択</t>
    <rPh sb="3" eb="5">
      <t>スウシキ</t>
    </rPh>
    <rPh sb="12" eb="14">
      <t>ナマエ</t>
    </rPh>
    <rPh sb="15" eb="17">
      <t>テイギ</t>
    </rPh>
    <rPh sb="19" eb="21">
      <t>センタク</t>
    </rPh>
    <phoneticPr fontId="36"/>
  </si>
  <si>
    <t>　・「名前」に職種名を入力</t>
    <rPh sb="3" eb="5">
      <t>ナマエ</t>
    </rPh>
    <rPh sb="7" eb="9">
      <t>ショクシュ</t>
    </rPh>
    <rPh sb="9" eb="10">
      <t>メイ</t>
    </rPh>
    <rPh sb="11" eb="13">
      <t>ニュウリョク</t>
    </rPh>
    <phoneticPr fontId="3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</si>
  <si>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</si>
  <si>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6"/>
  </si>
  <si>
    <t>事　業　所</t>
    <phoneticPr fontId="12"/>
  </si>
  <si>
    <t>フリガナ</t>
  </si>
  <si>
    <t>名    称</t>
  </si>
  <si>
    <t xml:space="preserve">（郵便番号     　　 </t>
    <phoneticPr fontId="12"/>
  </si>
  <si>
    <t xml:space="preserve"> －</t>
    <phoneticPr fontId="12"/>
  </si>
  <si>
    <t xml:space="preserve"> ）</t>
  </si>
  <si>
    <t>連絡先</t>
  </si>
  <si>
    <t>FAX 番号</t>
  </si>
  <si>
    <t>管　理　者</t>
    <phoneticPr fontId="12"/>
  </si>
  <si>
    <t>住所</t>
  </si>
  <si>
    <t xml:space="preserve">（郵便番号 </t>
    <phoneticPr fontId="12"/>
  </si>
  <si>
    <t xml:space="preserve">  ）</t>
    <phoneticPr fontId="12"/>
  </si>
  <si>
    <t>氏　　　名</t>
    <phoneticPr fontId="12"/>
  </si>
  <si>
    <t>生年月日</t>
  </si>
  <si>
    <t>当該事業所で兼務する他の職種（兼務の場合のみ記入）</t>
  </si>
  <si>
    <t>名称</t>
    <phoneticPr fontId="12"/>
  </si>
  <si>
    <t>利用者の推定数</t>
    <rPh sb="0" eb="3">
      <t>リヨウシャ</t>
    </rPh>
    <rPh sb="4" eb="7">
      <t>スイテイスウ</t>
    </rPh>
    <phoneticPr fontId="12"/>
  </si>
  <si>
    <t>人</t>
  </si>
  <si>
    <t>○人員に関する基準の確認に必要な事項</t>
    <rPh sb="1" eb="18">
      <t>ジ</t>
    </rPh>
    <phoneticPr fontId="12"/>
  </si>
  <si>
    <t>従業者の職種・員数</t>
  </si>
  <si>
    <t>専門相談員</t>
    <phoneticPr fontId="12"/>
  </si>
  <si>
    <t>専  従</t>
    <phoneticPr fontId="12"/>
  </si>
  <si>
    <t>兼  務</t>
    <phoneticPr fontId="12"/>
  </si>
  <si>
    <t>常   勤（人）</t>
    <phoneticPr fontId="12"/>
  </si>
  <si>
    <t>添付書類</t>
  </si>
  <si>
    <t>備考    　</t>
    <rPh sb="0" eb="2">
      <t>ビコウ</t>
    </rPh>
    <phoneticPr fontId="12"/>
  </si>
  <si>
    <t>福祉用具の保管について</t>
    <rPh sb="0" eb="2">
      <t>フクシ</t>
    </rPh>
    <rPh sb="2" eb="4">
      <t>ヨウグ</t>
    </rPh>
    <rPh sb="5" eb="7">
      <t>ホカン</t>
    </rPh>
    <phoneticPr fontId="12"/>
  </si>
  <si>
    <t>福祉用具の消毒について</t>
    <rPh sb="0" eb="2">
      <t>フクシ</t>
    </rPh>
    <rPh sb="2" eb="4">
      <t>ヨウグ</t>
    </rPh>
    <rPh sb="5" eb="7">
      <t>ショウドク</t>
    </rPh>
    <phoneticPr fontId="12"/>
  </si>
  <si>
    <t>　いずれかに○を付け、それに応じて事業所の概要を示してください。</t>
    <phoneticPr fontId="12"/>
  </si>
  <si>
    <t>１　　委託しない　　　　２　　委託する</t>
    <rPh sb="3" eb="5">
      <t>イタク</t>
    </rPh>
    <phoneticPr fontId="12"/>
  </si>
  <si>
    <t>誓約書及び誓約書別紙（参考様式４）</t>
    <rPh sb="0" eb="3">
      <t>セイヤクショ</t>
    </rPh>
    <rPh sb="3" eb="4">
      <t>オヨ</t>
    </rPh>
    <rPh sb="5" eb="8">
      <t>セイヤクショ</t>
    </rPh>
    <rPh sb="8" eb="10">
      <t>ベッシ</t>
    </rPh>
    <rPh sb="11" eb="13">
      <t>サンコウ</t>
    </rPh>
    <rPh sb="13" eb="15">
      <t>ヨウシキ</t>
    </rPh>
    <phoneticPr fontId="12"/>
  </si>
  <si>
    <t>利用者からの苦情を処理するために講ずる措置の概要（参考様式３）</t>
    <rPh sb="25" eb="27">
      <t>サンコウ</t>
    </rPh>
    <rPh sb="27" eb="29">
      <t>ヨウシキ</t>
    </rPh>
    <phoneticPr fontId="12"/>
  </si>
  <si>
    <t xml:space="preserve">  社会保険、労働保険及び損害保険の加入手続は済んでいますか。</t>
    <rPh sb="11" eb="12">
      <t>オヨ</t>
    </rPh>
    <rPh sb="13" eb="15">
      <t>ソンガイ</t>
    </rPh>
    <rPh sb="15" eb="17">
      <t>ホケン</t>
    </rPh>
    <phoneticPr fontId="12"/>
  </si>
  <si>
    <t>申請者の登記事項証明書又は条例等</t>
    <rPh sb="4" eb="8">
      <t>トウキジコウ</t>
    </rPh>
    <rPh sb="8" eb="11">
      <t>ショウメイショ</t>
    </rPh>
    <phoneticPr fontId="12"/>
  </si>
  <si>
    <t>資格証の写し</t>
    <phoneticPr fontId="12"/>
  </si>
  <si>
    <t>福祉用具の保管及び消毒の方法（標準作業書）（自社で保管・消毒を行う場合）</t>
    <rPh sb="0" eb="2">
      <t>フクシ</t>
    </rPh>
    <rPh sb="2" eb="4">
      <t>ヨウグ</t>
    </rPh>
    <rPh sb="5" eb="7">
      <t>ホカン</t>
    </rPh>
    <rPh sb="7" eb="8">
      <t>オヨ</t>
    </rPh>
    <rPh sb="9" eb="11">
      <t>ショウドク</t>
    </rPh>
    <rPh sb="12" eb="14">
      <t>ホウホウ</t>
    </rPh>
    <rPh sb="15" eb="17">
      <t>ヒョウジュン</t>
    </rPh>
    <rPh sb="17" eb="19">
      <t>サギョウ</t>
    </rPh>
    <rPh sb="19" eb="20">
      <t>ショ</t>
    </rPh>
    <rPh sb="22" eb="24">
      <t>ジシャ</t>
    </rPh>
    <rPh sb="25" eb="27">
      <t>ホカン</t>
    </rPh>
    <rPh sb="28" eb="30">
      <t>ショウドク</t>
    </rPh>
    <rPh sb="31" eb="32">
      <t>オコナ</t>
    </rPh>
    <rPh sb="33" eb="35">
      <t>バアイ</t>
    </rPh>
    <phoneticPr fontId="12"/>
  </si>
  <si>
    <t>運営規程（料金表・カタログ等含む）</t>
    <rPh sb="13" eb="14">
      <t>ナド</t>
    </rPh>
    <phoneticPr fontId="12"/>
  </si>
  <si>
    <t>チェックリスト</t>
    <phoneticPr fontId="12"/>
  </si>
  <si>
    <t>申請者
確認欄</t>
    <phoneticPr fontId="12"/>
  </si>
  <si>
    <t>雇用契約、就業規則に関するチェックリスト</t>
    <rPh sb="0" eb="2">
      <t>コヨウ</t>
    </rPh>
    <rPh sb="2" eb="4">
      <t>ケイヤク</t>
    </rPh>
    <rPh sb="5" eb="7">
      <t>シュウギョウ</t>
    </rPh>
    <rPh sb="7" eb="9">
      <t>キソク</t>
    </rPh>
    <rPh sb="10" eb="11">
      <t>カン</t>
    </rPh>
    <phoneticPr fontId="12"/>
  </si>
  <si>
    <t xml:space="preserve">    　　年　　　 月</t>
    <rPh sb="6" eb="7">
      <t>トシ</t>
    </rPh>
    <rPh sb="11" eb="12">
      <t>ツキ</t>
    </rPh>
    <phoneticPr fontId="12"/>
  </si>
  <si>
    <t>（電話）　</t>
    <phoneticPr fontId="12"/>
  </si>
  <si>
    <t>（ＦＡＸ）　</t>
    <phoneticPr fontId="12"/>
  </si>
  <si>
    <t>メールアドレス</t>
    <phoneticPr fontId="12"/>
  </si>
  <si>
    <t>事業所名　：</t>
    <rPh sb="0" eb="3">
      <t>ジギョウショ</t>
    </rPh>
    <rPh sb="3" eb="4">
      <t>メイ</t>
    </rPh>
    <phoneticPr fontId="12"/>
  </si>
  <si>
    <t>＊</t>
    <phoneticPr fontId="12"/>
  </si>
  <si>
    <t>あてはまる箇所にチェックをお願いします。</t>
    <rPh sb="5" eb="7">
      <t>カショ</t>
    </rPh>
    <rPh sb="14" eb="15">
      <t>ネガ</t>
    </rPh>
    <phoneticPr fontId="12"/>
  </si>
  <si>
    <t>「いいえ」と答えた項目については、それぞれ所定の手続きを行ってください。</t>
    <rPh sb="6" eb="7">
      <t>コタ</t>
    </rPh>
    <rPh sb="9" eb="11">
      <t>コウモク</t>
    </rPh>
    <rPh sb="21" eb="23">
      <t>ショテイ</t>
    </rPh>
    <rPh sb="24" eb="26">
      <t>テツヅ</t>
    </rPh>
    <rPh sb="28" eb="29">
      <t>オコナ</t>
    </rPh>
    <phoneticPr fontId="12"/>
  </si>
  <si>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2"/>
  </si>
  <si>
    <t>　　はい　　　　　いいえ</t>
    <phoneticPr fontId="12"/>
  </si>
  <si>
    <t>１-②</t>
    <phoneticPr fontId="12"/>
  </si>
  <si>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2"/>
  </si>
  <si>
    <t>　　　年　　月　　日まで</t>
    <rPh sb="3" eb="4">
      <t>ネン</t>
    </rPh>
    <rPh sb="6" eb="7">
      <t>ガツ</t>
    </rPh>
    <rPh sb="9" eb="10">
      <t>ヒ</t>
    </rPh>
    <phoneticPr fontId="12"/>
  </si>
  <si>
    <t>（※指定日の1か月前までに必要）</t>
    <rPh sb="2" eb="4">
      <t>シテイ</t>
    </rPh>
    <rPh sb="4" eb="5">
      <t>ヒ</t>
    </rPh>
    <rPh sb="8" eb="9">
      <t>ゲツ</t>
    </rPh>
    <rPh sb="9" eb="10">
      <t>マエ</t>
    </rPh>
    <rPh sb="13" eb="15">
      <t>ヒツヨウ</t>
    </rPh>
    <phoneticPr fontId="12"/>
  </si>
  <si>
    <t>２</t>
    <phoneticPr fontId="12"/>
  </si>
  <si>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2"/>
  </si>
  <si>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2"/>
  </si>
  <si>
    <t>①派遣・出向される職員が特定されていること</t>
    <rPh sb="1" eb="3">
      <t>ハケン</t>
    </rPh>
    <rPh sb="4" eb="6">
      <t>シュッコウ</t>
    </rPh>
    <phoneticPr fontId="12"/>
  </si>
  <si>
    <t>②事業所管理者の指揮命令下で従事すること</t>
    <phoneticPr fontId="12"/>
  </si>
  <si>
    <t>③派遣・出向期間が特定されていること</t>
    <rPh sb="1" eb="3">
      <t>ハケン</t>
    </rPh>
    <phoneticPr fontId="12"/>
  </si>
  <si>
    <t>④当該従事者に同意を得ていること</t>
    <phoneticPr fontId="12"/>
  </si>
  <si>
    <t>※『訪問看護』については、紹介予定派遣や産休・育休代替としての派遣以外は認められません。</t>
  </si>
  <si>
    <t>就業規則（従業者が10人未満で就業規則を作成していない場合は、「常勤職員の勤務時間に関する調べ」）を作成し、事業所に備えていますか。</t>
    <rPh sb="0" eb="2">
      <t>シュウギョウ</t>
    </rPh>
    <rPh sb="2" eb="4">
      <t>キソク</t>
    </rPh>
    <rPh sb="5" eb="8">
      <t>ジュウギョウシャ</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2"/>
  </si>
  <si>
    <t>４</t>
    <phoneticPr fontId="12"/>
  </si>
  <si>
    <t>最新の就業規則（または「常勤職員の勤務時間に関する調べ」）で定めている常勤職員の実労働時間数を記入してください。</t>
    <rPh sb="40" eb="45">
      <t>ジツロウドウジカン</t>
    </rPh>
    <phoneticPr fontId="12"/>
  </si>
  <si>
    <t>〔　　　　　〕時間／日　</t>
    <rPh sb="10" eb="11">
      <t>ニチ</t>
    </rPh>
    <phoneticPr fontId="12"/>
  </si>
  <si>
    <r>
      <t>〔　　　　　〕時間／週</t>
    </r>
    <r>
      <rPr>
        <sz val="6"/>
        <color theme="1"/>
        <rFont val="ＭＳ 明朝"/>
        <family val="1"/>
        <charset val="128"/>
      </rPr>
      <t>＊</t>
    </r>
    <rPh sb="10" eb="11">
      <t>シュウ</t>
    </rPh>
    <phoneticPr fontId="12"/>
  </si>
  <si>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2"/>
  </si>
  <si>
    <t>◆　カラー写真はA4の用紙1枚につき4枚程度の大きさで印刷し、貼付してください（必要であれば、１箇所複数枚可）。</t>
    <phoneticPr fontId="12"/>
  </si>
  <si>
    <t>　《注意事項》　・写真を貼付する際は、縮尺の変更がないよう注意してください。
                     ・必要に応じてシートを追加し、作成してください。
　　　　　　　　　  ・写真番号と写真名の記載がある場合は、word等で作成した任意様式でも構いません。</t>
    <phoneticPr fontId="12"/>
  </si>
  <si>
    <t>別紙様式第一号（一）</t>
    <phoneticPr fontId="12"/>
  </si>
  <si>
    <t xml:space="preserve"> </t>
    <phoneticPr fontId="12"/>
  </si>
  <si>
    <t>指定（許可）申請書</t>
    <phoneticPr fontId="12"/>
  </si>
  <si>
    <t>東京都知事　殿</t>
    <rPh sb="0" eb="2">
      <t>トウキョウ</t>
    </rPh>
    <rPh sb="2" eb="3">
      <t>ト</t>
    </rPh>
    <rPh sb="3" eb="5">
      <t>チジ</t>
    </rPh>
    <rPh sb="6" eb="7">
      <t>ドノ</t>
    </rPh>
    <phoneticPr fontId="12"/>
  </si>
  <si>
    <t>所在地</t>
    <phoneticPr fontId="12"/>
  </si>
  <si>
    <t>代表者職名・氏名</t>
  </si>
  <si>
    <t>法人番号</t>
    <rPh sb="0" eb="2">
      <t>ホウジン</t>
    </rPh>
    <rPh sb="2" eb="4">
      <t>バンゴウ</t>
    </rPh>
    <phoneticPr fontId="12"/>
  </si>
  <si>
    <t>道</t>
    <rPh sb="0" eb="1">
      <t>ミチ</t>
    </rPh>
    <phoneticPr fontId="12"/>
  </si>
  <si>
    <t>府</t>
    <rPh sb="0" eb="1">
      <t>フ</t>
    </rPh>
    <phoneticPr fontId="12"/>
  </si>
  <si>
    <t>県</t>
    <rPh sb="0" eb="1">
      <t>ケン</t>
    </rPh>
    <phoneticPr fontId="12"/>
  </si>
  <si>
    <t>（内線）</t>
    <rPh sb="1" eb="3">
      <t>ナイセン</t>
    </rPh>
    <phoneticPr fontId="12"/>
  </si>
  <si>
    <t>法人等の種類</t>
    <rPh sb="2" eb="3">
      <t>トウ</t>
    </rPh>
    <rPh sb="4" eb="6">
      <t>シュルイ</t>
    </rPh>
    <phoneticPr fontId="12"/>
  </si>
  <si>
    <t>代表者（開設者）の職名・氏名・生年月日</t>
    <rPh sb="4" eb="6">
      <t>カイセツ</t>
    </rPh>
    <rPh sb="6" eb="7">
      <t>モノ</t>
    </rPh>
    <rPh sb="10" eb="11">
      <t>メイ</t>
    </rPh>
    <rPh sb="15" eb="17">
      <t>セイネン</t>
    </rPh>
    <rPh sb="17" eb="19">
      <t>ガッピ</t>
    </rPh>
    <phoneticPr fontId="12"/>
  </si>
  <si>
    <t>代表者（開設者）
の住所</t>
    <phoneticPr fontId="12"/>
  </si>
  <si>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2"/>
  </si>
  <si>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2"/>
  </si>
  <si>
    <t>既に指定（許可）を受けている事業等（該当事業に○）</t>
    <rPh sb="5" eb="7">
      <t>キョカ</t>
    </rPh>
    <rPh sb="16" eb="17">
      <t>トウ</t>
    </rPh>
    <phoneticPr fontId="12"/>
  </si>
  <si>
    <t>共生型サービス申請時に☑</t>
    <phoneticPr fontId="12"/>
  </si>
  <si>
    <t>付表第一号（一）</t>
    <rPh sb="0" eb="2">
      <t>フヒョウ</t>
    </rPh>
    <rPh sb="2" eb="4">
      <t>ダイイチ</t>
    </rPh>
    <rPh sb="4" eb="5">
      <t>ゴウ</t>
    </rPh>
    <rPh sb="6" eb="7">
      <t>イチ</t>
    </rPh>
    <phoneticPr fontId="12"/>
  </si>
  <si>
    <t>付表第一号（二）</t>
    <rPh sb="0" eb="2">
      <t>フヒョウ</t>
    </rPh>
    <rPh sb="2" eb="4">
      <t>ダイイチ</t>
    </rPh>
    <rPh sb="4" eb="5">
      <t>ゴウ</t>
    </rPh>
    <rPh sb="6" eb="7">
      <t>ニ</t>
    </rPh>
    <phoneticPr fontId="12"/>
  </si>
  <si>
    <t>付表第一号（三）</t>
    <rPh sb="0" eb="2">
      <t>フヒョウ</t>
    </rPh>
    <rPh sb="2" eb="4">
      <t>ダイイチ</t>
    </rPh>
    <rPh sb="4" eb="5">
      <t>ゴウ</t>
    </rPh>
    <rPh sb="6" eb="7">
      <t>サン</t>
    </rPh>
    <phoneticPr fontId="12"/>
  </si>
  <si>
    <t>付表第一号（四）</t>
    <rPh sb="0" eb="2">
      <t>フヒョウ</t>
    </rPh>
    <rPh sb="2" eb="4">
      <t>ダイイチ</t>
    </rPh>
    <rPh sb="4" eb="5">
      <t>ゴウ</t>
    </rPh>
    <rPh sb="6" eb="7">
      <t>ヨン</t>
    </rPh>
    <phoneticPr fontId="12"/>
  </si>
  <si>
    <t>付表第一号（五）</t>
    <rPh sb="0" eb="2">
      <t>フヒョウ</t>
    </rPh>
    <rPh sb="2" eb="4">
      <t>ダイイチ</t>
    </rPh>
    <rPh sb="4" eb="5">
      <t>ゴウ</t>
    </rPh>
    <rPh sb="6" eb="7">
      <t>ゴ</t>
    </rPh>
    <phoneticPr fontId="12"/>
  </si>
  <si>
    <t>付表第一号（六）</t>
    <rPh sb="0" eb="2">
      <t>フヒョウ</t>
    </rPh>
    <rPh sb="2" eb="4">
      <t>ダイイチ</t>
    </rPh>
    <rPh sb="4" eb="5">
      <t>ゴウ</t>
    </rPh>
    <rPh sb="6" eb="7">
      <t>ロク</t>
    </rPh>
    <phoneticPr fontId="12"/>
  </si>
  <si>
    <t>付表第一号（七）</t>
    <rPh sb="0" eb="2">
      <t>フヒョウ</t>
    </rPh>
    <rPh sb="2" eb="4">
      <t>ダイイチ</t>
    </rPh>
    <rPh sb="4" eb="5">
      <t>ゴウ</t>
    </rPh>
    <rPh sb="6" eb="7">
      <t>ナナ</t>
    </rPh>
    <phoneticPr fontId="12"/>
  </si>
  <si>
    <t>付表第一号（八）（九）（十）</t>
    <rPh sb="0" eb="2">
      <t>フヒョウ</t>
    </rPh>
    <rPh sb="2" eb="4">
      <t>ダイイチ</t>
    </rPh>
    <rPh sb="4" eb="5">
      <t>ゴウ</t>
    </rPh>
    <rPh sb="6" eb="7">
      <t>ハチ</t>
    </rPh>
    <rPh sb="8" eb="9">
      <t>キュウ</t>
    </rPh>
    <rPh sb="12" eb="13">
      <t>ジュウ</t>
    </rPh>
    <phoneticPr fontId="12"/>
  </si>
  <si>
    <t>付表第一号（十一）</t>
    <rPh sb="0" eb="2">
      <t>フヒョウ</t>
    </rPh>
    <rPh sb="2" eb="4">
      <t>ダイイチ</t>
    </rPh>
    <rPh sb="4" eb="5">
      <t>ゴウ</t>
    </rPh>
    <rPh sb="6" eb="8">
      <t>ジュウイチ</t>
    </rPh>
    <phoneticPr fontId="12"/>
  </si>
  <si>
    <t>付表第一号（十二）</t>
    <rPh sb="0" eb="2">
      <t>フヒョウ</t>
    </rPh>
    <rPh sb="2" eb="4">
      <t>ダイイチ</t>
    </rPh>
    <rPh sb="4" eb="5">
      <t>ゴウ</t>
    </rPh>
    <rPh sb="6" eb="8">
      <t>ジュウニ</t>
    </rPh>
    <phoneticPr fontId="12"/>
  </si>
  <si>
    <t>付表第一号（十三）</t>
    <rPh sb="0" eb="2">
      <t>フヒョウ</t>
    </rPh>
    <rPh sb="2" eb="4">
      <t>ダイイチ</t>
    </rPh>
    <rPh sb="4" eb="5">
      <t>ゴウ</t>
    </rPh>
    <rPh sb="6" eb="8">
      <t>ジュウサン</t>
    </rPh>
    <phoneticPr fontId="12"/>
  </si>
  <si>
    <t>付表第一号（十四）</t>
    <rPh sb="0" eb="2">
      <t>フヒョウ</t>
    </rPh>
    <rPh sb="2" eb="4">
      <t>ダイイチ</t>
    </rPh>
    <rPh sb="4" eb="5">
      <t>ゴウ</t>
    </rPh>
    <rPh sb="6" eb="8">
      <t>ジュウヨン</t>
    </rPh>
    <phoneticPr fontId="12"/>
  </si>
  <si>
    <t>付表第一号（十五）</t>
    <rPh sb="0" eb="2">
      <t>フヒョウ</t>
    </rPh>
    <rPh sb="2" eb="4">
      <t>ダイイチ</t>
    </rPh>
    <rPh sb="4" eb="5">
      <t>ゴウ</t>
    </rPh>
    <rPh sb="6" eb="8">
      <t>ジュウゴ</t>
    </rPh>
    <phoneticPr fontId="12"/>
  </si>
  <si>
    <t>付表第一号（十六）</t>
    <rPh sb="0" eb="2">
      <t>フヒョウ</t>
    </rPh>
    <rPh sb="2" eb="4">
      <t>ダイイチ</t>
    </rPh>
    <rPh sb="4" eb="5">
      <t>ゴウ</t>
    </rPh>
    <rPh sb="6" eb="8">
      <t>ジュウロク</t>
    </rPh>
    <phoneticPr fontId="12"/>
  </si>
  <si>
    <t>付表第一号（十七）</t>
    <rPh sb="0" eb="2">
      <t>フヒョウ</t>
    </rPh>
    <rPh sb="2" eb="4">
      <t>ダイイチ</t>
    </rPh>
    <rPh sb="4" eb="5">
      <t>ゴウ</t>
    </rPh>
    <rPh sb="6" eb="8">
      <t>ジュウナナ</t>
    </rPh>
    <phoneticPr fontId="12"/>
  </si>
  <si>
    <t>付表第一号（八）（九）（十）</t>
    <rPh sb="0" eb="2">
      <t>フヒョウ</t>
    </rPh>
    <rPh sb="2" eb="4">
      <t>ダイイチ</t>
    </rPh>
    <rPh sb="4" eb="5">
      <t>ゴウ</t>
    </rPh>
    <rPh sb="6" eb="7">
      <t>ハチ</t>
    </rPh>
    <rPh sb="9" eb="10">
      <t>キュウ</t>
    </rPh>
    <rPh sb="12" eb="13">
      <t>ジュウ</t>
    </rPh>
    <phoneticPr fontId="12"/>
  </si>
  <si>
    <t>１
２
３
４
５
６</t>
    <phoneticPr fontId="12"/>
  </si>
  <si>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2"/>
  </si>
  <si>
    <t>付表第一号（十三）  福祉用具貸与・介護予防福祉用具貸与事業所の指定等に係る記載事項</t>
    <rPh sb="34" eb="35">
      <t>トウ</t>
    </rPh>
    <phoneticPr fontId="12"/>
  </si>
  <si>
    <t>法人番号</t>
    <phoneticPr fontId="12"/>
  </si>
  <si>
    <t>貸与種目</t>
    <phoneticPr fontId="12"/>
  </si>
  <si>
    <t xml:space="preserve">１
２
３
</t>
    <phoneticPr fontId="12"/>
  </si>
  <si>
    <t>指定（許可）申請書（様式第一号（一））</t>
    <rPh sb="13" eb="14">
      <t>イチ</t>
    </rPh>
    <rPh sb="16" eb="17">
      <t>イチ</t>
    </rPh>
    <phoneticPr fontId="12"/>
  </si>
  <si>
    <t>福祉用具貸与・介護予防福祉用具貸与事業所の指定等に係る記載事項（付表第一号（十三））</t>
    <rPh sb="23" eb="24">
      <t>トウ</t>
    </rPh>
    <rPh sb="34" eb="36">
      <t>ダイイチ</t>
    </rPh>
    <rPh sb="36" eb="37">
      <t>ゴウ</t>
    </rPh>
    <rPh sb="38" eb="40">
      <t>ジュウサン</t>
    </rPh>
    <phoneticPr fontId="12"/>
  </si>
  <si>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</si>
  <si>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他の事業所、施設等の職務との兼務
（兼務の場合のみ記入）</t>
    <rPh sb="8" eb="9">
      <t>トウ</t>
    </rPh>
    <rPh sb="10" eb="12">
      <t>ショクム</t>
    </rPh>
    <phoneticPr fontId="12"/>
  </si>
  <si>
    <t>兼務先の名称、所在地</t>
    <rPh sb="0" eb="2">
      <t>ケンム</t>
    </rPh>
    <rPh sb="2" eb="3">
      <t>サキ</t>
    </rPh>
    <rPh sb="7" eb="10">
      <t>ショザイチ</t>
    </rPh>
    <phoneticPr fontId="12"/>
  </si>
  <si>
    <t>兼務先のサービス種別、
兼務する職種及び勤務時間等</t>
    <rPh sb="0" eb="2">
      <t>ケンム</t>
    </rPh>
    <rPh sb="2" eb="3">
      <t>サキ</t>
    </rPh>
    <rPh sb="8" eb="10">
      <t>シュベツ</t>
    </rPh>
    <phoneticPr fontId="12"/>
  </si>
  <si>
    <r>
      <t>　記</t>
    </r>
    <r>
      <rPr>
        <sz val="10"/>
        <rFont val="ＭＳ Ｐゴシック"/>
        <family val="3"/>
        <charset val="128"/>
        <scheme val="minor"/>
      </rPr>
      <t>入欄が不足する場合は、適宜欄を設けて記載してください。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機器」、「移動用リフト（つり具の部分を除く。）」、「自動排泄処理装置」のうちから記入してください。</t>
    </r>
    <phoneticPr fontId="12"/>
  </si>
  <si>
    <t>建物外観、入口、相談スペース（外側・室内）、事務スペース、鍵付書庫、保管・消毒に係る設備　　等</t>
    <rPh sb="34" eb="36">
      <t>ホカン</t>
    </rPh>
    <rPh sb="37" eb="39">
      <t>ショウドク</t>
    </rPh>
    <rPh sb="40" eb="41">
      <t>カカ</t>
    </rPh>
    <rPh sb="42" eb="44">
      <t>セツビ</t>
    </rPh>
    <rPh sb="46" eb="47">
      <t>トウ</t>
    </rPh>
    <phoneticPr fontId="12"/>
  </si>
  <si>
    <r>
      <t xml:space="preserve"> 「とうきょう福祉ナビゲーション」</t>
    </r>
    <r>
      <rPr>
        <sz val="6"/>
        <rFont val="ＭＳ Ｐゴシック"/>
        <family val="3"/>
        <charset val="128"/>
      </rPr>
      <t>※</t>
    </r>
    <r>
      <rPr>
        <sz val="12"/>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2"/>
  </si>
  <si>
    <t>　はい　・　いいえ</t>
    <phoneticPr fontId="12"/>
  </si>
  <si>
    <t>　https://www.fukunavi.or.jp/fukunavi/
　 福ナビホーム &gt; 事業所情報　「事業所・法人を探す」  &gt; 名称等から探す　「事業所名で検索」</t>
    <rPh sb="56" eb="59">
      <t>ジギョウショ</t>
    </rPh>
    <rPh sb="60" eb="62">
      <t>ホウジン</t>
    </rPh>
    <rPh sb="63" eb="64">
      <t>サガ</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</si>
</sst>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
    <numFmt numFmtId="178" formatCode="#,##0&quot;人&quot;"/>
    <numFmt numFmtId="179" formatCode="#,##0.##"/>
    <numFmt numFmtId="180" formatCode="#,##0.0;[Red]\-#,##0.0"/>
    <numFmt numFmtId="181" formatCode="#,##0.0&quot;人&quot;"/>
    <numFmt numFmtId="182" formatCode="yyyy&quot;年&quot;m&quot;月&quot;d&quot;日&quot;;@"/>
  </numFmts>
  <fonts count="95" x14ac:knownFonts="1">
    <font>
      <sz val="12"/>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i/>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11"/>
      <name val="ＭＳ ゴシック"/>
      <family val="3"/>
      <charset val="128"/>
    </font>
    <font>
      <sz val="14"/>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b/>
      <sz val="22"/>
      <name val="HG丸ｺﾞｼｯｸM-PRO"/>
      <family val="3"/>
      <charset val="128"/>
    </font>
    <font>
      <sz val="18"/>
      <name val="ＭＳ Ｐゴシック"/>
      <family val="3"/>
      <charset val="128"/>
    </font>
    <font>
      <sz val="16"/>
      <name val="ＭＳ 明朝"/>
      <family val="1"/>
      <charset val="128"/>
    </font>
    <font>
      <sz val="10"/>
      <color rgb="FF000000"/>
      <name val="Times New Roman"/>
      <family val="1"/>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u/>
      <sz val="11"/>
      <color theme="10"/>
      <name val="ＭＳ Ｐゴシック"/>
      <family val="3"/>
      <charset val="128"/>
    </font>
    <font>
      <b/>
      <sz val="14"/>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0.14996795556505021"/>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top style="thin">
        <color rgb="FF000000"/>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s>
  <cellStyleXfs count="69">
    <xf numFmtId="0" fontId="0" fillId="0" borderId="0" applyBorder="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5"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5" fillId="0" borderId="0"/>
    <xf numFmtId="0" fontId="5" fillId="0" borderId="0">
      <alignment vertical="center"/>
    </xf>
    <xf numFmtId="0" fontId="6" fillId="0" borderId="0" applyBorder="0"/>
    <xf numFmtId="0" fontId="35" fillId="4" borderId="0" applyNumberFormat="0" applyBorder="0" applyAlignment="0" applyProtection="0">
      <alignment vertical="center"/>
    </xf>
    <xf numFmtId="0" fontId="9" fillId="0" borderId="0"/>
    <xf numFmtId="0" fontId="6" fillId="0" borderId="0" applyBorder="0"/>
    <xf numFmtId="0" fontId="3" fillId="0" borderId="0">
      <alignment vertical="center"/>
    </xf>
    <xf numFmtId="38" fontId="5" fillId="0" borderId="0" applyFont="0" applyFill="0" applyBorder="0" applyAlignment="0" applyProtection="0"/>
    <xf numFmtId="0" fontId="5" fillId="0" borderId="0"/>
    <xf numFmtId="0" fontId="9" fillId="0" borderId="0"/>
    <xf numFmtId="0" fontId="5" fillId="0" borderId="0"/>
    <xf numFmtId="0" fontId="5" fillId="0" borderId="0"/>
    <xf numFmtId="0" fontId="2" fillId="0" borderId="0">
      <alignment vertical="center"/>
    </xf>
    <xf numFmtId="0" fontId="5" fillId="0" borderId="0"/>
    <xf numFmtId="0" fontId="6" fillId="0" borderId="0" applyBorder="0"/>
    <xf numFmtId="0" fontId="5" fillId="0" borderId="0">
      <alignment vertical="center"/>
    </xf>
    <xf numFmtId="0" fontId="5" fillId="0" borderId="0">
      <alignment vertical="center"/>
    </xf>
    <xf numFmtId="0" fontId="6" fillId="0" borderId="0" applyBorder="0"/>
    <xf numFmtId="0" fontId="43" fillId="0" borderId="0"/>
    <xf numFmtId="0" fontId="47" fillId="0" borderId="0"/>
    <xf numFmtId="38" fontId="2" fillId="0" borderId="0" applyFont="0" applyFill="0" applyBorder="0" applyAlignment="0" applyProtection="0">
      <alignment vertical="center"/>
    </xf>
    <xf numFmtId="0" fontId="43" fillId="0" borderId="0"/>
    <xf numFmtId="0" fontId="5" fillId="0" borderId="0"/>
    <xf numFmtId="0" fontId="66" fillId="0" borderId="0" applyNumberFormat="0" applyFill="0" applyBorder="0" applyAlignment="0" applyProtection="0"/>
    <xf numFmtId="0" fontId="5" fillId="0" borderId="0">
      <alignment vertical="center"/>
    </xf>
    <xf numFmtId="0" fontId="5" fillId="0" borderId="0">
      <alignment vertical="center"/>
    </xf>
    <xf numFmtId="0" fontId="1" fillId="0" borderId="0">
      <alignment vertical="center"/>
    </xf>
    <xf numFmtId="0" fontId="43" fillId="0" borderId="0"/>
  </cellStyleXfs>
  <cellXfs count="895">
    <xf numFmtId="0" fontId="0" fillId="0" borderId="0" xfId="0"/>
    <xf numFmtId="0" fontId="13" fillId="0" borderId="0" xfId="0" applyFont="1"/>
    <xf numFmtId="0" fontId="14" fillId="0" borderId="0" xfId="0" applyFont="1"/>
    <xf numFmtId="0" fontId="15" fillId="0" borderId="0" xfId="0" applyFont="1"/>
    <xf numFmtId="0" fontId="16" fillId="0" borderId="0" xfId="0" applyFont="1"/>
    <xf numFmtId="0" fontId="5" fillId="0" borderId="0" xfId="0" applyFont="1"/>
    <xf numFmtId="0" fontId="6" fillId="0" borderId="0" xfId="0" applyFont="1" applyBorder="1"/>
    <xf numFmtId="0" fontId="11" fillId="0" borderId="0" xfId="0" applyFont="1" applyAlignment="1">
      <alignment horizontal="left"/>
    </xf>
    <xf numFmtId="0" fontId="5" fillId="0" borderId="0" xfId="0" applyFont="1" applyFill="1" applyBorder="1" applyAlignment="1">
      <alignment horizontal="center" vertical="center"/>
    </xf>
    <xf numFmtId="0" fontId="11" fillId="0" borderId="0" xfId="0" applyFont="1" applyBorder="1" applyAlignment="1">
      <alignment horizontal="left"/>
    </xf>
    <xf numFmtId="0" fontId="5" fillId="0" borderId="0" xfId="42">
      <alignment vertical="center"/>
    </xf>
    <xf numFmtId="0" fontId="5" fillId="0" borderId="44" xfId="42" applyBorder="1">
      <alignment vertical="center"/>
    </xf>
    <xf numFmtId="0" fontId="5" fillId="0" borderId="0" xfId="42" applyBorder="1">
      <alignment vertical="center"/>
    </xf>
    <xf numFmtId="0" fontId="5" fillId="0" borderId="0" xfId="42" applyAlignment="1">
      <alignment horizontal="right" vertical="center"/>
    </xf>
    <xf numFmtId="0" fontId="5" fillId="0" borderId="45" xfId="42" applyBorder="1">
      <alignment vertical="center"/>
    </xf>
    <xf numFmtId="0" fontId="4" fillId="0" borderId="0" xfId="42" applyFont="1">
      <alignment vertical="center"/>
    </xf>
    <xf numFmtId="0" fontId="5" fillId="0" borderId="44" xfId="42" applyBorder="1" applyAlignment="1">
      <alignment vertical="center" shrinkToFit="1"/>
    </xf>
    <xf numFmtId="0" fontId="17" fillId="0" borderId="0" xfId="42"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xf numFmtId="0" fontId="6" fillId="0" borderId="0" xfId="0" applyFont="1" applyFill="1" applyBorder="1"/>
    <xf numFmtId="0" fontId="6" fillId="0" borderId="12" xfId="0" applyFont="1" applyBorder="1"/>
    <xf numFmtId="0" fontId="6" fillId="0" borderId="13" xfId="0" applyFont="1" applyBorder="1"/>
    <xf numFmtId="0" fontId="5" fillId="0" borderId="47" xfId="0" applyFont="1" applyBorder="1"/>
    <xf numFmtId="0" fontId="5" fillId="0" borderId="22" xfId="0" applyFont="1" applyBorder="1"/>
    <xf numFmtId="0" fontId="5" fillId="0" borderId="38" xfId="0" applyFont="1" applyBorder="1"/>
    <xf numFmtId="0" fontId="5" fillId="0" borderId="50" xfId="0" applyFont="1" applyBorder="1"/>
    <xf numFmtId="0" fontId="5" fillId="0" borderId="50" xfId="0" applyFont="1" applyBorder="1" applyAlignment="1">
      <alignment horizontal="center"/>
    </xf>
    <xf numFmtId="0" fontId="5" fillId="0" borderId="52" xfId="0" applyFont="1" applyBorder="1"/>
    <xf numFmtId="0" fontId="5" fillId="0" borderId="35" xfId="0" applyFont="1" applyBorder="1"/>
    <xf numFmtId="0" fontId="5" fillId="0" borderId="20" xfId="0" applyFont="1" applyBorder="1"/>
    <xf numFmtId="0" fontId="5" fillId="0" borderId="67" xfId="0" applyFont="1" applyBorder="1"/>
    <xf numFmtId="0" fontId="5" fillId="0" borderId="68" xfId="0" applyFont="1" applyBorder="1"/>
    <xf numFmtId="0" fontId="5" fillId="0" borderId="69" xfId="0" applyFont="1" applyBorder="1" applyAlignment="1">
      <alignment horizontal="center"/>
    </xf>
    <xf numFmtId="0" fontId="5" fillId="0" borderId="67" xfId="0" applyFont="1" applyBorder="1" applyAlignment="1">
      <alignment horizontal="center"/>
    </xf>
    <xf numFmtId="0" fontId="5" fillId="0" borderId="72" xfId="0" applyFont="1" applyBorder="1" applyAlignment="1">
      <alignment horizontal="center"/>
    </xf>
    <xf numFmtId="0" fontId="5" fillId="0" borderId="68" xfId="0" applyFont="1" applyBorder="1" applyAlignment="1">
      <alignment horizontal="center"/>
    </xf>
    <xf numFmtId="0" fontId="5" fillId="0" borderId="74" xfId="0" applyFont="1" applyBorder="1" applyAlignment="1">
      <alignment horizontal="center"/>
    </xf>
    <xf numFmtId="0" fontId="8" fillId="0" borderId="68" xfId="0" applyFont="1" applyBorder="1" applyAlignment="1">
      <alignment horizontal="center"/>
    </xf>
    <xf numFmtId="0" fontId="5" fillId="0" borderId="36" xfId="0" applyFont="1" applyBorder="1" applyAlignment="1">
      <alignment horizontal="center" vertical="center"/>
    </xf>
    <xf numFmtId="0" fontId="5" fillId="0" borderId="25" xfId="0" applyFont="1" applyBorder="1" applyAlignment="1">
      <alignment horizontal="center" vertical="center"/>
    </xf>
    <xf numFmtId="0" fontId="5" fillId="0" borderId="71" xfId="0" applyFont="1" applyBorder="1" applyAlignment="1">
      <alignment horizontal="center" vertical="center"/>
    </xf>
    <xf numFmtId="0" fontId="5" fillId="0" borderId="32"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30" xfId="0" applyFont="1" applyBorder="1" applyAlignment="1">
      <alignment horizontal="center" vertical="center"/>
    </xf>
    <xf numFmtId="0" fontId="5" fillId="0" borderId="68" xfId="0" applyFont="1" applyBorder="1" applyAlignment="1">
      <alignment horizontal="center" vertical="center"/>
    </xf>
    <xf numFmtId="0" fontId="0" fillId="0" borderId="68" xfId="0" applyFont="1" applyBorder="1" applyAlignment="1">
      <alignment horizontal="center" vertical="center"/>
    </xf>
    <xf numFmtId="0" fontId="0" fillId="0" borderId="0" xfId="0" applyFont="1"/>
    <xf numFmtId="0" fontId="5" fillId="0" borderId="52" xfId="0" applyFont="1" applyBorder="1" applyAlignment="1">
      <alignment horizontal="center" vertical="center"/>
    </xf>
    <xf numFmtId="0" fontId="5" fillId="0" borderId="52" xfId="0" applyFont="1" applyBorder="1" applyAlignment="1">
      <alignment horizontal="center"/>
    </xf>
    <xf numFmtId="0" fontId="0" fillId="0" borderId="16" xfId="0" applyFont="1" applyBorder="1"/>
    <xf numFmtId="0" fontId="0" fillId="0" borderId="17" xfId="0" applyFont="1" applyBorder="1"/>
    <xf numFmtId="0" fontId="7" fillId="24" borderId="0" xfId="43" applyFont="1" applyFill="1" applyAlignment="1">
      <alignment vertical="center"/>
    </xf>
    <xf numFmtId="0" fontId="7" fillId="24" borderId="0" xfId="43" applyFont="1" applyFill="1" applyBorder="1" applyAlignment="1">
      <alignment vertical="center"/>
    </xf>
    <xf numFmtId="0" fontId="5" fillId="24" borderId="0" xfId="43" applyFont="1" applyFill="1" applyAlignment="1">
      <alignment horizontal="right" vertical="center"/>
    </xf>
    <xf numFmtId="0" fontId="7" fillId="24" borderId="0" xfId="46" applyFont="1" applyFill="1"/>
    <xf numFmtId="0" fontId="5" fillId="0" borderId="0" xfId="54" applyAlignment="1">
      <alignment vertical="center"/>
    </xf>
    <xf numFmtId="0" fontId="5" fillId="0" borderId="32" xfId="54" applyBorder="1" applyAlignment="1">
      <alignment vertical="center"/>
    </xf>
    <xf numFmtId="0" fontId="6" fillId="0" borderId="0" xfId="55"/>
    <xf numFmtId="0" fontId="5" fillId="0" borderId="34" xfId="54" applyBorder="1" applyAlignment="1">
      <alignment vertical="center"/>
    </xf>
    <xf numFmtId="0" fontId="5" fillId="0" borderId="19" xfId="54" applyBorder="1" applyAlignment="1">
      <alignment vertical="center"/>
    </xf>
    <xf numFmtId="0" fontId="5" fillId="0" borderId="35" xfId="54" applyBorder="1" applyAlignment="1">
      <alignment vertical="center"/>
    </xf>
    <xf numFmtId="0" fontId="5" fillId="0" borderId="20" xfId="54" applyBorder="1" applyAlignment="1">
      <alignment vertical="center"/>
    </xf>
    <xf numFmtId="0" fontId="5" fillId="0" borderId="0" xfId="54" applyAlignment="1">
      <alignment horizontal="right" vertical="center"/>
    </xf>
    <xf numFmtId="0" fontId="5" fillId="0" borderId="0" xfId="56">
      <alignment vertical="center"/>
    </xf>
    <xf numFmtId="0" fontId="15" fillId="0" borderId="0" xfId="56" applyFont="1">
      <alignment vertical="center"/>
    </xf>
    <xf numFmtId="0" fontId="15" fillId="0" borderId="0" xfId="56" applyFont="1" applyBorder="1" applyAlignment="1">
      <alignment vertical="center" wrapText="1"/>
    </xf>
    <xf numFmtId="0" fontId="13" fillId="0" borderId="0" xfId="56" applyFont="1">
      <alignment vertical="center"/>
    </xf>
    <xf numFmtId="0" fontId="44" fillId="24" borderId="0" xfId="59" applyFont="1" applyFill="1" applyBorder="1" applyAlignment="1">
      <alignment horizontal="left" vertical="top"/>
    </xf>
    <xf numFmtId="0" fontId="39" fillId="24" borderId="0" xfId="59" applyFont="1" applyFill="1" applyBorder="1" applyAlignment="1">
      <alignment horizontal="left" vertical="top"/>
    </xf>
    <xf numFmtId="0" fontId="38" fillId="24" borderId="87" xfId="59" applyFont="1" applyFill="1" applyBorder="1" applyAlignment="1">
      <alignment horizontal="left" vertical="center" wrapText="1"/>
    </xf>
    <xf numFmtId="0" fontId="38" fillId="24" borderId="88" xfId="59" applyFont="1" applyFill="1" applyBorder="1" applyAlignment="1">
      <alignment horizontal="left" vertical="center" wrapText="1"/>
    </xf>
    <xf numFmtId="0" fontId="38" fillId="24" borderId="0" xfId="59" applyFont="1" applyFill="1" applyBorder="1" applyAlignment="1">
      <alignment horizontal="left" vertical="top"/>
    </xf>
    <xf numFmtId="0" fontId="38" fillId="24" borderId="89" xfId="59" applyFont="1" applyFill="1" applyBorder="1" applyAlignment="1">
      <alignment horizontal="left" vertical="center" wrapText="1"/>
    </xf>
    <xf numFmtId="0" fontId="38" fillId="24" borderId="90" xfId="59" applyFont="1" applyFill="1" applyBorder="1" applyAlignment="1">
      <alignment horizontal="left" vertical="center" wrapText="1"/>
    </xf>
    <xf numFmtId="0" fontId="38" fillId="24" borderId="0" xfId="59" applyFont="1" applyFill="1" applyBorder="1" applyAlignment="1">
      <alignment horizontal="left" vertical="center" wrapText="1"/>
    </xf>
    <xf numFmtId="0" fontId="38" fillId="24" borderId="0" xfId="59" applyFont="1" applyFill="1" applyBorder="1" applyAlignment="1">
      <alignment horizontal="left" vertical="top" wrapText="1"/>
    </xf>
    <xf numFmtId="0" fontId="46" fillId="24" borderId="0" xfId="59" applyFont="1" applyFill="1" applyBorder="1" applyAlignment="1">
      <alignment horizontal="center" vertical="center"/>
    </xf>
    <xf numFmtId="0" fontId="44" fillId="24" borderId="0" xfId="59" applyFont="1" applyFill="1" applyBorder="1" applyAlignment="1">
      <alignment vertical="center"/>
    </xf>
    <xf numFmtId="0" fontId="44" fillId="24" borderId="0" xfId="59" applyFont="1" applyFill="1" applyBorder="1" applyAlignment="1">
      <alignment horizontal="right" vertical="center"/>
    </xf>
    <xf numFmtId="0" fontId="44" fillId="24" borderId="0" xfId="59" applyFont="1" applyFill="1" applyBorder="1" applyAlignment="1">
      <alignment horizontal="center" vertical="center"/>
    </xf>
    <xf numFmtId="0" fontId="44" fillId="24" borderId="0" xfId="59" applyFont="1" applyFill="1" applyBorder="1" applyAlignment="1">
      <alignment horizontal="left" vertical="center"/>
    </xf>
    <xf numFmtId="0" fontId="39" fillId="24" borderId="0" xfId="59" applyFont="1" applyFill="1" applyBorder="1" applyAlignment="1"/>
    <xf numFmtId="0" fontId="44" fillId="24" borderId="0" xfId="59" applyFont="1" applyFill="1" applyBorder="1" applyAlignment="1">
      <alignment horizontal="left"/>
    </xf>
    <xf numFmtId="0" fontId="45" fillId="24" borderId="0" xfId="59" applyFont="1" applyFill="1" applyBorder="1" applyAlignment="1">
      <alignment horizontal="right" vertical="top"/>
    </xf>
    <xf numFmtId="0" fontId="44" fillId="24" borderId="16" xfId="59" applyFont="1" applyFill="1" applyBorder="1" applyAlignment="1"/>
    <xf numFmtId="0" fontId="44" fillId="24" borderId="0" xfId="59" applyFont="1" applyFill="1" applyBorder="1" applyAlignment="1">
      <alignment horizontal="center" vertical="top"/>
    </xf>
    <xf numFmtId="0" fontId="39" fillId="24" borderId="0" xfId="59" applyFont="1" applyFill="1" applyBorder="1" applyAlignment="1">
      <alignment vertical="top"/>
    </xf>
    <xf numFmtId="0" fontId="39" fillId="24" borderId="0" xfId="59" applyFont="1" applyFill="1" applyBorder="1" applyAlignment="1">
      <alignment vertical="top" wrapText="1"/>
    </xf>
    <xf numFmtId="0" fontId="44" fillId="24" borderId="44" xfId="59" applyFont="1" applyFill="1" applyBorder="1" applyAlignment="1">
      <alignment horizontal="center" vertical="center"/>
    </xf>
    <xf numFmtId="0" fontId="47" fillId="0" borderId="0" xfId="60"/>
    <xf numFmtId="0" fontId="49" fillId="0" borderId="0" xfId="60" applyFont="1" applyAlignment="1">
      <alignment wrapText="1"/>
    </xf>
    <xf numFmtId="0" fontId="47" fillId="0" borderId="0" xfId="60" applyFont="1" applyAlignment="1">
      <alignment wrapText="1"/>
    </xf>
    <xf numFmtId="0" fontId="49" fillId="0" borderId="26" xfId="60" applyFont="1" applyBorder="1" applyAlignment="1">
      <alignment vertical="top"/>
    </xf>
    <xf numFmtId="0" fontId="50" fillId="0" borderId="15" xfId="60" applyFont="1" applyBorder="1" applyAlignment="1">
      <alignment vertical="top" wrapText="1"/>
    </xf>
    <xf numFmtId="0" fontId="50" fillId="0" borderId="10" xfId="60" applyFont="1" applyBorder="1" applyAlignment="1">
      <alignment vertical="top"/>
    </xf>
    <xf numFmtId="0" fontId="49" fillId="0" borderId="33" xfId="60" applyFont="1" applyBorder="1" applyAlignment="1">
      <alignment vertical="top" wrapText="1"/>
    </xf>
    <xf numFmtId="0" fontId="50" fillId="0" borderId="33" xfId="60" applyFont="1" applyBorder="1" applyAlignment="1">
      <alignment vertical="top" wrapText="1"/>
    </xf>
    <xf numFmtId="0" fontId="50" fillId="0" borderId="28" xfId="60" applyFont="1" applyBorder="1" applyAlignment="1">
      <alignment vertical="top"/>
    </xf>
    <xf numFmtId="0" fontId="49" fillId="0" borderId="17" xfId="60" applyFont="1" applyBorder="1" applyAlignment="1">
      <alignment vertical="top" wrapText="1"/>
    </xf>
    <xf numFmtId="0" fontId="49" fillId="0" borderId="0" xfId="60" applyFont="1"/>
    <xf numFmtId="0" fontId="51" fillId="0" borderId="0" xfId="53" applyFont="1" applyFill="1" applyAlignment="1" applyProtection="1">
      <alignment vertical="center"/>
    </xf>
    <xf numFmtId="0" fontId="51" fillId="0" borderId="0" xfId="53" applyFont="1" applyFill="1" applyAlignment="1" applyProtection="1">
      <alignment horizontal="left" vertical="center"/>
    </xf>
    <xf numFmtId="0" fontId="52" fillId="0" borderId="0" xfId="53" applyFont="1" applyFill="1" applyAlignment="1" applyProtection="1">
      <alignment horizontal="left" vertical="center"/>
    </xf>
    <xf numFmtId="0" fontId="52" fillId="0" borderId="0" xfId="53" applyFont="1" applyFill="1" applyAlignment="1" applyProtection="1">
      <alignment horizontal="right" vertical="center"/>
    </xf>
    <xf numFmtId="0" fontId="53" fillId="0" borderId="0" xfId="53" applyFont="1" applyFill="1" applyAlignment="1" applyProtection="1">
      <alignment horizontal="left" vertical="center"/>
    </xf>
    <xf numFmtId="0" fontId="51" fillId="0" borderId="0" xfId="53" applyFont="1" applyFill="1" applyAlignment="1">
      <alignment vertical="center"/>
    </xf>
    <xf numFmtId="0" fontId="52" fillId="0" borderId="0" xfId="53" applyFont="1" applyFill="1" applyAlignment="1" applyProtection="1">
      <alignment vertical="center"/>
    </xf>
    <xf numFmtId="0" fontId="52" fillId="0" borderId="0" xfId="53" applyFont="1" applyFill="1" applyAlignment="1">
      <alignment horizontal="right" vertical="center"/>
    </xf>
    <xf numFmtId="0" fontId="52" fillId="0" borderId="0" xfId="53" applyFont="1" applyFill="1" applyAlignment="1">
      <alignment vertical="center"/>
    </xf>
    <xf numFmtId="0" fontId="53" fillId="0" borderId="0" xfId="53" applyFont="1" applyFill="1" applyAlignment="1" applyProtection="1">
      <alignment horizontal="right" vertical="center"/>
    </xf>
    <xf numFmtId="0" fontId="53" fillId="24" borderId="0" xfId="53" applyFont="1" applyFill="1" applyAlignment="1" applyProtection="1">
      <alignment horizontal="center" vertical="center"/>
    </xf>
    <xf numFmtId="0" fontId="53" fillId="24" borderId="0" xfId="53" applyFont="1" applyFill="1" applyAlignment="1" applyProtection="1">
      <alignment horizontal="right" vertical="center"/>
    </xf>
    <xf numFmtId="0" fontId="53" fillId="24" borderId="0" xfId="53" applyFont="1" applyFill="1" applyAlignment="1" applyProtection="1">
      <alignment vertical="center"/>
    </xf>
    <xf numFmtId="0" fontId="53" fillId="0" borderId="0" xfId="53" applyFont="1" applyFill="1" applyAlignment="1" applyProtection="1">
      <alignment vertical="center"/>
    </xf>
    <xf numFmtId="0" fontId="52" fillId="0" borderId="0" xfId="53" applyFont="1" applyFill="1" applyAlignment="1" applyProtection="1">
      <alignment horizontal="center" vertical="center"/>
    </xf>
    <xf numFmtId="0" fontId="51" fillId="0" borderId="0" xfId="53" quotePrefix="1" applyFont="1" applyFill="1" applyAlignment="1" applyProtection="1">
      <alignment horizontal="center" vertical="center"/>
    </xf>
    <xf numFmtId="0" fontId="51" fillId="24" borderId="0" xfId="53" applyFont="1" applyFill="1" applyBorder="1" applyAlignment="1" applyProtection="1">
      <alignment vertical="center"/>
    </xf>
    <xf numFmtId="0" fontId="52" fillId="24" borderId="0" xfId="53" applyFont="1" applyFill="1" applyBorder="1" applyAlignment="1" applyProtection="1">
      <alignment horizontal="right" vertical="center"/>
    </xf>
    <xf numFmtId="0" fontId="52" fillId="24" borderId="0" xfId="53" applyFont="1" applyFill="1" applyBorder="1" applyProtection="1">
      <alignment vertical="center"/>
    </xf>
    <xf numFmtId="0" fontId="52" fillId="24" borderId="0" xfId="53" applyFont="1" applyFill="1" applyBorder="1" applyAlignment="1" applyProtection="1">
      <alignment horizontal="center" vertical="center"/>
    </xf>
    <xf numFmtId="0" fontId="52" fillId="0" borderId="0" xfId="53" applyFont="1" applyBorder="1" applyProtection="1">
      <alignment vertical="center"/>
    </xf>
    <xf numFmtId="0" fontId="51" fillId="24" borderId="0" xfId="53" applyFont="1" applyFill="1" applyBorder="1" applyAlignment="1" applyProtection="1">
      <alignment horizontal="center" vertical="center"/>
    </xf>
    <xf numFmtId="0" fontId="52" fillId="24" borderId="0" xfId="53" applyFont="1" applyFill="1" applyBorder="1" applyAlignment="1" applyProtection="1">
      <alignment vertical="center"/>
    </xf>
    <xf numFmtId="0" fontId="54" fillId="24" borderId="0" xfId="53" applyFont="1" applyFill="1" applyBorder="1" applyAlignment="1" applyProtection="1">
      <alignment horizontal="centerContinuous" vertical="center"/>
    </xf>
    <xf numFmtId="0" fontId="51" fillId="24" borderId="0" xfId="53" applyFont="1" applyFill="1" applyBorder="1" applyAlignment="1" applyProtection="1">
      <alignment horizontal="centerContinuous" vertical="center"/>
    </xf>
    <xf numFmtId="0" fontId="51" fillId="24" borderId="0" xfId="53" applyFont="1" applyFill="1" applyBorder="1" applyProtection="1">
      <alignment vertical="center"/>
    </xf>
    <xf numFmtId="0" fontId="51" fillId="0" borderId="0" xfId="53" applyFont="1" applyBorder="1" applyProtection="1">
      <alignment vertical="center"/>
    </xf>
    <xf numFmtId="0" fontId="51" fillId="0" borderId="0" xfId="53" applyFont="1" applyProtection="1">
      <alignment vertical="center"/>
    </xf>
    <xf numFmtId="0" fontId="54" fillId="0" borderId="0" xfId="53" applyFont="1" applyProtection="1">
      <alignment vertical="center"/>
    </xf>
    <xf numFmtId="20" fontId="51" fillId="24" borderId="0" xfId="53" applyNumberFormat="1" applyFont="1" applyFill="1" applyBorder="1" applyAlignment="1" applyProtection="1">
      <alignment vertical="center"/>
    </xf>
    <xf numFmtId="20" fontId="51" fillId="24" borderId="0" xfId="53" applyNumberFormat="1" applyFont="1" applyFill="1" applyBorder="1" applyAlignment="1" applyProtection="1">
      <alignment horizontal="center" vertical="center"/>
    </xf>
    <xf numFmtId="176" fontId="51" fillId="24" borderId="0" xfId="53" applyNumberFormat="1" applyFont="1" applyFill="1" applyBorder="1" applyAlignment="1" applyProtection="1">
      <alignment vertical="center"/>
    </xf>
    <xf numFmtId="0" fontId="51" fillId="24" borderId="0" xfId="53" applyFont="1" applyFill="1" applyBorder="1" applyAlignment="1" applyProtection="1">
      <alignment horizontal="left" vertical="center"/>
    </xf>
    <xf numFmtId="0" fontId="51" fillId="0" borderId="0" xfId="53" applyFont="1" applyBorder="1" applyAlignment="1" applyProtection="1">
      <alignment horizontal="center" vertical="center"/>
    </xf>
    <xf numFmtId="0" fontId="54" fillId="0" borderId="0" xfId="53" applyFont="1" applyFill="1" applyAlignment="1" applyProtection="1">
      <alignment vertical="center"/>
    </xf>
    <xf numFmtId="0" fontId="54" fillId="0" borderId="0" xfId="53" applyFont="1" applyFill="1" applyAlignment="1" applyProtection="1">
      <alignment horizontal="left" vertical="center"/>
    </xf>
    <xf numFmtId="0" fontId="51" fillId="0" borderId="0" xfId="53" applyFont="1" applyFill="1" applyAlignment="1" applyProtection="1">
      <alignment horizontal="right" vertical="center"/>
    </xf>
    <xf numFmtId="0" fontId="51" fillId="0" borderId="0" xfId="53" applyFont="1" applyFill="1" applyAlignment="1" applyProtection="1">
      <alignment horizontal="center" vertical="center"/>
    </xf>
    <xf numFmtId="0" fontId="55" fillId="0" borderId="0" xfId="53" applyFont="1" applyFill="1" applyAlignment="1" applyProtection="1">
      <alignment vertical="center"/>
    </xf>
    <xf numFmtId="0" fontId="55" fillId="0" borderId="0" xfId="53" applyFont="1" applyFill="1" applyAlignment="1" applyProtection="1">
      <alignment horizontal="left" vertical="center"/>
    </xf>
    <xf numFmtId="0" fontId="55" fillId="0" borderId="0" xfId="53" applyFont="1" applyFill="1" applyBorder="1" applyAlignment="1" applyProtection="1">
      <alignment vertical="center"/>
    </xf>
    <xf numFmtId="0" fontId="55" fillId="0" borderId="0" xfId="53" applyFont="1" applyFill="1" applyAlignment="1" applyProtection="1">
      <alignment horizontal="right" vertical="center"/>
    </xf>
    <xf numFmtId="0" fontId="55" fillId="0" borderId="0" xfId="53" applyFont="1" applyFill="1" applyAlignment="1">
      <alignment horizontal="right" vertical="center"/>
    </xf>
    <xf numFmtId="0" fontId="55" fillId="0" borderId="0" xfId="53" applyFont="1" applyFill="1" applyAlignment="1">
      <alignment vertical="center"/>
    </xf>
    <xf numFmtId="0" fontId="54" fillId="0" borderId="49" xfId="53" applyFont="1" applyFill="1" applyBorder="1" applyAlignment="1" applyProtection="1">
      <alignment horizontal="center" vertical="center"/>
    </xf>
    <xf numFmtId="0" fontId="54" fillId="0" borderId="44" xfId="53" applyFont="1" applyFill="1" applyBorder="1" applyAlignment="1" applyProtection="1">
      <alignment horizontal="center" vertical="center"/>
    </xf>
    <xf numFmtId="0" fontId="54" fillId="0" borderId="56" xfId="53" applyFont="1" applyFill="1" applyBorder="1" applyAlignment="1" applyProtection="1">
      <alignment horizontal="center" vertical="center"/>
    </xf>
    <xf numFmtId="0" fontId="54" fillId="0" borderId="59" xfId="53" applyNumberFormat="1" applyFont="1" applyFill="1" applyBorder="1" applyAlignment="1" applyProtection="1">
      <alignment horizontal="center" vertical="center" wrapText="1"/>
    </xf>
    <xf numFmtId="0" fontId="54" fillId="0" borderId="51" xfId="53" applyNumberFormat="1" applyFont="1" applyFill="1" applyBorder="1" applyAlignment="1" applyProtection="1">
      <alignment horizontal="center" vertical="center" wrapText="1"/>
    </xf>
    <xf numFmtId="0" fontId="54" fillId="0" borderId="60" xfId="53" applyNumberFormat="1" applyFont="1" applyFill="1" applyBorder="1" applyAlignment="1" applyProtection="1">
      <alignment horizontal="center" vertical="center" wrapText="1"/>
    </xf>
    <xf numFmtId="0" fontId="51" fillId="0" borderId="69" xfId="53" applyFont="1" applyFill="1" applyBorder="1" applyAlignment="1" applyProtection="1">
      <alignment vertical="center"/>
    </xf>
    <xf numFmtId="177" fontId="51" fillId="26" borderId="93" xfId="53" applyNumberFormat="1" applyFont="1" applyFill="1" applyBorder="1" applyAlignment="1" applyProtection="1">
      <alignment horizontal="center" vertical="center" shrinkToFit="1"/>
      <protection locked="0"/>
    </xf>
    <xf numFmtId="177" fontId="51" fillId="26" borderId="94" xfId="53" applyNumberFormat="1" applyFont="1" applyFill="1" applyBorder="1" applyAlignment="1" applyProtection="1">
      <alignment horizontal="center" vertical="center" shrinkToFit="1"/>
      <protection locked="0"/>
    </xf>
    <xf numFmtId="177" fontId="51" fillId="26" borderId="95" xfId="53" applyNumberFormat="1" applyFont="1" applyFill="1" applyBorder="1" applyAlignment="1" applyProtection="1">
      <alignment horizontal="center" vertical="center" shrinkToFit="1"/>
      <protection locked="0"/>
    </xf>
    <xf numFmtId="0" fontId="51" fillId="0" borderId="68" xfId="53" applyFont="1" applyFill="1" applyBorder="1" applyAlignment="1" applyProtection="1">
      <alignment vertical="center"/>
    </xf>
    <xf numFmtId="177" fontId="51" fillId="26" borderId="96" xfId="53" applyNumberFormat="1" applyFont="1" applyFill="1" applyBorder="1" applyAlignment="1" applyProtection="1">
      <alignment horizontal="center" vertical="center" shrinkToFit="1"/>
      <protection locked="0"/>
    </xf>
    <xf numFmtId="177" fontId="51" fillId="26" borderId="97" xfId="53" applyNumberFormat="1" applyFont="1" applyFill="1" applyBorder="1" applyAlignment="1" applyProtection="1">
      <alignment horizontal="center" vertical="center" shrinkToFit="1"/>
      <protection locked="0"/>
    </xf>
    <xf numFmtId="177" fontId="51" fillId="26" borderId="98" xfId="53" applyNumberFormat="1" applyFont="1" applyFill="1" applyBorder="1" applyAlignment="1" applyProtection="1">
      <alignment horizontal="center" vertical="center" shrinkToFit="1"/>
      <protection locked="0"/>
    </xf>
    <xf numFmtId="177" fontId="51" fillId="26" borderId="49" xfId="53" applyNumberFormat="1" applyFont="1" applyFill="1" applyBorder="1" applyAlignment="1" applyProtection="1">
      <alignment horizontal="center" vertical="center" shrinkToFit="1"/>
      <protection locked="0"/>
    </xf>
    <xf numFmtId="177" fontId="51" fillId="26" borderId="44" xfId="53" applyNumberFormat="1" applyFont="1" applyFill="1" applyBorder="1" applyAlignment="1" applyProtection="1">
      <alignment horizontal="center" vertical="center" shrinkToFit="1"/>
      <protection locked="0"/>
    </xf>
    <xf numFmtId="177" fontId="51" fillId="26" borderId="56" xfId="53" applyNumberFormat="1" applyFont="1" applyFill="1" applyBorder="1" applyAlignment="1" applyProtection="1">
      <alignment horizontal="center" vertical="center" shrinkToFit="1"/>
      <protection locked="0"/>
    </xf>
    <xf numFmtId="0" fontId="51" fillId="0" borderId="99" xfId="53" applyFont="1" applyFill="1" applyBorder="1" applyAlignment="1" applyProtection="1">
      <alignment vertical="center"/>
    </xf>
    <xf numFmtId="177" fontId="51" fillId="26" borderId="59" xfId="53" applyNumberFormat="1" applyFont="1" applyFill="1" applyBorder="1" applyAlignment="1" applyProtection="1">
      <alignment horizontal="center" vertical="center" shrinkToFit="1"/>
      <protection locked="0"/>
    </xf>
    <xf numFmtId="177" fontId="51" fillId="26" borderId="51" xfId="53" applyNumberFormat="1" applyFont="1" applyFill="1" applyBorder="1" applyAlignment="1" applyProtection="1">
      <alignment horizontal="center" vertical="center" shrinkToFit="1"/>
      <protection locked="0"/>
    </xf>
    <xf numFmtId="177" fontId="51" fillId="26" borderId="60" xfId="53" applyNumberFormat="1" applyFont="1" applyFill="1" applyBorder="1" applyAlignment="1" applyProtection="1">
      <alignment horizontal="center" vertical="center" shrinkToFit="1"/>
      <protection locked="0"/>
    </xf>
    <xf numFmtId="0" fontId="54" fillId="0" borderId="0" xfId="53" applyFont="1" applyFill="1" applyBorder="1" applyAlignment="1" applyProtection="1">
      <alignment vertical="center" shrinkToFit="1"/>
    </xf>
    <xf numFmtId="0" fontId="54" fillId="0" borderId="0" xfId="53" applyFont="1" applyFill="1" applyBorder="1" applyAlignment="1" applyProtection="1">
      <alignment vertical="center"/>
    </xf>
    <xf numFmtId="0" fontId="54" fillId="0" borderId="0" xfId="53" applyFont="1" applyFill="1" applyBorder="1" applyAlignment="1" applyProtection="1">
      <alignment horizontal="left" vertical="center"/>
    </xf>
    <xf numFmtId="0" fontId="54" fillId="24" borderId="0" xfId="53" applyFont="1" applyFill="1" applyBorder="1" applyAlignment="1" applyProtection="1">
      <alignment vertical="center"/>
    </xf>
    <xf numFmtId="0" fontId="54" fillId="0" borderId="0" xfId="53" applyFont="1" applyFill="1" applyBorder="1" applyAlignment="1" applyProtection="1">
      <alignment horizontal="centerContinuous" vertical="center"/>
    </xf>
    <xf numFmtId="178" fontId="54" fillId="24" borderId="0" xfId="53" applyNumberFormat="1" applyFont="1" applyFill="1" applyBorder="1" applyAlignment="1" applyProtection="1">
      <alignment horizontal="center" vertical="center"/>
    </xf>
    <xf numFmtId="179" fontId="54" fillId="0" borderId="0" xfId="53" applyNumberFormat="1" applyFont="1" applyFill="1" applyBorder="1" applyAlignment="1" applyProtection="1">
      <alignment vertical="center"/>
    </xf>
    <xf numFmtId="179" fontId="54" fillId="0" borderId="0" xfId="53" applyNumberFormat="1" applyFont="1" applyFill="1" applyAlignment="1" applyProtection="1">
      <alignment vertical="center"/>
    </xf>
    <xf numFmtId="0" fontId="54" fillId="24" borderId="0" xfId="53" applyFont="1" applyFill="1" applyBorder="1" applyAlignment="1" applyProtection="1">
      <alignment horizontal="center" vertical="center"/>
    </xf>
    <xf numFmtId="180" fontId="54" fillId="24" borderId="0" xfId="61" applyNumberFormat="1" applyFont="1" applyFill="1" applyBorder="1" applyAlignment="1" applyProtection="1">
      <alignment horizontal="right" vertical="center"/>
    </xf>
    <xf numFmtId="180" fontId="54" fillId="24" borderId="0" xfId="61" applyNumberFormat="1" applyFont="1" applyFill="1" applyBorder="1" applyAlignment="1" applyProtection="1">
      <alignment vertical="center"/>
    </xf>
    <xf numFmtId="176" fontId="54" fillId="24" borderId="0" xfId="53" applyNumberFormat="1" applyFont="1" applyFill="1" applyBorder="1" applyAlignment="1" applyProtection="1">
      <alignment vertical="center"/>
    </xf>
    <xf numFmtId="0" fontId="54" fillId="0" borderId="0" xfId="53" applyFont="1" applyFill="1" applyBorder="1" applyAlignment="1" applyProtection="1">
      <alignment horizontal="right" vertical="center"/>
    </xf>
    <xf numFmtId="0" fontId="57" fillId="0" borderId="0" xfId="53" applyFont="1" applyFill="1" applyBorder="1" applyAlignment="1" applyProtection="1">
      <alignment vertical="center"/>
    </xf>
    <xf numFmtId="0" fontId="54" fillId="24" borderId="0" xfId="53" applyFont="1" applyFill="1" applyBorder="1" applyAlignment="1" applyProtection="1">
      <alignment horizontal="left" vertical="center"/>
    </xf>
    <xf numFmtId="0" fontId="54" fillId="0" borderId="0" xfId="53" applyFont="1" applyFill="1" applyBorder="1" applyAlignment="1" applyProtection="1">
      <alignment horizontal="center" vertical="center"/>
    </xf>
    <xf numFmtId="0" fontId="54" fillId="0" borderId="0" xfId="53" applyFont="1" applyFill="1" applyBorder="1" applyAlignment="1" applyProtection="1">
      <alignment vertical="center" wrapText="1"/>
    </xf>
    <xf numFmtId="0" fontId="54" fillId="0" borderId="0" xfId="53" applyFont="1" applyFill="1" applyBorder="1" applyAlignment="1" applyProtection="1">
      <alignment horizontal="justify" vertical="center" wrapText="1"/>
    </xf>
    <xf numFmtId="0" fontId="55" fillId="0" borderId="0" xfId="53" applyFont="1" applyFill="1" applyBorder="1" applyAlignment="1">
      <alignment horizontal="left" vertical="center"/>
    </xf>
    <xf numFmtId="0" fontId="55" fillId="0" borderId="0" xfId="53" applyFont="1" applyFill="1" applyBorder="1" applyAlignment="1">
      <alignment vertical="center"/>
    </xf>
    <xf numFmtId="0" fontId="55" fillId="0" borderId="0" xfId="53" applyFont="1" applyFill="1" applyBorder="1" applyAlignment="1">
      <alignment vertical="center" wrapText="1"/>
    </xf>
    <xf numFmtId="0" fontId="55" fillId="0" borderId="0" xfId="53" applyFont="1" applyFill="1" applyBorder="1" applyAlignment="1">
      <alignment horizontal="justify" vertical="center" wrapText="1"/>
    </xf>
    <xf numFmtId="0" fontId="51" fillId="0" borderId="56" xfId="53" applyFont="1" applyFill="1" applyBorder="1" applyAlignment="1" applyProtection="1">
      <alignment horizontal="center" vertical="center"/>
    </xf>
    <xf numFmtId="0" fontId="51" fillId="0" borderId="51" xfId="53" applyNumberFormat="1" applyFont="1" applyFill="1" applyBorder="1" applyAlignment="1" applyProtection="1">
      <alignment horizontal="center" vertical="center" wrapText="1"/>
    </xf>
    <xf numFmtId="0" fontId="51" fillId="0" borderId="67" xfId="53" applyFont="1" applyFill="1" applyBorder="1" applyAlignment="1" applyProtection="1">
      <alignment vertical="center"/>
    </xf>
    <xf numFmtId="0" fontId="58" fillId="0" borderId="0" xfId="53" applyFont="1" applyFill="1" applyAlignment="1" applyProtection="1">
      <alignment vertical="center"/>
    </xf>
    <xf numFmtId="0" fontId="55" fillId="0" borderId="0" xfId="53" applyFont="1" applyFill="1" applyBorder="1" applyAlignment="1" applyProtection="1">
      <alignment vertical="center" shrinkToFit="1"/>
    </xf>
    <xf numFmtId="0" fontId="56" fillId="0" borderId="0" xfId="53" applyFont="1" applyFill="1" applyBorder="1" applyAlignment="1" applyProtection="1">
      <alignment vertical="center" shrinkToFit="1"/>
    </xf>
    <xf numFmtId="0" fontId="55" fillId="0" borderId="0" xfId="53" applyFont="1" applyFill="1" applyBorder="1" applyAlignment="1" applyProtection="1">
      <alignment horizontal="left" vertical="center"/>
    </xf>
    <xf numFmtId="0" fontId="2" fillId="24" borderId="0" xfId="53" applyFill="1">
      <alignment vertical="center"/>
    </xf>
    <xf numFmtId="0" fontId="53" fillId="24" borderId="0" xfId="53" applyFont="1" applyFill="1" applyAlignment="1">
      <alignment horizontal="left" vertical="center"/>
    </xf>
    <xf numFmtId="0" fontId="55" fillId="24" borderId="0" xfId="53" applyFont="1" applyFill="1" applyAlignment="1">
      <alignment horizontal="left" vertical="center"/>
    </xf>
    <xf numFmtId="0" fontId="55" fillId="24" borderId="0" xfId="53" applyFont="1" applyFill="1" applyAlignment="1">
      <alignment vertical="center"/>
    </xf>
    <xf numFmtId="0" fontId="55" fillId="26" borderId="44" xfId="53" applyFont="1" applyFill="1" applyBorder="1" applyAlignment="1">
      <alignment horizontal="left" vertical="center"/>
    </xf>
    <xf numFmtId="0" fontId="55" fillId="27" borderId="44" xfId="53" applyFont="1" applyFill="1" applyBorder="1" applyAlignment="1">
      <alignment horizontal="left" vertical="center"/>
    </xf>
    <xf numFmtId="0" fontId="59" fillId="24" borderId="0" xfId="53" applyFont="1" applyFill="1" applyAlignment="1">
      <alignment horizontal="left" vertical="center"/>
    </xf>
    <xf numFmtId="0" fontId="55" fillId="24" borderId="44" xfId="53" applyFont="1" applyFill="1" applyBorder="1" applyAlignment="1">
      <alignment horizontal="center" vertical="center"/>
    </xf>
    <xf numFmtId="0" fontId="55" fillId="24" borderId="44" xfId="53" applyFont="1" applyFill="1" applyBorder="1" applyAlignment="1">
      <alignment horizontal="left" vertical="center"/>
    </xf>
    <xf numFmtId="0" fontId="60" fillId="24" borderId="0" xfId="53" applyFont="1" applyFill="1" applyAlignment="1">
      <alignment horizontal="left" vertical="center"/>
    </xf>
    <xf numFmtId="0" fontId="55" fillId="24" borderId="0" xfId="53" applyFont="1" applyFill="1" applyAlignment="1">
      <alignment horizontal="left" vertical="center" wrapText="1"/>
    </xf>
    <xf numFmtId="0" fontId="60" fillId="24" borderId="0" xfId="53" applyFont="1" applyFill="1" applyBorder="1" applyAlignment="1">
      <alignment horizontal="left" vertical="center"/>
    </xf>
    <xf numFmtId="0" fontId="60" fillId="24" borderId="0" xfId="53" applyFont="1" applyFill="1" applyBorder="1" applyAlignment="1">
      <alignment vertical="center"/>
    </xf>
    <xf numFmtId="0" fontId="55" fillId="24" borderId="0" xfId="53" applyFont="1" applyFill="1" applyBorder="1" applyAlignment="1">
      <alignment vertical="center"/>
    </xf>
    <xf numFmtId="0" fontId="58" fillId="24" borderId="0" xfId="53" applyFont="1" applyFill="1" applyAlignment="1">
      <alignment vertical="center"/>
    </xf>
    <xf numFmtId="0" fontId="60" fillId="24" borderId="0" xfId="53" applyFont="1" applyFill="1" applyBorder="1" applyAlignment="1">
      <alignment vertical="center" shrinkToFit="1"/>
    </xf>
    <xf numFmtId="0" fontId="37" fillId="24" borderId="0" xfId="53" applyFont="1" applyFill="1" applyBorder="1" applyAlignment="1">
      <alignment vertical="center" shrinkToFit="1"/>
    </xf>
    <xf numFmtId="0" fontId="55" fillId="24" borderId="0" xfId="53" applyFont="1" applyFill="1" applyAlignment="1">
      <alignment vertical="center" wrapText="1"/>
    </xf>
    <xf numFmtId="0" fontId="55" fillId="24" borderId="0" xfId="53" applyFont="1" applyFill="1" applyAlignment="1">
      <alignment vertical="center" textRotation="90"/>
    </xf>
    <xf numFmtId="0" fontId="63" fillId="24" borderId="0" xfId="53" applyFont="1" applyFill="1" applyAlignment="1">
      <alignment horizontal="left" vertical="center"/>
    </xf>
    <xf numFmtId="0" fontId="63" fillId="0" borderId="0" xfId="53" applyFont="1" applyAlignment="1">
      <alignment horizontal="left" vertical="center"/>
    </xf>
    <xf numFmtId="0" fontId="65" fillId="24" borderId="0" xfId="53" applyFont="1" applyFill="1">
      <alignment vertical="center"/>
    </xf>
    <xf numFmtId="0" fontId="65" fillId="24" borderId="44" xfId="53" applyFont="1" applyFill="1" applyBorder="1" applyAlignment="1">
      <alignment horizontal="center" vertical="center"/>
    </xf>
    <xf numFmtId="0" fontId="65" fillId="24" borderId="44" xfId="53" applyFont="1" applyFill="1" applyBorder="1" applyAlignment="1">
      <alignment vertical="center" shrinkToFit="1"/>
    </xf>
    <xf numFmtId="0" fontId="65" fillId="24" borderId="45" xfId="53" applyFont="1" applyFill="1" applyBorder="1" applyAlignment="1">
      <alignment horizontal="center" vertical="center" shrinkToFit="1"/>
    </xf>
    <xf numFmtId="0" fontId="51" fillId="24" borderId="100" xfId="53" applyFont="1" applyFill="1" applyBorder="1" applyAlignment="1">
      <alignment horizontal="center" vertical="center"/>
    </xf>
    <xf numFmtId="0" fontId="51" fillId="24" borderId="101" xfId="53" applyFont="1" applyFill="1" applyBorder="1" applyAlignment="1">
      <alignment horizontal="center" vertical="center"/>
    </xf>
    <xf numFmtId="0" fontId="65" fillId="24" borderId="102" xfId="53" applyFont="1" applyFill="1" applyBorder="1" applyAlignment="1">
      <alignment horizontal="center" vertical="center"/>
    </xf>
    <xf numFmtId="0" fontId="65" fillId="24" borderId="103" xfId="53" applyFont="1" applyFill="1" applyBorder="1" applyAlignment="1">
      <alignment horizontal="center" vertical="center"/>
    </xf>
    <xf numFmtId="0" fontId="51" fillId="24" borderId="49" xfId="53" applyFont="1" applyFill="1" applyBorder="1">
      <alignment vertical="center"/>
    </xf>
    <xf numFmtId="0" fontId="51" fillId="24" borderId="11" xfId="53" applyFont="1" applyFill="1" applyBorder="1" applyAlignment="1">
      <alignment vertical="center" shrinkToFit="1"/>
    </xf>
    <xf numFmtId="0" fontId="51" fillId="24" borderId="11" xfId="53" applyFont="1" applyFill="1" applyBorder="1">
      <alignment vertical="center"/>
    </xf>
    <xf numFmtId="0" fontId="65" fillId="24" borderId="54" xfId="53" applyFont="1" applyFill="1" applyBorder="1">
      <alignment vertical="center"/>
    </xf>
    <xf numFmtId="0" fontId="65" fillId="24" borderId="55" xfId="53" applyFont="1" applyFill="1" applyBorder="1">
      <alignment vertical="center"/>
    </xf>
    <xf numFmtId="0" fontId="65" fillId="24" borderId="44" xfId="53" applyFont="1" applyFill="1" applyBorder="1">
      <alignment vertical="center"/>
    </xf>
    <xf numFmtId="0" fontId="65" fillId="24" borderId="56" xfId="53" applyFont="1" applyFill="1" applyBorder="1">
      <alignment vertical="center"/>
    </xf>
    <xf numFmtId="0" fontId="51" fillId="24" borderId="44" xfId="53" applyFont="1" applyFill="1" applyBorder="1">
      <alignment vertical="center"/>
    </xf>
    <xf numFmtId="0" fontId="51" fillId="24" borderId="59" xfId="53" applyFont="1" applyFill="1" applyBorder="1">
      <alignment vertical="center"/>
    </xf>
    <xf numFmtId="0" fontId="65" fillId="24" borderId="51" xfId="53" applyFont="1" applyFill="1" applyBorder="1">
      <alignment vertical="center"/>
    </xf>
    <xf numFmtId="0" fontId="65" fillId="24" borderId="60" xfId="53" applyFont="1" applyFill="1" applyBorder="1">
      <alignment vertical="center"/>
    </xf>
    <xf numFmtId="0" fontId="5" fillId="0" borderId="0" xfId="0" applyFont="1" applyBorder="1" applyAlignment="1">
      <alignment horizontal="center"/>
    </xf>
    <xf numFmtId="0" fontId="5" fillId="0" borderId="69" xfId="0" applyFont="1" applyBorder="1" applyAlignment="1">
      <alignment horizontal="center" vertical="center"/>
    </xf>
    <xf numFmtId="0" fontId="18" fillId="0" borderId="11" xfId="0" applyFont="1" applyBorder="1" applyAlignment="1">
      <alignment horizontal="center" vertical="center"/>
    </xf>
    <xf numFmtId="0" fontId="5" fillId="0" borderId="47" xfId="0" applyFont="1" applyFill="1" applyBorder="1"/>
    <xf numFmtId="0" fontId="5" fillId="0" borderId="52" xfId="0" applyFont="1" applyFill="1" applyBorder="1"/>
    <xf numFmtId="0" fontId="5" fillId="0" borderId="99" xfId="0" applyFont="1" applyFill="1" applyBorder="1" applyAlignment="1">
      <alignment horizontal="center" vertical="center" textRotation="255" shrinkToFit="1"/>
    </xf>
    <xf numFmtId="0" fontId="5" fillId="0" borderId="19" xfId="0" applyFont="1" applyFill="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vertical="center" shrinkToFit="1"/>
    </xf>
    <xf numFmtId="0" fontId="18" fillId="0" borderId="11" xfId="0" applyFont="1" applyBorder="1" applyAlignment="1">
      <alignment horizontal="left" vertical="center"/>
    </xf>
    <xf numFmtId="0" fontId="0" fillId="0" borderId="12" xfId="0" applyFont="1" applyBorder="1"/>
    <xf numFmtId="0" fontId="0" fillId="0" borderId="13" xfId="0" applyFont="1" applyBorder="1"/>
    <xf numFmtId="0" fontId="0" fillId="0" borderId="26" xfId="0" applyFont="1" applyBorder="1" applyAlignment="1">
      <alignment horizontal="left" vertical="center"/>
    </xf>
    <xf numFmtId="0" fontId="0" fillId="0" borderId="14" xfId="0" applyFont="1" applyBorder="1"/>
    <xf numFmtId="0" fontId="0" fillId="0" borderId="15" xfId="0" applyFont="1" applyBorder="1"/>
    <xf numFmtId="0" fontId="0" fillId="0" borderId="28" xfId="0" applyFont="1" applyBorder="1" applyAlignment="1">
      <alignment horizontal="left" vertical="center"/>
    </xf>
    <xf numFmtId="0" fontId="5" fillId="0" borderId="0" xfId="65" applyFont="1">
      <alignment vertical="center"/>
    </xf>
    <xf numFmtId="0" fontId="68" fillId="0" borderId="0" xfId="65" applyFont="1">
      <alignment vertical="center"/>
    </xf>
    <xf numFmtId="0" fontId="68" fillId="0" borderId="11" xfId="65" applyFont="1" applyBorder="1">
      <alignment vertical="center"/>
    </xf>
    <xf numFmtId="0" fontId="68" fillId="0" borderId="12" xfId="65" applyFont="1" applyBorder="1">
      <alignment vertical="center"/>
    </xf>
    <xf numFmtId="0" fontId="68" fillId="0" borderId="13" xfId="65" applyFont="1" applyBorder="1">
      <alignment vertical="center"/>
    </xf>
    <xf numFmtId="0" fontId="68" fillId="0" borderId="0" xfId="65" applyFont="1" applyBorder="1">
      <alignment vertical="center"/>
    </xf>
    <xf numFmtId="0" fontId="68" fillId="0" borderId="14" xfId="65" applyFont="1" applyBorder="1">
      <alignment vertical="center"/>
    </xf>
    <xf numFmtId="0" fontId="68" fillId="0" borderId="14" xfId="65" applyFont="1" applyBorder="1" applyAlignment="1">
      <alignment horizontal="left" vertical="center"/>
    </xf>
    <xf numFmtId="0" fontId="69" fillId="0" borderId="0" xfId="65" applyFont="1" applyAlignment="1">
      <alignment horizontal="right" vertical="center"/>
    </xf>
    <xf numFmtId="0" fontId="68" fillId="0" borderId="0" xfId="65" applyFont="1" applyAlignment="1">
      <alignment horizontal="left" vertical="center"/>
    </xf>
    <xf numFmtId="0" fontId="68" fillId="0" borderId="0" xfId="65" applyFont="1" applyAlignment="1">
      <alignment vertical="center"/>
    </xf>
    <xf numFmtId="0" fontId="69" fillId="0" borderId="0" xfId="65" applyFont="1">
      <alignment vertical="center"/>
    </xf>
    <xf numFmtId="49" fontId="70" fillId="0" borderId="0" xfId="65" applyNumberFormat="1" applyFont="1" applyAlignment="1">
      <alignment horizontal="right" vertical="center"/>
    </xf>
    <xf numFmtId="0" fontId="68" fillId="0" borderId="0" xfId="65" applyFont="1" applyAlignment="1">
      <alignment vertical="top" wrapText="1"/>
    </xf>
    <xf numFmtId="49" fontId="68" fillId="0" borderId="0" xfId="65" applyNumberFormat="1" applyFont="1" applyAlignment="1">
      <alignment horizontal="right" vertical="center"/>
    </xf>
    <xf numFmtId="49" fontId="71" fillId="0" borderId="0" xfId="65" applyNumberFormat="1" applyFont="1" applyAlignment="1">
      <alignment vertical="center"/>
    </xf>
    <xf numFmtId="0" fontId="71" fillId="0" borderId="0" xfId="65" applyFont="1" applyAlignment="1">
      <alignment horizontal="left" vertical="center"/>
    </xf>
    <xf numFmtId="0" fontId="71" fillId="0" borderId="0" xfId="65" applyFont="1">
      <alignment vertical="center"/>
    </xf>
    <xf numFmtId="49" fontId="71" fillId="0" borderId="0" xfId="65" applyNumberFormat="1" applyFont="1" applyAlignment="1">
      <alignment horizontal="center" vertical="center"/>
    </xf>
    <xf numFmtId="49" fontId="71" fillId="0" borderId="0" xfId="65" applyNumberFormat="1" applyFont="1" applyAlignment="1">
      <alignment horizontal="right" vertical="center"/>
    </xf>
    <xf numFmtId="0" fontId="68" fillId="0" borderId="0" xfId="65" applyFont="1" applyAlignment="1">
      <alignment vertical="center" wrapText="1"/>
    </xf>
    <xf numFmtId="0" fontId="68" fillId="0" borderId="0" xfId="65" applyFont="1" applyAlignment="1">
      <alignment horizontal="left" vertical="center" wrapText="1"/>
    </xf>
    <xf numFmtId="0" fontId="68" fillId="0" borderId="0" xfId="65" applyFont="1" applyAlignment="1">
      <alignment horizontal="center" vertical="center"/>
    </xf>
    <xf numFmtId="0" fontId="74" fillId="0" borderId="0" xfId="65" applyFont="1" applyAlignment="1">
      <alignment vertical="center" shrinkToFit="1"/>
    </xf>
    <xf numFmtId="49" fontId="68" fillId="0" borderId="0" xfId="65" applyNumberFormat="1" applyFont="1" applyAlignment="1">
      <alignment horizontal="left" vertical="center"/>
    </xf>
    <xf numFmtId="0" fontId="70" fillId="0" borderId="0" xfId="65" applyFont="1" applyAlignment="1">
      <alignment horizontal="left" vertical="center"/>
    </xf>
    <xf numFmtId="0" fontId="71" fillId="0" borderId="0" xfId="65" applyFont="1" applyAlignment="1">
      <alignment vertical="center" wrapText="1"/>
    </xf>
    <xf numFmtId="0" fontId="71" fillId="0" borderId="0" xfId="66" applyFont="1" applyAlignment="1">
      <alignment vertical="top" wrapText="1"/>
    </xf>
    <xf numFmtId="49" fontId="75" fillId="0" borderId="0" xfId="65" applyNumberFormat="1" applyFont="1" applyAlignment="1">
      <alignment horizontal="right" vertical="center"/>
    </xf>
    <xf numFmtId="0" fontId="75" fillId="0" borderId="0" xfId="65" applyFont="1">
      <alignment vertical="center"/>
    </xf>
    <xf numFmtId="0" fontId="76" fillId="0" borderId="0" xfId="65" applyFont="1">
      <alignment vertical="center"/>
    </xf>
    <xf numFmtId="0" fontId="76" fillId="0" borderId="0" xfId="66" applyFont="1" applyAlignment="1">
      <alignment vertical="center" wrapText="1"/>
    </xf>
    <xf numFmtId="0" fontId="70" fillId="0" borderId="0" xfId="66" applyFont="1" applyAlignment="1">
      <alignment vertical="center" wrapText="1"/>
    </xf>
    <xf numFmtId="0" fontId="70" fillId="0" borderId="0" xfId="65" applyFont="1">
      <alignment vertical="center"/>
    </xf>
    <xf numFmtId="0" fontId="70" fillId="0" borderId="0" xfId="65" applyFont="1" applyAlignment="1">
      <alignment horizontal="center" vertical="center"/>
    </xf>
    <xf numFmtId="0" fontId="78" fillId="0" borderId="0" xfId="65" applyFont="1">
      <alignment vertical="center"/>
    </xf>
    <xf numFmtId="0" fontId="70" fillId="0" borderId="0" xfId="65" applyFont="1" applyAlignment="1">
      <alignment vertical="center"/>
    </xf>
    <xf numFmtId="0" fontId="79" fillId="0" borderId="0" xfId="65" applyFont="1" applyAlignment="1">
      <alignment vertical="top" wrapText="1"/>
    </xf>
    <xf numFmtId="0" fontId="80" fillId="0" borderId="0" xfId="65" applyFont="1" applyAlignment="1">
      <alignment vertical="top" wrapText="1"/>
    </xf>
    <xf numFmtId="0" fontId="68" fillId="0" borderId="0" xfId="66" applyFont="1" applyAlignment="1">
      <alignment vertical="center"/>
    </xf>
    <xf numFmtId="0" fontId="5" fillId="0" borderId="0" xfId="66" applyAlignment="1">
      <alignment vertical="center"/>
    </xf>
    <xf numFmtId="0" fontId="6" fillId="0" borderId="0" xfId="65" applyFont="1">
      <alignment vertical="center"/>
    </xf>
    <xf numFmtId="0" fontId="81" fillId="24" borderId="0" xfId="43" applyFont="1" applyFill="1" applyAlignment="1">
      <alignment vertical="center"/>
    </xf>
    <xf numFmtId="0" fontId="82" fillId="24" borderId="0" xfId="43" applyFont="1" applyFill="1" applyAlignment="1">
      <alignment vertical="center"/>
    </xf>
    <xf numFmtId="0" fontId="81" fillId="24" borderId="0" xfId="43" applyFont="1" applyFill="1" applyBorder="1" applyAlignment="1">
      <alignment vertical="center"/>
    </xf>
    <xf numFmtId="0" fontId="83" fillId="24" borderId="0" xfId="43" applyFont="1" applyFill="1" applyAlignment="1">
      <alignment vertical="center"/>
    </xf>
    <xf numFmtId="0" fontId="83" fillId="24" borderId="0" xfId="43" applyFont="1" applyFill="1" applyBorder="1" applyAlignment="1">
      <alignment vertical="center"/>
    </xf>
    <xf numFmtId="0" fontId="81" fillId="24" borderId="0" xfId="52" applyFont="1" applyFill="1" applyAlignment="1">
      <alignment vertical="center"/>
    </xf>
    <xf numFmtId="0" fontId="83" fillId="24" borderId="0" xfId="52" applyFont="1" applyFill="1" applyAlignment="1">
      <alignment vertical="center"/>
    </xf>
    <xf numFmtId="0" fontId="81" fillId="24" borderId="0" xfId="43" applyFont="1" applyFill="1" applyAlignment="1">
      <alignment vertical="top"/>
    </xf>
    <xf numFmtId="49" fontId="81" fillId="0" borderId="17" xfId="52" applyNumberFormat="1" applyFont="1" applyBorder="1" applyAlignment="1">
      <alignment vertical="center"/>
    </xf>
    <xf numFmtId="49" fontId="83" fillId="0" borderId="133" xfId="52" applyNumberFormat="1" applyFont="1" applyBorder="1" applyAlignment="1">
      <alignment horizontal="center" vertical="center"/>
    </xf>
    <xf numFmtId="49" fontId="83" fillId="0" borderId="134" xfId="52" applyNumberFormat="1" applyFont="1" applyBorder="1" applyAlignment="1">
      <alignment horizontal="center" vertical="center"/>
    </xf>
    <xf numFmtId="0" fontId="83" fillId="24" borderId="134" xfId="43" applyFont="1" applyFill="1" applyBorder="1" applyAlignment="1">
      <alignment vertical="center"/>
    </xf>
    <xf numFmtId="0" fontId="83" fillId="24" borderId="135" xfId="43" applyFont="1" applyFill="1" applyBorder="1" applyAlignment="1">
      <alignment vertical="center"/>
    </xf>
    <xf numFmtId="0" fontId="81" fillId="24" borderId="14" xfId="52" applyFont="1" applyFill="1" applyBorder="1" applyAlignment="1">
      <alignment horizontal="center" vertical="center" wrapText="1"/>
    </xf>
    <xf numFmtId="0" fontId="81" fillId="24" borderId="14" xfId="52" applyFont="1" applyFill="1" applyBorder="1" applyAlignment="1">
      <alignment vertical="center" wrapText="1"/>
    </xf>
    <xf numFmtId="0" fontId="81" fillId="24" borderId="0" xfId="52" applyFont="1" applyFill="1" applyAlignment="1">
      <alignment horizontal="center" vertical="center" wrapText="1"/>
    </xf>
    <xf numFmtId="0" fontId="83" fillId="24" borderId="0" xfId="52" applyFont="1" applyFill="1" applyAlignment="1">
      <alignment horizontal="center" vertical="center"/>
    </xf>
    <xf numFmtId="0" fontId="83" fillId="24" borderId="0" xfId="43" applyFont="1" applyFill="1" applyBorder="1" applyAlignment="1">
      <alignment horizontal="center" vertical="center"/>
    </xf>
    <xf numFmtId="0" fontId="81" fillId="24" borderId="28" xfId="43" applyFont="1" applyFill="1" applyBorder="1" applyAlignment="1">
      <alignment vertical="center"/>
    </xf>
    <xf numFmtId="0" fontId="81" fillId="24" borderId="16" xfId="43" applyFont="1" applyFill="1" applyBorder="1" applyAlignment="1">
      <alignment vertical="center"/>
    </xf>
    <xf numFmtId="0" fontId="81" fillId="24" borderId="17" xfId="43" applyFont="1" applyFill="1" applyBorder="1" applyAlignment="1">
      <alignment vertical="center"/>
    </xf>
    <xf numFmtId="49" fontId="84" fillId="24" borderId="12" xfId="43" applyNumberFormat="1" applyFont="1" applyFill="1" applyBorder="1" applyAlignment="1">
      <alignment vertical="center"/>
    </xf>
    <xf numFmtId="49" fontId="81" fillId="24" borderId="12" xfId="43" applyNumberFormat="1" applyFont="1" applyFill="1" applyBorder="1" applyAlignment="1">
      <alignment vertical="center"/>
    </xf>
    <xf numFmtId="0" fontId="83" fillId="24" borderId="0" xfId="41" applyFont="1" applyFill="1" applyAlignment="1">
      <alignment vertical="center"/>
    </xf>
    <xf numFmtId="0" fontId="83" fillId="24" borderId="0" xfId="43" applyFont="1" applyFill="1" applyBorder="1" applyAlignment="1">
      <alignment horizontal="centerContinuous" vertical="center"/>
    </xf>
    <xf numFmtId="0" fontId="83" fillId="24" borderId="0" xfId="46" applyFont="1" applyFill="1" applyBorder="1" applyAlignment="1">
      <alignment horizontal="center" vertical="center" textRotation="255"/>
    </xf>
    <xf numFmtId="0" fontId="84" fillId="24" borderId="14" xfId="43" applyFont="1" applyFill="1" applyBorder="1" applyAlignment="1">
      <alignment vertical="center" wrapText="1"/>
    </xf>
    <xf numFmtId="0" fontId="84" fillId="24" borderId="12" xfId="43" applyFont="1" applyFill="1" applyBorder="1" applyAlignment="1">
      <alignment vertical="center" wrapText="1"/>
    </xf>
    <xf numFmtId="0" fontId="84" fillId="24" borderId="13" xfId="43" applyFont="1" applyFill="1" applyBorder="1" applyAlignment="1">
      <alignment vertical="center" wrapText="1"/>
    </xf>
    <xf numFmtId="0" fontId="83" fillId="24" borderId="0" xfId="46" applyFont="1" applyFill="1" applyBorder="1" applyAlignment="1">
      <alignment vertical="center"/>
    </xf>
    <xf numFmtId="0" fontId="84" fillId="24" borderId="33" xfId="43" applyFont="1" applyFill="1" applyBorder="1" applyAlignment="1">
      <alignment vertical="center" wrapText="1"/>
    </xf>
    <xf numFmtId="0" fontId="84" fillId="24" borderId="17" xfId="43" applyFont="1" applyFill="1" applyBorder="1" applyAlignment="1">
      <alignment vertical="center" wrapText="1"/>
    </xf>
    <xf numFmtId="0" fontId="81" fillId="24" borderId="11" xfId="43" applyFont="1" applyFill="1" applyBorder="1" applyAlignment="1">
      <alignment vertical="center"/>
    </xf>
    <xf numFmtId="0" fontId="81" fillId="24" borderId="12" xfId="43" applyFont="1" applyFill="1" applyBorder="1" applyAlignment="1">
      <alignment vertical="center"/>
    </xf>
    <xf numFmtId="0" fontId="81" fillId="24" borderId="13" xfId="43" applyFont="1" applyFill="1" applyBorder="1" applyAlignment="1">
      <alignment vertical="center"/>
    </xf>
    <xf numFmtId="0" fontId="86" fillId="24" borderId="11" xfId="43" applyFont="1" applyFill="1" applyBorder="1" applyAlignment="1">
      <alignment vertical="center"/>
    </xf>
    <xf numFmtId="0" fontId="85" fillId="24" borderId="12" xfId="43" applyFont="1" applyFill="1" applyBorder="1" applyAlignment="1">
      <alignment vertical="center"/>
    </xf>
    <xf numFmtId="0" fontId="85" fillId="24" borderId="13" xfId="43" applyFont="1" applyFill="1" applyBorder="1" applyAlignment="1">
      <alignment vertical="center"/>
    </xf>
    <xf numFmtId="0" fontId="83" fillId="24" borderId="0" xfId="43" applyFont="1" applyFill="1" applyBorder="1" applyAlignment="1">
      <alignment horizontal="distributed" vertical="center"/>
    </xf>
    <xf numFmtId="0" fontId="83" fillId="24" borderId="0" xfId="43" applyFont="1" applyFill="1" applyBorder="1" applyAlignment="1">
      <alignment horizontal="center" vertical="center" wrapText="1"/>
    </xf>
    <xf numFmtId="0" fontId="86" fillId="24" borderId="44" xfId="43" applyFont="1" applyFill="1" applyBorder="1" applyAlignment="1">
      <alignment vertical="center"/>
    </xf>
    <xf numFmtId="0" fontId="85" fillId="24" borderId="16" xfId="43" applyFont="1" applyFill="1" applyBorder="1" applyAlignment="1">
      <alignment vertical="center"/>
    </xf>
    <xf numFmtId="0" fontId="85" fillId="24" borderId="17" xfId="43" applyFont="1" applyFill="1" applyBorder="1" applyAlignment="1">
      <alignment vertical="center"/>
    </xf>
    <xf numFmtId="0" fontId="81" fillId="24" borderId="16" xfId="46" applyFont="1" applyFill="1" applyBorder="1" applyAlignment="1">
      <alignment vertical="center"/>
    </xf>
    <xf numFmtId="0" fontId="81" fillId="24" borderId="17" xfId="46" applyFont="1" applyFill="1" applyBorder="1" applyAlignment="1">
      <alignment vertical="center"/>
    </xf>
    <xf numFmtId="0" fontId="81" fillId="24" borderId="61" xfId="43" applyFont="1" applyFill="1" applyBorder="1" applyAlignment="1">
      <alignment horizontal="center" vertical="center"/>
    </xf>
    <xf numFmtId="0" fontId="81" fillId="24" borderId="62" xfId="43" applyFont="1" applyFill="1" applyBorder="1" applyAlignment="1">
      <alignment horizontal="center" vertical="center"/>
    </xf>
    <xf numFmtId="0" fontId="81" fillId="24" borderId="63" xfId="43" applyFont="1" applyFill="1" applyBorder="1" applyAlignment="1">
      <alignment horizontal="center" vertical="center"/>
    </xf>
    <xf numFmtId="0" fontId="81" fillId="24" borderId="64" xfId="43" applyFont="1" applyFill="1" applyBorder="1" applyAlignment="1">
      <alignment horizontal="center" vertical="center"/>
    </xf>
    <xf numFmtId="0" fontId="83" fillId="24" borderId="16" xfId="43" applyFont="1" applyFill="1" applyBorder="1" applyAlignment="1">
      <alignment vertical="center"/>
    </xf>
    <xf numFmtId="0" fontId="86" fillId="24" borderId="16" xfId="43" applyFont="1" applyFill="1" applyBorder="1" applyAlignment="1">
      <alignment vertical="center"/>
    </xf>
    <xf numFmtId="0" fontId="83" fillId="24" borderId="17" xfId="43" applyFont="1" applyFill="1" applyBorder="1" applyAlignment="1">
      <alignment vertical="center"/>
    </xf>
    <xf numFmtId="0" fontId="83" fillId="24" borderId="12" xfId="43" applyFont="1" applyFill="1" applyBorder="1" applyAlignment="1">
      <alignment vertical="center"/>
    </xf>
    <xf numFmtId="0" fontId="86" fillId="24" borderId="12" xfId="43" applyFont="1" applyFill="1" applyBorder="1" applyAlignment="1">
      <alignment vertical="center"/>
    </xf>
    <xf numFmtId="0" fontId="83" fillId="24" borderId="13" xfId="43" applyFont="1" applyFill="1" applyBorder="1" applyAlignment="1">
      <alignment vertical="center"/>
    </xf>
    <xf numFmtId="0" fontId="87" fillId="24" borderId="14" xfId="46" applyFont="1" applyFill="1" applyBorder="1" applyAlignment="1">
      <alignment horizontal="left" vertical="center" shrinkToFit="1"/>
    </xf>
    <xf numFmtId="0" fontId="84" fillId="24" borderId="0" xfId="43" applyFont="1" applyFill="1" applyBorder="1" applyAlignment="1">
      <alignment vertical="center"/>
    </xf>
    <xf numFmtId="20" fontId="7" fillId="24" borderId="0" xfId="43" applyNumberFormat="1" applyFont="1" applyFill="1" applyBorder="1" applyAlignment="1">
      <alignment vertical="center"/>
    </xf>
    <xf numFmtId="0" fontId="89" fillId="24" borderId="0" xfId="68" applyFont="1" applyFill="1" applyAlignment="1">
      <alignment horizontal="left" vertical="top"/>
    </xf>
    <xf numFmtId="0" fontId="81" fillId="24" borderId="0" xfId="52" applyFont="1" applyFill="1" applyAlignment="1">
      <alignment vertical="center" wrapText="1"/>
    </xf>
    <xf numFmtId="0" fontId="90" fillId="24" borderId="0" xfId="68" applyFont="1" applyFill="1" applyAlignment="1">
      <alignment horizontal="left" vertical="top" wrapText="1" indent="3"/>
    </xf>
    <xf numFmtId="0" fontId="90" fillId="24" borderId="0" xfId="68" applyFont="1" applyFill="1" applyAlignment="1">
      <alignment horizontal="left" vertical="top" wrapText="1"/>
    </xf>
    <xf numFmtId="0" fontId="89" fillId="24" borderId="0" xfId="68" applyFont="1" applyFill="1" applyAlignment="1">
      <alignment horizontal="left" vertical="top" indent="5"/>
    </xf>
    <xf numFmtId="0" fontId="89" fillId="24" borderId="0" xfId="68" applyFont="1" applyFill="1" applyAlignment="1">
      <alignment vertical="top" wrapText="1"/>
    </xf>
    <xf numFmtId="0" fontId="90" fillId="24" borderId="116" xfId="68" applyFont="1" applyFill="1" applyBorder="1" applyAlignment="1">
      <alignment horizontal="center" vertical="center" wrapText="1"/>
    </xf>
    <xf numFmtId="0" fontId="90" fillId="24" borderId="17" xfId="68" applyFont="1" applyFill="1" applyBorder="1" applyAlignment="1">
      <alignment horizontal="center" vertical="center" wrapText="1"/>
    </xf>
    <xf numFmtId="0" fontId="90" fillId="24" borderId="117" xfId="68" applyFont="1" applyFill="1" applyBorder="1" applyAlignment="1">
      <alignment horizontal="left" vertical="center" wrapText="1"/>
    </xf>
    <xf numFmtId="49" fontId="90" fillId="24" borderId="116" xfId="68" applyNumberFormat="1" applyFont="1" applyFill="1" applyBorder="1" applyAlignment="1">
      <alignment horizontal="center" vertical="center" wrapText="1"/>
    </xf>
    <xf numFmtId="14" fontId="89" fillId="24" borderId="0" xfId="68" applyNumberFormat="1" applyFont="1" applyFill="1" applyAlignment="1">
      <alignment horizontal="left" vertical="top"/>
    </xf>
    <xf numFmtId="0" fontId="5" fillId="0" borderId="44" xfId="0" applyFont="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14" fillId="0" borderId="11" xfId="64"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5" fillId="0" borderId="26" xfId="0" applyFont="1"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7" fillId="0" borderId="25" xfId="0" applyFont="1" applyBorder="1" applyAlignment="1">
      <alignment vertical="center" shrinkToFit="1"/>
    </xf>
    <xf numFmtId="0" fontId="7" fillId="0" borderId="31" xfId="0" applyFont="1" applyBorder="1" applyAlignment="1">
      <alignment vertical="center" shrinkToFit="1"/>
    </xf>
    <xf numFmtId="0" fontId="7" fillId="0" borderId="19" xfId="0" applyFont="1" applyBorder="1" applyAlignment="1">
      <alignment vertical="center" wrapText="1" shrinkToFit="1"/>
    </xf>
    <xf numFmtId="0" fontId="7" fillId="0" borderId="20" xfId="0" applyFont="1" applyBorder="1" applyAlignment="1">
      <alignment vertical="center" shrinkToFit="1"/>
    </xf>
    <xf numFmtId="0" fontId="11" fillId="0" borderId="22" xfId="0" applyFont="1" applyFill="1" applyBorder="1" applyAlignment="1">
      <alignment shrinkToFit="1"/>
    </xf>
    <xf numFmtId="0" fontId="5" fillId="0" borderId="2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7" fillId="0" borderId="39" xfId="63" applyFont="1" applyFill="1" applyBorder="1" applyAlignment="1">
      <alignment vertical="center" shrinkToFit="1"/>
    </xf>
    <xf numFmtId="0" fontId="7" fillId="0" borderId="42" xfId="63" applyFont="1" applyFill="1" applyBorder="1" applyAlignment="1">
      <alignment vertical="center" shrinkToFit="1"/>
    </xf>
    <xf numFmtId="0" fontId="0" fillId="0" borderId="66" xfId="0" applyFont="1" applyBorder="1" applyAlignment="1">
      <alignment horizontal="left" vertical="center" wrapText="1"/>
    </xf>
    <xf numFmtId="0" fontId="0" fillId="0" borderId="78" xfId="0" applyFont="1" applyBorder="1" applyAlignment="1">
      <alignment horizontal="left" vertical="center" wrapText="1"/>
    </xf>
    <xf numFmtId="0" fontId="0" fillId="0" borderId="46" xfId="0" applyFont="1" applyBorder="1" applyAlignment="1">
      <alignment horizontal="left" vertical="center" wrapText="1"/>
    </xf>
    <xf numFmtId="0" fontId="7" fillId="0" borderId="66" xfId="0" applyFont="1" applyBorder="1" applyAlignment="1">
      <alignment horizontal="center" vertical="center"/>
    </xf>
    <xf numFmtId="0" fontId="0" fillId="0" borderId="46" xfId="0" applyBorder="1" applyAlignment="1">
      <alignment horizontal="center" vertical="center"/>
    </xf>
    <xf numFmtId="0" fontId="0" fillId="0" borderId="19" xfId="0" applyFont="1" applyBorder="1" applyAlignment="1">
      <alignment horizontal="left" vertical="center" wrapText="1"/>
    </xf>
    <xf numFmtId="0" fontId="0" fillId="0" borderId="35" xfId="0" applyFont="1" applyBorder="1" applyAlignment="1">
      <alignment horizontal="left" vertical="center" wrapText="1"/>
    </xf>
    <xf numFmtId="0" fontId="0" fillId="0" borderId="20" xfId="0" applyFont="1" applyBorder="1" applyAlignment="1">
      <alignment horizontal="left" vertical="center" wrapText="1"/>
    </xf>
    <xf numFmtId="0" fontId="8" fillId="0" borderId="66" xfId="0" applyFont="1" applyBorder="1" applyAlignment="1">
      <alignment horizontal="center" vertical="center" wrapText="1"/>
    </xf>
    <xf numFmtId="0" fontId="0" fillId="0" borderId="46" xfId="0" applyBorder="1" applyAlignment="1">
      <alignment horizontal="center" vertical="center" wrapText="1"/>
    </xf>
    <xf numFmtId="0" fontId="10" fillId="0" borderId="44" xfId="0" applyFont="1" applyBorder="1" applyAlignment="1">
      <alignment horizontal="center" vertical="center"/>
    </xf>
    <xf numFmtId="0" fontId="7" fillId="0" borderId="36" xfId="0" applyFont="1" applyBorder="1" applyAlignment="1">
      <alignment vertical="center" shrinkToFit="1"/>
    </xf>
    <xf numFmtId="0" fontId="7" fillId="0" borderId="24" xfId="0" applyFont="1" applyBorder="1" applyAlignment="1">
      <alignment vertical="center" shrinkToFit="1"/>
    </xf>
    <xf numFmtId="0" fontId="5" fillId="0" borderId="70" xfId="0" applyFont="1" applyBorder="1" applyAlignment="1">
      <alignment horizontal="center" vertical="center"/>
    </xf>
    <xf numFmtId="0" fontId="0" fillId="0" borderId="69" xfId="0" applyFont="1" applyBorder="1" applyAlignment="1">
      <alignment horizontal="center" vertical="center"/>
    </xf>
    <xf numFmtId="0" fontId="7" fillId="0" borderId="71" xfId="0" applyFont="1" applyBorder="1" applyAlignment="1">
      <alignment vertical="center" shrinkToFit="1"/>
    </xf>
    <xf numFmtId="0" fontId="7" fillId="0" borderId="75" xfId="0" applyFont="1" applyBorder="1" applyAlignment="1">
      <alignment vertical="center" shrinkToFit="1"/>
    </xf>
    <xf numFmtId="0" fontId="7" fillId="0" borderId="73" xfId="41" applyFont="1" applyFill="1" applyBorder="1" applyAlignment="1">
      <alignment vertical="center" wrapText="1" shrinkToFit="1"/>
    </xf>
    <xf numFmtId="0" fontId="7" fillId="0" borderId="76" xfId="41" applyFont="1" applyFill="1" applyBorder="1" applyAlignment="1">
      <alignment vertical="center" shrinkToFit="1"/>
    </xf>
    <xf numFmtId="0" fontId="7" fillId="0" borderId="73" xfId="0" applyFont="1" applyBorder="1" applyAlignment="1">
      <alignment vertical="center" shrinkToFit="1"/>
    </xf>
    <xf numFmtId="0" fontId="7" fillId="0" borderId="76" xfId="0" applyFont="1" applyBorder="1" applyAlignment="1">
      <alignment vertical="center" shrinkToFit="1"/>
    </xf>
    <xf numFmtId="0" fontId="5" fillId="0" borderId="50" xfId="0" applyFont="1" applyBorder="1" applyAlignment="1">
      <alignment horizontal="center" vertical="center"/>
    </xf>
    <xf numFmtId="0" fontId="5" fillId="0" borderId="69" xfId="0" applyFont="1" applyBorder="1" applyAlignment="1">
      <alignment horizontal="center" vertical="center"/>
    </xf>
    <xf numFmtId="0" fontId="7" fillId="0" borderId="25" xfId="0" applyFont="1" applyBorder="1" applyAlignment="1">
      <alignment horizontal="center" vertical="center" shrinkToFit="1"/>
    </xf>
    <xf numFmtId="0" fontId="7" fillId="0" borderId="31" xfId="0" applyFont="1" applyBorder="1" applyAlignment="1">
      <alignment horizontal="center" vertical="center" shrinkToFit="1"/>
    </xf>
    <xf numFmtId="0" fontId="13" fillId="0" borderId="0" xfId="0" applyFont="1" applyAlignment="1">
      <alignment vertical="center" shrinkToFit="1"/>
    </xf>
    <xf numFmtId="0" fontId="0" fillId="0" borderId="0" xfId="0" applyAlignment="1">
      <alignment vertical="center" shrinkToFi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47" xfId="0" applyFont="1" applyBorder="1" applyAlignment="1">
      <alignment horizontal="center" vertical="center" wrapText="1"/>
    </xf>
    <xf numFmtId="0" fontId="5" fillId="0" borderId="50" xfId="0" applyFont="1" applyBorder="1" applyAlignment="1">
      <alignment vertical="center" wrapText="1"/>
    </xf>
    <xf numFmtId="0" fontId="5" fillId="0" borderId="52" xfId="0" applyFont="1" applyBorder="1" applyAlignment="1">
      <alignment vertical="center" wrapText="1"/>
    </xf>
    <xf numFmtId="0" fontId="5" fillId="0" borderId="0" xfId="0" applyFont="1" applyBorder="1" applyAlignment="1">
      <alignment horizontal="center"/>
    </xf>
    <xf numFmtId="0" fontId="5" fillId="0" borderId="34" xfId="0" applyFont="1" applyBorder="1" applyAlignment="1">
      <alignment horizontal="center"/>
    </xf>
    <xf numFmtId="0" fontId="5" fillId="0" borderId="47" xfId="0" applyFont="1" applyBorder="1" applyAlignment="1">
      <alignment horizontal="center" vertical="center" textRotation="255" shrinkToFit="1"/>
    </xf>
    <xf numFmtId="0" fontId="5" fillId="0" borderId="52" xfId="0" applyFont="1" applyBorder="1" applyAlignment="1">
      <alignment horizontal="center" vertical="center" textRotation="255" shrinkToFit="1"/>
    </xf>
    <xf numFmtId="0" fontId="7" fillId="0" borderId="39" xfId="0" applyFont="1" applyBorder="1" applyAlignment="1">
      <alignment vertical="center" shrinkToFit="1"/>
    </xf>
    <xf numFmtId="0" fontId="7" fillId="0" borderId="42" xfId="0" applyFont="1" applyBorder="1" applyAlignment="1">
      <alignment vertical="center" shrinkToFit="1"/>
    </xf>
    <xf numFmtId="0" fontId="81" fillId="24" borderId="0" xfId="43" applyFont="1" applyFill="1" applyAlignment="1">
      <alignment horizontal="center" vertical="center"/>
    </xf>
    <xf numFmtId="0" fontId="81" fillId="24" borderId="0" xfId="43" applyFont="1" applyFill="1" applyAlignment="1">
      <alignment horizontal="left" vertical="center" wrapText="1"/>
    </xf>
    <xf numFmtId="0" fontId="81" fillId="24" borderId="0" xfId="43" applyFont="1" applyFill="1" applyAlignment="1">
      <alignment horizontal="left" vertical="top"/>
    </xf>
    <xf numFmtId="0" fontId="81" fillId="24" borderId="0" xfId="43" applyFont="1" applyFill="1" applyAlignment="1">
      <alignment horizontal="left" vertical="top" wrapText="1"/>
    </xf>
    <xf numFmtId="0" fontId="81" fillId="24" borderId="65" xfId="43" applyFont="1" applyFill="1" applyBorder="1" applyAlignment="1">
      <alignment horizontal="center" vertical="center" textRotation="255"/>
    </xf>
    <xf numFmtId="0" fontId="81" fillId="24" borderId="48" xfId="46" applyFont="1" applyFill="1" applyBorder="1" applyAlignment="1">
      <alignment horizontal="center" vertical="center" textRotation="255"/>
    </xf>
    <xf numFmtId="0" fontId="81" fillId="24" borderId="81" xfId="43" applyFont="1" applyFill="1" applyBorder="1" applyAlignment="1">
      <alignment horizontal="left" vertical="center"/>
    </xf>
    <xf numFmtId="0" fontId="81" fillId="24" borderId="82" xfId="43" applyFont="1" applyFill="1" applyBorder="1" applyAlignment="1">
      <alignment horizontal="left" vertical="center"/>
    </xf>
    <xf numFmtId="0" fontId="81" fillId="24" borderId="83" xfId="43" applyFont="1" applyFill="1" applyBorder="1" applyAlignment="1">
      <alignment horizontal="left" vertical="center"/>
    </xf>
    <xf numFmtId="0" fontId="81" fillId="24" borderId="0" xfId="52" applyFont="1" applyFill="1" applyAlignment="1">
      <alignment horizontal="left" vertical="center" wrapText="1"/>
    </xf>
    <xf numFmtId="0" fontId="81" fillId="24" borderId="33" xfId="52" applyFont="1" applyFill="1" applyBorder="1" applyAlignment="1">
      <alignment horizontal="left" vertical="center" wrapText="1"/>
    </xf>
    <xf numFmtId="0" fontId="81" fillId="24" borderId="28" xfId="52" applyFont="1" applyFill="1" applyBorder="1" applyAlignment="1">
      <alignment horizontal="left" vertical="center" wrapText="1"/>
    </xf>
    <xf numFmtId="0" fontId="81" fillId="24" borderId="16" xfId="52" applyFont="1" applyFill="1" applyBorder="1" applyAlignment="1">
      <alignment horizontal="left" vertical="center" wrapText="1"/>
    </xf>
    <xf numFmtId="0" fontId="81" fillId="24" borderId="17" xfId="52" applyFont="1" applyFill="1" applyBorder="1" applyAlignment="1">
      <alignment horizontal="left" vertical="center" wrapText="1"/>
    </xf>
    <xf numFmtId="0" fontId="81" fillId="24" borderId="26" xfId="43" applyFont="1" applyFill="1" applyBorder="1" applyAlignment="1">
      <alignment vertical="center"/>
    </xf>
    <xf numFmtId="0" fontId="81" fillId="24" borderId="14" xfId="43" applyFont="1" applyFill="1" applyBorder="1" applyAlignment="1">
      <alignment vertical="center"/>
    </xf>
    <xf numFmtId="0" fontId="81" fillId="24" borderId="15" xfId="43" applyFont="1" applyFill="1" applyBorder="1" applyAlignment="1">
      <alignment vertical="center"/>
    </xf>
    <xf numFmtId="0" fontId="81" fillId="24" borderId="28" xfId="43" applyFont="1" applyFill="1" applyBorder="1" applyAlignment="1">
      <alignment vertical="center"/>
    </xf>
    <xf numFmtId="0" fontId="81" fillId="24" borderId="16" xfId="43" applyFont="1" applyFill="1" applyBorder="1" applyAlignment="1">
      <alignment vertical="center"/>
    </xf>
    <xf numFmtId="0" fontId="81" fillId="24" borderId="17" xfId="43" applyFont="1" applyFill="1" applyBorder="1" applyAlignment="1">
      <alignment vertical="center"/>
    </xf>
    <xf numFmtId="49" fontId="81" fillId="24" borderId="11" xfId="43" applyNumberFormat="1" applyFont="1" applyFill="1" applyBorder="1" applyAlignment="1">
      <alignment horizontal="left" vertical="center"/>
    </xf>
    <xf numFmtId="49" fontId="81" fillId="24" borderId="12" xfId="43" applyNumberFormat="1" applyFont="1" applyFill="1" applyBorder="1" applyAlignment="1">
      <alignment horizontal="left" vertical="center"/>
    </xf>
    <xf numFmtId="49" fontId="81" fillId="24" borderId="12" xfId="43" applyNumberFormat="1" applyFont="1" applyFill="1" applyBorder="1" applyAlignment="1">
      <alignment horizontal="center" vertical="center"/>
    </xf>
    <xf numFmtId="49" fontId="81" fillId="24" borderId="13" xfId="43" applyNumberFormat="1" applyFont="1" applyFill="1" applyBorder="1" applyAlignment="1">
      <alignment horizontal="center" vertical="center"/>
    </xf>
    <xf numFmtId="49" fontId="81" fillId="24" borderId="13" xfId="43" applyNumberFormat="1" applyFont="1" applyFill="1" applyBorder="1" applyAlignment="1">
      <alignment horizontal="left" vertical="center"/>
    </xf>
    <xf numFmtId="0" fontId="81" fillId="24" borderId="44" xfId="52" applyFont="1" applyFill="1" applyBorder="1" applyAlignment="1">
      <alignment horizontal="center" vertical="center"/>
    </xf>
    <xf numFmtId="0" fontId="83" fillId="0" borderId="11" xfId="41" applyFont="1" applyBorder="1" applyAlignment="1">
      <alignment horizontal="left" vertical="center"/>
    </xf>
    <xf numFmtId="0" fontId="83" fillId="0" borderId="12" xfId="41" applyFont="1" applyBorder="1" applyAlignment="1">
      <alignment horizontal="left" vertical="center"/>
    </xf>
    <xf numFmtId="0" fontId="83" fillId="0" borderId="13" xfId="41" applyFont="1" applyBorder="1" applyAlignment="1">
      <alignment horizontal="left" vertical="center"/>
    </xf>
    <xf numFmtId="0" fontId="84" fillId="0" borderId="26" xfId="43" applyFont="1" applyFill="1" applyBorder="1" applyAlignment="1">
      <alignment horizontal="left" vertical="center" wrapText="1"/>
    </xf>
    <xf numFmtId="0" fontId="84" fillId="0" borderId="14" xfId="43" applyFont="1" applyFill="1" applyBorder="1" applyAlignment="1">
      <alignment horizontal="left" vertical="center" wrapText="1"/>
    </xf>
    <xf numFmtId="0" fontId="84" fillId="0" borderId="15" xfId="43" applyFont="1" applyFill="1" applyBorder="1" applyAlignment="1">
      <alignment horizontal="left" vertical="center" wrapText="1"/>
    </xf>
    <xf numFmtId="0" fontId="84" fillId="0" borderId="28" xfId="43" applyFont="1" applyFill="1" applyBorder="1" applyAlignment="1">
      <alignment horizontal="left" vertical="center" wrapText="1"/>
    </xf>
    <xf numFmtId="0" fontId="84" fillId="0" borderId="16" xfId="43" applyFont="1" applyFill="1" applyBorder="1" applyAlignment="1">
      <alignment horizontal="left" vertical="center" wrapText="1"/>
    </xf>
    <xf numFmtId="0" fontId="84" fillId="0" borderId="17" xfId="43" applyFont="1" applyFill="1" applyBorder="1" applyAlignment="1">
      <alignment horizontal="left" vertical="center" wrapText="1"/>
    </xf>
    <xf numFmtId="0" fontId="81" fillId="24" borderId="26" xfId="43" applyFont="1" applyFill="1" applyBorder="1" applyAlignment="1">
      <alignment horizontal="left" vertical="center"/>
    </xf>
    <xf numFmtId="0" fontId="81" fillId="24" borderId="14" xfId="43" applyFont="1" applyFill="1" applyBorder="1" applyAlignment="1">
      <alignment horizontal="left" vertical="center"/>
    </xf>
    <xf numFmtId="0" fontId="81" fillId="24" borderId="15" xfId="43" applyFont="1" applyFill="1" applyBorder="1" applyAlignment="1">
      <alignment horizontal="left" vertical="center"/>
    </xf>
    <xf numFmtId="0" fontId="81" fillId="24" borderId="28" xfId="43" applyFont="1" applyFill="1" applyBorder="1" applyAlignment="1">
      <alignment horizontal="left" vertical="center"/>
    </xf>
    <xf numFmtId="0" fontId="81" fillId="24" borderId="16" xfId="43" applyFont="1" applyFill="1" applyBorder="1" applyAlignment="1">
      <alignment horizontal="left" vertical="center"/>
    </xf>
    <xf numFmtId="0" fontId="81" fillId="24" borderId="17" xfId="43" applyFont="1" applyFill="1" applyBorder="1" applyAlignment="1">
      <alignment horizontal="left" vertical="center"/>
    </xf>
    <xf numFmtId="0" fontId="81" fillId="24" borderId="26" xfId="43" applyFont="1" applyFill="1" applyBorder="1" applyAlignment="1">
      <alignment horizontal="center" vertical="center"/>
    </xf>
    <xf numFmtId="0" fontId="81" fillId="24" borderId="14" xfId="43" applyFont="1" applyFill="1" applyBorder="1" applyAlignment="1">
      <alignment horizontal="center" vertical="center"/>
    </xf>
    <xf numFmtId="0" fontId="81" fillId="24" borderId="15" xfId="43" applyFont="1" applyFill="1" applyBorder="1" applyAlignment="1">
      <alignment horizontal="center" vertical="center"/>
    </xf>
    <xf numFmtId="0" fontId="81" fillId="24" borderId="28" xfId="43" applyFont="1" applyFill="1" applyBorder="1" applyAlignment="1">
      <alignment horizontal="center" vertical="center"/>
    </xf>
    <xf numFmtId="0" fontId="81" fillId="24" borderId="16" xfId="43" applyFont="1" applyFill="1" applyBorder="1" applyAlignment="1">
      <alignment horizontal="center" vertical="center"/>
    </xf>
    <xf numFmtId="0" fontId="81" fillId="24" borderId="17" xfId="43" applyFont="1" applyFill="1" applyBorder="1" applyAlignment="1">
      <alignment horizontal="center" vertical="center"/>
    </xf>
    <xf numFmtId="0" fontId="81" fillId="24" borderId="81" xfId="43" applyFont="1" applyFill="1" applyBorder="1" applyAlignment="1">
      <alignment horizontal="center" vertical="center"/>
    </xf>
    <xf numFmtId="0" fontId="81" fillId="24" borderId="82" xfId="43" applyFont="1" applyFill="1" applyBorder="1" applyAlignment="1">
      <alignment horizontal="center" vertical="center"/>
    </xf>
    <xf numFmtId="0" fontId="81" fillId="24" borderId="83" xfId="43" applyFont="1" applyFill="1" applyBorder="1" applyAlignment="1">
      <alignment horizontal="center" vertical="center"/>
    </xf>
    <xf numFmtId="0" fontId="81" fillId="24" borderId="26" xfId="43" applyFont="1" applyFill="1" applyBorder="1" applyAlignment="1">
      <alignment horizontal="center" vertical="center" wrapText="1"/>
    </xf>
    <xf numFmtId="0" fontId="81" fillId="24" borderId="15" xfId="43" applyFont="1" applyFill="1" applyBorder="1" applyAlignment="1">
      <alignment horizontal="center" vertical="center" wrapText="1"/>
    </xf>
    <xf numFmtId="0" fontId="81" fillId="24" borderId="28" xfId="43" applyFont="1" applyFill="1" applyBorder="1" applyAlignment="1">
      <alignment horizontal="center" vertical="center" wrapText="1"/>
    </xf>
    <xf numFmtId="0" fontId="81" fillId="24" borderId="17" xfId="43" applyFont="1" applyFill="1" applyBorder="1" applyAlignment="1">
      <alignment horizontal="center" vertical="center" wrapText="1"/>
    </xf>
    <xf numFmtId="182" fontId="81" fillId="24" borderId="14" xfId="43" applyNumberFormat="1" applyFont="1" applyFill="1" applyBorder="1" applyAlignment="1">
      <alignment horizontal="left" vertical="center"/>
    </xf>
    <xf numFmtId="182" fontId="81" fillId="24" borderId="15" xfId="43" applyNumberFormat="1" applyFont="1" applyFill="1" applyBorder="1" applyAlignment="1">
      <alignment horizontal="left" vertical="center"/>
    </xf>
    <xf numFmtId="182" fontId="81" fillId="24" borderId="16" xfId="43" applyNumberFormat="1" applyFont="1" applyFill="1" applyBorder="1" applyAlignment="1">
      <alignment horizontal="left" vertical="center"/>
    </xf>
    <xf numFmtId="182" fontId="81" fillId="24" borderId="17" xfId="43" applyNumberFormat="1" applyFont="1" applyFill="1" applyBorder="1" applyAlignment="1">
      <alignment horizontal="left" vertical="center"/>
    </xf>
    <xf numFmtId="49" fontId="81" fillId="24" borderId="14" xfId="52" applyNumberFormat="1" applyFont="1" applyFill="1" applyBorder="1" applyAlignment="1">
      <alignment horizontal="center" vertical="center" wrapText="1"/>
    </xf>
    <xf numFmtId="0" fontId="81" fillId="24" borderId="14" xfId="52" applyFont="1" applyFill="1" applyBorder="1" applyAlignment="1">
      <alignment horizontal="center" vertical="center" wrapText="1"/>
    </xf>
    <xf numFmtId="0" fontId="81" fillId="24" borderId="15" xfId="52" applyFont="1" applyFill="1" applyBorder="1" applyAlignment="1">
      <alignment horizontal="center" vertical="center" wrapText="1"/>
    </xf>
    <xf numFmtId="0" fontId="81" fillId="24" borderId="10" xfId="52" applyFont="1" applyFill="1" applyBorder="1" applyAlignment="1">
      <alignment horizontal="left" vertical="center" wrapText="1"/>
    </xf>
    <xf numFmtId="49" fontId="81" fillId="0" borderId="11" xfId="52" applyNumberFormat="1" applyFont="1" applyBorder="1" applyAlignment="1">
      <alignment horizontal="left" vertical="center"/>
    </xf>
    <xf numFmtId="49" fontId="81" fillId="0" borderId="12" xfId="52" applyNumberFormat="1" applyFont="1" applyBorder="1" applyAlignment="1">
      <alignment horizontal="left" vertical="center"/>
    </xf>
    <xf numFmtId="49" fontId="81" fillId="0" borderId="13" xfId="52" applyNumberFormat="1" applyFont="1" applyBorder="1" applyAlignment="1">
      <alignment horizontal="left" vertical="center"/>
    </xf>
    <xf numFmtId="0" fontId="83" fillId="24" borderId="0" xfId="43" applyFont="1" applyFill="1" applyBorder="1" applyAlignment="1">
      <alignment horizontal="center" vertical="center"/>
    </xf>
    <xf numFmtId="0" fontId="81" fillId="24" borderId="84" xfId="43" applyFont="1" applyFill="1" applyBorder="1" applyAlignment="1">
      <alignment horizontal="left" vertical="center"/>
    </xf>
    <xf numFmtId="0" fontId="81" fillId="24" borderId="85" xfId="43" applyFont="1" applyFill="1" applyBorder="1" applyAlignment="1">
      <alignment horizontal="left" vertical="center"/>
    </xf>
    <xf numFmtId="0" fontId="81" fillId="24" borderId="86" xfId="43" applyFont="1" applyFill="1" applyBorder="1" applyAlignment="1">
      <alignment horizontal="left" vertical="center"/>
    </xf>
    <xf numFmtId="0" fontId="81" fillId="24" borderId="84" xfId="43" applyFont="1" applyFill="1" applyBorder="1" applyAlignment="1">
      <alignment horizontal="center" vertical="center"/>
    </xf>
    <xf numFmtId="0" fontId="81" fillId="24" borderId="85" xfId="43" applyFont="1" applyFill="1" applyBorder="1" applyAlignment="1">
      <alignment horizontal="center" vertical="center"/>
    </xf>
    <xf numFmtId="0" fontId="81" fillId="24" borderId="86" xfId="43" applyFont="1" applyFill="1" applyBorder="1" applyAlignment="1">
      <alignment horizontal="center" vertical="center"/>
    </xf>
    <xf numFmtId="0" fontId="81" fillId="24" borderId="26" xfId="43" applyFont="1" applyFill="1" applyBorder="1" applyAlignment="1">
      <alignment horizontal="left" vertical="center" wrapText="1"/>
    </xf>
    <xf numFmtId="0" fontId="81" fillId="24" borderId="10" xfId="43" applyFont="1" applyFill="1" applyBorder="1" applyAlignment="1">
      <alignment horizontal="left" vertical="center"/>
    </xf>
    <xf numFmtId="0" fontId="81" fillId="24" borderId="0" xfId="43" applyFont="1" applyFill="1" applyBorder="1" applyAlignment="1">
      <alignment horizontal="left" vertical="center"/>
    </xf>
    <xf numFmtId="0" fontId="81" fillId="24" borderId="33" xfId="43" applyFont="1" applyFill="1" applyBorder="1" applyAlignment="1">
      <alignment horizontal="left" vertical="center"/>
    </xf>
    <xf numFmtId="0" fontId="81" fillId="24" borderId="26" xfId="52" applyFont="1" applyFill="1" applyBorder="1" applyAlignment="1">
      <alignment horizontal="center" vertical="center" wrapText="1"/>
    </xf>
    <xf numFmtId="0" fontId="83" fillId="24" borderId="0" xfId="43" applyFont="1" applyFill="1" applyBorder="1" applyAlignment="1">
      <alignment horizontal="left" vertical="center"/>
    </xf>
    <xf numFmtId="0" fontId="83" fillId="24" borderId="0" xfId="43" applyFont="1" applyFill="1" applyBorder="1" applyAlignment="1">
      <alignment horizontal="center" vertical="center" textRotation="255"/>
    </xf>
    <xf numFmtId="0" fontId="83" fillId="24" borderId="0" xfId="46" applyFont="1" applyFill="1" applyBorder="1" applyAlignment="1">
      <alignment horizontal="center" vertical="center" textRotation="255"/>
    </xf>
    <xf numFmtId="0" fontId="83" fillId="24" borderId="84" xfId="43" applyFont="1" applyFill="1" applyBorder="1" applyAlignment="1">
      <alignment horizontal="left" vertical="center" wrapText="1"/>
    </xf>
    <xf numFmtId="0" fontId="83" fillId="24" borderId="85" xfId="43" applyFont="1" applyFill="1" applyBorder="1" applyAlignment="1">
      <alignment horizontal="left" vertical="center" wrapText="1"/>
    </xf>
    <xf numFmtId="0" fontId="83" fillId="24" borderId="86" xfId="43" applyFont="1" applyFill="1" applyBorder="1" applyAlignment="1">
      <alignment horizontal="left" vertical="center" wrapText="1"/>
    </xf>
    <xf numFmtId="0" fontId="81" fillId="24" borderId="10" xfId="43" applyFont="1" applyFill="1" applyBorder="1" applyAlignment="1">
      <alignment horizontal="left" vertical="center" wrapText="1"/>
    </xf>
    <xf numFmtId="0" fontId="81" fillId="24" borderId="11" xfId="46" applyFont="1" applyFill="1" applyBorder="1" applyAlignment="1">
      <alignment horizontal="left" vertical="center"/>
    </xf>
    <xf numFmtId="0" fontId="81" fillId="24" borderId="12" xfId="46" applyFont="1" applyFill="1" applyBorder="1" applyAlignment="1">
      <alignment horizontal="left" vertical="center"/>
    </xf>
    <xf numFmtId="0" fontId="81" fillId="24" borderId="13" xfId="46" applyFont="1" applyFill="1" applyBorder="1" applyAlignment="1">
      <alignment horizontal="left" vertical="center"/>
    </xf>
    <xf numFmtId="0" fontId="81" fillId="24" borderId="11" xfId="46" applyFont="1" applyFill="1" applyBorder="1" applyAlignment="1">
      <alignment horizontal="center" vertical="center"/>
    </xf>
    <xf numFmtId="0" fontId="81" fillId="24" borderId="12" xfId="46" applyFont="1" applyFill="1" applyBorder="1" applyAlignment="1">
      <alignment horizontal="center" vertical="center"/>
    </xf>
    <xf numFmtId="0" fontId="81" fillId="24" borderId="13" xfId="46" applyFont="1" applyFill="1" applyBorder="1" applyAlignment="1">
      <alignment horizontal="center" vertical="center"/>
    </xf>
    <xf numFmtId="0" fontId="81" fillId="24" borderId="44" xfId="46" applyFont="1" applyFill="1" applyBorder="1" applyAlignment="1">
      <alignment horizontal="center" vertical="center" textRotation="255" wrapText="1"/>
    </xf>
    <xf numFmtId="0" fontId="81" fillId="24" borderId="14" xfId="46" applyFont="1" applyFill="1" applyBorder="1" applyAlignment="1">
      <alignment horizontal="center" vertical="center"/>
    </xf>
    <xf numFmtId="0" fontId="81" fillId="24" borderId="10" xfId="46" applyFont="1" applyFill="1" applyBorder="1" applyAlignment="1">
      <alignment horizontal="center" vertical="center"/>
    </xf>
    <xf numFmtId="0" fontId="81" fillId="24" borderId="0" xfId="46" applyFont="1" applyFill="1" applyBorder="1" applyAlignment="1">
      <alignment horizontal="center" vertical="center"/>
    </xf>
    <xf numFmtId="0" fontId="81" fillId="24" borderId="28" xfId="46" applyFont="1" applyFill="1" applyBorder="1" applyAlignment="1">
      <alignment horizontal="center" vertical="center"/>
    </xf>
    <xf numFmtId="0" fontId="81" fillId="24" borderId="16" xfId="46" applyFont="1" applyFill="1" applyBorder="1" applyAlignment="1">
      <alignment horizontal="center" vertical="center"/>
    </xf>
    <xf numFmtId="0" fontId="84" fillId="24" borderId="26" xfId="43" applyFont="1" applyFill="1" applyBorder="1" applyAlignment="1">
      <alignment horizontal="center" vertical="center" wrapText="1"/>
    </xf>
    <xf numFmtId="0" fontId="84" fillId="24" borderId="14" xfId="43" applyFont="1" applyFill="1" applyBorder="1" applyAlignment="1">
      <alignment horizontal="center" vertical="center" wrapText="1"/>
    </xf>
    <xf numFmtId="0" fontId="84" fillId="24" borderId="15" xfId="43" applyFont="1" applyFill="1" applyBorder="1" applyAlignment="1">
      <alignment horizontal="center" vertical="center" wrapText="1"/>
    </xf>
    <xf numFmtId="0" fontId="84" fillId="24" borderId="10" xfId="43" applyFont="1" applyFill="1" applyBorder="1" applyAlignment="1">
      <alignment horizontal="center" vertical="center" wrapText="1"/>
    </xf>
    <xf numFmtId="0" fontId="84" fillId="24" borderId="0" xfId="43" applyFont="1" applyFill="1" applyBorder="1" applyAlignment="1">
      <alignment horizontal="center" vertical="center" wrapText="1"/>
    </xf>
    <xf numFmtId="0" fontId="84" fillId="24" borderId="33" xfId="43" applyFont="1" applyFill="1" applyBorder="1" applyAlignment="1">
      <alignment horizontal="center" vertical="center" wrapText="1"/>
    </xf>
    <xf numFmtId="0" fontId="84" fillId="24" borderId="28" xfId="43" applyFont="1" applyFill="1" applyBorder="1" applyAlignment="1">
      <alignment horizontal="center" vertical="center" wrapText="1"/>
    </xf>
    <xf numFmtId="0" fontId="84" fillId="24" borderId="16" xfId="43" applyFont="1" applyFill="1" applyBorder="1" applyAlignment="1">
      <alignment horizontal="center" vertical="center" wrapText="1"/>
    </xf>
    <xf numFmtId="0" fontId="84" fillId="24" borderId="17" xfId="43" applyFont="1" applyFill="1" applyBorder="1" applyAlignment="1">
      <alignment horizontal="center" vertical="center" wrapText="1"/>
    </xf>
    <xf numFmtId="0" fontId="84" fillId="24" borderId="26" xfId="46" applyFont="1" applyFill="1" applyBorder="1" applyAlignment="1">
      <alignment horizontal="center" vertical="center" wrapText="1"/>
    </xf>
    <xf numFmtId="0" fontId="84" fillId="24" borderId="14" xfId="46" applyFont="1" applyFill="1" applyBorder="1" applyAlignment="1">
      <alignment horizontal="center" vertical="center" wrapText="1"/>
    </xf>
    <xf numFmtId="0" fontId="84" fillId="24" borderId="15" xfId="46" applyFont="1" applyFill="1" applyBorder="1" applyAlignment="1">
      <alignment horizontal="center" vertical="center" wrapText="1"/>
    </xf>
    <xf numFmtId="0" fontId="84" fillId="24" borderId="10" xfId="46" applyFont="1" applyFill="1" applyBorder="1" applyAlignment="1">
      <alignment horizontal="center" vertical="center" wrapText="1"/>
    </xf>
    <xf numFmtId="0" fontId="84" fillId="24" borderId="0" xfId="46" applyFont="1" applyFill="1" applyBorder="1" applyAlignment="1">
      <alignment horizontal="center" vertical="center" wrapText="1"/>
    </xf>
    <xf numFmtId="0" fontId="84" fillId="24" borderId="33" xfId="46" applyFont="1" applyFill="1" applyBorder="1" applyAlignment="1">
      <alignment horizontal="center" vertical="center" wrapText="1"/>
    </xf>
    <xf numFmtId="0" fontId="84" fillId="24" borderId="28" xfId="46" applyFont="1" applyFill="1" applyBorder="1" applyAlignment="1">
      <alignment horizontal="center" vertical="center" wrapText="1"/>
    </xf>
    <xf numFmtId="0" fontId="84" fillId="24" borderId="16" xfId="46" applyFont="1" applyFill="1" applyBorder="1" applyAlignment="1">
      <alignment horizontal="center" vertical="center" wrapText="1"/>
    </xf>
    <xf numFmtId="0" fontId="84" fillId="24" borderId="17" xfId="46" applyFont="1" applyFill="1" applyBorder="1" applyAlignment="1">
      <alignment horizontal="center" vertical="center" wrapText="1"/>
    </xf>
    <xf numFmtId="0" fontId="84" fillId="24" borderId="26" xfId="43" applyFont="1" applyFill="1" applyBorder="1" applyAlignment="1">
      <alignment horizontal="center" vertical="center"/>
    </xf>
    <xf numFmtId="0" fontId="84" fillId="24" borderId="14" xfId="43" applyFont="1" applyFill="1" applyBorder="1" applyAlignment="1">
      <alignment horizontal="center" vertical="center"/>
    </xf>
    <xf numFmtId="0" fontId="84" fillId="24" borderId="15" xfId="46" applyFont="1" applyFill="1" applyBorder="1" applyAlignment="1">
      <alignment horizontal="center" vertical="center"/>
    </xf>
    <xf numFmtId="0" fontId="84" fillId="24" borderId="10" xfId="46" applyFont="1" applyFill="1" applyBorder="1" applyAlignment="1">
      <alignment horizontal="center" vertical="center"/>
    </xf>
    <xf numFmtId="0" fontId="84" fillId="24" borderId="0" xfId="46" applyFont="1" applyFill="1" applyBorder="1" applyAlignment="1">
      <alignment horizontal="center" vertical="center"/>
    </xf>
    <xf numFmtId="0" fontId="84" fillId="24" borderId="33" xfId="46" applyFont="1" applyFill="1" applyBorder="1" applyAlignment="1">
      <alignment horizontal="center" vertical="center"/>
    </xf>
    <xf numFmtId="0" fontId="84" fillId="24" borderId="28" xfId="46" applyFont="1" applyFill="1" applyBorder="1" applyAlignment="1">
      <alignment horizontal="center" vertical="center"/>
    </xf>
    <xf numFmtId="0" fontId="84" fillId="24" borderId="16" xfId="46" applyFont="1" applyFill="1" applyBorder="1" applyAlignment="1">
      <alignment horizontal="center" vertical="center"/>
    </xf>
    <xf numFmtId="0" fontId="84" fillId="24" borderId="17" xfId="46" applyFont="1" applyFill="1" applyBorder="1" applyAlignment="1">
      <alignment horizontal="center" vertical="center"/>
    </xf>
    <xf numFmtId="0" fontId="83" fillId="24" borderId="0" xfId="43" applyFont="1" applyFill="1" applyBorder="1" applyAlignment="1">
      <alignment horizontal="center" vertical="center" wrapText="1"/>
    </xf>
    <xf numFmtId="0" fontId="81" fillId="24" borderId="65" xfId="43" applyFont="1" applyFill="1" applyBorder="1" applyAlignment="1">
      <alignment horizontal="center" vertical="center" textRotation="255" wrapText="1"/>
    </xf>
    <xf numFmtId="0" fontId="81" fillId="24" borderId="48" xfId="43" applyFont="1" applyFill="1" applyBorder="1" applyAlignment="1">
      <alignment horizontal="center" vertical="center" textRotation="255" wrapText="1"/>
    </xf>
    <xf numFmtId="0" fontId="81" fillId="24" borderId="57" xfId="43" applyFont="1" applyFill="1" applyBorder="1" applyAlignment="1">
      <alignment horizontal="center" vertical="center" textRotation="255" wrapText="1"/>
    </xf>
    <xf numFmtId="0" fontId="81" fillId="29" borderId="11" xfId="43" applyFont="1" applyFill="1" applyBorder="1" applyAlignment="1">
      <alignment horizontal="center" vertical="center"/>
    </xf>
    <xf numFmtId="0" fontId="81" fillId="29" borderId="13" xfId="43" applyFont="1" applyFill="1" applyBorder="1" applyAlignment="1">
      <alignment horizontal="center" vertical="center"/>
    </xf>
    <xf numFmtId="0" fontId="81" fillId="24" borderId="11" xfId="43" applyFont="1" applyFill="1" applyBorder="1" applyAlignment="1">
      <alignment horizontal="center" vertical="center"/>
    </xf>
    <xf numFmtId="0" fontId="81" fillId="24" borderId="13" xfId="43" applyFont="1" applyFill="1" applyBorder="1" applyAlignment="1">
      <alignment horizontal="center" vertical="center"/>
    </xf>
    <xf numFmtId="0" fontId="81" fillId="24" borderId="12" xfId="43" applyFont="1" applyFill="1" applyBorder="1" applyAlignment="1">
      <alignment horizontal="center" vertical="center"/>
    </xf>
    <xf numFmtId="182" fontId="81" fillId="24" borderId="11" xfId="43" applyNumberFormat="1" applyFont="1" applyFill="1" applyBorder="1" applyAlignment="1">
      <alignment horizontal="center" vertical="center"/>
    </xf>
    <xf numFmtId="182" fontId="81" fillId="24" borderId="12" xfId="43" applyNumberFormat="1" applyFont="1" applyFill="1" applyBorder="1" applyAlignment="1">
      <alignment horizontal="center" vertical="center"/>
    </xf>
    <xf numFmtId="182" fontId="81" fillId="24" borderId="13" xfId="43" applyNumberFormat="1" applyFont="1" applyFill="1" applyBorder="1" applyAlignment="1">
      <alignment horizontal="center" vertical="center"/>
    </xf>
    <xf numFmtId="0" fontId="85" fillId="24" borderId="26" xfId="43" applyFont="1" applyFill="1" applyBorder="1" applyAlignment="1">
      <alignment horizontal="center" vertical="center" wrapText="1"/>
    </xf>
    <xf numFmtId="0" fontId="85" fillId="24" borderId="15" xfId="43" applyFont="1" applyFill="1" applyBorder="1" applyAlignment="1">
      <alignment horizontal="center" vertical="center" wrapText="1"/>
    </xf>
    <xf numFmtId="0" fontId="85" fillId="24" borderId="10" xfId="43" applyFont="1" applyFill="1" applyBorder="1" applyAlignment="1">
      <alignment horizontal="center" vertical="center" wrapText="1"/>
    </xf>
    <xf numFmtId="0" fontId="85" fillId="24" borderId="33" xfId="43" applyFont="1" applyFill="1" applyBorder="1" applyAlignment="1">
      <alignment horizontal="center" vertical="center" wrapText="1"/>
    </xf>
    <xf numFmtId="0" fontId="85" fillId="24" borderId="28" xfId="43" applyFont="1" applyFill="1" applyBorder="1" applyAlignment="1">
      <alignment horizontal="center" vertical="center" wrapText="1"/>
    </xf>
    <xf numFmtId="0" fontId="85" fillId="24" borderId="17" xfId="43" applyFont="1" applyFill="1" applyBorder="1" applyAlignment="1">
      <alignment horizontal="center" vertical="center" wrapText="1"/>
    </xf>
    <xf numFmtId="0" fontId="81" fillId="24" borderId="65" xfId="43" applyFont="1" applyFill="1" applyBorder="1" applyAlignment="1">
      <alignment horizontal="center" vertical="center" textRotation="255" wrapText="1" shrinkToFit="1"/>
    </xf>
    <xf numFmtId="0" fontId="81" fillId="24" borderId="48" xfId="67" applyFont="1" applyFill="1" applyBorder="1" applyAlignment="1">
      <alignment horizontal="center" vertical="center" textRotation="255" wrapText="1" shrinkToFit="1"/>
    </xf>
    <xf numFmtId="0" fontId="81" fillId="24" borderId="57" xfId="67" applyFont="1" applyFill="1" applyBorder="1" applyAlignment="1">
      <alignment horizontal="center" vertical="center" textRotation="255" wrapText="1" shrinkToFit="1"/>
    </xf>
    <xf numFmtId="0" fontId="81" fillId="24" borderId="44" xfId="43" applyFont="1" applyFill="1" applyBorder="1" applyAlignment="1">
      <alignment horizontal="center" vertical="center" textRotation="255"/>
    </xf>
    <xf numFmtId="0" fontId="83" fillId="24" borderId="0" xfId="43" applyFont="1" applyFill="1" applyBorder="1" applyAlignment="1">
      <alignment horizontal="left" vertical="center" wrapText="1"/>
    </xf>
    <xf numFmtId="0" fontId="83" fillId="24" borderId="0" xfId="46" applyFont="1" applyFill="1" applyBorder="1" applyAlignment="1">
      <alignment horizontal="left" vertical="center"/>
    </xf>
    <xf numFmtId="0" fontId="83" fillId="24" borderId="0" xfId="43" applyFont="1" applyFill="1" applyBorder="1" applyAlignment="1">
      <alignment vertical="center" shrinkToFit="1"/>
    </xf>
    <xf numFmtId="0" fontId="83" fillId="24" borderId="0" xfId="46" applyFont="1" applyFill="1" applyBorder="1" applyAlignment="1">
      <alignment vertical="center" shrinkToFit="1"/>
    </xf>
    <xf numFmtId="0" fontId="7" fillId="24" borderId="0" xfId="43" applyFont="1" applyFill="1" applyBorder="1" applyAlignment="1">
      <alignment horizontal="center" vertical="top" wrapText="1"/>
    </xf>
    <xf numFmtId="0" fontId="7" fillId="24" borderId="0" xfId="43" applyFont="1" applyFill="1" applyBorder="1" applyAlignment="1">
      <alignment horizontal="justify" vertical="top" wrapText="1"/>
    </xf>
    <xf numFmtId="0" fontId="88" fillId="24" borderId="0" xfId="68" applyFont="1" applyFill="1" applyAlignment="1">
      <alignment horizontal="left" vertical="top"/>
    </xf>
    <xf numFmtId="0" fontId="88" fillId="24" borderId="0" xfId="68" applyFont="1" applyFill="1" applyBorder="1" applyAlignment="1">
      <alignment horizontal="left" vertical="top"/>
    </xf>
    <xf numFmtId="0" fontId="90" fillId="24" borderId="104" xfId="68" applyFont="1" applyFill="1" applyBorder="1" applyAlignment="1">
      <alignment horizontal="center" vertical="center" textRotation="255" wrapText="1"/>
    </xf>
    <xf numFmtId="0" fontId="90" fillId="24" borderId="109" xfId="68" applyFont="1" applyFill="1" applyBorder="1" applyAlignment="1">
      <alignment horizontal="center" vertical="center" textRotation="255" wrapText="1"/>
    </xf>
    <xf numFmtId="0" fontId="90" fillId="24" borderId="125" xfId="68" applyFont="1" applyFill="1" applyBorder="1" applyAlignment="1">
      <alignment horizontal="center" vertical="center" textRotation="255" wrapText="1"/>
    </xf>
    <xf numFmtId="0" fontId="90" fillId="24" borderId="105" xfId="68" applyFont="1" applyFill="1" applyBorder="1" applyAlignment="1">
      <alignment horizontal="center" vertical="center" wrapText="1"/>
    </xf>
    <xf numFmtId="0" fontId="90" fillId="24" borderId="106" xfId="68" applyFont="1" applyFill="1" applyBorder="1" applyAlignment="1">
      <alignment horizontal="center" vertical="center" wrapText="1"/>
    </xf>
    <xf numFmtId="49" fontId="90" fillId="0" borderId="107" xfId="68" applyNumberFormat="1" applyFont="1" applyFill="1" applyBorder="1" applyAlignment="1">
      <alignment horizontal="left" vertical="center"/>
    </xf>
    <xf numFmtId="49" fontId="90" fillId="0" borderId="108" xfId="68" applyNumberFormat="1" applyFont="1" applyFill="1" applyBorder="1" applyAlignment="1">
      <alignment horizontal="left" vertical="center"/>
    </xf>
    <xf numFmtId="0" fontId="91" fillId="24" borderId="110" xfId="68" applyFont="1" applyFill="1" applyBorder="1" applyAlignment="1">
      <alignment horizontal="center" vertical="center" wrapText="1"/>
    </xf>
    <xf numFmtId="0" fontId="91" fillId="24" borderId="111" xfId="68" applyFont="1" applyFill="1" applyBorder="1" applyAlignment="1">
      <alignment horizontal="center" vertical="center" wrapText="1"/>
    </xf>
    <xf numFmtId="0" fontId="90" fillId="0" borderId="124" xfId="68" applyFont="1" applyFill="1" applyBorder="1" applyAlignment="1">
      <alignment horizontal="left" vertical="center" wrapText="1"/>
    </xf>
    <xf numFmtId="0" fontId="90" fillId="0" borderId="112" xfId="68" applyFont="1" applyFill="1" applyBorder="1" applyAlignment="1">
      <alignment horizontal="left" vertical="center" wrapText="1"/>
    </xf>
    <xf numFmtId="0" fontId="90" fillId="0" borderId="113" xfId="68" applyFont="1" applyFill="1" applyBorder="1" applyAlignment="1">
      <alignment horizontal="left" vertical="center" wrapText="1"/>
    </xf>
    <xf numFmtId="0" fontId="90" fillId="24" borderId="110" xfId="68" applyFont="1" applyFill="1" applyBorder="1" applyAlignment="1">
      <alignment horizontal="center" vertical="center" wrapText="1"/>
    </xf>
    <xf numFmtId="0" fontId="90" fillId="24" borderId="111" xfId="68" applyFont="1" applyFill="1" applyBorder="1" applyAlignment="1">
      <alignment horizontal="center" vertical="center" wrapText="1"/>
    </xf>
    <xf numFmtId="0" fontId="90" fillId="24" borderId="112" xfId="68" applyFont="1" applyFill="1" applyBorder="1" applyAlignment="1">
      <alignment horizontal="left" vertical="center" wrapText="1"/>
    </xf>
    <xf numFmtId="0" fontId="90" fillId="24" borderId="113" xfId="68" applyFont="1" applyFill="1" applyBorder="1" applyAlignment="1">
      <alignment horizontal="left" vertical="center" wrapText="1"/>
    </xf>
    <xf numFmtId="0" fontId="90" fillId="24" borderId="114" xfId="68" applyFont="1" applyFill="1" applyBorder="1" applyAlignment="1">
      <alignment horizontal="center" vertical="center" wrapText="1"/>
    </xf>
    <xf numFmtId="0" fontId="90" fillId="24" borderId="115" xfId="68" applyFont="1" applyFill="1" applyBorder="1" applyAlignment="1">
      <alignment horizontal="center" vertical="center" wrapText="1"/>
    </xf>
    <xf numFmtId="0" fontId="90" fillId="24" borderId="118" xfId="68" applyFont="1" applyFill="1" applyBorder="1" applyAlignment="1">
      <alignment horizontal="center" vertical="center" wrapText="1"/>
    </xf>
    <xf numFmtId="0" fontId="90" fillId="24" borderId="119" xfId="68" applyFont="1" applyFill="1" applyBorder="1" applyAlignment="1">
      <alignment horizontal="center" vertical="center" wrapText="1"/>
    </xf>
    <xf numFmtId="0" fontId="90" fillId="24" borderId="120" xfId="68" applyFont="1" applyFill="1" applyBorder="1" applyAlignment="1">
      <alignment horizontal="center" vertical="center" wrapText="1"/>
    </xf>
    <xf numFmtId="0" fontId="90" fillId="24" borderId="121" xfId="68" applyFont="1" applyFill="1" applyBorder="1" applyAlignment="1">
      <alignment horizontal="center" vertical="center" wrapText="1"/>
    </xf>
    <xf numFmtId="0" fontId="90" fillId="24" borderId="116" xfId="68" applyFont="1" applyFill="1" applyBorder="1" applyAlignment="1">
      <alignment horizontal="center" vertical="center" wrapText="1"/>
    </xf>
    <xf numFmtId="49" fontId="90" fillId="24" borderId="116" xfId="68" applyNumberFormat="1" applyFont="1" applyFill="1" applyBorder="1" applyAlignment="1">
      <alignment horizontal="center" vertical="center" wrapText="1"/>
    </xf>
    <xf numFmtId="0" fontId="90" fillId="24" borderId="116" xfId="68" applyFont="1" applyFill="1" applyBorder="1" applyAlignment="1">
      <alignment horizontal="left" vertical="center" wrapText="1"/>
    </xf>
    <xf numFmtId="0" fontId="90" fillId="24" borderId="117" xfId="68" applyFont="1" applyFill="1" applyBorder="1" applyAlignment="1">
      <alignment horizontal="left" vertical="center" wrapText="1"/>
    </xf>
    <xf numFmtId="0" fontId="81" fillId="24" borderId="118" xfId="52" applyFont="1" applyFill="1" applyBorder="1" applyAlignment="1">
      <alignment horizontal="left" vertical="center" wrapText="1"/>
    </xf>
    <xf numFmtId="0" fontId="89" fillId="24" borderId="0" xfId="68" applyFont="1" applyFill="1" applyAlignment="1">
      <alignment horizontal="left" vertical="center"/>
    </xf>
    <xf numFmtId="0" fontId="89" fillId="24" borderId="34" xfId="68" applyFont="1" applyFill="1" applyBorder="1" applyAlignment="1">
      <alignment horizontal="left" vertical="center"/>
    </xf>
    <xf numFmtId="0" fontId="90" fillId="24" borderId="126" xfId="68" applyFont="1" applyFill="1" applyBorder="1" applyAlignment="1">
      <alignment horizontal="center" vertical="center" wrapText="1"/>
    </xf>
    <xf numFmtId="0" fontId="89" fillId="24" borderId="110" xfId="68" applyFont="1" applyFill="1" applyBorder="1" applyAlignment="1">
      <alignment horizontal="left" vertical="center" wrapText="1"/>
    </xf>
    <xf numFmtId="0" fontId="89" fillId="24" borderId="112" xfId="68" applyFont="1" applyFill="1" applyBorder="1" applyAlignment="1">
      <alignment horizontal="left" vertical="center" wrapText="1"/>
    </xf>
    <xf numFmtId="0" fontId="89" fillId="24" borderId="126" xfId="68" applyFont="1" applyFill="1" applyBorder="1" applyAlignment="1">
      <alignment horizontal="left" vertical="center" wrapText="1"/>
    </xf>
    <xf numFmtId="0" fontId="90" fillId="24" borderId="118" xfId="68" applyFont="1" applyFill="1" applyBorder="1" applyAlignment="1">
      <alignment horizontal="left" vertical="center" wrapText="1"/>
    </xf>
    <xf numFmtId="0" fontId="90" fillId="24" borderId="0" xfId="68" applyFont="1" applyFill="1" applyAlignment="1">
      <alignment horizontal="left" vertical="center" wrapText="1"/>
    </xf>
    <xf numFmtId="0" fontId="90" fillId="24" borderId="34" xfId="68" applyFont="1" applyFill="1" applyBorder="1" applyAlignment="1">
      <alignment horizontal="left" vertical="center" wrapText="1"/>
    </xf>
    <xf numFmtId="0" fontId="90" fillId="24" borderId="120" xfId="68" applyFont="1" applyFill="1" applyBorder="1" applyAlignment="1">
      <alignment horizontal="left" vertical="center" wrapText="1"/>
    </xf>
    <xf numFmtId="0" fontId="90" fillId="24" borderId="122" xfId="68" applyFont="1" applyFill="1" applyBorder="1" applyAlignment="1">
      <alignment horizontal="left" vertical="center" wrapText="1"/>
    </xf>
    <xf numFmtId="0" fontId="90" fillId="24" borderId="123" xfId="68" applyFont="1" applyFill="1" applyBorder="1" applyAlignment="1">
      <alignment horizontal="left" vertical="center" wrapText="1"/>
    </xf>
    <xf numFmtId="0" fontId="90" fillId="24" borderId="112" xfId="68" applyFont="1" applyFill="1" applyBorder="1" applyAlignment="1">
      <alignment horizontal="center" vertical="center" wrapText="1"/>
    </xf>
    <xf numFmtId="49" fontId="89" fillId="24" borderId="11" xfId="68" applyNumberFormat="1" applyFont="1" applyFill="1" applyBorder="1" applyAlignment="1">
      <alignment horizontal="left" vertical="center" wrapText="1"/>
    </xf>
    <xf numFmtId="49" fontId="89" fillId="24" borderId="12" xfId="68" applyNumberFormat="1" applyFont="1" applyFill="1" applyBorder="1" applyAlignment="1">
      <alignment horizontal="left" vertical="center" wrapText="1"/>
    </xf>
    <xf numFmtId="49" fontId="92" fillId="24" borderId="12" xfId="68" applyNumberFormat="1" applyFont="1" applyFill="1" applyBorder="1" applyAlignment="1">
      <alignment horizontal="right" vertical="center" wrapText="1"/>
    </xf>
    <xf numFmtId="49" fontId="89" fillId="24" borderId="12" xfId="68" applyNumberFormat="1" applyFont="1" applyFill="1" applyBorder="1" applyAlignment="1">
      <alignment horizontal="center" vertical="center" wrapText="1"/>
    </xf>
    <xf numFmtId="49" fontId="89" fillId="24" borderId="13" xfId="68" applyNumberFormat="1" applyFont="1" applyFill="1" applyBorder="1" applyAlignment="1">
      <alignment horizontal="center" vertical="center" wrapText="1"/>
    </xf>
    <xf numFmtId="0" fontId="90" fillId="24" borderId="11" xfId="68" applyFont="1" applyFill="1" applyBorder="1" applyAlignment="1">
      <alignment horizontal="center" vertical="center" wrapText="1"/>
    </xf>
    <xf numFmtId="0" fontId="90" fillId="24" borderId="12" xfId="68" applyFont="1" applyFill="1" applyBorder="1" applyAlignment="1">
      <alignment horizontal="center" vertical="center" wrapText="1"/>
    </xf>
    <xf numFmtId="0" fontId="90" fillId="24" borderId="13" xfId="68" applyFont="1" applyFill="1" applyBorder="1" applyAlignment="1">
      <alignment horizontal="center" vertical="center" wrapText="1"/>
    </xf>
    <xf numFmtId="49" fontId="89" fillId="24" borderId="124" xfId="68" applyNumberFormat="1" applyFont="1" applyFill="1" applyBorder="1" applyAlignment="1">
      <alignment horizontal="left" vertical="top"/>
    </xf>
    <xf numFmtId="49" fontId="89" fillId="24" borderId="112" xfId="68" applyNumberFormat="1" applyFont="1" applyFill="1" applyBorder="1" applyAlignment="1">
      <alignment horizontal="left" vertical="top"/>
    </xf>
    <xf numFmtId="49" fontId="89" fillId="24" borderId="113" xfId="68" applyNumberFormat="1" applyFont="1" applyFill="1" applyBorder="1" applyAlignment="1">
      <alignment horizontal="left" vertical="top"/>
    </xf>
    <xf numFmtId="49" fontId="89" fillId="24" borderId="120" xfId="68" applyNumberFormat="1" applyFont="1" applyFill="1" applyBorder="1" applyAlignment="1">
      <alignment horizontal="left" vertical="center" wrapText="1"/>
    </xf>
    <xf numFmtId="49" fontId="89" fillId="24" borderId="122" xfId="68" applyNumberFormat="1" applyFont="1" applyFill="1" applyBorder="1" applyAlignment="1">
      <alignment horizontal="left" vertical="center" wrapText="1"/>
    </xf>
    <xf numFmtId="49" fontId="89" fillId="24" borderId="123" xfId="68" applyNumberFormat="1" applyFont="1" applyFill="1" applyBorder="1" applyAlignment="1">
      <alignment horizontal="left" vertical="center" wrapText="1"/>
    </xf>
    <xf numFmtId="0" fontId="90" fillId="28" borderId="131" xfId="68" applyFont="1" applyFill="1" applyBorder="1" applyAlignment="1">
      <alignment horizontal="left" vertical="center" wrapText="1"/>
    </xf>
    <xf numFmtId="0" fontId="90" fillId="28" borderId="112" xfId="68" applyFont="1" applyFill="1" applyBorder="1" applyAlignment="1">
      <alignment horizontal="left" vertical="center" wrapText="1"/>
    </xf>
    <xf numFmtId="0" fontId="90" fillId="28" borderId="0" xfId="68" applyFont="1" applyFill="1" applyAlignment="1">
      <alignment horizontal="left" vertical="center" wrapText="1"/>
    </xf>
    <xf numFmtId="0" fontId="90" fillId="28" borderId="116" xfId="68" applyFont="1" applyFill="1" applyBorder="1" applyAlignment="1">
      <alignment horizontal="left" vertical="center" wrapText="1"/>
    </xf>
    <xf numFmtId="0" fontId="90" fillId="28" borderId="113" xfId="68" applyFont="1" applyFill="1" applyBorder="1" applyAlignment="1">
      <alignment horizontal="left" vertical="center" wrapText="1"/>
    </xf>
    <xf numFmtId="182" fontId="89" fillId="24" borderId="110" xfId="68" applyNumberFormat="1" applyFont="1" applyFill="1" applyBorder="1" applyAlignment="1">
      <alignment horizontal="left" vertical="center" wrapText="1"/>
    </xf>
    <xf numFmtId="182" fontId="89" fillId="24" borderId="112" xfId="68" applyNumberFormat="1" applyFont="1" applyFill="1" applyBorder="1" applyAlignment="1">
      <alignment horizontal="left" vertical="center" wrapText="1"/>
    </xf>
    <xf numFmtId="182" fontId="89" fillId="24" borderId="126" xfId="68" applyNumberFormat="1" applyFont="1" applyFill="1" applyBorder="1" applyAlignment="1">
      <alignment horizontal="left" vertical="center" wrapText="1"/>
    </xf>
    <xf numFmtId="0" fontId="90" fillId="0" borderId="138" xfId="68" applyFont="1" applyBorder="1" applyAlignment="1">
      <alignment horizontal="center" vertical="center" wrapText="1"/>
    </xf>
    <xf numFmtId="0" fontId="90" fillId="0" borderId="129" xfId="68" applyFont="1" applyBorder="1" applyAlignment="1">
      <alignment horizontal="center" vertical="center" wrapText="1"/>
    </xf>
    <xf numFmtId="0" fontId="90" fillId="0" borderId="139" xfId="68" applyFont="1" applyBorder="1" applyAlignment="1">
      <alignment horizontal="center" vertical="center" wrapText="1"/>
    </xf>
    <xf numFmtId="0" fontId="90" fillId="0" borderId="138" xfId="68" applyFont="1" applyFill="1" applyBorder="1" applyAlignment="1">
      <alignment horizontal="center" vertical="center" wrapText="1"/>
    </xf>
    <xf numFmtId="0" fontId="90" fillId="0" borderId="129" xfId="68" applyFont="1" applyFill="1" applyBorder="1" applyAlignment="1">
      <alignment horizontal="center" vertical="center" wrapText="1"/>
    </xf>
    <xf numFmtId="0" fontId="90" fillId="0" borderId="140" xfId="68" applyFont="1" applyFill="1" applyBorder="1" applyAlignment="1">
      <alignment horizontal="center" vertical="center" wrapText="1"/>
    </xf>
    <xf numFmtId="0" fontId="44" fillId="0" borderId="44" xfId="68" applyFont="1" applyFill="1" applyBorder="1" applyAlignment="1">
      <alignment horizontal="center" vertical="center" wrapText="1"/>
    </xf>
    <xf numFmtId="0" fontId="39" fillId="0" borderId="11" xfId="68" applyFont="1" applyFill="1" applyBorder="1" applyAlignment="1">
      <alignment horizontal="center" vertical="center" wrapText="1"/>
    </xf>
    <xf numFmtId="0" fontId="39" fillId="0" borderId="12" xfId="68" applyFont="1" applyFill="1" applyBorder="1" applyAlignment="1">
      <alignment horizontal="center" vertical="center" wrapText="1"/>
    </xf>
    <xf numFmtId="0" fontId="39" fillId="0" borderId="13" xfId="68" applyFont="1" applyFill="1" applyBorder="1" applyAlignment="1">
      <alignment horizontal="center" vertical="center" wrapText="1"/>
    </xf>
    <xf numFmtId="0" fontId="39" fillId="0" borderId="44" xfId="68" applyFont="1" applyFill="1" applyBorder="1" applyAlignment="1">
      <alignment horizontal="center" vertical="center" wrapText="1"/>
    </xf>
    <xf numFmtId="0" fontId="39" fillId="0" borderId="56" xfId="68" applyFont="1" applyFill="1" applyBorder="1" applyAlignment="1">
      <alignment horizontal="center" vertical="center" wrapText="1"/>
    </xf>
    <xf numFmtId="0" fontId="93" fillId="0" borderId="26" xfId="68" applyFont="1" applyFill="1" applyBorder="1" applyAlignment="1">
      <alignment horizontal="center" vertical="center" wrapText="1"/>
    </xf>
    <xf numFmtId="0" fontId="93" fillId="0" borderId="14" xfId="68" applyFont="1" applyFill="1" applyBorder="1" applyAlignment="1">
      <alignment horizontal="center" vertical="center" wrapText="1"/>
    </xf>
    <xf numFmtId="0" fontId="93" fillId="0" borderId="15" xfId="68" applyFont="1" applyFill="1" applyBorder="1" applyAlignment="1">
      <alignment horizontal="center" vertical="center" wrapText="1"/>
    </xf>
    <xf numFmtId="0" fontId="93" fillId="0" borderId="28" xfId="68" applyFont="1" applyFill="1" applyBorder="1" applyAlignment="1">
      <alignment horizontal="center" vertical="center" wrapText="1"/>
    </xf>
    <xf numFmtId="0" fontId="93" fillId="0" borderId="16" xfId="68" applyFont="1" applyFill="1" applyBorder="1" applyAlignment="1">
      <alignment horizontal="center" vertical="center" wrapText="1"/>
    </xf>
    <xf numFmtId="0" fontId="93" fillId="0" borderId="17" xfId="68" applyFont="1" applyFill="1" applyBorder="1" applyAlignment="1">
      <alignment horizontal="center" vertical="center" wrapText="1"/>
    </xf>
    <xf numFmtId="0" fontId="94" fillId="0" borderId="81" xfId="68" applyFont="1" applyFill="1" applyBorder="1" applyAlignment="1">
      <alignment horizontal="center" vertical="center" wrapText="1"/>
    </xf>
    <xf numFmtId="0" fontId="94" fillId="0" borderId="82" xfId="68" applyFont="1" applyFill="1" applyBorder="1" applyAlignment="1">
      <alignment horizontal="center" vertical="center" wrapText="1"/>
    </xf>
    <xf numFmtId="0" fontId="94" fillId="0" borderId="141" xfId="68" applyFont="1" applyFill="1" applyBorder="1" applyAlignment="1">
      <alignment horizontal="center" vertical="center" wrapText="1"/>
    </xf>
    <xf numFmtId="0" fontId="94" fillId="0" borderId="84" xfId="68" applyFont="1" applyFill="1" applyBorder="1" applyAlignment="1">
      <alignment horizontal="center" vertical="center" wrapText="1"/>
    </xf>
    <xf numFmtId="0" fontId="94" fillId="0" borderId="85" xfId="68" applyFont="1" applyFill="1" applyBorder="1" applyAlignment="1">
      <alignment horizontal="center" vertical="center" wrapText="1"/>
    </xf>
    <xf numFmtId="0" fontId="94" fillId="0" borderId="142" xfId="68" applyFont="1" applyFill="1" applyBorder="1" applyAlignment="1">
      <alignment horizontal="center" vertical="center" wrapText="1"/>
    </xf>
    <xf numFmtId="0" fontId="90" fillId="24" borderId="127" xfId="68" applyFont="1" applyFill="1" applyBorder="1" applyAlignment="1">
      <alignment horizontal="center" vertical="center" textRotation="255" wrapText="1"/>
    </xf>
    <xf numFmtId="0" fontId="90" fillId="24" borderId="32" xfId="68" applyFont="1" applyFill="1" applyBorder="1" applyAlignment="1">
      <alignment horizontal="center" vertical="center" textRotation="255" wrapText="1"/>
    </xf>
    <xf numFmtId="0" fontId="90" fillId="24" borderId="130" xfId="68" applyFont="1" applyFill="1" applyBorder="1" applyAlignment="1">
      <alignment horizontal="center" vertical="center" textRotation="255" wrapText="1"/>
    </xf>
    <xf numFmtId="0" fontId="90" fillId="24" borderId="0" xfId="68" applyFont="1" applyFill="1" applyAlignment="1">
      <alignment horizontal="center" vertical="center" wrapText="1"/>
    </xf>
    <xf numFmtId="0" fontId="90" fillId="24" borderId="122" xfId="68" applyFont="1" applyFill="1" applyBorder="1" applyAlignment="1">
      <alignment horizontal="center" vertical="center" wrapText="1"/>
    </xf>
    <xf numFmtId="0" fontId="90" fillId="24" borderId="25" xfId="68" applyFont="1" applyFill="1" applyBorder="1" applyAlignment="1">
      <alignment horizontal="center" vertical="center" wrapText="1"/>
    </xf>
    <xf numFmtId="0" fontId="90" fillId="24" borderId="16" xfId="68" applyFont="1" applyFill="1" applyBorder="1" applyAlignment="1">
      <alignment horizontal="left" vertical="top" wrapText="1"/>
    </xf>
    <xf numFmtId="0" fontId="90" fillId="24" borderId="136" xfId="68" applyFont="1" applyFill="1" applyBorder="1" applyAlignment="1">
      <alignment horizontal="left" vertical="top" wrapText="1"/>
    </xf>
    <xf numFmtId="0" fontId="90" fillId="24" borderId="130" xfId="68" applyFont="1" applyFill="1" applyBorder="1" applyAlignment="1">
      <alignment horizontal="center" vertical="center" wrapText="1"/>
    </xf>
    <xf numFmtId="0" fontId="90" fillId="24" borderId="28" xfId="68" applyFont="1" applyFill="1" applyBorder="1" applyAlignment="1">
      <alignment horizontal="center" vertical="center" wrapText="1"/>
    </xf>
    <xf numFmtId="0" fontId="90" fillId="24" borderId="16" xfId="68" applyFont="1" applyFill="1" applyBorder="1" applyAlignment="1">
      <alignment horizontal="center" vertical="center" wrapText="1"/>
    </xf>
    <xf numFmtId="0" fontId="90" fillId="24" borderId="137" xfId="68" applyFont="1" applyFill="1" applyBorder="1" applyAlignment="1">
      <alignment horizontal="center" vertical="center" wrapText="1"/>
    </xf>
    <xf numFmtId="0" fontId="90" fillId="24" borderId="123" xfId="68" applyFont="1" applyFill="1" applyBorder="1" applyAlignment="1">
      <alignment horizontal="center" vertical="center" wrapText="1"/>
    </xf>
    <xf numFmtId="0" fontId="90" fillId="24" borderId="132" xfId="68" applyFont="1" applyFill="1" applyBorder="1" applyAlignment="1">
      <alignment horizontal="center" vertical="center" wrapText="1"/>
    </xf>
    <xf numFmtId="0" fontId="90" fillId="24" borderId="128" xfId="68" applyFont="1" applyFill="1" applyBorder="1" applyAlignment="1">
      <alignment horizontal="center" vertical="center" wrapText="1"/>
    </xf>
    <xf numFmtId="0" fontId="90" fillId="24" borderId="32" xfId="68" applyFont="1" applyFill="1" applyBorder="1" applyAlignment="1">
      <alignment horizontal="center" vertical="center" wrapText="1"/>
    </xf>
    <xf numFmtId="0" fontId="90" fillId="24" borderId="33" xfId="68" applyFont="1" applyFill="1" applyBorder="1" applyAlignment="1">
      <alignment horizontal="center" vertical="center" wrapText="1"/>
    </xf>
    <xf numFmtId="0" fontId="90" fillId="24" borderId="117" xfId="68" applyFont="1" applyFill="1" applyBorder="1" applyAlignment="1">
      <alignment horizontal="center" vertical="center" wrapText="1"/>
    </xf>
    <xf numFmtId="0" fontId="90" fillId="24" borderId="34" xfId="68" applyFont="1" applyFill="1" applyBorder="1" applyAlignment="1">
      <alignment horizontal="center" vertical="center" wrapText="1"/>
    </xf>
    <xf numFmtId="0" fontId="89" fillId="24" borderId="32" xfId="68" applyFont="1" applyFill="1" applyBorder="1" applyAlignment="1">
      <alignment horizontal="center" vertical="top" wrapText="1"/>
    </xf>
    <xf numFmtId="0" fontId="89" fillId="24" borderId="0" xfId="68" applyFont="1" applyFill="1" applyAlignment="1">
      <alignment horizontal="center" vertical="top" wrapText="1"/>
    </xf>
    <xf numFmtId="0" fontId="89" fillId="24" borderId="30" xfId="68" applyFont="1" applyFill="1" applyBorder="1" applyAlignment="1">
      <alignment horizontal="center" vertical="top" wrapText="1"/>
    </xf>
    <xf numFmtId="0" fontId="89" fillId="24" borderId="16" xfId="68" applyFont="1" applyFill="1" applyBorder="1" applyAlignment="1">
      <alignment horizontal="center" vertical="top" wrapText="1"/>
    </xf>
    <xf numFmtId="49" fontId="90" fillId="24" borderId="11" xfId="68" applyNumberFormat="1" applyFont="1" applyFill="1" applyBorder="1" applyAlignment="1">
      <alignment horizontal="center" vertical="center" wrapText="1"/>
    </xf>
    <xf numFmtId="49" fontId="90" fillId="24" borderId="12" xfId="68" applyNumberFormat="1" applyFont="1" applyFill="1" applyBorder="1" applyAlignment="1">
      <alignment horizontal="center" vertical="center" wrapText="1"/>
    </xf>
    <xf numFmtId="49" fontId="90" fillId="24" borderId="13" xfId="68" applyNumberFormat="1" applyFont="1" applyFill="1" applyBorder="1" applyAlignment="1">
      <alignment horizontal="center" vertical="center" wrapText="1"/>
    </xf>
    <xf numFmtId="0" fontId="89" fillId="24" borderId="0" xfId="68" applyFont="1" applyFill="1" applyAlignment="1">
      <alignment horizontal="right" vertical="top" wrapText="1"/>
    </xf>
    <xf numFmtId="0" fontId="89" fillId="0" borderId="0" xfId="68" applyFont="1" applyFill="1" applyAlignment="1">
      <alignment horizontal="justify" vertical="top" wrapText="1"/>
    </xf>
    <xf numFmtId="49" fontId="90" fillId="24" borderId="26" xfId="68" applyNumberFormat="1" applyFont="1" applyFill="1" applyBorder="1" applyAlignment="1">
      <alignment horizontal="center" vertical="center" wrapText="1"/>
    </xf>
    <xf numFmtId="49" fontId="90" fillId="24" borderId="14" xfId="68" applyNumberFormat="1" applyFont="1" applyFill="1" applyBorder="1" applyAlignment="1">
      <alignment horizontal="center" vertical="center" wrapText="1"/>
    </xf>
    <xf numFmtId="49" fontId="90" fillId="24" borderId="15" xfId="68" applyNumberFormat="1" applyFont="1" applyFill="1" applyBorder="1" applyAlignment="1">
      <alignment horizontal="center" vertical="center" wrapText="1"/>
    </xf>
    <xf numFmtId="0" fontId="90" fillId="24" borderId="39" xfId="68" applyFont="1" applyFill="1" applyBorder="1" applyAlignment="1">
      <alignment horizontal="center" vertical="center" wrapText="1"/>
    </xf>
    <xf numFmtId="0" fontId="90" fillId="24" borderId="40" xfId="68" applyFont="1" applyFill="1" applyBorder="1" applyAlignment="1">
      <alignment horizontal="center" vertical="center" wrapText="1"/>
    </xf>
    <xf numFmtId="0" fontId="90" fillId="24" borderId="41" xfId="68" applyFont="1" applyFill="1" applyBorder="1" applyAlignment="1">
      <alignment horizontal="center" vertical="center" wrapText="1"/>
    </xf>
    <xf numFmtId="0" fontId="90" fillId="24" borderId="35" xfId="68" applyFont="1" applyFill="1" applyBorder="1" applyAlignment="1">
      <alignment horizontal="left" vertical="top" wrapText="1"/>
    </xf>
    <xf numFmtId="0" fontId="90" fillId="24" borderId="20" xfId="68" applyFont="1" applyFill="1" applyBorder="1" applyAlignment="1">
      <alignment horizontal="left" vertical="top" wrapText="1"/>
    </xf>
    <xf numFmtId="0" fontId="55" fillId="24" borderId="0" xfId="53" applyFont="1" applyFill="1" applyAlignment="1">
      <alignment horizontal="left" vertical="center"/>
    </xf>
    <xf numFmtId="0" fontId="54" fillId="0" borderId="16" xfId="53" applyFont="1" applyFill="1" applyBorder="1" applyAlignment="1" applyProtection="1">
      <alignment horizontal="center" vertical="center"/>
    </xf>
    <xf numFmtId="0" fontId="54" fillId="0" borderId="11" xfId="53" applyFont="1" applyFill="1" applyBorder="1" applyAlignment="1" applyProtection="1">
      <alignment horizontal="center" vertical="center"/>
    </xf>
    <xf numFmtId="0" fontId="54" fillId="0" borderId="12" xfId="53" applyFont="1" applyFill="1" applyBorder="1" applyAlignment="1" applyProtection="1">
      <alignment horizontal="center" vertical="center"/>
    </xf>
    <xf numFmtId="0" fontId="54" fillId="0" borderId="13" xfId="53" applyFont="1" applyFill="1" applyBorder="1" applyAlignment="1" applyProtection="1">
      <alignment horizontal="center" vertical="center"/>
    </xf>
    <xf numFmtId="176" fontId="54" fillId="0" borderId="11" xfId="53" applyNumberFormat="1" applyFont="1" applyFill="1" applyBorder="1" applyAlignment="1" applyProtection="1">
      <alignment horizontal="center" vertical="center"/>
    </xf>
    <xf numFmtId="176" fontId="54" fillId="0" borderId="12" xfId="53" applyNumberFormat="1" applyFont="1" applyFill="1" applyBorder="1" applyAlignment="1" applyProtection="1">
      <alignment horizontal="center" vertical="center"/>
    </xf>
    <xf numFmtId="176" fontId="54" fillId="0" borderId="13" xfId="53" applyNumberFormat="1" applyFont="1" applyFill="1" applyBorder="1" applyAlignment="1" applyProtection="1">
      <alignment horizontal="center" vertical="center"/>
    </xf>
    <xf numFmtId="181" fontId="54" fillId="24" borderId="11" xfId="53" applyNumberFormat="1" applyFont="1" applyFill="1" applyBorder="1" applyAlignment="1" applyProtection="1">
      <alignment horizontal="center" vertical="center"/>
    </xf>
    <xf numFmtId="181" fontId="54" fillId="24" borderId="12" xfId="53" applyNumberFormat="1" applyFont="1" applyFill="1" applyBorder="1" applyAlignment="1" applyProtection="1">
      <alignment horizontal="center" vertical="center"/>
    </xf>
    <xf numFmtId="181" fontId="54" fillId="24" borderId="13" xfId="53" applyNumberFormat="1" applyFont="1" applyFill="1" applyBorder="1" applyAlignment="1" applyProtection="1">
      <alignment horizontal="center" vertical="center"/>
    </xf>
    <xf numFmtId="0" fontId="54" fillId="26" borderId="11" xfId="53" applyFont="1" applyFill="1" applyBorder="1" applyAlignment="1" applyProtection="1">
      <alignment horizontal="center" vertical="center"/>
      <protection locked="0"/>
    </xf>
    <xf numFmtId="0" fontId="54" fillId="26" borderId="13" xfId="53" applyFont="1" applyFill="1" applyBorder="1" applyAlignment="1" applyProtection="1">
      <alignment horizontal="center" vertical="center"/>
      <protection locked="0"/>
    </xf>
    <xf numFmtId="179" fontId="54" fillId="0" borderId="11" xfId="53" applyNumberFormat="1" applyFont="1" applyFill="1" applyBorder="1" applyAlignment="1" applyProtection="1">
      <alignment horizontal="center" vertical="center"/>
    </xf>
    <xf numFmtId="179" fontId="54" fillId="0" borderId="12" xfId="53" applyNumberFormat="1" applyFont="1" applyFill="1" applyBorder="1" applyAlignment="1" applyProtection="1">
      <alignment horizontal="center" vertical="center"/>
    </xf>
    <xf numFmtId="179" fontId="54" fillId="0" borderId="13" xfId="53" applyNumberFormat="1" applyFont="1" applyFill="1" applyBorder="1" applyAlignment="1" applyProtection="1">
      <alignment horizontal="center" vertical="center"/>
    </xf>
    <xf numFmtId="180" fontId="54" fillId="24" borderId="0" xfId="53" applyNumberFormat="1" applyFont="1" applyFill="1" applyBorder="1" applyAlignment="1" applyProtection="1">
      <alignment horizontal="center" vertical="center"/>
    </xf>
    <xf numFmtId="0" fontId="54" fillId="24" borderId="0" xfId="53" applyFont="1" applyFill="1" applyBorder="1" applyAlignment="1" applyProtection="1">
      <alignment horizontal="center" vertical="center"/>
    </xf>
    <xf numFmtId="0" fontId="54" fillId="24" borderId="0" xfId="53" applyFont="1" applyFill="1" applyBorder="1" applyAlignment="1" applyProtection="1">
      <alignment horizontal="right" vertical="center"/>
    </xf>
    <xf numFmtId="179" fontId="54" fillId="0" borderId="11" xfId="53" applyNumberFormat="1" applyFont="1" applyFill="1" applyBorder="1" applyAlignment="1" applyProtection="1">
      <alignment horizontal="right" vertical="center"/>
    </xf>
    <xf numFmtId="179" fontId="54" fillId="0" borderId="13" xfId="53" applyNumberFormat="1" applyFont="1" applyFill="1" applyBorder="1" applyAlignment="1" applyProtection="1">
      <alignment horizontal="right" vertical="center"/>
    </xf>
    <xf numFmtId="179" fontId="54" fillId="0" borderId="11" xfId="61" applyNumberFormat="1" applyFont="1" applyFill="1" applyBorder="1" applyAlignment="1" applyProtection="1">
      <alignment horizontal="right" vertical="center"/>
    </xf>
    <xf numFmtId="179" fontId="54" fillId="0" borderId="13" xfId="61" applyNumberFormat="1" applyFont="1" applyFill="1" applyBorder="1" applyAlignment="1" applyProtection="1">
      <alignment horizontal="right" vertical="center"/>
    </xf>
    <xf numFmtId="179" fontId="54" fillId="26" borderId="11" xfId="53" applyNumberFormat="1" applyFont="1" applyFill="1" applyBorder="1" applyAlignment="1" applyProtection="1">
      <alignment horizontal="right" vertical="center"/>
      <protection locked="0"/>
    </xf>
    <xf numFmtId="179" fontId="54" fillId="26" borderId="13" xfId="53" applyNumberFormat="1" applyFont="1" applyFill="1" applyBorder="1" applyAlignment="1" applyProtection="1">
      <alignment horizontal="right" vertical="center"/>
      <protection locked="0"/>
    </xf>
    <xf numFmtId="179" fontId="54" fillId="26" borderId="11" xfId="61" applyNumberFormat="1" applyFont="1" applyFill="1" applyBorder="1" applyAlignment="1" applyProtection="1">
      <alignment horizontal="right" vertical="center"/>
      <protection locked="0"/>
    </xf>
    <xf numFmtId="179" fontId="54" fillId="26" borderId="13" xfId="61" applyNumberFormat="1" applyFont="1" applyFill="1" applyBorder="1" applyAlignment="1" applyProtection="1">
      <alignment horizontal="right" vertical="center"/>
      <protection locked="0"/>
    </xf>
    <xf numFmtId="0" fontId="54" fillId="0" borderId="0" xfId="53" applyFont="1" applyFill="1" applyBorder="1" applyAlignment="1" applyProtection="1">
      <alignment horizontal="center" vertical="center"/>
    </xf>
    <xf numFmtId="0" fontId="55" fillId="0" borderId="0" xfId="53" applyFont="1" applyFill="1" applyBorder="1" applyAlignment="1" applyProtection="1">
      <alignment horizontal="center" vertical="center" wrapText="1"/>
    </xf>
    <xf numFmtId="0" fontId="51" fillId="26" borderId="25" xfId="53" applyFont="1" applyFill="1" applyBorder="1" applyAlignment="1" applyProtection="1">
      <alignment horizontal="left" vertical="center" wrapText="1"/>
      <protection locked="0"/>
    </xf>
    <xf numFmtId="0" fontId="51" fillId="26" borderId="12" xfId="53" applyFont="1" applyFill="1" applyBorder="1" applyAlignment="1" applyProtection="1">
      <alignment horizontal="left" vertical="center" wrapText="1"/>
      <protection locked="0"/>
    </xf>
    <xf numFmtId="0" fontId="51" fillId="26" borderId="31" xfId="53" applyFont="1" applyFill="1" applyBorder="1" applyAlignment="1" applyProtection="1">
      <alignment horizontal="left" vertical="center" wrapText="1"/>
      <protection locked="0"/>
    </xf>
    <xf numFmtId="0" fontId="55" fillId="25" borderId="39" xfId="53" applyFont="1" applyFill="1" applyBorder="1" applyAlignment="1" applyProtection="1">
      <alignment horizontal="center" vertical="center" wrapText="1"/>
      <protection locked="0"/>
    </xf>
    <xf numFmtId="0" fontId="55" fillId="25" borderId="41" xfId="53" applyFont="1" applyFill="1" applyBorder="1" applyAlignment="1" applyProtection="1">
      <alignment horizontal="center" vertical="center" wrapText="1"/>
      <protection locked="0"/>
    </xf>
    <xf numFmtId="0" fontId="51" fillId="25" borderId="43" xfId="53" applyFont="1" applyFill="1" applyBorder="1" applyAlignment="1" applyProtection="1">
      <alignment horizontal="center" vertical="center" wrapText="1"/>
      <protection locked="0"/>
    </xf>
    <xf numFmtId="0" fontId="51" fillId="25" borderId="41" xfId="53" applyFont="1" applyFill="1" applyBorder="1" applyAlignment="1" applyProtection="1">
      <alignment horizontal="center" vertical="center" wrapText="1"/>
      <protection locked="0"/>
    </xf>
    <xf numFmtId="0" fontId="51" fillId="25" borderId="40" xfId="53" applyFont="1" applyFill="1" applyBorder="1" applyAlignment="1" applyProtection="1">
      <alignment horizontal="center" vertical="center" wrapText="1"/>
      <protection locked="0"/>
    </xf>
    <xf numFmtId="0" fontId="51" fillId="26" borderId="43" xfId="53" applyFont="1" applyFill="1" applyBorder="1" applyAlignment="1" applyProtection="1">
      <alignment horizontal="center" vertical="center" wrapText="1"/>
      <protection locked="0"/>
    </xf>
    <xf numFmtId="0" fontId="51" fillId="26" borderId="40" xfId="53" applyFont="1" applyFill="1" applyBorder="1" applyAlignment="1" applyProtection="1">
      <alignment horizontal="center" vertical="center" wrapText="1"/>
      <protection locked="0"/>
    </xf>
    <xf numFmtId="0" fontId="51" fillId="26" borderId="42" xfId="53" applyFont="1" applyFill="1" applyBorder="1" applyAlignment="1" applyProtection="1">
      <alignment horizontal="center" vertical="center" wrapText="1"/>
      <protection locked="0"/>
    </xf>
    <xf numFmtId="177" fontId="52" fillId="24" borderId="39" xfId="53" applyNumberFormat="1" applyFont="1" applyFill="1" applyBorder="1" applyAlignment="1" applyProtection="1">
      <alignment horizontal="center" vertical="center" wrapText="1"/>
    </xf>
    <xf numFmtId="177" fontId="52" fillId="24" borderId="42" xfId="53" applyNumberFormat="1" applyFont="1" applyFill="1" applyBorder="1" applyAlignment="1" applyProtection="1">
      <alignment horizontal="center" vertical="center" wrapText="1"/>
    </xf>
    <xf numFmtId="177" fontId="52" fillId="24" borderId="39" xfId="61" applyNumberFormat="1" applyFont="1" applyFill="1" applyBorder="1" applyAlignment="1" applyProtection="1">
      <alignment horizontal="center" vertical="center" wrapText="1"/>
    </xf>
    <xf numFmtId="177" fontId="52" fillId="24" borderId="42" xfId="61" applyNumberFormat="1" applyFont="1" applyFill="1" applyBorder="1" applyAlignment="1" applyProtection="1">
      <alignment horizontal="center" vertical="center" wrapText="1"/>
    </xf>
    <xf numFmtId="0" fontId="51" fillId="26" borderId="39" xfId="53" applyFont="1" applyFill="1" applyBorder="1" applyAlignment="1" applyProtection="1">
      <alignment horizontal="left" vertical="center" wrapText="1"/>
      <protection locked="0"/>
    </xf>
    <xf numFmtId="0" fontId="51" fillId="26" borderId="40" xfId="53" applyFont="1" applyFill="1" applyBorder="1" applyAlignment="1" applyProtection="1">
      <alignment horizontal="left" vertical="center" wrapText="1"/>
      <protection locked="0"/>
    </xf>
    <xf numFmtId="0" fontId="51" fillId="26" borderId="42" xfId="53" applyFont="1" applyFill="1" applyBorder="1" applyAlignment="1" applyProtection="1">
      <alignment horizontal="left" vertical="center" wrapText="1"/>
      <protection locked="0"/>
    </xf>
    <xf numFmtId="0" fontId="55" fillId="25" borderId="25" xfId="53" applyFont="1" applyFill="1" applyBorder="1" applyAlignment="1" applyProtection="1">
      <alignment horizontal="center" vertical="center" wrapText="1"/>
      <protection locked="0"/>
    </xf>
    <xf numFmtId="0" fontId="55" fillId="25" borderId="13" xfId="53" applyFont="1" applyFill="1" applyBorder="1" applyAlignment="1" applyProtection="1">
      <alignment horizontal="center" vertical="center" wrapText="1"/>
      <protection locked="0"/>
    </xf>
    <xf numFmtId="0" fontId="51" fillId="25" borderId="11" xfId="53" applyFont="1" applyFill="1" applyBorder="1" applyAlignment="1" applyProtection="1">
      <alignment horizontal="center" vertical="center" wrapText="1"/>
      <protection locked="0"/>
    </xf>
    <xf numFmtId="0" fontId="51" fillId="25" borderId="13" xfId="53" applyFont="1" applyFill="1" applyBorder="1" applyAlignment="1" applyProtection="1">
      <alignment horizontal="center" vertical="center" wrapText="1"/>
      <protection locked="0"/>
    </xf>
    <xf numFmtId="0" fontId="51" fillId="25" borderId="12" xfId="53" applyFont="1" applyFill="1" applyBorder="1" applyAlignment="1" applyProtection="1">
      <alignment horizontal="center" vertical="center" wrapText="1"/>
      <protection locked="0"/>
    </xf>
    <xf numFmtId="0" fontId="51" fillId="26" borderId="11" xfId="53" applyFont="1" applyFill="1" applyBorder="1" applyAlignment="1" applyProtection="1">
      <alignment horizontal="center" vertical="center" wrapText="1"/>
      <protection locked="0"/>
    </xf>
    <xf numFmtId="0" fontId="51" fillId="26" borderId="12" xfId="53" applyFont="1" applyFill="1" applyBorder="1" applyAlignment="1" applyProtection="1">
      <alignment horizontal="center" vertical="center" wrapText="1"/>
      <protection locked="0"/>
    </xf>
    <xf numFmtId="0" fontId="51" fillId="26" borderId="31" xfId="53" applyFont="1" applyFill="1" applyBorder="1" applyAlignment="1" applyProtection="1">
      <alignment horizontal="center" vertical="center" wrapText="1"/>
      <protection locked="0"/>
    </xf>
    <xf numFmtId="177" fontId="52" fillId="24" borderId="25" xfId="53" applyNumberFormat="1" applyFont="1" applyFill="1" applyBorder="1" applyAlignment="1" applyProtection="1">
      <alignment horizontal="center" vertical="center" wrapText="1"/>
    </xf>
    <xf numFmtId="177" fontId="52" fillId="24" borderId="31" xfId="53" applyNumberFormat="1" applyFont="1" applyFill="1" applyBorder="1" applyAlignment="1" applyProtection="1">
      <alignment horizontal="center" vertical="center" wrapText="1"/>
    </xf>
    <xf numFmtId="177" fontId="52" fillId="24" borderId="25" xfId="61" applyNumberFormat="1" applyFont="1" applyFill="1" applyBorder="1" applyAlignment="1" applyProtection="1">
      <alignment horizontal="center" vertical="center" wrapText="1"/>
    </xf>
    <xf numFmtId="177" fontId="52" fillId="24" borderId="31" xfId="61" applyNumberFormat="1" applyFont="1" applyFill="1" applyBorder="1" applyAlignment="1" applyProtection="1">
      <alignment horizontal="center" vertical="center" wrapText="1"/>
    </xf>
    <xf numFmtId="0" fontId="51" fillId="26" borderId="36" xfId="53" applyFont="1" applyFill="1" applyBorder="1" applyAlignment="1" applyProtection="1">
      <alignment horizontal="left" vertical="center" wrapText="1"/>
      <protection locked="0"/>
    </xf>
    <xf numFmtId="0" fontId="51" fillId="26" borderId="18" xfId="53" applyFont="1" applyFill="1" applyBorder="1" applyAlignment="1" applyProtection="1">
      <alignment horizontal="left" vertical="center" wrapText="1"/>
      <protection locked="0"/>
    </xf>
    <xf numFmtId="0" fontId="51" fillId="26" borderId="24" xfId="53" applyFont="1" applyFill="1" applyBorder="1" applyAlignment="1" applyProtection="1">
      <alignment horizontal="left" vertical="center" wrapText="1"/>
      <protection locked="0"/>
    </xf>
    <xf numFmtId="0" fontId="55" fillId="25" borderId="36" xfId="53" applyFont="1" applyFill="1" applyBorder="1" applyAlignment="1" applyProtection="1">
      <alignment horizontal="center" vertical="center" wrapText="1"/>
      <protection locked="0"/>
    </xf>
    <xf numFmtId="0" fontId="55" fillId="25" borderId="79" xfId="53" applyFont="1" applyFill="1" applyBorder="1" applyAlignment="1" applyProtection="1">
      <alignment horizontal="center" vertical="center" wrapText="1"/>
      <protection locked="0"/>
    </xf>
    <xf numFmtId="0" fontId="51" fillId="25" borderId="23" xfId="53" applyFont="1" applyFill="1" applyBorder="1" applyAlignment="1" applyProtection="1">
      <alignment horizontal="center" vertical="center" wrapText="1"/>
      <protection locked="0"/>
    </xf>
    <xf numFmtId="0" fontId="51" fillId="25" borderId="79" xfId="53" applyFont="1" applyFill="1" applyBorder="1" applyAlignment="1" applyProtection="1">
      <alignment horizontal="center" vertical="center" wrapText="1"/>
      <protection locked="0"/>
    </xf>
    <xf numFmtId="0" fontId="51" fillId="25" borderId="18" xfId="53" applyFont="1" applyFill="1" applyBorder="1" applyAlignment="1" applyProtection="1">
      <alignment horizontal="center" vertical="center" wrapText="1"/>
      <protection locked="0"/>
    </xf>
    <xf numFmtId="0" fontId="51" fillId="26" borderId="23" xfId="53" applyFont="1" applyFill="1" applyBorder="1" applyAlignment="1" applyProtection="1">
      <alignment horizontal="center" vertical="center" wrapText="1"/>
      <protection locked="0"/>
    </xf>
    <xf numFmtId="0" fontId="51" fillId="26" borderId="18" xfId="53" applyFont="1" applyFill="1" applyBorder="1" applyAlignment="1" applyProtection="1">
      <alignment horizontal="center" vertical="center" wrapText="1"/>
      <protection locked="0"/>
    </xf>
    <xf numFmtId="0" fontId="51" fillId="26" borderId="24" xfId="53" applyFont="1" applyFill="1" applyBorder="1" applyAlignment="1" applyProtection="1">
      <alignment horizontal="center" vertical="center" wrapText="1"/>
      <protection locked="0"/>
    </xf>
    <xf numFmtId="177" fontId="52" fillId="24" borderId="36" xfId="53" applyNumberFormat="1" applyFont="1" applyFill="1" applyBorder="1" applyAlignment="1" applyProtection="1">
      <alignment horizontal="center" vertical="center" wrapText="1"/>
    </xf>
    <xf numFmtId="177" fontId="52" fillId="24" borderId="24" xfId="53" applyNumberFormat="1" applyFont="1" applyFill="1" applyBorder="1" applyAlignment="1" applyProtection="1">
      <alignment horizontal="center" vertical="center" wrapText="1"/>
    </xf>
    <xf numFmtId="177" fontId="52" fillId="24" borderId="36" xfId="61" applyNumberFormat="1" applyFont="1" applyFill="1" applyBorder="1" applyAlignment="1" applyProtection="1">
      <alignment horizontal="center" vertical="center" wrapText="1"/>
    </xf>
    <xf numFmtId="177" fontId="52" fillId="24" borderId="24" xfId="61" applyNumberFormat="1" applyFont="1" applyFill="1" applyBorder="1" applyAlignment="1" applyProtection="1">
      <alignment horizontal="center" vertical="center" wrapText="1"/>
    </xf>
    <xf numFmtId="0" fontId="51" fillId="0" borderId="47" xfId="53" applyFont="1" applyFill="1" applyBorder="1" applyAlignment="1" applyProtection="1">
      <alignment horizontal="center" vertical="center"/>
    </xf>
    <xf numFmtId="0" fontId="51" fillId="0" borderId="50" xfId="53" applyFont="1" applyFill="1" applyBorder="1" applyAlignment="1" applyProtection="1">
      <alignment horizontal="center" vertical="center"/>
    </xf>
    <xf numFmtId="0" fontId="51" fillId="0" borderId="52" xfId="53" applyFont="1" applyFill="1" applyBorder="1" applyAlignment="1" applyProtection="1">
      <alignment horizontal="center" vertical="center"/>
    </xf>
    <xf numFmtId="0" fontId="51" fillId="0" borderId="22" xfId="53" applyFont="1" applyFill="1" applyBorder="1" applyAlignment="1" applyProtection="1">
      <alignment horizontal="center" vertical="center" wrapText="1"/>
    </xf>
    <xf numFmtId="0" fontId="51" fillId="0" borderId="91" xfId="53" applyFont="1" applyFill="1" applyBorder="1" applyAlignment="1" applyProtection="1">
      <alignment horizontal="center" vertical="center" wrapText="1"/>
    </xf>
    <xf numFmtId="0" fontId="51" fillId="0" borderId="0" xfId="53" applyFont="1" applyFill="1" applyBorder="1" applyAlignment="1" applyProtection="1">
      <alignment horizontal="center" vertical="center" wrapText="1"/>
    </xf>
    <xf numFmtId="0" fontId="51" fillId="0" borderId="33" xfId="53" applyFont="1" applyFill="1" applyBorder="1" applyAlignment="1" applyProtection="1">
      <alignment horizontal="center" vertical="center" wrapText="1"/>
    </xf>
    <xf numFmtId="0" fontId="51" fillId="0" borderId="35" xfId="53" applyFont="1" applyFill="1" applyBorder="1" applyAlignment="1" applyProtection="1">
      <alignment horizontal="center" vertical="center" wrapText="1"/>
    </xf>
    <xf numFmtId="0" fontId="51" fillId="0" borderId="80" xfId="53" applyFont="1" applyFill="1" applyBorder="1" applyAlignment="1" applyProtection="1">
      <alignment horizontal="center" vertical="center" wrapText="1"/>
    </xf>
    <xf numFmtId="0" fontId="51" fillId="0" borderId="37" xfId="53" applyFont="1" applyFill="1" applyBorder="1" applyAlignment="1" applyProtection="1">
      <alignment horizontal="center" vertical="center" wrapText="1"/>
    </xf>
    <xf numFmtId="0" fontId="51" fillId="0" borderId="10" xfId="53" applyFont="1" applyFill="1" applyBorder="1" applyAlignment="1" applyProtection="1">
      <alignment horizontal="center" vertical="center" wrapText="1"/>
    </xf>
    <xf numFmtId="0" fontId="51" fillId="0" borderId="92" xfId="53" applyFont="1" applyFill="1" applyBorder="1" applyAlignment="1" applyProtection="1">
      <alignment horizontal="center" vertical="center" wrapText="1"/>
    </xf>
    <xf numFmtId="0" fontId="51" fillId="0" borderId="38" xfId="53" applyFont="1" applyFill="1" applyBorder="1" applyAlignment="1" applyProtection="1">
      <alignment horizontal="center" vertical="center" wrapText="1"/>
    </xf>
    <xf numFmtId="0" fontId="51" fillId="0" borderId="34" xfId="53" applyFont="1" applyFill="1" applyBorder="1" applyAlignment="1" applyProtection="1">
      <alignment horizontal="center" vertical="center" wrapText="1"/>
    </xf>
    <xf numFmtId="0" fontId="51" fillId="0" borderId="20" xfId="53" applyFont="1" applyFill="1" applyBorder="1" applyAlignment="1" applyProtection="1">
      <alignment horizontal="center" vertical="center" wrapText="1"/>
    </xf>
    <xf numFmtId="0" fontId="51" fillId="0" borderId="21" xfId="53" quotePrefix="1" applyFont="1" applyFill="1" applyBorder="1" applyAlignment="1" applyProtection="1">
      <alignment horizontal="center" vertical="center"/>
    </xf>
    <xf numFmtId="0" fontId="51" fillId="0" borderId="22" xfId="53" applyFont="1" applyFill="1" applyBorder="1" applyAlignment="1" applyProtection="1">
      <alignment horizontal="center" vertical="center"/>
    </xf>
    <xf numFmtId="0" fontId="52" fillId="25" borderId="0" xfId="53" applyFont="1" applyFill="1" applyAlignment="1" applyProtection="1">
      <alignment horizontal="center" vertical="center"/>
      <protection locked="0"/>
    </xf>
    <xf numFmtId="0" fontId="52" fillId="26" borderId="0" xfId="53" applyFont="1" applyFill="1" applyAlignment="1" applyProtection="1">
      <alignment horizontal="center" vertical="center"/>
      <protection locked="0"/>
    </xf>
    <xf numFmtId="0" fontId="52" fillId="0" borderId="0" xfId="53" applyFont="1" applyFill="1" applyAlignment="1" applyProtection="1">
      <alignment horizontal="center" vertical="center"/>
    </xf>
    <xf numFmtId="0" fontId="51" fillId="25" borderId="44" xfId="53" applyFont="1" applyFill="1" applyBorder="1" applyAlignment="1" applyProtection="1">
      <alignment horizontal="center" vertical="center"/>
      <protection locked="0"/>
    </xf>
    <xf numFmtId="0" fontId="55" fillId="0" borderId="53" xfId="53" applyFont="1" applyFill="1" applyBorder="1" applyAlignment="1" applyProtection="1">
      <alignment horizontal="center" vertical="center" wrapText="1"/>
    </xf>
    <xf numFmtId="0" fontId="55" fillId="0" borderId="55" xfId="53" applyFont="1" applyFill="1" applyBorder="1" applyAlignment="1" applyProtection="1">
      <alignment horizontal="center" vertical="center" wrapText="1"/>
    </xf>
    <xf numFmtId="0" fontId="55" fillId="0" borderId="49" xfId="53" applyFont="1" applyFill="1" applyBorder="1" applyAlignment="1" applyProtection="1">
      <alignment horizontal="center" vertical="center" wrapText="1"/>
    </xf>
    <xf numFmtId="0" fontId="55" fillId="0" borderId="56" xfId="53" applyFont="1" applyFill="1" applyBorder="1" applyAlignment="1" applyProtection="1">
      <alignment horizontal="center" vertical="center" wrapText="1"/>
    </xf>
    <xf numFmtId="0" fontId="55" fillId="0" borderId="77" xfId="53" applyFont="1" applyFill="1" applyBorder="1" applyAlignment="1" applyProtection="1">
      <alignment horizontal="center" vertical="center" wrapText="1"/>
    </xf>
    <xf numFmtId="0" fontId="55" fillId="0" borderId="58" xfId="53" applyFont="1" applyFill="1" applyBorder="1" applyAlignment="1" applyProtection="1">
      <alignment horizontal="center" vertical="center" wrapText="1"/>
    </xf>
    <xf numFmtId="0" fontId="55" fillId="0" borderId="59" xfId="53" applyFont="1" applyFill="1" applyBorder="1" applyAlignment="1" applyProtection="1">
      <alignment horizontal="center" vertical="center" wrapText="1"/>
    </xf>
    <xf numFmtId="0" fontId="55" fillId="0" borderId="60" xfId="53" applyFont="1" applyFill="1" applyBorder="1" applyAlignment="1" applyProtection="1">
      <alignment horizontal="center" vertical="center" wrapText="1"/>
    </xf>
    <xf numFmtId="0" fontId="51" fillId="0" borderId="45" xfId="53" applyFont="1" applyFill="1" applyBorder="1" applyAlignment="1" applyProtection="1">
      <alignment horizontal="center" vertical="center" wrapText="1"/>
    </xf>
    <xf numFmtId="0" fontId="51" fillId="0" borderId="47" xfId="53" applyFont="1" applyFill="1" applyBorder="1" applyAlignment="1" applyProtection="1">
      <alignment horizontal="center" vertical="center" wrapText="1"/>
    </xf>
    <xf numFmtId="0" fontId="51" fillId="0" borderId="25" xfId="53" applyFont="1" applyFill="1" applyBorder="1" applyAlignment="1" applyProtection="1">
      <alignment horizontal="center" vertical="center"/>
    </xf>
    <xf numFmtId="0" fontId="51" fillId="0" borderId="12" xfId="53" applyFont="1" applyFill="1" applyBorder="1" applyAlignment="1" applyProtection="1">
      <alignment horizontal="center" vertical="center"/>
    </xf>
    <xf numFmtId="0" fontId="51" fillId="0" borderId="31" xfId="53" applyFont="1" applyFill="1" applyBorder="1" applyAlignment="1" applyProtection="1">
      <alignment horizontal="center" vertical="center"/>
    </xf>
    <xf numFmtId="0" fontId="51" fillId="26" borderId="11" xfId="53" applyFont="1" applyFill="1" applyBorder="1" applyAlignment="1" applyProtection="1">
      <alignment horizontal="center" vertical="center"/>
      <protection locked="0"/>
    </xf>
    <xf numFmtId="0" fontId="51" fillId="26" borderId="13" xfId="53" applyFont="1" applyFill="1" applyBorder="1" applyAlignment="1" applyProtection="1">
      <alignment horizontal="center" vertical="center"/>
      <protection locked="0"/>
    </xf>
    <xf numFmtId="0" fontId="51" fillId="24" borderId="11" xfId="53" applyNumberFormat="1" applyFont="1" applyFill="1" applyBorder="1" applyAlignment="1" applyProtection="1">
      <alignment horizontal="center" vertical="center"/>
    </xf>
    <xf numFmtId="0" fontId="51" fillId="24" borderId="13" xfId="53" applyNumberFormat="1" applyFont="1" applyFill="1" applyBorder="1" applyAlignment="1" applyProtection="1">
      <alignment horizontal="center" vertical="center"/>
    </xf>
    <xf numFmtId="0" fontId="65" fillId="24" borderId="50" xfId="53" applyFont="1" applyFill="1" applyBorder="1" applyAlignment="1">
      <alignment horizontal="center" vertical="center"/>
    </xf>
    <xf numFmtId="0" fontId="65" fillId="24" borderId="52" xfId="53" applyFont="1" applyFill="1" applyBorder="1" applyAlignment="1">
      <alignment horizontal="center" vertical="center"/>
    </xf>
    <xf numFmtId="0" fontId="17" fillId="0" borderId="0" xfId="42" applyFont="1" applyAlignment="1">
      <alignment horizontal="center" vertical="center"/>
    </xf>
    <xf numFmtId="0" fontId="5" fillId="0" borderId="66" xfId="42" applyBorder="1" applyAlignment="1">
      <alignment horizontal="center" vertical="center"/>
    </xf>
    <xf numFmtId="0" fontId="5" fillId="0" borderId="46" xfId="42" applyBorder="1" applyAlignment="1">
      <alignment horizontal="center" vertical="center"/>
    </xf>
    <xf numFmtId="0" fontId="5" fillId="0" borderId="13" xfId="42" applyFont="1" applyBorder="1" applyAlignment="1">
      <alignment horizontal="left" vertical="center"/>
    </xf>
    <xf numFmtId="0" fontId="5" fillId="0" borderId="44" xfId="42" applyFont="1" applyBorder="1" applyAlignment="1">
      <alignment horizontal="left" vertical="center"/>
    </xf>
    <xf numFmtId="0" fontId="5" fillId="0" borderId="11" xfId="54" applyBorder="1" applyAlignment="1">
      <alignment horizontal="center" vertical="center"/>
    </xf>
    <xf numFmtId="0" fontId="5" fillId="0" borderId="12" xfId="54" applyBorder="1" applyAlignment="1">
      <alignment horizontal="center" vertical="center"/>
    </xf>
    <xf numFmtId="0" fontId="5" fillId="0" borderId="13" xfId="54" applyBorder="1" applyAlignment="1">
      <alignment horizontal="center" vertical="center"/>
    </xf>
    <xf numFmtId="0" fontId="5" fillId="0" borderId="44" xfId="54" applyBorder="1" applyAlignment="1">
      <alignment horizontal="center" vertical="center"/>
    </xf>
    <xf numFmtId="0" fontId="7" fillId="0" borderId="22" xfId="54" applyFont="1" applyBorder="1" applyAlignment="1">
      <alignment vertical="center"/>
    </xf>
    <xf numFmtId="0" fontId="7" fillId="0" borderId="38" xfId="54" applyFont="1" applyBorder="1" applyAlignment="1">
      <alignment vertical="center"/>
    </xf>
    <xf numFmtId="0" fontId="7" fillId="0" borderId="35" xfId="54" applyFont="1" applyBorder="1" applyAlignment="1">
      <alignment vertical="center"/>
    </xf>
    <xf numFmtId="0" fontId="7" fillId="0" borderId="20" xfId="54" applyFont="1" applyBorder="1" applyAlignment="1">
      <alignment vertical="center"/>
    </xf>
    <xf numFmtId="0" fontId="7" fillId="0" borderId="23" xfId="54" applyFont="1" applyBorder="1" applyAlignment="1">
      <alignment horizontal="center" vertical="center"/>
    </xf>
    <xf numFmtId="0" fontId="7" fillId="0" borderId="18" xfId="54" applyFont="1" applyBorder="1" applyAlignment="1">
      <alignment horizontal="center" vertical="center"/>
    </xf>
    <xf numFmtId="0" fontId="7" fillId="0" borderId="79" xfId="54" applyFont="1" applyBorder="1" applyAlignment="1">
      <alignment horizontal="center" vertical="center"/>
    </xf>
    <xf numFmtId="0" fontId="7" fillId="0" borderId="43" xfId="55" applyFont="1" applyBorder="1" applyAlignment="1">
      <alignment horizontal="center" vertical="center"/>
    </xf>
    <xf numFmtId="0" fontId="7" fillId="0" borderId="40" xfId="55" applyFont="1" applyBorder="1" applyAlignment="1">
      <alignment horizontal="center" vertical="center"/>
    </xf>
    <xf numFmtId="0" fontId="7" fillId="0" borderId="41" xfId="55" applyFont="1" applyBorder="1" applyAlignment="1">
      <alignment horizontal="center" vertical="center"/>
    </xf>
    <xf numFmtId="0" fontId="7" fillId="0" borderId="39" xfId="54" applyFont="1" applyBorder="1" applyAlignment="1">
      <alignment horizontal="center" vertical="center"/>
    </xf>
    <xf numFmtId="0" fontId="7" fillId="0" borderId="41" xfId="54" applyFont="1" applyBorder="1" applyAlignment="1">
      <alignment horizontal="center" vertical="center"/>
    </xf>
    <xf numFmtId="0" fontId="7" fillId="0" borderId="36" xfId="54" applyFont="1" applyBorder="1" applyAlignment="1">
      <alignment horizontal="center" vertical="center"/>
    </xf>
    <xf numFmtId="0" fontId="15" fillId="0" borderId="66" xfId="56" applyFont="1" applyBorder="1" applyAlignment="1">
      <alignment horizontal="center" vertical="center"/>
    </xf>
    <xf numFmtId="0" fontId="15" fillId="0" borderId="78" xfId="56" applyFont="1" applyBorder="1" applyAlignment="1">
      <alignment horizontal="center" vertical="center"/>
    </xf>
    <xf numFmtId="0" fontId="42" fillId="0" borderId="66" xfId="56" applyFont="1" applyBorder="1" applyAlignment="1">
      <alignment horizontal="left" vertical="center" shrinkToFit="1"/>
    </xf>
    <xf numFmtId="0" fontId="42" fillId="0" borderId="78" xfId="56" applyFont="1" applyBorder="1" applyAlignment="1">
      <alignment horizontal="left" vertical="center" shrinkToFit="1"/>
    </xf>
    <xf numFmtId="0" fontId="42" fillId="0" borderId="46" xfId="56" applyFont="1" applyBorder="1" applyAlignment="1">
      <alignment horizontal="left" vertical="center" shrinkToFit="1"/>
    </xf>
    <xf numFmtId="0" fontId="15" fillId="0" borderId="0" xfId="56" applyFont="1" applyAlignment="1">
      <alignment horizontal="center" vertical="center"/>
    </xf>
    <xf numFmtId="0" fontId="40" fillId="0" borderId="0" xfId="56" applyFont="1" applyAlignment="1">
      <alignment vertical="center"/>
    </xf>
    <xf numFmtId="0" fontId="41" fillId="0" borderId="0" xfId="57" applyFont="1" applyBorder="1" applyAlignment="1">
      <alignment horizontal="left" vertical="center" wrapText="1"/>
    </xf>
    <xf numFmtId="0" fontId="41" fillId="0" borderId="0" xfId="58" applyFont="1" applyBorder="1" applyAlignment="1">
      <alignment vertical="center"/>
    </xf>
    <xf numFmtId="0" fontId="41" fillId="0" borderId="0" xfId="58" applyFont="1" applyAlignment="1">
      <alignment vertical="center"/>
    </xf>
    <xf numFmtId="0" fontId="41" fillId="0" borderId="0" xfId="56" applyFont="1" applyAlignment="1">
      <alignment vertical="center" wrapText="1"/>
    </xf>
    <xf numFmtId="0" fontId="41" fillId="0" borderId="0" xfId="56" applyFont="1" applyAlignment="1">
      <alignment vertical="center"/>
    </xf>
    <xf numFmtId="0" fontId="15" fillId="0" borderId="0" xfId="56" applyFont="1" applyBorder="1" applyAlignment="1">
      <alignment horizontal="right" vertical="center" wrapText="1"/>
    </xf>
    <xf numFmtId="0" fontId="15" fillId="0" borderId="0" xfId="56" applyFont="1" applyBorder="1" applyAlignment="1">
      <alignment vertical="center"/>
    </xf>
    <xf numFmtId="0" fontId="38" fillId="24" borderId="32" xfId="59" applyFont="1" applyFill="1" applyBorder="1" applyAlignment="1">
      <alignment horizontal="left" vertical="center" wrapText="1"/>
    </xf>
    <xf numFmtId="0" fontId="38" fillId="24" borderId="34" xfId="59" applyFont="1" applyFill="1" applyBorder="1" applyAlignment="1">
      <alignment horizontal="left" vertical="center" wrapText="1"/>
    </xf>
    <xf numFmtId="0" fontId="38" fillId="24" borderId="32" xfId="59" applyFont="1" applyFill="1" applyBorder="1" applyAlignment="1">
      <alignment horizontal="center" vertical="top" wrapText="1"/>
    </xf>
    <xf numFmtId="0" fontId="38" fillId="24" borderId="34" xfId="59" applyFont="1" applyFill="1" applyBorder="1" applyAlignment="1">
      <alignment horizontal="center" vertical="top" wrapText="1"/>
    </xf>
    <xf numFmtId="0" fontId="38" fillId="24" borderId="19" xfId="59" applyFont="1" applyFill="1" applyBorder="1" applyAlignment="1">
      <alignment horizontal="center" vertical="top" wrapText="1"/>
    </xf>
    <xf numFmtId="0" fontId="38" fillId="24" borderId="20" xfId="59" applyFont="1" applyFill="1" applyBorder="1" applyAlignment="1">
      <alignment horizontal="center" vertical="top" wrapText="1"/>
    </xf>
    <xf numFmtId="0" fontId="45" fillId="24" borderId="0" xfId="59" applyFont="1" applyFill="1" applyBorder="1" applyAlignment="1">
      <alignment horizontal="center" vertical="center"/>
    </xf>
    <xf numFmtId="0" fontId="38" fillId="24" borderId="53" xfId="59" applyFont="1" applyFill="1" applyBorder="1" applyAlignment="1">
      <alignment horizontal="center" vertical="center" wrapText="1"/>
    </xf>
    <xf numFmtId="0" fontId="38" fillId="24" borderId="55" xfId="59" applyFont="1" applyFill="1" applyBorder="1" applyAlignment="1">
      <alignment horizontal="center" vertical="center" wrapText="1"/>
    </xf>
    <xf numFmtId="0" fontId="38" fillId="24" borderId="29" xfId="59" applyFont="1" applyFill="1" applyBorder="1" applyAlignment="1">
      <alignment horizontal="left" vertical="center" wrapText="1"/>
    </xf>
    <xf numFmtId="0" fontId="38" fillId="24" borderId="27" xfId="59" applyFont="1" applyFill="1" applyBorder="1" applyAlignment="1">
      <alignment horizontal="left" vertical="center" wrapText="1"/>
    </xf>
    <xf numFmtId="0" fontId="38" fillId="24" borderId="32" xfId="59" applyFont="1" applyFill="1" applyBorder="1" applyAlignment="1">
      <alignment horizontal="left" vertical="top" wrapText="1"/>
    </xf>
    <xf numFmtId="0" fontId="38" fillId="24" borderId="34" xfId="59" applyFont="1" applyFill="1" applyBorder="1" applyAlignment="1">
      <alignment horizontal="left" vertical="top" wrapText="1"/>
    </xf>
    <xf numFmtId="0" fontId="44" fillId="24" borderId="44" xfId="59" applyFont="1" applyFill="1" applyBorder="1" applyAlignment="1">
      <alignment horizontal="left" vertical="center"/>
    </xf>
    <xf numFmtId="0" fontId="44" fillId="24" borderId="0" xfId="59" applyFont="1" applyFill="1" applyBorder="1" applyAlignment="1">
      <alignment horizontal="left" vertical="top"/>
    </xf>
    <xf numFmtId="0" fontId="44" fillId="24" borderId="0" xfId="59" applyFont="1" applyFill="1" applyBorder="1" applyAlignment="1">
      <alignment horizontal="right" vertical="center"/>
    </xf>
    <xf numFmtId="0" fontId="45" fillId="24" borderId="0" xfId="59" applyFont="1" applyFill="1" applyBorder="1" applyAlignment="1">
      <alignment horizontal="right"/>
    </xf>
    <xf numFmtId="0" fontId="39" fillId="24" borderId="0" xfId="59" applyFont="1" applyFill="1" applyBorder="1" applyAlignment="1">
      <alignment horizontal="left" vertical="center"/>
    </xf>
    <xf numFmtId="0" fontId="39" fillId="24" borderId="16" xfId="59" applyFont="1" applyFill="1" applyBorder="1" applyAlignment="1">
      <alignment horizontal="left" vertical="center"/>
    </xf>
    <xf numFmtId="0" fontId="39" fillId="24" borderId="14" xfId="59" applyFont="1" applyFill="1" applyBorder="1" applyAlignment="1">
      <alignment horizontal="left"/>
    </xf>
    <xf numFmtId="0" fontId="39" fillId="24" borderId="14" xfId="59" applyFont="1" applyFill="1" applyBorder="1" applyAlignment="1">
      <alignment horizontal="center" vertical="center"/>
    </xf>
    <xf numFmtId="0" fontId="39" fillId="24" borderId="16" xfId="59" applyFont="1" applyFill="1" applyBorder="1" applyAlignment="1">
      <alignment horizontal="center" vertical="center"/>
    </xf>
    <xf numFmtId="0" fontId="44" fillId="24" borderId="16" xfId="59" applyFont="1" applyFill="1" applyBorder="1" applyAlignment="1">
      <alignment horizontal="center"/>
    </xf>
    <xf numFmtId="0" fontId="44" fillId="24" borderId="0" xfId="59" applyFont="1" applyFill="1" applyBorder="1" applyAlignment="1">
      <alignment horizontal="center" vertical="top"/>
    </xf>
    <xf numFmtId="0" fontId="68" fillId="0" borderId="0" xfId="65" applyFont="1" applyAlignment="1">
      <alignment horizontal="left" vertical="center"/>
    </xf>
    <xf numFmtId="0" fontId="70" fillId="0" borderId="0" xfId="66" applyFont="1" applyAlignment="1">
      <alignment horizontal="left" vertical="top" wrapText="1"/>
    </xf>
    <xf numFmtId="0" fontId="70" fillId="0" borderId="0" xfId="65" applyFont="1" applyAlignment="1">
      <alignment horizontal="center" vertical="center"/>
    </xf>
    <xf numFmtId="0" fontId="68" fillId="0" borderId="0" xfId="65" applyFont="1" applyAlignment="1">
      <alignment horizontal="left" vertical="top" wrapText="1"/>
    </xf>
    <xf numFmtId="0" fontId="68" fillId="0" borderId="0" xfId="65" applyFont="1" applyAlignment="1">
      <alignment horizontal="left" vertical="center" wrapText="1"/>
    </xf>
    <xf numFmtId="0" fontId="73" fillId="0" borderId="0" xfId="65" applyFont="1" applyAlignment="1">
      <alignment horizontal="left" vertical="center" shrinkToFit="1"/>
    </xf>
    <xf numFmtId="0" fontId="71" fillId="0" borderId="0" xfId="65" applyFont="1" applyAlignment="1">
      <alignment horizontal="right" vertical="center"/>
    </xf>
    <xf numFmtId="0" fontId="67" fillId="0" borderId="0" xfId="65" applyFont="1" applyAlignment="1">
      <alignment horizontal="left" vertical="center"/>
    </xf>
    <xf numFmtId="0" fontId="68" fillId="0" borderId="0" xfId="65" applyFont="1" applyBorder="1" applyAlignment="1">
      <alignment horizontal="left" vertical="center"/>
    </xf>
    <xf numFmtId="0" fontId="72" fillId="0" borderId="0" xfId="65" applyFont="1" applyAlignment="1">
      <alignment horizontal="center" vertical="center"/>
    </xf>
    <xf numFmtId="0" fontId="0" fillId="0" borderId="47" xfId="0" applyFont="1" applyFill="1" applyBorder="1" applyAlignment="1">
      <alignment horizontal="left"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0" fillId="0" borderId="0" xfId="0" applyFont="1" applyFill="1" applyBorder="1" applyAlignment="1">
      <alignment vertical="center"/>
    </xf>
    <xf numFmtId="0" fontId="9" fillId="0" borderId="19"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52" xfId="0" applyFont="1" applyFill="1" applyBorder="1" applyAlignment="1">
      <alignment vertical="center" wrapTex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8"/>
    <cellStyle name="桁区切り 3" xfId="6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9"/>
    <cellStyle name="標準 2 3" xfId="63"/>
    <cellStyle name="標準 2 3 2" xfId="60"/>
    <cellStyle name="標準 2 3 3" xfId="68"/>
    <cellStyle name="標準 3" xfId="45"/>
    <cellStyle name="標準 3 2" xfId="50"/>
    <cellStyle name="標準 3 2 2" xfId="55"/>
    <cellStyle name="標準 4" xfId="47"/>
    <cellStyle name="標準 4 2" xfId="62"/>
    <cellStyle name="標準 4 2 2" xfId="53"/>
    <cellStyle name="標準 4 3" xfId="67"/>
    <cellStyle name="標準 5" xfId="51"/>
    <cellStyle name="標準 6 2" xfId="59"/>
    <cellStyle name="標準 7" xfId="54"/>
    <cellStyle name="標準_CT2ID639N277" xfId="66"/>
    <cellStyle name="標準_kyotaku_shinnsei" xfId="46"/>
    <cellStyle name="標準_記載方法" xfId="57"/>
    <cellStyle name="標準_共通⑤" xfId="58"/>
    <cellStyle name="標準_勤務時間の調べ" xfId="42"/>
    <cellStyle name="標準_写真台紙（１面６枚型）" xfId="56"/>
    <cellStyle name="標準_第１号様式・付表" xfId="43"/>
    <cellStyle name="標準_付表　訪問介護　修正版_第一号様式 2" xfId="52"/>
    <cellStyle name="標準_老福届" xfId="65"/>
    <cellStyle name="良い" xfId="44" builtinId="26"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85721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1005840"/>
          <a:ext cx="985266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83820</xdr:colOff>
          <xdr:row>10</xdr:row>
          <xdr:rowOff>121920</xdr:rowOff>
        </xdr:from>
        <xdr:to>
          <xdr:col>9</xdr:col>
          <xdr:colOff>381000</xdr:colOff>
          <xdr:row>17</xdr:row>
          <xdr:rowOff>68580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365760</xdr:colOff>
          <xdr:row>10</xdr:row>
          <xdr:rowOff>121920</xdr:rowOff>
        </xdr:from>
        <xdr:to>
          <xdr:col>10</xdr:col>
          <xdr:colOff>670560</xdr:colOff>
          <xdr:row>17</xdr:row>
          <xdr:rowOff>68580</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23</xdr:row>
          <xdr:rowOff>7620</xdr:rowOff>
        </xdr:from>
        <xdr:to>
          <xdr:col>9</xdr:col>
          <xdr:colOff>251460</xdr:colOff>
          <xdr:row>25</xdr:row>
          <xdr:rowOff>68580</xdr:rowOff>
        </xdr:to>
        <xdr:grpSp>
          <xdr:nvGrpSpPr>
            <xdr:cNvPr id="4" name="グループ化 3"/>
            <xdr:cNvGrpSpPr/>
          </xdr:nvGrpSpPr>
          <xdr:grpSpPr>
            <a:xfrm>
              <a:off x="3688080" y="3169920"/>
              <a:ext cx="1242060" cy="327660"/>
              <a:chOff x="3703320" y="3169920"/>
              <a:chExt cx="1242060" cy="327660"/>
            </a:xfrm>
          </xdr:grpSpPr>
          <xdr:sp macro="" textlink="">
            <xdr:nvSpPr>
              <xdr:cNvPr id="17411" name="Check Box 3" hidden="1">
                <a:extLst>
                  <a:ext uri="{63B3BB69-23CF-44E3-9099-C40C66FF867C}">
                    <a14:compatExt spid="_x0000_s17411"/>
                  </a:ext>
                </a:extLst>
              </xdr:cNvPr>
              <xdr:cNvSpPr/>
            </xdr:nvSpPr>
            <xdr:spPr bwMode="auto">
              <a:xfrm>
                <a:off x="3703320"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2" name="Check Box 4" hidden="1">
                <a:extLst>
                  <a:ext uri="{63B3BB69-23CF-44E3-9099-C40C66FF867C}">
                    <a14:compatExt spid="_x0000_s17412"/>
                  </a:ext>
                </a:extLst>
              </xdr:cNvPr>
              <xdr:cNvSpPr/>
            </xdr:nvSpPr>
            <xdr:spPr bwMode="auto">
              <a:xfrm>
                <a:off x="4648200" y="316992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27</xdr:row>
          <xdr:rowOff>0</xdr:rowOff>
        </xdr:from>
        <xdr:to>
          <xdr:col>9</xdr:col>
          <xdr:colOff>251460</xdr:colOff>
          <xdr:row>29</xdr:row>
          <xdr:rowOff>60960</xdr:rowOff>
        </xdr:to>
        <xdr:grpSp>
          <xdr:nvGrpSpPr>
            <xdr:cNvPr id="7" name="グループ化 6"/>
            <xdr:cNvGrpSpPr/>
          </xdr:nvGrpSpPr>
          <xdr:grpSpPr>
            <a:xfrm>
              <a:off x="3688080" y="3695700"/>
              <a:ext cx="1242060" cy="327660"/>
              <a:chOff x="3703320" y="3695700"/>
              <a:chExt cx="1242060" cy="327660"/>
            </a:xfrm>
          </xdr:grpSpPr>
          <xdr:sp macro="" textlink="">
            <xdr:nvSpPr>
              <xdr:cNvPr id="17413" name="Check Box 5" hidden="1">
                <a:extLst>
                  <a:ext uri="{63B3BB69-23CF-44E3-9099-C40C66FF867C}">
                    <a14:compatExt spid="_x0000_s17413"/>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4" name="Check Box 6" hidden="1">
                <a:extLst>
                  <a:ext uri="{63B3BB69-23CF-44E3-9099-C40C66FF867C}">
                    <a14:compatExt spid="_x0000_s17414"/>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30</xdr:row>
          <xdr:rowOff>121920</xdr:rowOff>
        </xdr:from>
        <xdr:to>
          <xdr:col>9</xdr:col>
          <xdr:colOff>251460</xdr:colOff>
          <xdr:row>32</xdr:row>
          <xdr:rowOff>68580</xdr:rowOff>
        </xdr:to>
        <xdr:grpSp>
          <xdr:nvGrpSpPr>
            <xdr:cNvPr id="10" name="グループ化 9"/>
            <xdr:cNvGrpSpPr/>
          </xdr:nvGrpSpPr>
          <xdr:grpSpPr>
            <a:xfrm>
              <a:off x="3688080" y="4168140"/>
              <a:ext cx="1242060" cy="327660"/>
              <a:chOff x="3703320" y="3695700"/>
              <a:chExt cx="1242060" cy="327660"/>
            </a:xfrm>
          </xdr:grpSpPr>
          <xdr:sp macro="" textlink="">
            <xdr:nvSpPr>
              <xdr:cNvPr id="17415" name="Check Box 7" hidden="1">
                <a:extLst>
                  <a:ext uri="{63B3BB69-23CF-44E3-9099-C40C66FF867C}">
                    <a14:compatExt spid="_x0000_s17415"/>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6" name="Check Box 8" hidden="1">
                <a:extLst>
                  <a:ext uri="{63B3BB69-23CF-44E3-9099-C40C66FF867C}">
                    <a14:compatExt spid="_x0000_s17416"/>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33</xdr:row>
          <xdr:rowOff>182880</xdr:rowOff>
        </xdr:from>
        <xdr:to>
          <xdr:col>9</xdr:col>
          <xdr:colOff>251460</xdr:colOff>
          <xdr:row>36</xdr:row>
          <xdr:rowOff>53340</xdr:rowOff>
        </xdr:to>
        <xdr:grpSp>
          <xdr:nvGrpSpPr>
            <xdr:cNvPr id="13" name="グループ化 12"/>
            <xdr:cNvGrpSpPr/>
          </xdr:nvGrpSpPr>
          <xdr:grpSpPr>
            <a:xfrm>
              <a:off x="3688080" y="4709160"/>
              <a:ext cx="1242060" cy="327660"/>
              <a:chOff x="3703320" y="3695700"/>
              <a:chExt cx="1242060" cy="327660"/>
            </a:xfrm>
          </xdr:grpSpPr>
          <xdr:sp macro="" textlink="">
            <xdr:nvSpPr>
              <xdr:cNvPr id="17417" name="Check Box 9" hidden="1">
                <a:extLst>
                  <a:ext uri="{63B3BB69-23CF-44E3-9099-C40C66FF867C}">
                    <a14:compatExt spid="_x0000_s17417"/>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8" name="Check Box 10" hidden="1">
                <a:extLst>
                  <a:ext uri="{63B3BB69-23CF-44E3-9099-C40C66FF867C}">
                    <a14:compatExt spid="_x0000_s17418"/>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40</xdr:row>
          <xdr:rowOff>99060</xdr:rowOff>
        </xdr:from>
        <xdr:to>
          <xdr:col>9</xdr:col>
          <xdr:colOff>251460</xdr:colOff>
          <xdr:row>42</xdr:row>
          <xdr:rowOff>45720</xdr:rowOff>
        </xdr:to>
        <xdr:grpSp>
          <xdr:nvGrpSpPr>
            <xdr:cNvPr id="16" name="グループ化 15"/>
            <xdr:cNvGrpSpPr/>
          </xdr:nvGrpSpPr>
          <xdr:grpSpPr>
            <a:xfrm>
              <a:off x="3688080" y="5783580"/>
              <a:ext cx="1242060" cy="327660"/>
              <a:chOff x="3703320" y="3695700"/>
              <a:chExt cx="1242060" cy="327660"/>
            </a:xfrm>
          </xdr:grpSpPr>
          <xdr:sp macro="" textlink="">
            <xdr:nvSpPr>
              <xdr:cNvPr id="17419" name="Check Box 11" hidden="1">
                <a:extLst>
                  <a:ext uri="{63B3BB69-23CF-44E3-9099-C40C66FF867C}">
                    <a14:compatExt spid="_x0000_s17419"/>
                  </a:ext>
                </a:extLst>
              </xdr:cNvPr>
              <xdr:cNvSpPr/>
            </xdr:nvSpPr>
            <xdr:spPr bwMode="auto">
              <a:xfrm>
                <a:off x="370332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0" name="Check Box 12" hidden="1">
                <a:extLst>
                  <a:ext uri="{63B3BB69-23CF-44E3-9099-C40C66FF867C}">
                    <a14:compatExt spid="_x0000_s17420"/>
                  </a:ext>
                </a:extLst>
              </xdr:cNvPr>
              <xdr:cNvSpPr/>
            </xdr:nvSpPr>
            <xdr:spPr bwMode="auto">
              <a:xfrm>
                <a:off x="4648200" y="3695700"/>
                <a:ext cx="297180" cy="3276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5"/>
  <sheetViews>
    <sheetView showGridLines="0" tabSelected="1" view="pageBreakPreview" zoomScaleNormal="100" zoomScaleSheetLayoutView="100" workbookViewId="0">
      <selection sqref="A1:E1"/>
    </sheetView>
  </sheetViews>
  <sheetFormatPr defaultColWidth="9" defaultRowHeight="14.4" x14ac:dyDescent="0.2"/>
  <cols>
    <col min="1" max="1" width="2.8984375" style="20" customWidth="1"/>
    <col min="2" max="2" width="20.69921875" style="20" customWidth="1"/>
    <col min="3" max="3" width="41.59765625" style="20" customWidth="1"/>
    <col min="4" max="5" width="8.8984375" style="20" customWidth="1"/>
    <col min="6" max="7" width="4.59765625" style="20" customWidth="1"/>
    <col min="8" max="16384" width="9" style="20"/>
  </cols>
  <sheetData>
    <row r="1" spans="1:7" s="19" customFormat="1" ht="30" customHeight="1" x14ac:dyDescent="0.2">
      <c r="A1" s="412" t="s">
        <v>59</v>
      </c>
      <c r="B1" s="413"/>
      <c r="C1" s="413"/>
      <c r="D1" s="413"/>
      <c r="E1" s="413"/>
      <c r="F1" s="18"/>
      <c r="G1" s="18"/>
    </row>
    <row r="2" spans="1:7" ht="3" customHeight="1" x14ac:dyDescent="0.25">
      <c r="B2" s="1"/>
      <c r="E2" s="6"/>
      <c r="F2" s="6"/>
      <c r="G2" s="6"/>
    </row>
    <row r="3" spans="1:7" ht="15.75" customHeight="1" x14ac:dyDescent="0.2">
      <c r="B3" s="2" t="s">
        <v>69</v>
      </c>
      <c r="D3" s="8"/>
      <c r="E3" s="21"/>
      <c r="F3" s="6"/>
      <c r="G3" s="6"/>
    </row>
    <row r="4" spans="1:7" ht="9" customHeight="1" x14ac:dyDescent="0.25">
      <c r="B4" s="3"/>
      <c r="E4" s="21"/>
      <c r="F4" s="6"/>
      <c r="G4" s="6"/>
    </row>
    <row r="5" spans="1:7" ht="24" customHeight="1" x14ac:dyDescent="0.2">
      <c r="A5" s="414" t="s">
        <v>70</v>
      </c>
      <c r="B5" s="415"/>
      <c r="C5" s="239"/>
      <c r="D5" s="22"/>
      <c r="E5" s="23"/>
    </row>
    <row r="6" spans="1:7" ht="6.75" customHeight="1" x14ac:dyDescent="0.2"/>
    <row r="7" spans="1:7" ht="6.75" customHeight="1" thickBot="1" x14ac:dyDescent="0.25"/>
    <row r="8" spans="1:7" s="5" customFormat="1" ht="9.9" customHeight="1" x14ac:dyDescent="0.2">
      <c r="A8" s="24"/>
      <c r="B8" s="25"/>
      <c r="C8" s="26"/>
      <c r="D8" s="416" t="s">
        <v>71</v>
      </c>
      <c r="E8" s="24"/>
    </row>
    <row r="9" spans="1:7" s="5" customFormat="1" ht="13.2" x14ac:dyDescent="0.2">
      <c r="A9" s="27"/>
      <c r="B9" s="419" t="s">
        <v>72</v>
      </c>
      <c r="C9" s="420"/>
      <c r="D9" s="417"/>
      <c r="E9" s="28" t="s">
        <v>73</v>
      </c>
    </row>
    <row r="10" spans="1:7" s="5" customFormat="1" ht="9.9" customHeight="1" thickBot="1" x14ac:dyDescent="0.25">
      <c r="A10" s="29"/>
      <c r="B10" s="30"/>
      <c r="C10" s="31"/>
      <c r="D10" s="418"/>
      <c r="E10" s="29"/>
    </row>
    <row r="11" spans="1:7" s="5" customFormat="1" ht="21.9" customHeight="1" x14ac:dyDescent="0.2">
      <c r="A11" s="421" t="s">
        <v>19</v>
      </c>
      <c r="B11" s="398" t="s">
        <v>465</v>
      </c>
      <c r="C11" s="399"/>
      <c r="D11" s="40"/>
      <c r="E11" s="32"/>
    </row>
    <row r="12" spans="1:7" s="5" customFormat="1" ht="21.9" customHeight="1" thickBot="1" x14ac:dyDescent="0.25">
      <c r="A12" s="422"/>
      <c r="B12" s="423" t="s">
        <v>466</v>
      </c>
      <c r="C12" s="424"/>
      <c r="D12" s="41"/>
      <c r="E12" s="33"/>
    </row>
    <row r="13" spans="1:7" s="5" customFormat="1" ht="21.9" customHeight="1" x14ac:dyDescent="0.2">
      <c r="A13" s="238">
        <v>1</v>
      </c>
      <c r="B13" s="398" t="s">
        <v>388</v>
      </c>
      <c r="C13" s="399"/>
      <c r="D13" s="40"/>
      <c r="E13" s="35"/>
    </row>
    <row r="14" spans="1:7" s="5" customFormat="1" ht="21" customHeight="1" x14ac:dyDescent="0.2">
      <c r="A14" s="400">
        <v>2</v>
      </c>
      <c r="B14" s="402" t="s">
        <v>74</v>
      </c>
      <c r="C14" s="403"/>
      <c r="D14" s="42"/>
      <c r="E14" s="36"/>
    </row>
    <row r="15" spans="1:7" s="5" customFormat="1" ht="21" customHeight="1" x14ac:dyDescent="0.2">
      <c r="A15" s="401"/>
      <c r="B15" s="404" t="s">
        <v>389</v>
      </c>
      <c r="C15" s="405"/>
      <c r="D15" s="43"/>
      <c r="E15" s="28"/>
    </row>
    <row r="16" spans="1:7" s="5" customFormat="1" ht="21.9" customHeight="1" x14ac:dyDescent="0.2">
      <c r="A16" s="400">
        <v>3</v>
      </c>
      <c r="B16" s="402" t="s">
        <v>87</v>
      </c>
      <c r="C16" s="403"/>
      <c r="D16" s="42"/>
      <c r="E16" s="36"/>
    </row>
    <row r="17" spans="1:6" s="5" customFormat="1" ht="21.9" customHeight="1" x14ac:dyDescent="0.2">
      <c r="A17" s="401"/>
      <c r="B17" s="406" t="s">
        <v>75</v>
      </c>
      <c r="C17" s="407"/>
      <c r="D17" s="43"/>
      <c r="E17" s="28"/>
    </row>
    <row r="18" spans="1:6" s="5" customFormat="1" ht="21.9" customHeight="1" x14ac:dyDescent="0.2">
      <c r="A18" s="400">
        <v>4</v>
      </c>
      <c r="B18" s="402" t="s">
        <v>390</v>
      </c>
      <c r="C18" s="403"/>
      <c r="D18" s="44"/>
      <c r="E18" s="36"/>
    </row>
    <row r="19" spans="1:6" s="5" customFormat="1" ht="21.9" customHeight="1" x14ac:dyDescent="0.2">
      <c r="A19" s="408"/>
      <c r="B19" s="406" t="s">
        <v>60</v>
      </c>
      <c r="C19" s="407"/>
      <c r="D19" s="45"/>
      <c r="E19" s="38"/>
    </row>
    <row r="20" spans="1:6" s="5" customFormat="1" ht="21.9" customHeight="1" x14ac:dyDescent="0.2">
      <c r="A20" s="409"/>
      <c r="B20" s="410" t="s">
        <v>85</v>
      </c>
      <c r="C20" s="411"/>
      <c r="D20" s="46"/>
      <c r="E20" s="34"/>
    </row>
    <row r="21" spans="1:6" s="5" customFormat="1" ht="21.9" customHeight="1" x14ac:dyDescent="0.2">
      <c r="A21" s="47">
        <v>5</v>
      </c>
      <c r="B21" s="376" t="s">
        <v>391</v>
      </c>
      <c r="C21" s="377"/>
      <c r="D21" s="41"/>
      <c r="E21" s="37"/>
    </row>
    <row r="22" spans="1:6" s="5" customFormat="1" ht="21.9" customHeight="1" x14ac:dyDescent="0.2">
      <c r="A22" s="47">
        <v>6</v>
      </c>
      <c r="B22" s="376" t="s">
        <v>386</v>
      </c>
      <c r="C22" s="377"/>
      <c r="D22" s="41"/>
      <c r="E22" s="37"/>
    </row>
    <row r="23" spans="1:6" s="5" customFormat="1" ht="21.9" customHeight="1" x14ac:dyDescent="0.2">
      <c r="A23" s="48">
        <v>7</v>
      </c>
      <c r="B23" s="376" t="s">
        <v>385</v>
      </c>
      <c r="C23" s="377"/>
      <c r="D23" s="47"/>
      <c r="E23" s="39"/>
    </row>
    <row r="24" spans="1:6" ht="51" customHeight="1" thickBot="1" x14ac:dyDescent="0.25">
      <c r="A24" s="50">
        <v>8</v>
      </c>
      <c r="B24" s="378" t="s">
        <v>467</v>
      </c>
      <c r="C24" s="379"/>
      <c r="D24" s="50"/>
      <c r="E24" s="51"/>
    </row>
    <row r="25" spans="1:6" customFormat="1" ht="8.4" customHeight="1" thickBot="1" x14ac:dyDescent="0.25">
      <c r="A25" s="380"/>
      <c r="B25" s="380"/>
      <c r="C25" s="380"/>
      <c r="D25" s="380"/>
      <c r="E25" s="380"/>
    </row>
    <row r="26" spans="1:6" customFormat="1" ht="19.5" customHeight="1" x14ac:dyDescent="0.2">
      <c r="A26" s="240"/>
      <c r="B26" s="381" t="s">
        <v>392</v>
      </c>
      <c r="C26" s="382"/>
      <c r="D26" s="893" t="s">
        <v>393</v>
      </c>
      <c r="E26" s="240"/>
      <c r="F26" s="49"/>
    </row>
    <row r="27" spans="1:6" customFormat="1" ht="15" thickBot="1" x14ac:dyDescent="0.25">
      <c r="A27" s="241"/>
      <c r="B27" s="383"/>
      <c r="C27" s="384"/>
      <c r="D27" s="894"/>
      <c r="E27" s="241"/>
      <c r="F27" s="49"/>
    </row>
    <row r="28" spans="1:6" customFormat="1" ht="19.5" customHeight="1" thickBot="1" x14ac:dyDescent="0.25">
      <c r="A28" s="242">
        <v>1</v>
      </c>
      <c r="B28" s="385" t="s">
        <v>394</v>
      </c>
      <c r="C28" s="386"/>
      <c r="D28" s="243"/>
      <c r="E28" s="241"/>
      <c r="F28" s="49"/>
    </row>
    <row r="29" spans="1:6" ht="7.8" customHeight="1" x14ac:dyDescent="0.2">
      <c r="A29" s="244"/>
      <c r="B29" s="245"/>
      <c r="C29" s="245"/>
      <c r="D29" s="244"/>
      <c r="E29" s="237"/>
    </row>
    <row r="30" spans="1:6" ht="21" customHeight="1" x14ac:dyDescent="0.2">
      <c r="A30" s="9" t="s">
        <v>61</v>
      </c>
      <c r="B30" s="9"/>
      <c r="C30" s="9"/>
      <c r="D30" s="9"/>
      <c r="E30" s="9"/>
    </row>
    <row r="31" spans="1:6" x14ac:dyDescent="0.2">
      <c r="A31" s="7" t="s">
        <v>0</v>
      </c>
      <c r="B31" s="7"/>
      <c r="C31" s="7"/>
      <c r="D31" s="7"/>
      <c r="E31" s="7"/>
    </row>
    <row r="32" spans="1:6" ht="4.8" customHeight="1" thickBot="1" x14ac:dyDescent="0.25">
      <c r="A32" s="4"/>
    </row>
    <row r="33" spans="1:6" ht="37.5" customHeight="1" thickBot="1" x14ac:dyDescent="0.25">
      <c r="A33" s="387" t="s">
        <v>76</v>
      </c>
      <c r="B33" s="388"/>
      <c r="C33" s="389"/>
      <c r="D33" s="390" t="s">
        <v>395</v>
      </c>
      <c r="E33" s="391"/>
    </row>
    <row r="34" spans="1:6" ht="37.5" customHeight="1" thickBot="1" x14ac:dyDescent="0.25">
      <c r="A34" s="392" t="s">
        <v>387</v>
      </c>
      <c r="B34" s="393"/>
      <c r="C34" s="394"/>
      <c r="D34" s="395" t="s">
        <v>91</v>
      </c>
      <c r="E34" s="396"/>
    </row>
    <row r="35" spans="1:6" s="49" customFormat="1" ht="32.4" customHeight="1" x14ac:dyDescent="0.2">
      <c r="A35" s="884" t="s">
        <v>473</v>
      </c>
      <c r="B35" s="884"/>
      <c r="C35" s="884"/>
      <c r="D35" s="885" t="s">
        <v>474</v>
      </c>
      <c r="E35" s="886"/>
      <c r="F35" s="887"/>
    </row>
    <row r="36" spans="1:6" s="49" customFormat="1" ht="21" customHeight="1" thickBot="1" x14ac:dyDescent="0.25">
      <c r="A36" s="888" t="s">
        <v>475</v>
      </c>
      <c r="B36" s="889"/>
      <c r="C36" s="890"/>
      <c r="D36" s="891"/>
      <c r="E36" s="892"/>
      <c r="F36" s="887"/>
    </row>
    <row r="37" spans="1:6" ht="8.4" customHeight="1" x14ac:dyDescent="0.2"/>
    <row r="38" spans="1:6" ht="21" customHeight="1" x14ac:dyDescent="0.2">
      <c r="A38" s="397" t="s">
        <v>1</v>
      </c>
      <c r="B38" s="397"/>
      <c r="C38" s="397"/>
      <c r="D38" s="397"/>
      <c r="E38" s="397"/>
    </row>
    <row r="39" spans="1:6" ht="14.4" customHeight="1" x14ac:dyDescent="0.2">
      <c r="A39" s="370" t="s">
        <v>86</v>
      </c>
      <c r="B39" s="371"/>
      <c r="C39" s="371"/>
      <c r="D39" s="371"/>
      <c r="E39" s="372"/>
    </row>
    <row r="40" spans="1:6" x14ac:dyDescent="0.2">
      <c r="A40" s="373"/>
      <c r="B40" s="374"/>
      <c r="C40" s="374"/>
      <c r="D40" s="374"/>
      <c r="E40" s="375"/>
    </row>
    <row r="41" spans="1:6" s="49" customFormat="1" ht="21" customHeight="1" x14ac:dyDescent="0.2">
      <c r="A41" s="364" t="s">
        <v>92</v>
      </c>
      <c r="B41" s="364"/>
      <c r="C41" s="246"/>
      <c r="D41" s="247"/>
      <c r="E41" s="248"/>
    </row>
    <row r="42" spans="1:6" ht="21" customHeight="1" x14ac:dyDescent="0.2">
      <c r="A42" s="364" t="s">
        <v>93</v>
      </c>
      <c r="B42" s="364"/>
      <c r="C42" s="246"/>
      <c r="D42" s="247"/>
      <c r="E42" s="248"/>
    </row>
    <row r="43" spans="1:6" ht="20.100000000000001" customHeight="1" x14ac:dyDescent="0.2">
      <c r="A43" s="364" t="s">
        <v>94</v>
      </c>
      <c r="B43" s="364"/>
      <c r="C43" s="249" t="s">
        <v>396</v>
      </c>
      <c r="D43" s="250"/>
      <c r="E43" s="251"/>
    </row>
    <row r="44" spans="1:6" ht="20.100000000000001" customHeight="1" x14ac:dyDescent="0.2">
      <c r="A44" s="364"/>
      <c r="B44" s="364"/>
      <c r="C44" s="252" t="s">
        <v>397</v>
      </c>
      <c r="D44" s="52"/>
      <c r="E44" s="53"/>
    </row>
    <row r="45" spans="1:6" customFormat="1" ht="21" customHeight="1" x14ac:dyDescent="0.2">
      <c r="A45" s="365" t="s">
        <v>398</v>
      </c>
      <c r="B45" s="366"/>
      <c r="C45" s="367"/>
      <c r="D45" s="368"/>
      <c r="E45" s="369"/>
    </row>
  </sheetData>
  <mergeCells count="40">
    <mergeCell ref="A1:E1"/>
    <mergeCell ref="A5:B5"/>
    <mergeCell ref="D8:D10"/>
    <mergeCell ref="B9:C9"/>
    <mergeCell ref="A11:A12"/>
    <mergeCell ref="B11:C11"/>
    <mergeCell ref="B12:C12"/>
    <mergeCell ref="B22:C22"/>
    <mergeCell ref="B13:C13"/>
    <mergeCell ref="A14:A15"/>
    <mergeCell ref="B14:C14"/>
    <mergeCell ref="B15:C15"/>
    <mergeCell ref="A16:A17"/>
    <mergeCell ref="B16:C16"/>
    <mergeCell ref="B17:C17"/>
    <mergeCell ref="A18:A20"/>
    <mergeCell ref="B18:C18"/>
    <mergeCell ref="B19:C19"/>
    <mergeCell ref="B20:C20"/>
    <mergeCell ref="B21:C21"/>
    <mergeCell ref="A39:E40"/>
    <mergeCell ref="B23:C23"/>
    <mergeCell ref="B24:C24"/>
    <mergeCell ref="A25:E25"/>
    <mergeCell ref="B26:C27"/>
    <mergeCell ref="D26:D27"/>
    <mergeCell ref="B28:C28"/>
    <mergeCell ref="A33:C33"/>
    <mergeCell ref="D33:E33"/>
    <mergeCell ref="A34:C34"/>
    <mergeCell ref="D34:E34"/>
    <mergeCell ref="A38:E38"/>
    <mergeCell ref="A35:C35"/>
    <mergeCell ref="D35:E36"/>
    <mergeCell ref="A36:C36"/>
    <mergeCell ref="A41:B41"/>
    <mergeCell ref="A42:B42"/>
    <mergeCell ref="A43:B44"/>
    <mergeCell ref="A45:B45"/>
    <mergeCell ref="C45:E45"/>
  </mergeCells>
  <phoneticPr fontId="12"/>
  <printOptions horizontalCentered="1"/>
  <pageMargins left="0.38" right="0.19685039370078741" top="0.39370078740157483" bottom="0.39370078740157483"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G10" sqref="G10"/>
    </sheetView>
  </sheetViews>
  <sheetFormatPr defaultColWidth="8.09765625" defaultRowHeight="13.2" x14ac:dyDescent="0.2"/>
  <cols>
    <col min="1" max="2" width="8.09765625" style="58"/>
    <col min="3" max="3" width="11.69921875" style="58" customWidth="1"/>
    <col min="4" max="4" width="14.09765625" style="58" customWidth="1"/>
    <col min="5" max="8" width="9.59765625" style="58" customWidth="1"/>
    <col min="9" max="9" width="8.09765625" style="58"/>
    <col min="10" max="12" width="5.09765625" style="58" customWidth="1"/>
    <col min="13" max="16384" width="8.09765625" style="58"/>
  </cols>
  <sheetData>
    <row r="1" spans="2:13" x14ac:dyDescent="0.2">
      <c r="B1" s="58" t="s">
        <v>127</v>
      </c>
    </row>
    <row r="2" spans="2:13" x14ac:dyDescent="0.2">
      <c r="B2" s="58" t="s">
        <v>128</v>
      </c>
    </row>
    <row r="3" spans="2:13" ht="25.5" customHeight="1" x14ac:dyDescent="0.2">
      <c r="B3" s="819" t="s">
        <v>129</v>
      </c>
      <c r="C3" s="820"/>
      <c r="D3" s="821"/>
      <c r="E3" s="822"/>
      <c r="F3" s="822"/>
      <c r="G3" s="822"/>
      <c r="H3" s="822"/>
    </row>
    <row r="4" spans="2:13" ht="13.8" thickBot="1" x14ac:dyDescent="0.25"/>
    <row r="5" spans="2:13" ht="28.5" customHeight="1" x14ac:dyDescent="0.2">
      <c r="B5" s="835" t="s">
        <v>381</v>
      </c>
      <c r="C5" s="829"/>
      <c r="D5" s="827" t="s">
        <v>384</v>
      </c>
      <c r="E5" s="828"/>
      <c r="F5" s="829"/>
      <c r="G5" s="823" t="s">
        <v>383</v>
      </c>
      <c r="H5" s="823"/>
      <c r="I5" s="823"/>
      <c r="J5" s="823"/>
      <c r="K5" s="823"/>
      <c r="L5" s="823"/>
      <c r="M5" s="824"/>
    </row>
    <row r="6" spans="2:13" ht="22.5" customHeight="1" thickBot="1" x14ac:dyDescent="0.25">
      <c r="B6" s="833" t="s">
        <v>382</v>
      </c>
      <c r="C6" s="834"/>
      <c r="D6" s="830" t="s">
        <v>384</v>
      </c>
      <c r="E6" s="831"/>
      <c r="F6" s="832"/>
      <c r="G6" s="825"/>
      <c r="H6" s="825"/>
      <c r="I6" s="825"/>
      <c r="J6" s="825"/>
      <c r="K6" s="825"/>
      <c r="L6" s="825"/>
      <c r="M6" s="826"/>
    </row>
    <row r="7" spans="2:13" ht="22.5" customHeight="1" x14ac:dyDescent="0.2">
      <c r="B7" s="59"/>
      <c r="C7" s="60"/>
      <c r="D7" s="60"/>
      <c r="E7" s="60"/>
      <c r="F7" s="60"/>
      <c r="G7" s="60"/>
      <c r="H7" s="60"/>
      <c r="I7" s="60"/>
      <c r="J7" s="60"/>
      <c r="K7" s="60"/>
      <c r="L7" s="60"/>
      <c r="M7" s="61"/>
    </row>
    <row r="8" spans="2:13" ht="22.5" customHeight="1" x14ac:dyDescent="0.2">
      <c r="B8" s="59"/>
      <c r="C8" s="60"/>
      <c r="D8" s="60"/>
      <c r="E8" s="60"/>
      <c r="F8" s="60"/>
      <c r="G8" s="60"/>
      <c r="H8" s="60"/>
      <c r="I8" s="60"/>
      <c r="J8" s="60"/>
      <c r="K8" s="60"/>
      <c r="L8" s="60"/>
      <c r="M8" s="61"/>
    </row>
    <row r="9" spans="2:13" ht="22.5" customHeight="1" x14ac:dyDescent="0.2">
      <c r="B9" s="59"/>
      <c r="C9" s="60"/>
      <c r="D9" s="60"/>
      <c r="E9" s="60"/>
      <c r="F9" s="60"/>
      <c r="G9" s="60"/>
      <c r="H9" s="60"/>
      <c r="I9" s="60"/>
      <c r="J9" s="60"/>
      <c r="K9" s="60"/>
      <c r="L9" s="60"/>
      <c r="M9" s="61"/>
    </row>
    <row r="10" spans="2:13" ht="22.5" customHeight="1" x14ac:dyDescent="0.2">
      <c r="B10" s="59"/>
      <c r="C10" s="60"/>
      <c r="D10" s="60"/>
      <c r="E10" s="60"/>
      <c r="F10" s="60"/>
      <c r="G10" s="60"/>
      <c r="H10" s="60"/>
      <c r="I10" s="60"/>
      <c r="J10" s="60"/>
      <c r="K10" s="60"/>
      <c r="L10" s="60"/>
      <c r="M10" s="61"/>
    </row>
    <row r="11" spans="2:13" ht="22.5" customHeight="1" x14ac:dyDescent="0.2">
      <c r="B11" s="59"/>
      <c r="C11" s="60"/>
      <c r="D11" s="60"/>
      <c r="E11" s="60"/>
      <c r="F11" s="60"/>
      <c r="G11" s="60"/>
      <c r="H11" s="60"/>
      <c r="I11" s="60"/>
      <c r="J11" s="60"/>
      <c r="K11" s="60"/>
      <c r="L11" s="60"/>
      <c r="M11" s="61"/>
    </row>
    <row r="12" spans="2:13" ht="22.5" customHeight="1" x14ac:dyDescent="0.2">
      <c r="B12" s="59"/>
      <c r="C12" s="60"/>
      <c r="D12" s="60"/>
      <c r="E12" s="60"/>
      <c r="F12" s="60"/>
      <c r="G12" s="60"/>
      <c r="H12" s="60"/>
      <c r="I12" s="60"/>
      <c r="J12" s="60"/>
      <c r="K12" s="60"/>
      <c r="L12" s="60"/>
      <c r="M12" s="61"/>
    </row>
    <row r="13" spans="2:13" ht="22.5" customHeight="1" x14ac:dyDescent="0.2">
      <c r="B13" s="59"/>
      <c r="C13" s="60"/>
      <c r="D13" s="60"/>
      <c r="E13" s="60"/>
      <c r="F13" s="60"/>
      <c r="G13" s="60"/>
      <c r="H13" s="60"/>
      <c r="I13" s="60"/>
      <c r="J13" s="60"/>
      <c r="K13" s="60"/>
      <c r="L13" s="60"/>
      <c r="M13" s="61"/>
    </row>
    <row r="14" spans="2:13" ht="22.5" customHeight="1" x14ac:dyDescent="0.2">
      <c r="B14" s="59"/>
      <c r="C14" s="60"/>
      <c r="D14" s="60"/>
      <c r="E14" s="60"/>
      <c r="F14" s="60"/>
      <c r="G14" s="60"/>
      <c r="H14" s="60"/>
      <c r="I14" s="60"/>
      <c r="J14" s="60"/>
      <c r="K14" s="60"/>
      <c r="L14" s="60"/>
      <c r="M14" s="61"/>
    </row>
    <row r="15" spans="2:13" ht="22.5" customHeight="1" x14ac:dyDescent="0.2">
      <c r="B15" s="59"/>
      <c r="C15" s="60"/>
      <c r="D15" s="60"/>
      <c r="E15" s="60"/>
      <c r="F15" s="60"/>
      <c r="G15" s="60"/>
      <c r="H15" s="60"/>
      <c r="I15" s="60"/>
      <c r="J15" s="60"/>
      <c r="K15" s="60"/>
      <c r="L15" s="60"/>
      <c r="M15" s="61"/>
    </row>
    <row r="16" spans="2:13" ht="71.25" customHeight="1" thickBot="1" x14ac:dyDescent="0.25">
      <c r="B16" s="62"/>
      <c r="C16" s="63"/>
      <c r="D16" s="63"/>
      <c r="E16" s="63"/>
      <c r="F16" s="63"/>
      <c r="G16" s="63"/>
      <c r="H16" s="63"/>
      <c r="I16" s="63"/>
      <c r="J16" s="63"/>
      <c r="K16" s="63"/>
      <c r="L16" s="63"/>
      <c r="M16" s="64"/>
    </row>
    <row r="17" spans="2:14" ht="22.5" customHeight="1" x14ac:dyDescent="0.2">
      <c r="B17" s="65" t="s">
        <v>130</v>
      </c>
      <c r="C17" s="58" t="s">
        <v>131</v>
      </c>
    </row>
    <row r="18" spans="2:14" ht="22.5" customHeight="1" x14ac:dyDescent="0.2">
      <c r="B18" s="58">
        <v>2</v>
      </c>
      <c r="C18" s="58" t="s">
        <v>132</v>
      </c>
    </row>
    <row r="19" spans="2:14" ht="22.5" customHeight="1" x14ac:dyDescent="0.2">
      <c r="B19" s="58">
        <v>3</v>
      </c>
      <c r="C19" s="58" t="s">
        <v>133</v>
      </c>
    </row>
    <row r="20" spans="2:14" x14ac:dyDescent="0.2">
      <c r="N20" s="56" t="s">
        <v>126</v>
      </c>
    </row>
  </sheetData>
  <mergeCells count="7">
    <mergeCell ref="B3:D3"/>
    <mergeCell ref="E3:H3"/>
    <mergeCell ref="G5:M6"/>
    <mergeCell ref="D5:F5"/>
    <mergeCell ref="D6:F6"/>
    <mergeCell ref="B6:C6"/>
    <mergeCell ref="B5:C5"/>
  </mergeCells>
  <phoneticPr fontId="12"/>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70" zoomScaleNormal="100" zoomScaleSheetLayoutView="70" workbookViewId="0">
      <selection activeCell="A2" sqref="A2:W2"/>
    </sheetView>
  </sheetViews>
  <sheetFormatPr defaultColWidth="8.09765625" defaultRowHeight="13.2" x14ac:dyDescent="0.2"/>
  <cols>
    <col min="1" max="16384" width="8.09765625" style="66"/>
  </cols>
  <sheetData>
    <row r="1" spans="1:23" ht="38.4" customHeight="1" x14ac:dyDescent="0.2">
      <c r="A1" s="842" t="s">
        <v>134</v>
      </c>
      <c r="B1" s="842"/>
      <c r="C1" s="842"/>
      <c r="D1" s="842"/>
      <c r="E1" s="842"/>
      <c r="F1" s="842"/>
      <c r="G1" s="842"/>
      <c r="H1" s="842"/>
      <c r="I1" s="842"/>
      <c r="J1" s="842"/>
      <c r="K1" s="842"/>
      <c r="L1" s="842"/>
      <c r="M1" s="842"/>
      <c r="N1" s="842"/>
      <c r="O1" s="842"/>
      <c r="P1" s="842"/>
      <c r="Q1" s="842"/>
      <c r="R1" s="842"/>
      <c r="S1" s="842"/>
      <c r="T1" s="842"/>
      <c r="U1" s="842"/>
      <c r="V1" s="842"/>
      <c r="W1" s="842"/>
    </row>
    <row r="2" spans="1:23" ht="36" customHeight="1" x14ac:dyDescent="0.2">
      <c r="A2" s="843" t="s">
        <v>423</v>
      </c>
      <c r="B2" s="844"/>
      <c r="C2" s="844"/>
      <c r="D2" s="844"/>
      <c r="E2" s="844"/>
      <c r="F2" s="844"/>
      <c r="G2" s="844"/>
      <c r="H2" s="844"/>
      <c r="I2" s="844"/>
      <c r="J2" s="845"/>
      <c r="K2" s="845"/>
      <c r="L2" s="845"/>
      <c r="M2" s="845"/>
      <c r="N2" s="845"/>
      <c r="O2" s="845"/>
      <c r="P2" s="845"/>
      <c r="Q2" s="845"/>
      <c r="R2" s="845"/>
      <c r="S2" s="845"/>
      <c r="T2" s="845"/>
      <c r="U2" s="845"/>
      <c r="V2" s="845"/>
      <c r="W2" s="845"/>
    </row>
    <row r="3" spans="1:23" ht="69" customHeight="1" x14ac:dyDescent="0.2">
      <c r="A3" s="846" t="s">
        <v>424</v>
      </c>
      <c r="B3" s="847"/>
      <c r="C3" s="847"/>
      <c r="D3" s="847"/>
      <c r="E3" s="847"/>
      <c r="F3" s="847"/>
      <c r="G3" s="847"/>
      <c r="H3" s="847"/>
      <c r="I3" s="847"/>
      <c r="J3" s="847"/>
      <c r="K3" s="847"/>
      <c r="L3" s="847"/>
      <c r="M3" s="847"/>
      <c r="N3" s="847"/>
      <c r="O3" s="847"/>
      <c r="P3" s="847"/>
      <c r="Q3" s="847"/>
      <c r="R3" s="847"/>
      <c r="S3" s="847"/>
      <c r="T3" s="847"/>
      <c r="U3" s="847"/>
      <c r="V3" s="847"/>
      <c r="W3" s="847"/>
    </row>
    <row r="4" spans="1:23" s="67" customFormat="1" ht="27" customHeight="1" x14ac:dyDescent="0.2">
      <c r="A4" s="848" t="s">
        <v>135</v>
      </c>
      <c r="B4" s="848"/>
      <c r="C4" s="848"/>
      <c r="D4" s="848"/>
      <c r="E4" s="849" t="s">
        <v>472</v>
      </c>
      <c r="F4" s="849"/>
      <c r="G4" s="849"/>
      <c r="H4" s="849"/>
      <c r="I4" s="849"/>
      <c r="J4" s="849"/>
      <c r="K4" s="849"/>
      <c r="L4" s="849"/>
      <c r="M4" s="849"/>
      <c r="N4" s="849"/>
      <c r="O4" s="849"/>
      <c r="P4" s="849"/>
      <c r="Q4" s="849"/>
      <c r="R4" s="849"/>
      <c r="S4" s="849"/>
      <c r="T4" s="849"/>
      <c r="U4" s="849"/>
      <c r="V4" s="849"/>
      <c r="W4" s="849"/>
    </row>
    <row r="5" spans="1:23" s="67" customFormat="1" ht="27" customHeight="1" x14ac:dyDescent="0.2">
      <c r="A5" s="68"/>
      <c r="B5" s="68"/>
      <c r="C5" s="68"/>
      <c r="D5" s="68"/>
      <c r="E5" s="849"/>
      <c r="F5" s="849"/>
      <c r="G5" s="849"/>
      <c r="H5" s="849"/>
      <c r="I5" s="849"/>
      <c r="J5" s="849"/>
      <c r="K5" s="849"/>
      <c r="L5" s="849"/>
      <c r="M5" s="849"/>
      <c r="N5" s="849"/>
      <c r="O5" s="849"/>
      <c r="P5" s="849"/>
      <c r="Q5" s="849"/>
      <c r="R5" s="849"/>
      <c r="S5" s="849"/>
      <c r="T5" s="849"/>
      <c r="U5" s="849"/>
      <c r="V5" s="849"/>
      <c r="W5" s="849"/>
    </row>
    <row r="6" spans="1:23" ht="6" customHeight="1" thickBot="1" x14ac:dyDescent="0.25"/>
    <row r="7" spans="1:23" ht="26.25" customHeight="1" thickBot="1" x14ac:dyDescent="0.25">
      <c r="B7" s="836" t="s">
        <v>136</v>
      </c>
      <c r="C7" s="837"/>
      <c r="D7" s="837"/>
      <c r="E7" s="837"/>
      <c r="F7" s="838" t="s">
        <v>137</v>
      </c>
      <c r="G7" s="839"/>
      <c r="H7" s="839"/>
      <c r="I7" s="839"/>
      <c r="J7" s="839"/>
      <c r="K7" s="839"/>
      <c r="L7" s="839"/>
      <c r="M7" s="839"/>
      <c r="N7" s="839"/>
      <c r="O7" s="840"/>
    </row>
    <row r="9" spans="1:23" ht="24.6" customHeight="1" x14ac:dyDescent="0.2">
      <c r="A9" s="841" t="s">
        <v>138</v>
      </c>
      <c r="B9" s="841"/>
      <c r="C9" s="841"/>
      <c r="D9" s="841"/>
      <c r="E9" s="841"/>
      <c r="F9" s="841"/>
      <c r="G9" s="841"/>
      <c r="H9" s="841"/>
      <c r="I9" s="841"/>
      <c r="J9" s="841"/>
      <c r="K9" s="841"/>
      <c r="L9" s="841"/>
      <c r="M9" s="841"/>
      <c r="N9" s="841"/>
      <c r="O9" s="841"/>
      <c r="P9" s="841"/>
      <c r="Q9" s="841"/>
      <c r="R9" s="841"/>
      <c r="S9" s="841"/>
      <c r="T9" s="841"/>
      <c r="U9" s="841"/>
      <c r="V9" s="841"/>
      <c r="W9" s="841"/>
    </row>
    <row r="11" spans="1:23" ht="19.2" x14ac:dyDescent="0.2">
      <c r="A11" s="67"/>
      <c r="B11" s="67" t="s">
        <v>139</v>
      </c>
      <c r="C11" s="69"/>
      <c r="D11" s="67"/>
      <c r="E11" s="67"/>
      <c r="F11" s="67"/>
      <c r="G11" s="67"/>
      <c r="I11" s="67"/>
      <c r="J11" s="67"/>
      <c r="K11" s="67"/>
      <c r="L11" s="67"/>
      <c r="M11" s="67" t="s">
        <v>140</v>
      </c>
      <c r="N11" s="67"/>
      <c r="O11" s="67"/>
      <c r="Q11" s="67"/>
      <c r="R11" s="67"/>
      <c r="S11" s="67"/>
      <c r="T11" s="67"/>
      <c r="U11" s="67"/>
      <c r="V11" s="67"/>
      <c r="W11" s="67"/>
    </row>
    <row r="34" spans="1:23" ht="19.2" x14ac:dyDescent="0.2">
      <c r="A34" s="67"/>
      <c r="B34" s="67" t="s">
        <v>141</v>
      </c>
      <c r="C34" s="67"/>
      <c r="D34" s="67"/>
      <c r="E34" s="67"/>
      <c r="F34" s="67"/>
      <c r="G34" s="67"/>
      <c r="I34" s="67"/>
      <c r="J34" s="67"/>
      <c r="K34" s="67"/>
      <c r="L34" s="67"/>
      <c r="M34" s="67" t="s">
        <v>142</v>
      </c>
      <c r="N34" s="67"/>
      <c r="O34" s="67"/>
      <c r="Q34" s="67"/>
      <c r="R34" s="67"/>
      <c r="S34" s="67"/>
      <c r="T34" s="67"/>
      <c r="U34" s="67"/>
      <c r="V34" s="67"/>
      <c r="W34" s="67"/>
    </row>
  </sheetData>
  <mergeCells count="9">
    <mergeCell ref="B7:E7"/>
    <mergeCell ref="F7:O7"/>
    <mergeCell ref="A9:W9"/>
    <mergeCell ref="A1:W1"/>
    <mergeCell ref="A2:W2"/>
    <mergeCell ref="A3:W3"/>
    <mergeCell ref="A4:D4"/>
    <mergeCell ref="E4:W4"/>
    <mergeCell ref="E5:W5"/>
  </mergeCells>
  <phoneticPr fontId="12"/>
  <printOptions horizontalCentered="1" verticalCentered="1"/>
  <pageMargins left="0" right="0" top="0" bottom="0" header="0.51181102362204722" footer="0.51181102362204722"/>
  <pageSetup paperSize="9" scale="70" orientation="landscape" r:id="rId1"/>
  <headerFooter alignWithMargins="0"/>
  <colBreaks count="1" manualBreakCount="1">
    <brk id="23" min="6" max="5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C12" sqref="C12"/>
    </sheetView>
  </sheetViews>
  <sheetFormatPr defaultColWidth="7.8984375" defaultRowHeight="12" x14ac:dyDescent="0.2"/>
  <cols>
    <col min="1" max="1" width="27.69921875" style="71" customWidth="1"/>
    <col min="2" max="2" width="63.69921875" style="71" customWidth="1"/>
    <col min="3" max="3" width="2.69921875" style="71" customWidth="1"/>
    <col min="4" max="16384" width="7.8984375" style="71"/>
  </cols>
  <sheetData>
    <row r="1" spans="1:2" ht="16.95" customHeight="1" x14ac:dyDescent="0.2">
      <c r="A1" s="70" t="s">
        <v>84</v>
      </c>
    </row>
    <row r="2" spans="1:2" ht="32.4" customHeight="1" thickBot="1" x14ac:dyDescent="0.25">
      <c r="A2" s="856" t="s">
        <v>143</v>
      </c>
      <c r="B2" s="856"/>
    </row>
    <row r="3" spans="1:2" s="74" customFormat="1" ht="24.9" customHeight="1" x14ac:dyDescent="0.2">
      <c r="A3" s="72" t="s">
        <v>20</v>
      </c>
      <c r="B3" s="73"/>
    </row>
    <row r="4" spans="1:2" s="74" customFormat="1" ht="24.9" customHeight="1" thickBot="1" x14ac:dyDescent="0.25">
      <c r="A4" s="75" t="s">
        <v>21</v>
      </c>
      <c r="B4" s="76"/>
    </row>
    <row r="5" spans="1:2" s="74" customFormat="1" ht="20.100000000000001" customHeight="1" thickBot="1" x14ac:dyDescent="0.25">
      <c r="A5" s="77"/>
      <c r="B5" s="77"/>
    </row>
    <row r="6" spans="1:2" s="74" customFormat="1" ht="33.75" customHeight="1" x14ac:dyDescent="0.2">
      <c r="A6" s="857" t="s">
        <v>144</v>
      </c>
      <c r="B6" s="858"/>
    </row>
    <row r="7" spans="1:2" s="74" customFormat="1" ht="24.9" customHeight="1" x14ac:dyDescent="0.2">
      <c r="A7" s="859" t="s">
        <v>145</v>
      </c>
      <c r="B7" s="860"/>
    </row>
    <row r="8" spans="1:2" s="74" customFormat="1" ht="99.9" customHeight="1" x14ac:dyDescent="0.2">
      <c r="A8" s="861"/>
      <c r="B8" s="862"/>
    </row>
    <row r="9" spans="1:2" s="74" customFormat="1" ht="24.9" customHeight="1" x14ac:dyDescent="0.2">
      <c r="A9" s="850" t="s">
        <v>146</v>
      </c>
      <c r="B9" s="851"/>
    </row>
    <row r="10" spans="1:2" s="74" customFormat="1" ht="99.9" customHeight="1" x14ac:dyDescent="0.2">
      <c r="A10" s="852"/>
      <c r="B10" s="853"/>
    </row>
    <row r="11" spans="1:2" s="74" customFormat="1" ht="24.9" customHeight="1" x14ac:dyDescent="0.2">
      <c r="A11" s="850" t="s">
        <v>147</v>
      </c>
      <c r="B11" s="851"/>
    </row>
    <row r="12" spans="1:2" s="74" customFormat="1" ht="99.9" customHeight="1" x14ac:dyDescent="0.2">
      <c r="A12" s="852"/>
      <c r="B12" s="853"/>
    </row>
    <row r="13" spans="1:2" s="74" customFormat="1" ht="24.9" customHeight="1" x14ac:dyDescent="0.2">
      <c r="A13" s="850" t="s">
        <v>148</v>
      </c>
      <c r="B13" s="851"/>
    </row>
    <row r="14" spans="1:2" s="74" customFormat="1" ht="99.9" customHeight="1" thickBot="1" x14ac:dyDescent="0.25">
      <c r="A14" s="854"/>
      <c r="B14" s="855"/>
    </row>
    <row r="15" spans="1:2" s="74" customFormat="1" ht="13.2" x14ac:dyDescent="0.2">
      <c r="A15" s="78"/>
      <c r="B15" s="78"/>
    </row>
    <row r="16" spans="1:2" ht="16.95" customHeight="1" x14ac:dyDescent="0.2">
      <c r="A16" s="70" t="s">
        <v>149</v>
      </c>
    </row>
    <row r="18" spans="2:2" ht="13.2" x14ac:dyDescent="0.2">
      <c r="B18" s="56" t="s">
        <v>126</v>
      </c>
    </row>
  </sheetData>
  <mergeCells count="10">
    <mergeCell ref="A11:B11"/>
    <mergeCell ref="A12:B12"/>
    <mergeCell ref="A13:B13"/>
    <mergeCell ref="A14:B14"/>
    <mergeCell ref="A2:B2"/>
    <mergeCell ref="A6:B6"/>
    <mergeCell ref="A7:B7"/>
    <mergeCell ref="A8:B8"/>
    <mergeCell ref="A9:B9"/>
    <mergeCell ref="A10:B10"/>
  </mergeCells>
  <phoneticPr fontId="1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A12" sqref="A12:L12"/>
    </sheetView>
  </sheetViews>
  <sheetFormatPr defaultColWidth="7.8984375" defaultRowHeight="13.2" x14ac:dyDescent="0.2"/>
  <cols>
    <col min="1" max="1" width="5.69921875" style="70" customWidth="1"/>
    <col min="2" max="3" width="13.19921875" style="70" customWidth="1"/>
    <col min="4" max="5" width="11.5" style="70" customWidth="1"/>
    <col min="6" max="6" width="16" style="70" customWidth="1"/>
    <col min="7" max="12" width="4.69921875" style="70" customWidth="1"/>
    <col min="13" max="16384" width="7.8984375" style="70"/>
  </cols>
  <sheetData>
    <row r="1" spans="1:12" x14ac:dyDescent="0.2">
      <c r="A1" s="864" t="s">
        <v>150</v>
      </c>
      <c r="B1" s="864"/>
      <c r="C1" s="864"/>
      <c r="D1" s="864"/>
      <c r="E1" s="864"/>
      <c r="F1" s="864"/>
      <c r="G1" s="864"/>
      <c r="H1" s="864"/>
      <c r="I1" s="864"/>
      <c r="J1" s="864"/>
      <c r="K1" s="864"/>
      <c r="L1" s="864"/>
    </row>
    <row r="3" spans="1:12" ht="16.95" customHeight="1" x14ac:dyDescent="0.2">
      <c r="A3" s="856" t="s">
        <v>151</v>
      </c>
      <c r="B3" s="856"/>
      <c r="C3" s="856"/>
      <c r="D3" s="856"/>
      <c r="E3" s="856"/>
      <c r="F3" s="856"/>
      <c r="G3" s="856"/>
      <c r="H3" s="856"/>
      <c r="I3" s="856"/>
      <c r="J3" s="856"/>
      <c r="K3" s="856"/>
      <c r="L3" s="856"/>
    </row>
    <row r="4" spans="1:12" ht="16.95" customHeight="1" x14ac:dyDescent="0.2">
      <c r="A4" s="79"/>
      <c r="B4" s="79"/>
      <c r="C4" s="79"/>
      <c r="D4" s="79"/>
      <c r="E4" s="79"/>
      <c r="F4" s="79"/>
      <c r="G4" s="79"/>
      <c r="H4" s="79"/>
      <c r="I4" s="79"/>
      <c r="J4" s="79"/>
      <c r="K4" s="79"/>
      <c r="L4" s="79"/>
    </row>
    <row r="5" spans="1:12" ht="24" customHeight="1" x14ac:dyDescent="0.2">
      <c r="A5" s="80"/>
      <c r="B5" s="80"/>
      <c r="C5" s="80"/>
      <c r="D5" s="80"/>
      <c r="E5" s="80"/>
      <c r="F5" s="80"/>
      <c r="G5" s="81"/>
      <c r="H5" s="82" t="s">
        <v>67</v>
      </c>
      <c r="I5" s="82"/>
      <c r="J5" s="82" t="s">
        <v>65</v>
      </c>
      <c r="K5" s="82"/>
      <c r="L5" s="82" t="s">
        <v>27</v>
      </c>
    </row>
    <row r="6" spans="1:12" ht="16.95" customHeight="1" x14ac:dyDescent="0.2">
      <c r="A6" s="865" t="s">
        <v>152</v>
      </c>
      <c r="B6" s="865"/>
      <c r="C6" s="80" t="s">
        <v>153</v>
      </c>
      <c r="D6" s="80"/>
      <c r="E6" s="80"/>
      <c r="F6" s="80"/>
      <c r="G6" s="80"/>
      <c r="H6" s="80"/>
      <c r="I6" s="80"/>
      <c r="J6" s="80"/>
      <c r="K6" s="80"/>
      <c r="L6" s="80"/>
    </row>
    <row r="7" spans="1:12" ht="16.95" customHeight="1" x14ac:dyDescent="0.2">
      <c r="A7" s="83"/>
      <c r="B7" s="83"/>
      <c r="C7" s="83"/>
      <c r="D7" s="83"/>
      <c r="E7" s="83"/>
      <c r="F7" s="83"/>
      <c r="G7" s="83"/>
      <c r="H7" s="83"/>
      <c r="I7" s="83"/>
      <c r="J7" s="83"/>
      <c r="K7" s="83"/>
      <c r="L7" s="83"/>
    </row>
    <row r="8" spans="1:12" s="85" customFormat="1" ht="21" customHeight="1" x14ac:dyDescent="0.2">
      <c r="A8" s="866" t="s">
        <v>154</v>
      </c>
      <c r="B8" s="866"/>
      <c r="C8" s="866"/>
      <c r="D8" s="84" t="s">
        <v>155</v>
      </c>
      <c r="E8" s="867"/>
      <c r="F8" s="867"/>
      <c r="G8" s="867"/>
      <c r="H8" s="867"/>
      <c r="I8" s="867"/>
      <c r="J8" s="867"/>
      <c r="K8" s="867"/>
      <c r="L8" s="867"/>
    </row>
    <row r="9" spans="1:12" ht="21" customHeight="1" x14ac:dyDescent="0.2">
      <c r="A9" s="86"/>
      <c r="B9" s="86"/>
      <c r="C9" s="86"/>
      <c r="D9" s="87"/>
      <c r="E9" s="868"/>
      <c r="F9" s="868"/>
      <c r="G9" s="868"/>
      <c r="H9" s="868"/>
      <c r="I9" s="868"/>
      <c r="J9" s="868"/>
      <c r="K9" s="868"/>
      <c r="L9" s="868"/>
    </row>
    <row r="10" spans="1:12" ht="21" customHeight="1" x14ac:dyDescent="0.15">
      <c r="A10" s="86"/>
      <c r="B10" s="86"/>
      <c r="C10" s="86"/>
      <c r="D10" s="869" t="s">
        <v>97</v>
      </c>
      <c r="E10" s="869"/>
      <c r="F10" s="870"/>
      <c r="G10" s="870"/>
      <c r="H10" s="870"/>
      <c r="I10" s="870"/>
      <c r="J10" s="870"/>
      <c r="K10" s="870"/>
      <c r="L10" s="870"/>
    </row>
    <row r="11" spans="1:12" ht="21" customHeight="1" x14ac:dyDescent="0.2">
      <c r="D11" s="872"/>
      <c r="E11" s="872"/>
      <c r="F11" s="871"/>
      <c r="G11" s="871"/>
      <c r="H11" s="871"/>
      <c r="I11" s="871"/>
      <c r="J11" s="871"/>
      <c r="K11" s="871"/>
      <c r="L11" s="871"/>
    </row>
    <row r="12" spans="1:12" ht="27.75" customHeight="1" x14ac:dyDescent="0.2">
      <c r="A12" s="873"/>
      <c r="B12" s="873"/>
      <c r="C12" s="873"/>
      <c r="D12" s="873"/>
      <c r="E12" s="873"/>
      <c r="F12" s="873"/>
      <c r="G12" s="873"/>
      <c r="H12" s="873"/>
      <c r="I12" s="873"/>
      <c r="J12" s="873"/>
      <c r="K12" s="873"/>
      <c r="L12" s="873"/>
    </row>
    <row r="13" spans="1:12" ht="27.75" customHeight="1" x14ac:dyDescent="0.2">
      <c r="A13" s="88"/>
      <c r="B13" s="88"/>
      <c r="C13" s="88"/>
      <c r="D13" s="88"/>
      <c r="E13" s="88"/>
      <c r="F13" s="88"/>
      <c r="G13" s="88"/>
      <c r="H13" s="88"/>
      <c r="I13" s="88"/>
      <c r="J13" s="88"/>
      <c r="K13" s="88"/>
      <c r="L13" s="88"/>
    </row>
    <row r="14" spans="1:12" s="74" customFormat="1" ht="16.95" customHeight="1" x14ac:dyDescent="0.2">
      <c r="A14" s="89" t="s">
        <v>156</v>
      </c>
      <c r="B14" s="90"/>
      <c r="C14" s="90"/>
      <c r="D14" s="90"/>
      <c r="E14" s="90"/>
      <c r="F14" s="90"/>
      <c r="G14" s="90"/>
      <c r="H14" s="90"/>
      <c r="I14" s="90"/>
      <c r="J14" s="90"/>
      <c r="K14" s="90"/>
      <c r="L14" s="90"/>
    </row>
    <row r="20" spans="1:8" ht="19.5" customHeight="1" x14ac:dyDescent="0.2">
      <c r="A20" s="91"/>
      <c r="B20" s="863" t="s">
        <v>157</v>
      </c>
      <c r="C20" s="863"/>
      <c r="D20" s="863"/>
      <c r="E20" s="863"/>
      <c r="F20" s="863"/>
      <c r="G20" s="863"/>
      <c r="H20" s="863"/>
    </row>
    <row r="21" spans="1:8" ht="19.5" customHeight="1" x14ac:dyDescent="0.2">
      <c r="A21" s="91"/>
      <c r="B21" s="863" t="s">
        <v>158</v>
      </c>
      <c r="C21" s="863"/>
      <c r="D21" s="863"/>
      <c r="E21" s="863"/>
      <c r="F21" s="863"/>
      <c r="G21" s="863"/>
      <c r="H21" s="863"/>
    </row>
    <row r="22" spans="1:8" ht="19.5" customHeight="1" x14ac:dyDescent="0.2">
      <c r="A22" s="91"/>
      <c r="B22" s="863" t="s">
        <v>159</v>
      </c>
      <c r="C22" s="863"/>
      <c r="D22" s="863"/>
      <c r="E22" s="863"/>
      <c r="F22" s="863"/>
      <c r="G22" s="863"/>
      <c r="H22" s="863"/>
    </row>
    <row r="23" spans="1:8" ht="19.5" customHeight="1" x14ac:dyDescent="0.2">
      <c r="A23" s="91"/>
      <c r="B23" s="863" t="s">
        <v>160</v>
      </c>
      <c r="C23" s="863"/>
      <c r="D23" s="863"/>
      <c r="E23" s="863"/>
      <c r="F23" s="863"/>
      <c r="G23" s="863"/>
      <c r="H23" s="863"/>
    </row>
    <row r="24" spans="1:8" ht="19.5" customHeight="1" x14ac:dyDescent="0.2">
      <c r="A24" s="91"/>
      <c r="B24" s="863" t="s">
        <v>161</v>
      </c>
      <c r="C24" s="863"/>
      <c r="D24" s="863"/>
      <c r="E24" s="863"/>
      <c r="F24" s="863"/>
      <c r="G24" s="863"/>
      <c r="H24" s="863"/>
    </row>
    <row r="25" spans="1:8" x14ac:dyDescent="0.2">
      <c r="A25" s="70" t="s">
        <v>162</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2"/>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12" sqref="C12"/>
    </sheetView>
  </sheetViews>
  <sheetFormatPr defaultColWidth="8.3984375" defaultRowHeight="13.2" x14ac:dyDescent="0.2"/>
  <cols>
    <col min="1" max="1" width="0.8984375" style="92" customWidth="1"/>
    <col min="2" max="2" width="7" style="92" customWidth="1"/>
    <col min="3" max="3" width="99.69921875" style="93" customWidth="1"/>
    <col min="4" max="4" width="0.8984375" style="92" customWidth="1"/>
    <col min="5" max="10" width="8.3984375" style="92"/>
    <col min="11" max="11" width="7.69921875" style="92" customWidth="1"/>
    <col min="12" max="16384" width="8.3984375" style="92"/>
  </cols>
  <sheetData>
    <row r="1" spans="2:3" x14ac:dyDescent="0.2">
      <c r="B1" s="92" t="s">
        <v>163</v>
      </c>
    </row>
    <row r="2" spans="2:3" x14ac:dyDescent="0.2">
      <c r="C2" s="94" t="s">
        <v>164</v>
      </c>
    </row>
    <row r="3" spans="2:3" ht="6" customHeight="1" x14ac:dyDescent="0.2"/>
    <row r="4" spans="2:3" x14ac:dyDescent="0.2">
      <c r="B4" s="95" t="s">
        <v>165</v>
      </c>
      <c r="C4" s="96" t="s">
        <v>166</v>
      </c>
    </row>
    <row r="5" spans="2:3" x14ac:dyDescent="0.2">
      <c r="B5" s="97" t="s">
        <v>167</v>
      </c>
      <c r="C5" s="98" t="s">
        <v>168</v>
      </c>
    </row>
    <row r="6" spans="2:3" x14ac:dyDescent="0.2">
      <c r="B6" s="97" t="s">
        <v>169</v>
      </c>
      <c r="C6" s="98" t="s">
        <v>170</v>
      </c>
    </row>
    <row r="7" spans="2:3" x14ac:dyDescent="0.2">
      <c r="B7" s="97" t="s">
        <v>171</v>
      </c>
      <c r="C7" s="98" t="s">
        <v>172</v>
      </c>
    </row>
    <row r="8" spans="2:3" ht="19.2" x14ac:dyDescent="0.2">
      <c r="B8" s="97" t="s">
        <v>173</v>
      </c>
      <c r="C8" s="98" t="s">
        <v>174</v>
      </c>
    </row>
    <row r="9" spans="2:3" x14ac:dyDescent="0.2">
      <c r="B9" s="97" t="s">
        <v>175</v>
      </c>
      <c r="C9" s="98" t="s">
        <v>176</v>
      </c>
    </row>
    <row r="10" spans="2:3" ht="67.2" x14ac:dyDescent="0.2">
      <c r="B10" s="97" t="s">
        <v>177</v>
      </c>
      <c r="C10" s="98" t="s">
        <v>178</v>
      </c>
    </row>
    <row r="11" spans="2:3" ht="86.4" x14ac:dyDescent="0.2">
      <c r="B11" s="97" t="s">
        <v>179</v>
      </c>
      <c r="C11" s="98" t="s">
        <v>180</v>
      </c>
    </row>
    <row r="12" spans="2:3" ht="67.2" x14ac:dyDescent="0.2">
      <c r="B12" s="97" t="s">
        <v>181</v>
      </c>
      <c r="C12" s="98" t="s">
        <v>182</v>
      </c>
    </row>
    <row r="13" spans="2:3" ht="76.8" x14ac:dyDescent="0.2">
      <c r="B13" s="97" t="s">
        <v>183</v>
      </c>
      <c r="C13" s="98" t="s">
        <v>184</v>
      </c>
    </row>
    <row r="14" spans="2:3" ht="28.8" x14ac:dyDescent="0.2">
      <c r="B14" s="97" t="s">
        <v>185</v>
      </c>
      <c r="C14" s="98" t="s">
        <v>186</v>
      </c>
    </row>
    <row r="15" spans="2:3" ht="38.4" x14ac:dyDescent="0.2">
      <c r="B15" s="97" t="s">
        <v>187</v>
      </c>
      <c r="C15" s="98" t="s">
        <v>188</v>
      </c>
    </row>
    <row r="16" spans="2:3" ht="28.8" x14ac:dyDescent="0.2">
      <c r="B16" s="97" t="s">
        <v>189</v>
      </c>
      <c r="C16" s="98" t="s">
        <v>190</v>
      </c>
    </row>
    <row r="17" spans="2:3" x14ac:dyDescent="0.2">
      <c r="B17" s="97" t="s">
        <v>191</v>
      </c>
      <c r="C17" s="98" t="s">
        <v>192</v>
      </c>
    </row>
    <row r="18" spans="2:3" ht="19.2" x14ac:dyDescent="0.2">
      <c r="B18" s="97" t="s">
        <v>193</v>
      </c>
      <c r="C18" s="98" t="s">
        <v>194</v>
      </c>
    </row>
    <row r="19" spans="2:3" ht="19.2" x14ac:dyDescent="0.2">
      <c r="B19" s="97" t="s">
        <v>195</v>
      </c>
      <c r="C19" s="98" t="s">
        <v>196</v>
      </c>
    </row>
    <row r="20" spans="2:3" ht="19.2" x14ac:dyDescent="0.2">
      <c r="B20" s="97" t="s">
        <v>197</v>
      </c>
      <c r="C20" s="99" t="s">
        <v>198</v>
      </c>
    </row>
    <row r="21" spans="2:3" ht="19.2" x14ac:dyDescent="0.2">
      <c r="B21" s="100" t="s">
        <v>199</v>
      </c>
      <c r="C21" s="101" t="s">
        <v>200</v>
      </c>
    </row>
    <row r="22" spans="2:3" x14ac:dyDescent="0.2">
      <c r="B22" s="102"/>
    </row>
  </sheetData>
  <phoneticPr fontId="12"/>
  <printOptions horizontalCentered="1"/>
  <pageMargins left="0.23622047244094491" right="0.23622047244094491"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E12" sqref="E12"/>
    </sheetView>
  </sheetViews>
  <sheetFormatPr defaultColWidth="8.3984375" defaultRowHeight="13.2" x14ac:dyDescent="0.2"/>
  <cols>
    <col min="1" max="1" width="0.8984375" style="92" customWidth="1"/>
    <col min="2" max="2" width="7" style="92" customWidth="1"/>
    <col min="3" max="3" width="99.69921875" style="93" customWidth="1"/>
    <col min="4" max="4" width="0.8984375" style="92" customWidth="1"/>
    <col min="5" max="10" width="8.3984375" style="92"/>
    <col min="11" max="11" width="7.69921875" style="92" customWidth="1"/>
    <col min="12" max="16384" width="8.3984375" style="92"/>
  </cols>
  <sheetData>
    <row r="1" spans="2:3" x14ac:dyDescent="0.2">
      <c r="B1" s="92" t="s">
        <v>201</v>
      </c>
      <c r="C1" s="92"/>
    </row>
    <row r="2" spans="2:3" x14ac:dyDescent="0.2">
      <c r="C2" s="92" t="s">
        <v>202</v>
      </c>
    </row>
    <row r="3" spans="2:3" ht="6" customHeight="1" x14ac:dyDescent="0.2"/>
    <row r="4" spans="2:3" x14ac:dyDescent="0.2">
      <c r="B4" s="95" t="s">
        <v>165</v>
      </c>
      <c r="C4" s="96" t="s">
        <v>166</v>
      </c>
    </row>
    <row r="5" spans="2:3" ht="19.2" x14ac:dyDescent="0.2">
      <c r="B5" s="97" t="s">
        <v>167</v>
      </c>
      <c r="C5" s="98" t="s">
        <v>203</v>
      </c>
    </row>
    <row r="6" spans="2:3" ht="19.2" x14ac:dyDescent="0.2">
      <c r="B6" s="97" t="s">
        <v>169</v>
      </c>
      <c r="C6" s="98" t="s">
        <v>204</v>
      </c>
    </row>
    <row r="7" spans="2:3" x14ac:dyDescent="0.2">
      <c r="B7" s="97" t="s">
        <v>171</v>
      </c>
      <c r="C7" s="98" t="s">
        <v>172</v>
      </c>
    </row>
    <row r="8" spans="2:3" ht="19.2" x14ac:dyDescent="0.2">
      <c r="B8" s="97" t="s">
        <v>173</v>
      </c>
      <c r="C8" s="98" t="s">
        <v>174</v>
      </c>
    </row>
    <row r="9" spans="2:3" x14ac:dyDescent="0.2">
      <c r="B9" s="97" t="s">
        <v>175</v>
      </c>
      <c r="C9" s="98" t="s">
        <v>176</v>
      </c>
    </row>
    <row r="10" spans="2:3" ht="19.2" x14ac:dyDescent="0.2">
      <c r="B10" s="97" t="s">
        <v>177</v>
      </c>
      <c r="C10" s="98" t="s">
        <v>205</v>
      </c>
    </row>
    <row r="11" spans="2:3" ht="67.2" x14ac:dyDescent="0.2">
      <c r="B11" s="97" t="s">
        <v>179</v>
      </c>
      <c r="C11" s="98" t="s">
        <v>206</v>
      </c>
    </row>
    <row r="12" spans="2:3" ht="67.2" x14ac:dyDescent="0.2">
      <c r="B12" s="97" t="s">
        <v>181</v>
      </c>
      <c r="C12" s="98" t="s">
        <v>207</v>
      </c>
    </row>
    <row r="13" spans="2:3" ht="38.4" x14ac:dyDescent="0.2">
      <c r="B13" s="97" t="s">
        <v>183</v>
      </c>
      <c r="C13" s="98" t="s">
        <v>208</v>
      </c>
    </row>
    <row r="14" spans="2:3" ht="28.8" x14ac:dyDescent="0.2">
      <c r="B14" s="97" t="s">
        <v>185</v>
      </c>
      <c r="C14" s="98" t="s">
        <v>209</v>
      </c>
    </row>
    <row r="15" spans="2:3" ht="38.4" x14ac:dyDescent="0.2">
      <c r="B15" s="97" t="s">
        <v>187</v>
      </c>
      <c r="C15" s="98" t="s">
        <v>210</v>
      </c>
    </row>
    <row r="16" spans="2:3" ht="28.8" x14ac:dyDescent="0.2">
      <c r="B16" s="97" t="s">
        <v>189</v>
      </c>
      <c r="C16" s="98" t="s">
        <v>211</v>
      </c>
    </row>
    <row r="17" spans="2:3" x14ac:dyDescent="0.2">
      <c r="B17" s="97" t="s">
        <v>191</v>
      </c>
      <c r="C17" s="98" t="s">
        <v>192</v>
      </c>
    </row>
    <row r="18" spans="2:3" ht="19.2" x14ac:dyDescent="0.2">
      <c r="B18" s="97" t="s">
        <v>193</v>
      </c>
      <c r="C18" s="98" t="s">
        <v>212</v>
      </c>
    </row>
    <row r="19" spans="2:3" ht="19.2" x14ac:dyDescent="0.2">
      <c r="B19" s="97" t="s">
        <v>195</v>
      </c>
      <c r="C19" s="98" t="s">
        <v>213</v>
      </c>
    </row>
    <row r="20" spans="2:3" ht="19.2" x14ac:dyDescent="0.2">
      <c r="B20" s="97" t="s">
        <v>197</v>
      </c>
      <c r="C20" s="99" t="s">
        <v>214</v>
      </c>
    </row>
    <row r="21" spans="2:3" ht="19.2" x14ac:dyDescent="0.2">
      <c r="B21" s="100" t="s">
        <v>215</v>
      </c>
      <c r="C21" s="101" t="s">
        <v>216</v>
      </c>
    </row>
    <row r="22" spans="2:3" x14ac:dyDescent="0.2">
      <c r="B22" s="102"/>
    </row>
  </sheetData>
  <phoneticPr fontId="12"/>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showGridLines="0" view="pageBreakPreview" zoomScaleNormal="100" zoomScaleSheetLayoutView="100" workbookViewId="0"/>
  </sheetViews>
  <sheetFormatPr defaultColWidth="9" defaultRowHeight="14.4" x14ac:dyDescent="0.2"/>
  <cols>
    <col min="1" max="1" width="2.19921875" style="294" customWidth="1"/>
    <col min="2" max="2" width="3.3984375" style="294" customWidth="1"/>
    <col min="3" max="3" width="2.19921875" style="294" customWidth="1"/>
    <col min="4" max="4" width="1.59765625" style="294" customWidth="1"/>
    <col min="5" max="5" width="8.8984375" style="294" customWidth="1"/>
    <col min="6" max="6" width="9" style="294"/>
    <col min="7" max="7" width="2.5" style="294" bestFit="1" customWidth="1"/>
    <col min="8" max="8" width="17.69921875" style="294" customWidth="1"/>
    <col min="9" max="9" width="13.8984375" style="294" customWidth="1"/>
    <col min="10" max="10" width="8.69921875" style="294" customWidth="1"/>
    <col min="11" max="11" width="17.19921875" style="294" customWidth="1"/>
    <col min="12" max="12" width="1.8984375" style="294" customWidth="1"/>
    <col min="13" max="13" width="3.09765625" style="294" customWidth="1"/>
    <col min="14" max="16384" width="9" style="294"/>
  </cols>
  <sheetData>
    <row r="1" spans="1:13" s="253" customFormat="1" ht="14.25" customHeight="1" x14ac:dyDescent="0.2">
      <c r="B1" s="881" t="s">
        <v>394</v>
      </c>
      <c r="C1" s="881"/>
      <c r="D1" s="881"/>
      <c r="E1" s="881"/>
      <c r="F1" s="881"/>
      <c r="G1" s="881"/>
      <c r="H1" s="881"/>
      <c r="I1" s="881"/>
    </row>
    <row r="2" spans="1:13" s="253" customFormat="1" ht="14.25" customHeight="1" x14ac:dyDescent="0.2">
      <c r="B2" s="881"/>
      <c r="C2" s="881"/>
      <c r="D2" s="881"/>
      <c r="E2" s="881"/>
      <c r="F2" s="881"/>
      <c r="G2" s="881"/>
      <c r="H2" s="881"/>
      <c r="I2" s="881"/>
    </row>
    <row r="3" spans="1:13" s="253" customFormat="1" ht="14.25" customHeight="1" x14ac:dyDescent="0.2"/>
    <row r="4" spans="1:13" s="253" customFormat="1" ht="21" customHeight="1" x14ac:dyDescent="0.2">
      <c r="A4" s="254"/>
      <c r="B4" s="255" t="s">
        <v>399</v>
      </c>
      <c r="C4" s="256"/>
      <c r="D4" s="256"/>
      <c r="E4" s="256"/>
      <c r="F4" s="256"/>
      <c r="G4" s="256"/>
      <c r="H4" s="256"/>
      <c r="I4" s="256"/>
      <c r="J4" s="256"/>
      <c r="K4" s="256"/>
      <c r="L4" s="257"/>
      <c r="M4" s="254"/>
    </row>
    <row r="5" spans="1:13" s="253" customFormat="1" ht="15" customHeight="1" x14ac:dyDescent="0.2">
      <c r="A5" s="254"/>
      <c r="B5" s="258"/>
      <c r="C5" s="258"/>
      <c r="D5" s="259"/>
      <c r="E5" s="259"/>
      <c r="F5" s="260"/>
      <c r="G5" s="260"/>
      <c r="H5" s="260"/>
      <c r="I5" s="259"/>
      <c r="J5" s="259"/>
      <c r="K5" s="258"/>
      <c r="L5" s="258"/>
      <c r="M5" s="254"/>
    </row>
    <row r="6" spans="1:13" s="253" customFormat="1" ht="15" customHeight="1" x14ac:dyDescent="0.2">
      <c r="A6" s="254"/>
      <c r="B6" s="261" t="s">
        <v>400</v>
      </c>
      <c r="C6" s="254"/>
      <c r="D6" s="882" t="s">
        <v>401</v>
      </c>
      <c r="E6" s="882"/>
      <c r="F6" s="882"/>
      <c r="G6" s="882"/>
      <c r="H6" s="882"/>
      <c r="I6" s="882"/>
      <c r="J6" s="882"/>
      <c r="K6" s="254"/>
      <c r="L6" s="254"/>
      <c r="M6" s="254"/>
    </row>
    <row r="7" spans="1:13" s="253" customFormat="1" ht="15" customHeight="1" x14ac:dyDescent="0.2">
      <c r="A7" s="254"/>
      <c r="B7" s="261" t="s">
        <v>400</v>
      </c>
      <c r="C7" s="254"/>
      <c r="D7" s="262" t="s">
        <v>402</v>
      </c>
      <c r="E7" s="262"/>
      <c r="F7" s="262"/>
      <c r="G7" s="262"/>
      <c r="H7" s="262"/>
      <c r="I7" s="262"/>
      <c r="J7" s="262"/>
      <c r="K7" s="263"/>
      <c r="L7" s="254"/>
      <c r="M7" s="254"/>
    </row>
    <row r="8" spans="1:13" s="253" customFormat="1" ht="12" customHeight="1" x14ac:dyDescent="0.2">
      <c r="A8" s="254"/>
      <c r="B8" s="261"/>
      <c r="C8" s="254"/>
      <c r="D8" s="262"/>
      <c r="E8" s="262"/>
      <c r="F8" s="262"/>
      <c r="G8" s="262"/>
      <c r="H8" s="262"/>
      <c r="I8" s="262"/>
      <c r="J8" s="262"/>
      <c r="K8" s="263"/>
      <c r="L8" s="254"/>
      <c r="M8" s="254"/>
    </row>
    <row r="9" spans="1:13" s="253" customFormat="1" ht="12" customHeight="1" x14ac:dyDescent="0.2">
      <c r="A9" s="254"/>
      <c r="B9" s="264"/>
      <c r="C9" s="254"/>
      <c r="D9" s="262"/>
      <c r="E9" s="262"/>
      <c r="F9" s="262"/>
      <c r="G9" s="262"/>
      <c r="H9" s="262"/>
      <c r="I9" s="262"/>
      <c r="J9" s="262"/>
      <c r="K9" s="254"/>
      <c r="L9" s="254"/>
      <c r="M9" s="254"/>
    </row>
    <row r="10" spans="1:13" s="253" customFormat="1" ht="15" customHeight="1" x14ac:dyDescent="0.2">
      <c r="A10" s="254"/>
      <c r="B10" s="265" t="s">
        <v>89</v>
      </c>
      <c r="C10" s="254"/>
      <c r="D10" s="878" t="s">
        <v>403</v>
      </c>
      <c r="E10" s="878"/>
      <c r="F10" s="878"/>
      <c r="G10" s="878"/>
      <c r="H10" s="878"/>
      <c r="I10" s="878"/>
      <c r="J10" s="878"/>
      <c r="K10" s="878"/>
      <c r="L10" s="266"/>
      <c r="M10" s="254"/>
    </row>
    <row r="11" spans="1:13" s="253" customFormat="1" ht="15" customHeight="1" x14ac:dyDescent="0.2">
      <c r="A11" s="254"/>
      <c r="B11" s="267"/>
      <c r="C11" s="254"/>
      <c r="D11" s="266"/>
      <c r="E11" s="266"/>
      <c r="F11" s="266"/>
      <c r="G11" s="266"/>
      <c r="H11" s="266"/>
      <c r="I11" s="266"/>
      <c r="J11" s="266"/>
      <c r="K11" s="266"/>
      <c r="L11" s="266"/>
      <c r="M11" s="254"/>
    </row>
    <row r="12" spans="1:13" s="253" customFormat="1" ht="15" customHeight="1" x14ac:dyDescent="0.2">
      <c r="A12" s="254"/>
      <c r="B12" s="267"/>
      <c r="C12" s="254"/>
      <c r="D12" s="262"/>
      <c r="E12" s="262"/>
      <c r="F12" s="262"/>
      <c r="G12" s="262"/>
      <c r="H12" s="262"/>
      <c r="I12" s="262"/>
      <c r="J12" s="874" t="s">
        <v>404</v>
      </c>
      <c r="K12" s="874"/>
      <c r="L12" s="263"/>
      <c r="M12" s="254"/>
    </row>
    <row r="13" spans="1:13" s="253" customFormat="1" ht="11.25" hidden="1" customHeight="1" x14ac:dyDescent="0.2">
      <c r="A13" s="254"/>
      <c r="B13" s="267"/>
      <c r="C13" s="254"/>
      <c r="D13" s="262"/>
      <c r="E13" s="262"/>
      <c r="F13" s="262"/>
      <c r="G13" s="262"/>
      <c r="H13" s="262"/>
      <c r="I13" s="262"/>
      <c r="J13" s="262"/>
      <c r="K13" s="262"/>
      <c r="L13" s="262"/>
      <c r="M13" s="254"/>
    </row>
    <row r="14" spans="1:13" s="253" customFormat="1" ht="15" hidden="1" customHeight="1" x14ac:dyDescent="0.2">
      <c r="A14" s="254"/>
      <c r="B14" s="268" t="s">
        <v>405</v>
      </c>
      <c r="C14" s="268"/>
      <c r="D14" s="269" t="s">
        <v>406</v>
      </c>
      <c r="E14" s="270"/>
      <c r="F14" s="269"/>
      <c r="G14" s="269"/>
      <c r="H14" s="269"/>
      <c r="I14" s="269"/>
      <c r="J14" s="269"/>
      <c r="K14" s="269"/>
      <c r="L14" s="262"/>
      <c r="M14" s="254"/>
    </row>
    <row r="15" spans="1:13" s="253" customFormat="1" ht="15" hidden="1" customHeight="1" x14ac:dyDescent="0.2">
      <c r="A15" s="254"/>
      <c r="B15" s="271"/>
      <c r="C15" s="271"/>
      <c r="D15" s="271"/>
      <c r="E15" s="269"/>
      <c r="F15" s="269"/>
      <c r="G15" s="269"/>
      <c r="H15" s="269"/>
      <c r="I15" s="269"/>
      <c r="J15" s="269"/>
      <c r="K15" s="269"/>
      <c r="L15" s="262"/>
      <c r="M15" s="254"/>
    </row>
    <row r="16" spans="1:13" s="253" customFormat="1" ht="15" hidden="1" customHeight="1" x14ac:dyDescent="0.2">
      <c r="A16" s="254"/>
      <c r="B16" s="272"/>
      <c r="C16" s="270"/>
      <c r="D16" s="269"/>
      <c r="E16" s="269"/>
      <c r="F16" s="269"/>
      <c r="G16" s="269"/>
      <c r="H16" s="269"/>
      <c r="I16" s="269"/>
      <c r="J16" s="883" t="s">
        <v>407</v>
      </c>
      <c r="K16" s="883"/>
      <c r="L16" s="262"/>
      <c r="M16" s="254"/>
    </row>
    <row r="17" spans="1:13" s="253" customFormat="1" ht="15" hidden="1" customHeight="1" x14ac:dyDescent="0.2">
      <c r="A17" s="254"/>
      <c r="B17" s="272"/>
      <c r="C17" s="270"/>
      <c r="D17" s="270"/>
      <c r="E17" s="270"/>
      <c r="F17" s="270"/>
      <c r="G17" s="270"/>
      <c r="H17" s="270"/>
      <c r="I17" s="880" t="s">
        <v>408</v>
      </c>
      <c r="J17" s="880"/>
      <c r="K17" s="880"/>
      <c r="L17" s="254"/>
      <c r="M17" s="254"/>
    </row>
    <row r="18" spans="1:13" s="253" customFormat="1" ht="15" customHeight="1" x14ac:dyDescent="0.2">
      <c r="A18" s="254"/>
      <c r="B18" s="267"/>
      <c r="C18" s="254"/>
      <c r="D18" s="254"/>
      <c r="E18" s="254"/>
      <c r="F18" s="254"/>
      <c r="G18" s="254"/>
      <c r="H18" s="254"/>
      <c r="I18" s="270"/>
      <c r="J18" s="254"/>
      <c r="K18" s="254"/>
      <c r="L18" s="254"/>
      <c r="M18" s="254"/>
    </row>
    <row r="19" spans="1:13" s="253" customFormat="1" ht="15" customHeight="1" x14ac:dyDescent="0.2">
      <c r="A19" s="254"/>
      <c r="B19" s="267" t="s">
        <v>409</v>
      </c>
      <c r="C19" s="254"/>
      <c r="D19" s="878" t="s">
        <v>410</v>
      </c>
      <c r="E19" s="878"/>
      <c r="F19" s="878"/>
      <c r="G19" s="878"/>
      <c r="H19" s="878"/>
      <c r="I19" s="878"/>
      <c r="J19" s="878"/>
      <c r="K19" s="878"/>
      <c r="L19" s="273"/>
      <c r="M19" s="254"/>
    </row>
    <row r="20" spans="1:13" s="253" customFormat="1" ht="5.25" customHeight="1" x14ac:dyDescent="0.2">
      <c r="A20" s="254"/>
      <c r="B20" s="267"/>
      <c r="C20" s="254"/>
      <c r="D20" s="273"/>
      <c r="E20" s="273"/>
      <c r="F20" s="273"/>
      <c r="G20" s="273"/>
      <c r="H20" s="273"/>
      <c r="I20" s="273"/>
      <c r="J20" s="273"/>
      <c r="K20" s="273"/>
      <c r="L20" s="273"/>
      <c r="M20" s="254"/>
    </row>
    <row r="21" spans="1:13" s="253" customFormat="1" ht="15.75" customHeight="1" x14ac:dyDescent="0.2">
      <c r="A21" s="254"/>
      <c r="B21" s="267"/>
      <c r="C21" s="254"/>
      <c r="D21" s="878" t="s">
        <v>411</v>
      </c>
      <c r="E21" s="878"/>
      <c r="F21" s="878"/>
      <c r="G21" s="878"/>
      <c r="H21" s="878"/>
      <c r="I21" s="878"/>
      <c r="J21" s="878"/>
      <c r="K21" s="878"/>
      <c r="L21" s="274"/>
      <c r="M21" s="254"/>
    </row>
    <row r="22" spans="1:13" s="253" customFormat="1" ht="7.5" customHeight="1" x14ac:dyDescent="0.2">
      <c r="A22" s="254"/>
      <c r="B22" s="267"/>
      <c r="C22" s="254"/>
      <c r="D22" s="254"/>
      <c r="E22" s="254"/>
      <c r="F22" s="254"/>
      <c r="G22" s="254"/>
      <c r="H22" s="254"/>
      <c r="I22" s="254"/>
      <c r="J22" s="262"/>
      <c r="K22" s="262"/>
      <c r="L22" s="262"/>
      <c r="M22" s="254"/>
    </row>
    <row r="23" spans="1:13" s="253" customFormat="1" ht="15" customHeight="1" x14ac:dyDescent="0.2">
      <c r="A23" s="254"/>
      <c r="B23" s="267"/>
      <c r="C23" s="874" t="s">
        <v>412</v>
      </c>
      <c r="D23" s="874"/>
      <c r="E23" s="874"/>
      <c r="F23" s="874"/>
      <c r="G23" s="874"/>
      <c r="H23" s="874"/>
      <c r="I23" s="874"/>
      <c r="J23" s="874"/>
      <c r="K23" s="874"/>
      <c r="L23" s="262"/>
      <c r="M23" s="254"/>
    </row>
    <row r="24" spans="1:13" s="253" customFormat="1" ht="6" customHeight="1" x14ac:dyDescent="0.2">
      <c r="A24" s="254"/>
      <c r="B24" s="267"/>
      <c r="C24" s="254"/>
      <c r="D24" s="254"/>
      <c r="E24" s="254"/>
      <c r="F24" s="254"/>
      <c r="G24" s="254"/>
      <c r="H24" s="254"/>
      <c r="I24" s="254"/>
      <c r="J24" s="254"/>
      <c r="K24" s="254"/>
      <c r="L24" s="262"/>
      <c r="M24" s="254"/>
    </row>
    <row r="25" spans="1:13" s="253" customFormat="1" ht="15" customHeight="1" x14ac:dyDescent="0.2">
      <c r="A25" s="254"/>
      <c r="B25" s="267"/>
      <c r="C25" s="254"/>
      <c r="D25" s="254"/>
      <c r="E25" s="254"/>
      <c r="F25" s="254"/>
      <c r="G25" s="254"/>
      <c r="H25" s="254"/>
      <c r="I25" s="874" t="s">
        <v>404</v>
      </c>
      <c r="J25" s="874"/>
      <c r="K25" s="874"/>
      <c r="L25" s="262"/>
      <c r="M25" s="254"/>
    </row>
    <row r="26" spans="1:13" s="253" customFormat="1" ht="6" customHeight="1" x14ac:dyDescent="0.2">
      <c r="A26" s="254"/>
      <c r="B26" s="267"/>
      <c r="C26" s="254"/>
      <c r="D26" s="254"/>
      <c r="E26" s="254"/>
      <c r="F26" s="254"/>
      <c r="G26" s="254"/>
      <c r="H26" s="254"/>
      <c r="I26" s="275"/>
      <c r="J26" s="275"/>
      <c r="K26" s="275"/>
      <c r="L26" s="262"/>
      <c r="M26" s="254"/>
    </row>
    <row r="27" spans="1:13" s="253" customFormat="1" ht="15" customHeight="1" x14ac:dyDescent="0.2">
      <c r="A27" s="254"/>
      <c r="B27" s="267"/>
      <c r="C27" s="874" t="s">
        <v>413</v>
      </c>
      <c r="D27" s="874"/>
      <c r="E27" s="874"/>
      <c r="F27" s="874"/>
      <c r="G27" s="874"/>
      <c r="H27" s="874"/>
      <c r="I27" s="874"/>
      <c r="J27" s="874"/>
      <c r="K27" s="874"/>
      <c r="L27" s="262"/>
      <c r="M27" s="254"/>
    </row>
    <row r="28" spans="1:13" s="253" customFormat="1" ht="6" customHeight="1" x14ac:dyDescent="0.2">
      <c r="A28" s="254"/>
      <c r="B28" s="267"/>
      <c r="C28" s="254"/>
      <c r="D28" s="254"/>
      <c r="E28" s="254"/>
      <c r="F28" s="254"/>
      <c r="G28" s="254"/>
      <c r="H28" s="254"/>
      <c r="I28" s="254"/>
      <c r="J28" s="254"/>
      <c r="K28" s="254"/>
      <c r="L28" s="262"/>
      <c r="M28" s="254"/>
    </row>
    <row r="29" spans="1:13" s="253" customFormat="1" ht="15" customHeight="1" x14ac:dyDescent="0.2">
      <c r="A29" s="254"/>
      <c r="B29" s="267"/>
      <c r="C29" s="254"/>
      <c r="D29" s="254"/>
      <c r="E29" s="254"/>
      <c r="F29" s="254"/>
      <c r="G29" s="254"/>
      <c r="H29" s="254"/>
      <c r="I29" s="874" t="s">
        <v>404</v>
      </c>
      <c r="J29" s="874"/>
      <c r="K29" s="874"/>
      <c r="L29" s="262"/>
      <c r="M29" s="254"/>
    </row>
    <row r="30" spans="1:13" s="253" customFormat="1" ht="6.75" customHeight="1" x14ac:dyDescent="0.2">
      <c r="A30" s="254"/>
      <c r="B30" s="267"/>
      <c r="C30" s="254"/>
      <c r="D30" s="254"/>
      <c r="E30" s="254"/>
      <c r="F30" s="254"/>
      <c r="G30" s="254"/>
      <c r="H30" s="254"/>
      <c r="I30" s="275"/>
      <c r="J30" s="275"/>
      <c r="K30" s="275"/>
      <c r="L30" s="262"/>
      <c r="M30" s="254"/>
    </row>
    <row r="31" spans="1:13" s="253" customFormat="1" ht="15" customHeight="1" x14ac:dyDescent="0.2">
      <c r="A31" s="254"/>
      <c r="B31" s="267"/>
      <c r="C31" s="874" t="s">
        <v>414</v>
      </c>
      <c r="D31" s="874"/>
      <c r="E31" s="874"/>
      <c r="F31" s="874"/>
      <c r="G31" s="874"/>
      <c r="H31" s="874"/>
      <c r="I31" s="874"/>
      <c r="J31" s="874"/>
      <c r="K31" s="874"/>
      <c r="L31" s="262"/>
      <c r="M31" s="254"/>
    </row>
    <row r="32" spans="1:13" s="253" customFormat="1" ht="15" customHeight="1" x14ac:dyDescent="0.2">
      <c r="A32" s="254"/>
      <c r="B32" s="267"/>
      <c r="C32" s="254"/>
      <c r="D32" s="254"/>
      <c r="E32" s="254"/>
      <c r="F32" s="254"/>
      <c r="G32" s="254"/>
      <c r="H32" s="254"/>
      <c r="I32" s="874" t="s">
        <v>404</v>
      </c>
      <c r="J32" s="874"/>
      <c r="K32" s="874"/>
      <c r="L32" s="262"/>
      <c r="M32" s="254"/>
    </row>
    <row r="33" spans="1:13" s="253" customFormat="1" ht="8.25" customHeight="1" x14ac:dyDescent="0.2">
      <c r="A33" s="254"/>
      <c r="B33" s="267"/>
      <c r="C33" s="254"/>
      <c r="D33" s="254"/>
      <c r="E33" s="254"/>
      <c r="F33" s="254"/>
      <c r="G33" s="254"/>
      <c r="H33" s="254"/>
      <c r="I33" s="275"/>
      <c r="J33" s="275"/>
      <c r="K33" s="275"/>
      <c r="L33" s="262"/>
      <c r="M33" s="254"/>
    </row>
    <row r="34" spans="1:13" s="253" customFormat="1" ht="15" customHeight="1" x14ac:dyDescent="0.2">
      <c r="A34" s="254"/>
      <c r="B34" s="267"/>
      <c r="C34" s="874" t="s">
        <v>415</v>
      </c>
      <c r="D34" s="874"/>
      <c r="E34" s="874"/>
      <c r="F34" s="874"/>
      <c r="G34" s="874"/>
      <c r="H34" s="874"/>
      <c r="I34" s="874"/>
      <c r="J34" s="874"/>
      <c r="K34" s="874"/>
      <c r="L34" s="262"/>
      <c r="M34" s="254"/>
    </row>
    <row r="35" spans="1:13" s="253" customFormat="1" ht="6" customHeight="1" x14ac:dyDescent="0.2">
      <c r="A35" s="254"/>
      <c r="B35" s="267"/>
      <c r="C35" s="254"/>
      <c r="D35" s="254"/>
      <c r="E35" s="254"/>
      <c r="F35" s="254"/>
      <c r="G35" s="254"/>
      <c r="H35" s="254"/>
      <c r="I35" s="254"/>
      <c r="J35" s="254"/>
      <c r="K35" s="254"/>
      <c r="L35" s="262"/>
      <c r="M35" s="254"/>
    </row>
    <row r="36" spans="1:13" s="253" customFormat="1" ht="15" customHeight="1" x14ac:dyDescent="0.2">
      <c r="A36" s="254"/>
      <c r="B36" s="267"/>
      <c r="C36" s="254"/>
      <c r="D36" s="254"/>
      <c r="E36" s="254"/>
      <c r="F36" s="254"/>
      <c r="G36" s="254"/>
      <c r="H36" s="254"/>
      <c r="I36" s="874" t="s">
        <v>404</v>
      </c>
      <c r="J36" s="874"/>
      <c r="K36" s="874"/>
      <c r="L36" s="262"/>
      <c r="M36" s="254"/>
    </row>
    <row r="37" spans="1:13" s="253" customFormat="1" ht="10.5" customHeight="1" x14ac:dyDescent="0.2">
      <c r="A37" s="254"/>
      <c r="B37" s="267"/>
      <c r="C37" s="254"/>
      <c r="D37" s="254"/>
      <c r="E37" s="254"/>
      <c r="F37" s="254"/>
      <c r="G37" s="254"/>
      <c r="H37" s="254"/>
      <c r="I37" s="275"/>
      <c r="J37" s="275"/>
      <c r="K37" s="275"/>
      <c r="L37" s="262"/>
      <c r="M37" s="254"/>
    </row>
    <row r="38" spans="1:13" s="253" customFormat="1" ht="15" customHeight="1" x14ac:dyDescent="0.2">
      <c r="A38" s="254"/>
      <c r="C38" s="254"/>
      <c r="D38" s="879" t="s">
        <v>416</v>
      </c>
      <c r="E38" s="879"/>
      <c r="F38" s="879"/>
      <c r="G38" s="879"/>
      <c r="H38" s="879"/>
      <c r="I38" s="879"/>
      <c r="J38" s="879"/>
      <c r="K38" s="879"/>
      <c r="L38" s="276"/>
      <c r="M38" s="254"/>
    </row>
    <row r="39" spans="1:13" s="253" customFormat="1" ht="15" customHeight="1" x14ac:dyDescent="0.2">
      <c r="A39" s="254"/>
      <c r="B39" s="267"/>
      <c r="C39" s="254"/>
      <c r="D39" s="254"/>
      <c r="E39" s="254"/>
      <c r="F39" s="254"/>
      <c r="G39" s="254"/>
      <c r="H39" s="254"/>
      <c r="I39" s="254"/>
      <c r="J39" s="254"/>
      <c r="K39" s="254"/>
      <c r="L39" s="254"/>
      <c r="M39" s="254"/>
    </row>
    <row r="40" spans="1:13" s="253" customFormat="1" ht="15" customHeight="1" x14ac:dyDescent="0.2">
      <c r="A40" s="254"/>
      <c r="B40" s="277" t="s">
        <v>90</v>
      </c>
      <c r="C40" s="254"/>
      <c r="D40" s="877" t="s">
        <v>417</v>
      </c>
      <c r="E40" s="877"/>
      <c r="F40" s="877"/>
      <c r="G40" s="877"/>
      <c r="H40" s="877"/>
      <c r="I40" s="877"/>
      <c r="J40" s="877"/>
      <c r="K40" s="877"/>
      <c r="M40" s="254"/>
    </row>
    <row r="41" spans="1:13" s="253" customFormat="1" ht="15" customHeight="1" x14ac:dyDescent="0.2">
      <c r="A41" s="254"/>
      <c r="B41" s="267"/>
      <c r="C41" s="254"/>
      <c r="D41" s="877"/>
      <c r="E41" s="877"/>
      <c r="F41" s="877"/>
      <c r="G41" s="877"/>
      <c r="H41" s="877"/>
      <c r="I41" s="877"/>
      <c r="J41" s="877"/>
      <c r="K41" s="877"/>
      <c r="L41" s="278"/>
      <c r="M41" s="254"/>
    </row>
    <row r="42" spans="1:13" s="253" customFormat="1" ht="15" customHeight="1" x14ac:dyDescent="0.2">
      <c r="A42" s="254"/>
      <c r="B42" s="277"/>
      <c r="C42" s="254"/>
      <c r="D42" s="273"/>
      <c r="E42" s="273"/>
      <c r="F42" s="273"/>
      <c r="G42" s="273"/>
      <c r="H42" s="273"/>
      <c r="I42" s="874" t="s">
        <v>404</v>
      </c>
      <c r="J42" s="874"/>
      <c r="K42" s="874"/>
      <c r="L42" s="279"/>
      <c r="M42" s="254"/>
    </row>
    <row r="43" spans="1:13" s="253" customFormat="1" ht="12.75" customHeight="1" x14ac:dyDescent="0.2">
      <c r="A43" s="254"/>
      <c r="B43" s="267"/>
      <c r="C43" s="254"/>
      <c r="D43" s="254"/>
      <c r="E43" s="262"/>
      <c r="F43" s="262"/>
      <c r="G43" s="262"/>
      <c r="H43" s="262"/>
      <c r="I43" s="275"/>
      <c r="J43" s="275"/>
      <c r="K43" s="275"/>
      <c r="L43" s="263"/>
      <c r="M43" s="254"/>
    </row>
    <row r="44" spans="1:13" s="253" customFormat="1" ht="15" customHeight="1" x14ac:dyDescent="0.2">
      <c r="A44" s="254"/>
      <c r="B44" s="277" t="s">
        <v>418</v>
      </c>
      <c r="C44" s="254"/>
      <c r="D44" s="875" t="s">
        <v>419</v>
      </c>
      <c r="E44" s="875"/>
      <c r="F44" s="875"/>
      <c r="G44" s="875"/>
      <c r="H44" s="875"/>
      <c r="I44" s="875"/>
      <c r="J44" s="875"/>
      <c r="K44" s="875"/>
      <c r="L44" s="280"/>
      <c r="M44" s="254"/>
    </row>
    <row r="45" spans="1:13" s="253" customFormat="1" ht="15" customHeight="1" x14ac:dyDescent="0.2">
      <c r="A45" s="254"/>
      <c r="B45" s="267"/>
      <c r="C45" s="254"/>
      <c r="D45" s="875"/>
      <c r="E45" s="875"/>
      <c r="F45" s="875"/>
      <c r="G45" s="875"/>
      <c r="H45" s="875"/>
      <c r="I45" s="875"/>
      <c r="J45" s="875"/>
      <c r="K45" s="875"/>
      <c r="L45" s="280"/>
      <c r="M45" s="254"/>
    </row>
    <row r="46" spans="1:13" s="253" customFormat="1" ht="15" customHeight="1" x14ac:dyDescent="0.2">
      <c r="A46" s="254"/>
      <c r="B46" s="281"/>
      <c r="C46" s="282"/>
      <c r="D46" s="283"/>
      <c r="E46" s="284"/>
      <c r="F46" s="284"/>
      <c r="G46" s="284"/>
      <c r="H46" s="285"/>
      <c r="I46" s="876" t="s">
        <v>420</v>
      </c>
      <c r="J46" s="876"/>
      <c r="K46" s="876"/>
      <c r="L46" s="283"/>
      <c r="M46" s="254"/>
    </row>
    <row r="47" spans="1:13" s="253" customFormat="1" ht="19.5" customHeight="1" x14ac:dyDescent="0.2">
      <c r="A47" s="254"/>
      <c r="B47" s="267"/>
      <c r="C47" s="254"/>
      <c r="D47" s="286"/>
      <c r="E47" s="285"/>
      <c r="F47" s="285"/>
      <c r="G47" s="285"/>
      <c r="H47" s="285"/>
      <c r="I47" s="876" t="s">
        <v>421</v>
      </c>
      <c r="J47" s="876"/>
      <c r="K47" s="876"/>
      <c r="L47" s="286"/>
      <c r="M47" s="254"/>
    </row>
    <row r="48" spans="1:13" s="253" customFormat="1" ht="12" customHeight="1" x14ac:dyDescent="0.2">
      <c r="A48" s="254"/>
      <c r="B48" s="267"/>
      <c r="C48" s="254"/>
      <c r="D48" s="286"/>
      <c r="E48" s="285"/>
      <c r="F48" s="285"/>
      <c r="G48" s="285"/>
      <c r="H48" s="285"/>
      <c r="I48" s="287"/>
      <c r="J48" s="287"/>
      <c r="K48" s="287"/>
      <c r="L48" s="286"/>
      <c r="M48" s="254"/>
    </row>
    <row r="49" spans="1:13" s="253" customFormat="1" ht="12" customHeight="1" x14ac:dyDescent="0.2">
      <c r="A49" s="288" t="s">
        <v>422</v>
      </c>
      <c r="B49" s="267"/>
      <c r="C49" s="254"/>
      <c r="D49" s="286"/>
      <c r="E49" s="289"/>
      <c r="F49" s="289"/>
      <c r="G49" s="289"/>
      <c r="H49" s="289"/>
      <c r="I49" s="290"/>
      <c r="J49" s="290"/>
      <c r="K49" s="290"/>
      <c r="L49" s="291"/>
      <c r="M49" s="254"/>
    </row>
    <row r="50" spans="1:13" s="253" customFormat="1" ht="15" customHeight="1" x14ac:dyDescent="0.2">
      <c r="A50" s="254"/>
      <c r="B50" s="267"/>
      <c r="C50" s="254"/>
      <c r="D50" s="286"/>
      <c r="E50" s="278"/>
      <c r="F50" s="278"/>
      <c r="G50" s="278"/>
      <c r="H50" s="278"/>
      <c r="I50" s="289"/>
      <c r="J50" s="289"/>
      <c r="K50" s="289"/>
      <c r="L50" s="254"/>
      <c r="M50" s="254"/>
    </row>
    <row r="51" spans="1:13" s="253" customFormat="1" ht="15" customHeight="1" x14ac:dyDescent="0.2">
      <c r="A51" s="254"/>
      <c r="B51" s="267"/>
      <c r="C51" s="254"/>
      <c r="D51" s="254"/>
      <c r="E51" s="254"/>
      <c r="F51" s="254"/>
      <c r="G51" s="254"/>
      <c r="H51" s="254"/>
      <c r="I51" s="254"/>
      <c r="J51" s="254"/>
      <c r="K51" s="254"/>
      <c r="L51" s="254"/>
      <c r="M51" s="254"/>
    </row>
    <row r="52" spans="1:13" s="253" customFormat="1" ht="15" customHeight="1" x14ac:dyDescent="0.2">
      <c r="A52" s="254"/>
      <c r="B52" s="267"/>
      <c r="C52" s="254"/>
      <c r="D52" s="254"/>
      <c r="E52" s="254"/>
      <c r="F52" s="254"/>
      <c r="G52" s="254"/>
      <c r="H52" s="254"/>
      <c r="I52" s="254"/>
      <c r="J52" s="254"/>
      <c r="K52" s="254"/>
      <c r="L52" s="254"/>
      <c r="M52" s="254"/>
    </row>
    <row r="53" spans="1:13" s="253" customFormat="1" ht="15" customHeight="1" x14ac:dyDescent="0.2">
      <c r="A53" s="254"/>
      <c r="B53" s="254"/>
      <c r="C53" s="254"/>
      <c r="D53" s="254"/>
      <c r="E53" s="874"/>
      <c r="F53" s="874"/>
      <c r="G53" s="874"/>
      <c r="H53" s="874"/>
      <c r="I53" s="874"/>
      <c r="J53" s="874"/>
      <c r="K53" s="874"/>
      <c r="L53" s="874"/>
      <c r="M53" s="254"/>
    </row>
    <row r="54" spans="1:13" s="253" customFormat="1" ht="15" customHeight="1" x14ac:dyDescent="0.2">
      <c r="A54" s="254"/>
      <c r="B54" s="254"/>
      <c r="C54" s="254"/>
      <c r="D54" s="254"/>
      <c r="E54" s="874"/>
      <c r="F54" s="874"/>
      <c r="G54" s="874"/>
      <c r="H54" s="874"/>
      <c r="I54" s="874"/>
      <c r="J54" s="874"/>
      <c r="K54" s="874"/>
      <c r="L54" s="874"/>
      <c r="M54" s="254"/>
    </row>
    <row r="55" spans="1:13" s="253" customFormat="1" ht="15" customHeight="1" x14ac:dyDescent="0.2">
      <c r="A55" s="254"/>
      <c r="B55" s="254"/>
      <c r="C55" s="254"/>
      <c r="D55" s="254"/>
      <c r="E55" s="262"/>
      <c r="F55" s="262"/>
      <c r="G55" s="262"/>
      <c r="H55" s="262"/>
      <c r="I55" s="262"/>
      <c r="J55" s="275"/>
      <c r="K55" s="275"/>
      <c r="L55" s="275"/>
      <c r="M55" s="254"/>
    </row>
    <row r="56" spans="1:13" s="253" customFormat="1" ht="15" customHeight="1" x14ac:dyDescent="0.2">
      <c r="A56" s="254"/>
      <c r="B56" s="254"/>
      <c r="C56" s="254"/>
      <c r="D56" s="254"/>
      <c r="E56" s="254"/>
      <c r="F56" s="254"/>
      <c r="G56" s="254"/>
      <c r="H56" s="254"/>
      <c r="I56" s="254"/>
      <c r="J56" s="254"/>
      <c r="K56" s="254"/>
      <c r="L56" s="254"/>
      <c r="M56" s="254"/>
    </row>
    <row r="57" spans="1:13" s="253" customFormat="1" ht="15" customHeight="1" x14ac:dyDescent="0.2">
      <c r="A57" s="254"/>
      <c r="B57" s="254"/>
      <c r="C57" s="264"/>
      <c r="D57" s="254"/>
      <c r="E57" s="262"/>
      <c r="F57" s="292"/>
      <c r="G57" s="292"/>
      <c r="H57" s="292"/>
      <c r="I57" s="292"/>
      <c r="J57" s="292"/>
      <c r="K57" s="292"/>
      <c r="L57" s="254"/>
      <c r="M57" s="254"/>
    </row>
    <row r="58" spans="1:13" s="253" customFormat="1" ht="15" customHeight="1" x14ac:dyDescent="0.2">
      <c r="A58" s="254"/>
      <c r="B58" s="254"/>
      <c r="C58" s="264"/>
      <c r="D58" s="254"/>
      <c r="E58" s="293"/>
      <c r="F58" s="293"/>
      <c r="G58" s="293"/>
      <c r="H58" s="293"/>
      <c r="I58" s="293"/>
      <c r="J58" s="293"/>
      <c r="K58" s="293"/>
      <c r="L58" s="254"/>
      <c r="M58" s="254"/>
    </row>
    <row r="59" spans="1:13" s="253" customFormat="1" ht="26.25" customHeight="1" x14ac:dyDescent="0.2">
      <c r="A59" s="254"/>
      <c r="B59" s="254"/>
      <c r="C59" s="254"/>
      <c r="D59" s="254"/>
      <c r="E59" s="293"/>
      <c r="F59" s="293"/>
      <c r="G59" s="293"/>
      <c r="H59" s="293"/>
      <c r="I59" s="293"/>
      <c r="J59" s="293"/>
      <c r="K59" s="293"/>
      <c r="L59" s="254"/>
      <c r="M59" s="254"/>
    </row>
    <row r="60" spans="1:13" x14ac:dyDescent="0.2">
      <c r="E60" s="293"/>
      <c r="F60" s="293"/>
      <c r="G60" s="293"/>
      <c r="H60" s="293"/>
      <c r="I60" s="293"/>
      <c r="J60" s="293"/>
      <c r="K60" s="293"/>
    </row>
    <row r="61" spans="1:13" x14ac:dyDescent="0.2">
      <c r="E61" s="293"/>
      <c r="F61" s="293"/>
      <c r="G61" s="293"/>
      <c r="H61" s="293"/>
      <c r="I61" s="293"/>
      <c r="J61" s="293"/>
      <c r="K61" s="293"/>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2"/>
  <printOptions horizontalCentered="1"/>
  <pageMargins left="0.23622047244094491" right="0.19685039370078741" top="0.98425196850393704" bottom="0.98425196850393704"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83820</xdr:colOff>
                    <xdr:row>10</xdr:row>
                    <xdr:rowOff>121920</xdr:rowOff>
                  </from>
                  <to>
                    <xdr:col>9</xdr:col>
                    <xdr:colOff>381000</xdr:colOff>
                    <xdr:row>17</xdr:row>
                    <xdr:rowOff>68580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365760</xdr:colOff>
                    <xdr:row>10</xdr:row>
                    <xdr:rowOff>121920</xdr:rowOff>
                  </from>
                  <to>
                    <xdr:col>10</xdr:col>
                    <xdr:colOff>670560</xdr:colOff>
                    <xdr:row>17</xdr:row>
                    <xdr:rowOff>68580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8</xdr:col>
                    <xdr:colOff>68580</xdr:colOff>
                    <xdr:row>23</xdr:row>
                    <xdr:rowOff>7620</xdr:rowOff>
                  </from>
                  <to>
                    <xdr:col>8</xdr:col>
                    <xdr:colOff>365760</xdr:colOff>
                    <xdr:row>25</xdr:row>
                    <xdr:rowOff>68580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8</xdr:col>
                    <xdr:colOff>1013460</xdr:colOff>
                    <xdr:row>23</xdr:row>
                    <xdr:rowOff>7620</xdr:rowOff>
                  </from>
                  <to>
                    <xdr:col>9</xdr:col>
                    <xdr:colOff>251460</xdr:colOff>
                    <xdr:row>25</xdr:row>
                    <xdr:rowOff>68580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8</xdr:col>
                    <xdr:colOff>68580</xdr:colOff>
                    <xdr:row>27</xdr:row>
                    <xdr:rowOff>0</xdr:rowOff>
                  </from>
                  <to>
                    <xdr:col>8</xdr:col>
                    <xdr:colOff>365760</xdr:colOff>
                    <xdr:row>29</xdr:row>
                    <xdr:rowOff>60960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8</xdr:col>
                    <xdr:colOff>1013460</xdr:colOff>
                    <xdr:row>27</xdr:row>
                    <xdr:rowOff>0</xdr:rowOff>
                  </from>
                  <to>
                    <xdr:col>9</xdr:col>
                    <xdr:colOff>251460</xdr:colOff>
                    <xdr:row>29</xdr:row>
                    <xdr:rowOff>60960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8</xdr:col>
                    <xdr:colOff>68580</xdr:colOff>
                    <xdr:row>30</xdr:row>
                    <xdr:rowOff>121920</xdr:rowOff>
                  </from>
                  <to>
                    <xdr:col>8</xdr:col>
                    <xdr:colOff>365760</xdr:colOff>
                    <xdr:row>32</xdr:row>
                    <xdr:rowOff>68580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8</xdr:col>
                    <xdr:colOff>1013460</xdr:colOff>
                    <xdr:row>30</xdr:row>
                    <xdr:rowOff>121920</xdr:rowOff>
                  </from>
                  <to>
                    <xdr:col>9</xdr:col>
                    <xdr:colOff>251460</xdr:colOff>
                    <xdr:row>32</xdr:row>
                    <xdr:rowOff>68580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8</xdr:col>
                    <xdr:colOff>68580</xdr:colOff>
                    <xdr:row>33</xdr:row>
                    <xdr:rowOff>182880</xdr:rowOff>
                  </from>
                  <to>
                    <xdr:col>8</xdr:col>
                    <xdr:colOff>365760</xdr:colOff>
                    <xdr:row>36</xdr:row>
                    <xdr:rowOff>53340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8</xdr:col>
                    <xdr:colOff>1013460</xdr:colOff>
                    <xdr:row>33</xdr:row>
                    <xdr:rowOff>182880</xdr:rowOff>
                  </from>
                  <to>
                    <xdr:col>9</xdr:col>
                    <xdr:colOff>251460</xdr:colOff>
                    <xdr:row>36</xdr:row>
                    <xdr:rowOff>53340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68580</xdr:colOff>
                    <xdr:row>40</xdr:row>
                    <xdr:rowOff>99060</xdr:rowOff>
                  </from>
                  <to>
                    <xdr:col>8</xdr:col>
                    <xdr:colOff>365760</xdr:colOff>
                    <xdr:row>42</xdr:row>
                    <xdr:rowOff>45720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8</xdr:col>
                    <xdr:colOff>1013460</xdr:colOff>
                    <xdr:row>40</xdr:row>
                    <xdr:rowOff>99060</xdr:rowOff>
                  </from>
                  <to>
                    <xdr:col>9</xdr:col>
                    <xdr:colOff>251460</xdr:colOff>
                    <xdr:row>42</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3984375" defaultRowHeight="14.7" customHeight="1" x14ac:dyDescent="0.2"/>
  <cols>
    <col min="1" max="16384" width="2.3984375" style="298"/>
  </cols>
  <sheetData>
    <row r="1" spans="1:74" ht="14.7" customHeight="1" x14ac:dyDescent="0.2">
      <c r="A1" s="295" t="s">
        <v>425</v>
      </c>
      <c r="B1" s="295"/>
      <c r="C1" s="295"/>
      <c r="D1" s="295"/>
      <c r="E1" s="295"/>
      <c r="F1" s="295"/>
      <c r="G1" s="295"/>
      <c r="H1" s="295"/>
      <c r="I1" s="295"/>
      <c r="J1" s="295"/>
      <c r="K1" s="295"/>
      <c r="L1" s="295"/>
      <c r="M1" s="295"/>
      <c r="N1" s="296"/>
      <c r="O1" s="295"/>
      <c r="P1" s="295"/>
      <c r="Q1" s="295"/>
      <c r="R1" s="295"/>
      <c r="S1" s="295"/>
      <c r="T1" s="295"/>
      <c r="U1" s="295"/>
      <c r="V1" s="295"/>
      <c r="W1" s="297"/>
      <c r="X1" s="297"/>
      <c r="Y1" s="297"/>
      <c r="Z1" s="297"/>
      <c r="AA1" s="297"/>
      <c r="AB1" s="297"/>
      <c r="AC1" s="297"/>
      <c r="AD1" s="297"/>
      <c r="AE1" s="297"/>
      <c r="AF1" s="295" t="s">
        <v>426</v>
      </c>
      <c r="AG1" s="295"/>
      <c r="AH1" s="295"/>
      <c r="AI1" s="295"/>
      <c r="AJ1" s="295"/>
      <c r="AK1" s="295"/>
      <c r="AO1" s="299"/>
      <c r="AP1" s="299"/>
      <c r="AQ1" s="299"/>
      <c r="AR1" s="299"/>
      <c r="AS1" s="299"/>
      <c r="AT1" s="299"/>
      <c r="AU1" s="299"/>
      <c r="AV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row>
    <row r="2" spans="1:74" ht="14.7" customHeight="1" x14ac:dyDescent="0.2">
      <c r="A2" s="295"/>
      <c r="B2" s="295"/>
      <c r="C2" s="295"/>
      <c r="D2" s="295"/>
      <c r="E2" s="295"/>
      <c r="F2" s="295"/>
      <c r="G2" s="295"/>
      <c r="H2" s="295"/>
      <c r="I2" s="295"/>
      <c r="J2" s="295"/>
      <c r="K2" s="295"/>
      <c r="L2" s="295"/>
      <c r="M2" s="295"/>
      <c r="N2" s="295"/>
      <c r="O2" s="295"/>
      <c r="P2" s="295"/>
      <c r="Q2" s="295"/>
      <c r="R2" s="295"/>
      <c r="S2" s="295"/>
      <c r="T2" s="295"/>
      <c r="U2" s="295"/>
      <c r="V2" s="295"/>
      <c r="W2" s="300"/>
      <c r="X2" s="300"/>
      <c r="Y2" s="300"/>
      <c r="Z2" s="300"/>
      <c r="AA2" s="300"/>
      <c r="AB2" s="300"/>
      <c r="AC2" s="300"/>
      <c r="AD2" s="300"/>
      <c r="AE2" s="300"/>
      <c r="AF2" s="300"/>
      <c r="AG2" s="300"/>
      <c r="AH2" s="300"/>
      <c r="AI2" s="300"/>
      <c r="AJ2" s="300"/>
      <c r="AK2" s="300"/>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row>
    <row r="3" spans="1:74" ht="14.7" customHeight="1" x14ac:dyDescent="0.2">
      <c r="A3" s="295"/>
      <c r="B3" s="295"/>
      <c r="C3" s="295"/>
      <c r="D3" s="295"/>
      <c r="E3" s="295" t="s">
        <v>54</v>
      </c>
      <c r="F3" s="295"/>
      <c r="G3" s="295"/>
      <c r="H3" s="295"/>
      <c r="I3" s="295"/>
      <c r="J3" s="295"/>
      <c r="K3" s="295"/>
      <c r="L3" s="295"/>
      <c r="M3" s="295"/>
      <c r="N3" s="295"/>
      <c r="O3" s="295"/>
      <c r="P3" s="295"/>
      <c r="Q3" s="295"/>
      <c r="R3" s="295"/>
      <c r="S3" s="295"/>
      <c r="T3" s="295"/>
      <c r="U3" s="295"/>
      <c r="V3" s="300"/>
      <c r="W3" s="300"/>
      <c r="X3" s="300"/>
      <c r="Y3" s="300"/>
      <c r="Z3" s="300"/>
      <c r="AA3" s="300"/>
      <c r="AB3" s="300"/>
      <c r="AC3" s="300"/>
      <c r="AD3" s="300"/>
      <c r="AE3" s="300"/>
      <c r="AF3" s="300"/>
      <c r="AG3" s="300"/>
      <c r="AH3" s="300"/>
      <c r="AI3" s="300"/>
      <c r="AJ3" s="300"/>
      <c r="AK3" s="300"/>
      <c r="AL3" s="301"/>
      <c r="AO3" s="299"/>
      <c r="AP3" s="299"/>
      <c r="AQ3" s="299"/>
      <c r="AR3" s="299"/>
      <c r="AS3" s="299"/>
      <c r="AT3" s="299"/>
      <c r="AU3" s="299"/>
      <c r="AV3" s="299"/>
      <c r="AW3" s="299"/>
      <c r="AX3" s="299"/>
      <c r="AY3" s="299"/>
      <c r="AZ3" s="299"/>
      <c r="BA3" s="299"/>
      <c r="BB3" s="299"/>
      <c r="BC3" s="299"/>
      <c r="BD3" s="299"/>
      <c r="BE3" s="299"/>
      <c r="BF3" s="299"/>
      <c r="BG3" s="299"/>
      <c r="BH3" s="299"/>
      <c r="BI3" s="299"/>
      <c r="BJ3" s="301"/>
      <c r="BK3" s="301"/>
      <c r="BL3" s="301"/>
      <c r="BN3" s="301"/>
      <c r="BO3" s="301"/>
      <c r="BP3" s="301"/>
      <c r="BQ3" s="301"/>
      <c r="BR3" s="301"/>
      <c r="BS3" s="301"/>
      <c r="BT3" s="301"/>
      <c r="BU3" s="301"/>
      <c r="BV3" s="301"/>
    </row>
    <row r="4" spans="1:74" ht="14.7" customHeight="1" x14ac:dyDescent="0.2">
      <c r="A4" s="295"/>
      <c r="B4" s="295"/>
      <c r="C4" s="295"/>
      <c r="D4" s="295"/>
      <c r="E4" s="295" t="s">
        <v>96</v>
      </c>
      <c r="F4" s="295"/>
      <c r="G4" s="295"/>
      <c r="H4" s="295"/>
      <c r="I4" s="295"/>
      <c r="J4" s="295"/>
      <c r="K4" s="295"/>
      <c r="L4" s="295"/>
      <c r="M4" s="295"/>
      <c r="N4" s="295"/>
      <c r="O4" s="295"/>
      <c r="P4" s="295"/>
      <c r="Q4" s="295"/>
      <c r="R4" s="295"/>
      <c r="S4" s="295"/>
      <c r="T4" s="295"/>
      <c r="U4" s="295"/>
      <c r="V4" s="300"/>
      <c r="W4" s="300"/>
      <c r="X4" s="300"/>
      <c r="Y4" s="300"/>
      <c r="Z4" s="300"/>
      <c r="AA4" s="300"/>
      <c r="AB4" s="300"/>
      <c r="AC4" s="300"/>
      <c r="AD4" s="300"/>
      <c r="AE4" s="300"/>
      <c r="AF4" s="300"/>
      <c r="AG4" s="300"/>
      <c r="AH4" s="300"/>
      <c r="AI4" s="300"/>
      <c r="AJ4" s="300"/>
      <c r="AK4" s="300"/>
      <c r="AL4" s="301"/>
      <c r="AO4" s="299"/>
      <c r="AP4" s="299"/>
      <c r="AQ4" s="299"/>
      <c r="AR4" s="299"/>
      <c r="AS4" s="299"/>
      <c r="AT4" s="299"/>
      <c r="AU4" s="299"/>
      <c r="AV4" s="299"/>
      <c r="AW4" s="299"/>
      <c r="AX4" s="299"/>
      <c r="AY4" s="299"/>
      <c r="AZ4" s="299"/>
      <c r="BA4" s="299"/>
      <c r="BB4" s="299"/>
      <c r="BC4" s="299"/>
      <c r="BD4" s="299"/>
      <c r="BE4" s="299"/>
      <c r="BF4" s="299"/>
      <c r="BG4" s="299"/>
      <c r="BH4" s="299"/>
      <c r="BI4" s="299"/>
      <c r="BJ4" s="301"/>
      <c r="BK4" s="301"/>
      <c r="BL4" s="301"/>
      <c r="BN4" s="301"/>
      <c r="BO4" s="301"/>
      <c r="BP4" s="301"/>
      <c r="BQ4" s="301"/>
      <c r="BR4" s="301"/>
      <c r="BS4" s="301"/>
      <c r="BT4" s="301"/>
      <c r="BU4" s="301"/>
      <c r="BV4" s="301"/>
    </row>
    <row r="5" spans="1:74" ht="14.7" customHeight="1" x14ac:dyDescent="0.2">
      <c r="A5" s="295"/>
      <c r="B5" s="295"/>
      <c r="C5" s="295"/>
      <c r="D5" s="295"/>
      <c r="E5" s="295" t="s">
        <v>95</v>
      </c>
      <c r="F5" s="295"/>
      <c r="G5" s="295"/>
      <c r="H5" s="295"/>
      <c r="I5" s="295"/>
      <c r="J5" s="295"/>
      <c r="K5" s="295"/>
      <c r="L5" s="295"/>
      <c r="M5" s="295"/>
      <c r="N5" s="295"/>
      <c r="P5" s="295"/>
      <c r="Q5" s="295"/>
      <c r="R5" s="295"/>
      <c r="S5" s="295"/>
      <c r="T5" s="295"/>
      <c r="U5" s="295"/>
      <c r="V5" s="295"/>
      <c r="W5" s="295"/>
      <c r="X5" s="295"/>
      <c r="Y5" s="295"/>
      <c r="Z5" s="295"/>
      <c r="AA5" s="295"/>
      <c r="AB5" s="295"/>
      <c r="AC5" s="295"/>
      <c r="AD5" s="295"/>
      <c r="AE5" s="295"/>
      <c r="AF5" s="295"/>
      <c r="AG5" s="295"/>
      <c r="AH5" s="295"/>
      <c r="AI5" s="295"/>
      <c r="AJ5" s="295"/>
      <c r="AK5" s="295"/>
      <c r="AO5" s="299"/>
      <c r="AP5" s="299"/>
      <c r="AQ5" s="299"/>
      <c r="AR5" s="299"/>
      <c r="AS5" s="299"/>
      <c r="AT5" s="299"/>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row>
    <row r="6" spans="1:74" ht="14.7" customHeight="1" x14ac:dyDescent="0.2">
      <c r="A6" s="425" t="s">
        <v>427</v>
      </c>
      <c r="B6" s="425"/>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O6" s="299"/>
      <c r="AP6" s="299"/>
      <c r="AQ6" s="299"/>
      <c r="AR6" s="299"/>
      <c r="AS6" s="299"/>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row>
    <row r="7" spans="1:74" ht="14.7" customHeight="1" x14ac:dyDescent="0.2">
      <c r="A7" s="295"/>
      <c r="B7" s="295"/>
      <c r="C7" s="295"/>
      <c r="D7" s="295"/>
      <c r="E7" s="295"/>
      <c r="F7" s="295"/>
      <c r="G7" s="297"/>
      <c r="H7" s="297"/>
      <c r="I7" s="297"/>
      <c r="J7" s="297"/>
      <c r="K7" s="297"/>
      <c r="L7" s="297"/>
      <c r="M7" s="297"/>
      <c r="N7" s="297"/>
      <c r="O7" s="297"/>
      <c r="P7" s="297"/>
      <c r="Q7" s="297"/>
      <c r="R7" s="297"/>
      <c r="S7" s="295"/>
      <c r="T7" s="295"/>
      <c r="U7" s="295"/>
      <c r="V7" s="295"/>
      <c r="W7" s="295"/>
      <c r="X7" s="295"/>
      <c r="Y7" s="295"/>
      <c r="Z7" s="295"/>
      <c r="AA7" s="295"/>
      <c r="AB7" s="295"/>
      <c r="AC7" s="295"/>
      <c r="AD7" s="295"/>
      <c r="AE7" s="295"/>
      <c r="AF7" s="295"/>
      <c r="AG7" s="295"/>
      <c r="AH7" s="295"/>
      <c r="AI7" s="295"/>
      <c r="AJ7" s="295"/>
      <c r="AK7" s="295"/>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299"/>
      <c r="BR7" s="299"/>
      <c r="BS7" s="299"/>
      <c r="BT7" s="299"/>
      <c r="BU7" s="299"/>
      <c r="BV7" s="299"/>
    </row>
    <row r="8" spans="1:74" ht="14.7" customHeight="1" x14ac:dyDescent="0.2">
      <c r="A8" s="295"/>
      <c r="B8" s="295"/>
      <c r="C8" s="297"/>
      <c r="D8" s="297"/>
      <c r="E8" s="295"/>
      <c r="F8" s="297"/>
      <c r="G8" s="297"/>
      <c r="H8" s="297"/>
      <c r="I8" s="297"/>
      <c r="J8" s="297"/>
      <c r="K8" s="297"/>
      <c r="L8" s="295"/>
      <c r="M8" s="295"/>
      <c r="N8" s="295"/>
      <c r="O8" s="295"/>
      <c r="P8" s="295"/>
      <c r="Q8" s="295"/>
      <c r="R8" s="295"/>
      <c r="S8" s="295"/>
      <c r="T8" s="295"/>
      <c r="U8" s="295"/>
      <c r="V8" s="295"/>
      <c r="W8" s="295"/>
      <c r="X8" s="295"/>
      <c r="Y8" s="425"/>
      <c r="Z8" s="425"/>
      <c r="AA8" s="425"/>
      <c r="AC8" s="425"/>
      <c r="AD8" s="425"/>
      <c r="AE8" s="295" t="s">
        <v>16</v>
      </c>
      <c r="AF8" s="425"/>
      <c r="AG8" s="425"/>
      <c r="AH8" s="295" t="s">
        <v>17</v>
      </c>
      <c r="AI8" s="425"/>
      <c r="AJ8" s="425"/>
      <c r="AK8" s="295" t="s">
        <v>18</v>
      </c>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row>
    <row r="9" spans="1:74" ht="14.7" customHeight="1" x14ac:dyDescent="0.2">
      <c r="A9" s="295"/>
      <c r="B9" s="295"/>
      <c r="C9" s="297"/>
      <c r="D9" s="297"/>
      <c r="E9" s="297"/>
      <c r="F9" s="297"/>
      <c r="G9" s="297"/>
      <c r="H9" s="297"/>
      <c r="I9" s="297"/>
      <c r="J9" s="297"/>
      <c r="K9" s="297"/>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299"/>
      <c r="BR9" s="299"/>
      <c r="BS9" s="299"/>
      <c r="BT9" s="299"/>
      <c r="BU9" s="299"/>
      <c r="BV9" s="299"/>
    </row>
    <row r="10" spans="1:74" ht="14.7" customHeight="1" x14ac:dyDescent="0.2">
      <c r="A10" s="426"/>
      <c r="B10" s="426"/>
      <c r="C10" s="426"/>
      <c r="D10" s="426"/>
      <c r="E10" s="426"/>
      <c r="F10" s="425" t="s">
        <v>428</v>
      </c>
      <c r="G10" s="425"/>
      <c r="H10" s="425"/>
      <c r="I10" s="425"/>
      <c r="J10" s="425"/>
      <c r="K10" s="297"/>
      <c r="L10" s="295"/>
      <c r="M10" s="295"/>
      <c r="N10" s="295"/>
      <c r="O10" s="295"/>
      <c r="P10" s="295"/>
      <c r="Q10" s="427" t="s">
        <v>429</v>
      </c>
      <c r="R10" s="427"/>
      <c r="S10" s="427"/>
      <c r="T10" s="428"/>
      <c r="U10" s="428"/>
      <c r="V10" s="428"/>
      <c r="W10" s="428"/>
      <c r="X10" s="428"/>
      <c r="Y10" s="428"/>
      <c r="Z10" s="428"/>
      <c r="AA10" s="428"/>
      <c r="AB10" s="428"/>
      <c r="AC10" s="428"/>
      <c r="AD10" s="428"/>
      <c r="AE10" s="428"/>
      <c r="AF10" s="428"/>
      <c r="AG10" s="428"/>
      <c r="AH10" s="428"/>
      <c r="AI10" s="428"/>
      <c r="AJ10" s="428"/>
      <c r="AK10" s="428"/>
      <c r="AO10" s="299"/>
      <c r="AP10" s="299"/>
      <c r="AQ10" s="299"/>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299"/>
      <c r="BN10" s="299"/>
      <c r="BO10" s="299"/>
      <c r="BP10" s="299"/>
      <c r="BQ10" s="299"/>
      <c r="BR10" s="299"/>
      <c r="BS10" s="299"/>
      <c r="BT10" s="299"/>
      <c r="BU10" s="299"/>
      <c r="BV10" s="299"/>
    </row>
    <row r="11" spans="1:74" ht="14.7" customHeight="1" x14ac:dyDescent="0.2">
      <c r="A11" s="426"/>
      <c r="B11" s="426"/>
      <c r="C11" s="426"/>
      <c r="D11" s="426"/>
      <c r="E11" s="426"/>
      <c r="F11" s="425"/>
      <c r="G11" s="425"/>
      <c r="H11" s="425"/>
      <c r="I11" s="425"/>
      <c r="J11" s="425"/>
      <c r="K11" s="297"/>
      <c r="L11" s="295"/>
      <c r="M11" s="295"/>
      <c r="O11" s="295"/>
      <c r="P11" s="295"/>
      <c r="Q11" s="427"/>
      <c r="R11" s="427"/>
      <c r="S11" s="427"/>
      <c r="T11" s="428"/>
      <c r="U11" s="428"/>
      <c r="V11" s="428"/>
      <c r="W11" s="428"/>
      <c r="X11" s="428"/>
      <c r="Y11" s="428"/>
      <c r="Z11" s="428"/>
      <c r="AA11" s="428"/>
      <c r="AB11" s="428"/>
      <c r="AC11" s="428"/>
      <c r="AD11" s="428"/>
      <c r="AE11" s="428"/>
      <c r="AF11" s="428"/>
      <c r="AG11" s="428"/>
      <c r="AH11" s="428"/>
      <c r="AI11" s="428"/>
      <c r="AJ11" s="428"/>
      <c r="AK11" s="428"/>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299"/>
      <c r="BQ11" s="299"/>
      <c r="BR11" s="299"/>
      <c r="BS11" s="299"/>
      <c r="BT11" s="299"/>
      <c r="BU11" s="299"/>
      <c r="BV11" s="299"/>
    </row>
    <row r="12" spans="1:74" ht="14.7" customHeight="1" x14ac:dyDescent="0.2">
      <c r="A12" s="295"/>
      <c r="B12" s="295"/>
      <c r="C12" s="297"/>
      <c r="D12" s="297"/>
      <c r="E12" s="297"/>
      <c r="F12" s="297"/>
      <c r="G12" s="297"/>
      <c r="H12" s="297"/>
      <c r="I12" s="297"/>
      <c r="J12" s="297"/>
      <c r="K12" s="297"/>
      <c r="L12" s="295"/>
      <c r="M12" s="295"/>
      <c r="N12" s="302" t="s">
        <v>3</v>
      </c>
      <c r="O12" s="295"/>
      <c r="P12" s="295"/>
      <c r="Q12" s="427" t="s">
        <v>370</v>
      </c>
      <c r="R12" s="427"/>
      <c r="S12" s="427"/>
      <c r="T12" s="428"/>
      <c r="U12" s="428"/>
      <c r="V12" s="428"/>
      <c r="W12" s="428"/>
      <c r="X12" s="428"/>
      <c r="Y12" s="428"/>
      <c r="Z12" s="428"/>
      <c r="AA12" s="428"/>
      <c r="AB12" s="428"/>
      <c r="AC12" s="428"/>
      <c r="AD12" s="428"/>
      <c r="AE12" s="428"/>
      <c r="AF12" s="428"/>
      <c r="AG12" s="428"/>
      <c r="AH12" s="428"/>
      <c r="AI12" s="428"/>
      <c r="AJ12" s="428"/>
      <c r="AK12" s="428"/>
      <c r="AO12" s="299"/>
      <c r="AP12" s="299"/>
      <c r="AQ12" s="299"/>
      <c r="AR12" s="299"/>
      <c r="AS12" s="299"/>
      <c r="AT12" s="299"/>
      <c r="AU12" s="299"/>
      <c r="AV12" s="299"/>
      <c r="AW12" s="299"/>
      <c r="AX12" s="299"/>
      <c r="AY12" s="299"/>
      <c r="AZ12" s="299"/>
      <c r="BA12" s="299"/>
      <c r="BB12" s="299"/>
      <c r="BC12" s="299"/>
      <c r="BD12" s="299"/>
      <c r="BE12" s="299"/>
      <c r="BF12" s="299"/>
      <c r="BG12" s="299"/>
      <c r="BH12" s="299"/>
      <c r="BI12" s="299"/>
      <c r="BJ12" s="299"/>
      <c r="BK12" s="299"/>
      <c r="BL12" s="299"/>
      <c r="BM12" s="299"/>
      <c r="BN12" s="299"/>
      <c r="BO12" s="299"/>
      <c r="BP12" s="299"/>
      <c r="BQ12" s="299"/>
      <c r="BR12" s="299"/>
      <c r="BS12" s="299"/>
      <c r="BT12" s="299"/>
      <c r="BU12" s="299"/>
      <c r="BV12" s="299"/>
    </row>
    <row r="13" spans="1:74" ht="14.7" customHeight="1" x14ac:dyDescent="0.2">
      <c r="A13" s="295"/>
      <c r="B13" s="295"/>
      <c r="C13" s="297"/>
      <c r="D13" s="297"/>
      <c r="E13" s="297"/>
      <c r="F13" s="297"/>
      <c r="G13" s="297"/>
      <c r="H13" s="297"/>
      <c r="I13" s="297"/>
      <c r="J13" s="297"/>
      <c r="K13" s="297"/>
      <c r="L13" s="295"/>
      <c r="M13" s="295"/>
      <c r="N13" s="295"/>
      <c r="O13" s="295"/>
      <c r="P13" s="295"/>
      <c r="Q13" s="427"/>
      <c r="R13" s="427"/>
      <c r="S13" s="427"/>
      <c r="T13" s="428"/>
      <c r="U13" s="428"/>
      <c r="V13" s="428"/>
      <c r="W13" s="428"/>
      <c r="X13" s="428"/>
      <c r="Y13" s="428"/>
      <c r="Z13" s="428"/>
      <c r="AA13" s="428"/>
      <c r="AB13" s="428"/>
      <c r="AC13" s="428"/>
      <c r="AD13" s="428"/>
      <c r="AE13" s="428"/>
      <c r="AF13" s="428"/>
      <c r="AG13" s="428"/>
      <c r="AH13" s="428"/>
      <c r="AI13" s="428"/>
      <c r="AJ13" s="428"/>
      <c r="AK13" s="428"/>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row>
    <row r="14" spans="1:74" ht="14.7" customHeight="1" x14ac:dyDescent="0.2">
      <c r="A14" s="295"/>
      <c r="B14" s="295"/>
      <c r="C14" s="297"/>
      <c r="D14" s="297"/>
      <c r="E14" s="297"/>
      <c r="F14" s="297"/>
      <c r="G14" s="297"/>
      <c r="H14" s="297"/>
      <c r="I14" s="297"/>
      <c r="J14" s="297"/>
      <c r="K14" s="297"/>
      <c r="L14" s="295"/>
      <c r="M14" s="295"/>
      <c r="N14" s="295"/>
      <c r="O14" s="295"/>
      <c r="P14" s="295"/>
      <c r="Q14" s="427" t="s">
        <v>430</v>
      </c>
      <c r="R14" s="427"/>
      <c r="S14" s="427"/>
      <c r="T14" s="427"/>
      <c r="U14" s="427"/>
      <c r="V14" s="427"/>
      <c r="W14" s="428"/>
      <c r="X14" s="428"/>
      <c r="Y14" s="428"/>
      <c r="Z14" s="428"/>
      <c r="AA14" s="428"/>
      <c r="AB14" s="428"/>
      <c r="AC14" s="428"/>
      <c r="AD14" s="428"/>
      <c r="AE14" s="428"/>
      <c r="AF14" s="428"/>
      <c r="AG14" s="428"/>
      <c r="AH14" s="428"/>
      <c r="AI14" s="428"/>
      <c r="AJ14" s="428"/>
      <c r="AK14" s="428"/>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row>
    <row r="15" spans="1:74" ht="14.7" customHeight="1" x14ac:dyDescent="0.2">
      <c r="A15" s="295"/>
      <c r="B15" s="295"/>
      <c r="C15" s="297"/>
      <c r="D15" s="297"/>
      <c r="E15" s="297"/>
      <c r="F15" s="297"/>
      <c r="G15" s="297"/>
      <c r="H15" s="297"/>
      <c r="I15" s="297"/>
      <c r="J15" s="297"/>
      <c r="K15" s="297"/>
      <c r="L15" s="295"/>
      <c r="M15" s="295"/>
      <c r="N15" s="295"/>
      <c r="O15" s="295"/>
      <c r="P15" s="295"/>
      <c r="Q15" s="427"/>
      <c r="R15" s="427"/>
      <c r="S15" s="427"/>
      <c r="T15" s="427"/>
      <c r="U15" s="427"/>
      <c r="V15" s="427"/>
      <c r="W15" s="428"/>
      <c r="X15" s="428"/>
      <c r="Y15" s="428"/>
      <c r="Z15" s="428"/>
      <c r="AA15" s="428"/>
      <c r="AB15" s="428"/>
      <c r="AC15" s="428"/>
      <c r="AD15" s="428"/>
      <c r="AE15" s="428"/>
      <c r="AF15" s="428"/>
      <c r="AG15" s="428"/>
      <c r="AH15" s="428"/>
      <c r="AI15" s="428"/>
      <c r="AJ15" s="428"/>
      <c r="AK15" s="428"/>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row>
    <row r="16" spans="1:74" ht="14.7" customHeight="1" x14ac:dyDescent="0.2">
      <c r="B16" s="295"/>
      <c r="C16" s="295"/>
      <c r="D16" s="295" t="s">
        <v>55</v>
      </c>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row>
    <row r="17" spans="1:77" ht="15" customHeight="1" x14ac:dyDescent="0.2">
      <c r="B17" s="295"/>
      <c r="C17" s="295"/>
      <c r="D17" s="295" t="s">
        <v>4</v>
      </c>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O17" s="299"/>
      <c r="AP17" s="299"/>
      <c r="AQ17" s="299"/>
      <c r="AR17" s="299"/>
      <c r="AS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row>
    <row r="18" spans="1:77" ht="15" customHeight="1" x14ac:dyDescent="0.2">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O18" s="299"/>
      <c r="AP18" s="299"/>
      <c r="AQ18" s="299"/>
      <c r="AR18" s="299"/>
      <c r="AS18" s="299"/>
      <c r="AU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row>
    <row r="19" spans="1:77" ht="14.7" customHeight="1" x14ac:dyDescent="0.2">
      <c r="A19" s="295"/>
      <c r="B19" s="295"/>
      <c r="C19" s="295"/>
      <c r="D19" s="295"/>
      <c r="E19" s="295"/>
      <c r="F19" s="295"/>
      <c r="G19" s="295"/>
      <c r="H19" s="295"/>
      <c r="I19" s="295"/>
      <c r="J19" s="295"/>
      <c r="K19" s="295"/>
      <c r="L19" s="295"/>
      <c r="M19" s="295"/>
      <c r="N19" s="295"/>
      <c r="O19" s="295"/>
      <c r="P19" s="295"/>
      <c r="Q19" s="295"/>
      <c r="S19" s="297"/>
      <c r="T19" s="303"/>
      <c r="U19" s="487" t="s">
        <v>431</v>
      </c>
      <c r="V19" s="488"/>
      <c r="W19" s="488"/>
      <c r="X19" s="489"/>
      <c r="Y19" s="304"/>
      <c r="Z19" s="305"/>
      <c r="AA19" s="305"/>
      <c r="AB19" s="305"/>
      <c r="AC19" s="305"/>
      <c r="AD19" s="305"/>
      <c r="AE19" s="305"/>
      <c r="AF19" s="305"/>
      <c r="AG19" s="305"/>
      <c r="AH19" s="305"/>
      <c r="AI19" s="306"/>
      <c r="AJ19" s="306"/>
      <c r="AK19" s="307"/>
      <c r="AO19" s="299"/>
      <c r="AP19" s="299"/>
      <c r="AQ19" s="299"/>
      <c r="AR19" s="299"/>
      <c r="AS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row>
    <row r="20" spans="1:77" ht="14.7" customHeight="1" x14ac:dyDescent="0.2">
      <c r="A20" s="429" t="s">
        <v>98</v>
      </c>
      <c r="B20" s="431" t="s">
        <v>77</v>
      </c>
      <c r="C20" s="432"/>
      <c r="D20" s="432"/>
      <c r="E20" s="432"/>
      <c r="F20" s="432"/>
      <c r="G20" s="432"/>
      <c r="H20" s="431"/>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3"/>
      <c r="AL20" s="299"/>
      <c r="AO20" s="503"/>
      <c r="AP20" s="299"/>
      <c r="AQ20" s="299"/>
      <c r="AR20" s="299"/>
      <c r="AS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row>
    <row r="21" spans="1:77" ht="28.5" customHeight="1" x14ac:dyDescent="0.2">
      <c r="A21" s="430"/>
      <c r="B21" s="463" t="s">
        <v>99</v>
      </c>
      <c r="C21" s="464"/>
      <c r="D21" s="464"/>
      <c r="E21" s="464"/>
      <c r="F21" s="464"/>
      <c r="G21" s="465"/>
      <c r="H21" s="505"/>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c r="AL21" s="299"/>
      <c r="AO21" s="504"/>
      <c r="AP21" s="299"/>
      <c r="AQ21" s="299"/>
      <c r="AR21" s="299"/>
      <c r="AS21" s="299"/>
      <c r="AU21" s="299"/>
      <c r="AV21" s="299"/>
      <c r="AW21" s="299"/>
      <c r="AX21" s="299"/>
      <c r="AY21" s="299"/>
      <c r="AZ21" s="299"/>
      <c r="BA21" s="299"/>
      <c r="BB21" s="299"/>
      <c r="BC21" s="299"/>
      <c r="BD21" s="299"/>
      <c r="BE21" s="299"/>
      <c r="BF21" s="299"/>
      <c r="BG21" s="299"/>
      <c r="BH21" s="299"/>
      <c r="BI21" s="299"/>
      <c r="BJ21" s="299"/>
      <c r="BK21" s="299"/>
      <c r="BL21" s="299"/>
      <c r="BM21" s="299"/>
      <c r="BN21" s="299"/>
      <c r="BO21" s="299"/>
      <c r="BP21" s="299"/>
      <c r="BQ21" s="299"/>
      <c r="BR21" s="299"/>
      <c r="BS21" s="299"/>
      <c r="BT21" s="299"/>
      <c r="BU21" s="299"/>
      <c r="BV21" s="299"/>
    </row>
    <row r="22" spans="1:77" ht="14.7" customHeight="1" x14ac:dyDescent="0.2">
      <c r="A22" s="430"/>
      <c r="B22" s="497" t="s">
        <v>100</v>
      </c>
      <c r="C22" s="461"/>
      <c r="D22" s="461"/>
      <c r="E22" s="461"/>
      <c r="F22" s="461"/>
      <c r="G22" s="462"/>
      <c r="H22" s="501" t="s">
        <v>81</v>
      </c>
      <c r="I22" s="484"/>
      <c r="J22" s="484"/>
      <c r="K22" s="484"/>
      <c r="L22" s="483"/>
      <c r="M22" s="483"/>
      <c r="N22" s="308" t="s">
        <v>101</v>
      </c>
      <c r="O22" s="483"/>
      <c r="P22" s="483"/>
      <c r="Q22" s="309" t="s">
        <v>83</v>
      </c>
      <c r="R22" s="484"/>
      <c r="S22" s="484"/>
      <c r="T22" s="484"/>
      <c r="U22" s="484"/>
      <c r="V22" s="484"/>
      <c r="W22" s="484"/>
      <c r="X22" s="484"/>
      <c r="Y22" s="484"/>
      <c r="Z22" s="484"/>
      <c r="AA22" s="484"/>
      <c r="AB22" s="484"/>
      <c r="AC22" s="484"/>
      <c r="AD22" s="484"/>
      <c r="AE22" s="484"/>
      <c r="AF22" s="484"/>
      <c r="AG22" s="484"/>
      <c r="AH22" s="484"/>
      <c r="AI22" s="484"/>
      <c r="AJ22" s="484"/>
      <c r="AK22" s="485"/>
      <c r="AL22" s="301"/>
      <c r="AM22" s="299"/>
      <c r="AN22" s="299"/>
      <c r="AO22" s="504"/>
      <c r="AP22" s="299"/>
      <c r="AQ22" s="299"/>
      <c r="AR22" s="299"/>
      <c r="AS22" s="299"/>
      <c r="AT22" s="299"/>
      <c r="AU22" s="299"/>
      <c r="AV22" s="301"/>
      <c r="AW22" s="299"/>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299"/>
      <c r="BX22" s="299"/>
      <c r="BY22" s="299"/>
    </row>
    <row r="23" spans="1:77" ht="14.7" customHeight="1" x14ac:dyDescent="0.2">
      <c r="A23" s="430"/>
      <c r="B23" s="508"/>
      <c r="C23" s="499"/>
      <c r="D23" s="499"/>
      <c r="E23" s="499"/>
      <c r="F23" s="499"/>
      <c r="G23" s="500"/>
      <c r="H23" s="486"/>
      <c r="I23" s="434"/>
      <c r="J23" s="434"/>
      <c r="K23" s="434"/>
      <c r="L23" s="310" t="s">
        <v>22</v>
      </c>
      <c r="M23" s="310" t="s">
        <v>432</v>
      </c>
      <c r="N23" s="434"/>
      <c r="O23" s="434"/>
      <c r="P23" s="434"/>
      <c r="Q23" s="434"/>
      <c r="R23" s="434"/>
      <c r="S23" s="434"/>
      <c r="T23" s="434"/>
      <c r="U23" s="434"/>
      <c r="V23" s="310" t="s">
        <v>23</v>
      </c>
      <c r="W23" s="310" t="s">
        <v>24</v>
      </c>
      <c r="X23" s="434"/>
      <c r="Y23" s="434"/>
      <c r="Z23" s="434"/>
      <c r="AA23" s="434"/>
      <c r="AB23" s="434"/>
      <c r="AC23" s="434"/>
      <c r="AD23" s="434"/>
      <c r="AE23" s="434"/>
      <c r="AF23" s="434"/>
      <c r="AG23" s="434"/>
      <c r="AH23" s="434"/>
      <c r="AI23" s="434"/>
      <c r="AJ23" s="434"/>
      <c r="AK23" s="435"/>
      <c r="AL23" s="301"/>
      <c r="AM23" s="299"/>
      <c r="AN23" s="299"/>
      <c r="AO23" s="504"/>
      <c r="AP23" s="299"/>
      <c r="AQ23" s="299"/>
      <c r="AR23" s="299"/>
      <c r="AS23" s="299"/>
      <c r="AT23" s="299"/>
      <c r="AU23" s="299"/>
      <c r="AV23" s="301"/>
      <c r="AW23" s="301"/>
      <c r="AX23" s="301"/>
      <c r="AY23" s="301"/>
      <c r="AZ23" s="311"/>
      <c r="BA23" s="311"/>
      <c r="BB23" s="301"/>
      <c r="BC23" s="301"/>
      <c r="BD23" s="301"/>
      <c r="BE23" s="301"/>
      <c r="BF23" s="312"/>
      <c r="BG23" s="311"/>
      <c r="BH23" s="301"/>
      <c r="BI23" s="299"/>
      <c r="BJ23" s="301"/>
      <c r="BK23" s="299"/>
      <c r="BL23" s="301"/>
      <c r="BM23" s="301"/>
      <c r="BN23" s="301"/>
      <c r="BO23" s="301"/>
      <c r="BP23" s="299"/>
      <c r="BQ23" s="301"/>
      <c r="BR23" s="301"/>
      <c r="BS23" s="301"/>
      <c r="BT23" s="301"/>
      <c r="BU23" s="301"/>
      <c r="BV23" s="301"/>
      <c r="BW23" s="299"/>
      <c r="BX23" s="299"/>
      <c r="BY23" s="299"/>
    </row>
    <row r="24" spans="1:77" ht="14.7" customHeight="1" x14ac:dyDescent="0.2">
      <c r="A24" s="430"/>
      <c r="B24" s="498"/>
      <c r="C24" s="499"/>
      <c r="D24" s="499"/>
      <c r="E24" s="499"/>
      <c r="F24" s="499"/>
      <c r="G24" s="500"/>
      <c r="H24" s="486"/>
      <c r="I24" s="434"/>
      <c r="J24" s="434"/>
      <c r="K24" s="434"/>
      <c r="L24" s="310" t="s">
        <v>433</v>
      </c>
      <c r="M24" s="310" t="s">
        <v>434</v>
      </c>
      <c r="N24" s="434"/>
      <c r="O24" s="434"/>
      <c r="P24" s="434"/>
      <c r="Q24" s="434"/>
      <c r="R24" s="434"/>
      <c r="S24" s="434"/>
      <c r="T24" s="434"/>
      <c r="U24" s="434"/>
      <c r="V24" s="310" t="s">
        <v>78</v>
      </c>
      <c r="W24" s="310" t="s">
        <v>82</v>
      </c>
      <c r="X24" s="434"/>
      <c r="Y24" s="434"/>
      <c r="Z24" s="434"/>
      <c r="AA24" s="434"/>
      <c r="AB24" s="434"/>
      <c r="AC24" s="434"/>
      <c r="AD24" s="434"/>
      <c r="AE24" s="434"/>
      <c r="AF24" s="434"/>
      <c r="AG24" s="434"/>
      <c r="AH24" s="434"/>
      <c r="AI24" s="434"/>
      <c r="AJ24" s="434"/>
      <c r="AK24" s="435"/>
      <c r="AL24" s="301"/>
      <c r="AM24" s="299"/>
      <c r="AN24" s="299"/>
      <c r="AO24" s="504"/>
      <c r="AP24" s="299"/>
      <c r="AQ24" s="299"/>
      <c r="AR24" s="299"/>
      <c r="AS24" s="299"/>
      <c r="AT24" s="299"/>
      <c r="AU24" s="299"/>
      <c r="AV24" s="301"/>
      <c r="AW24" s="301"/>
      <c r="AX24" s="301"/>
      <c r="AY24" s="301"/>
      <c r="AZ24" s="311"/>
      <c r="BA24" s="311"/>
      <c r="BB24" s="301"/>
      <c r="BC24" s="301"/>
      <c r="BD24" s="301"/>
      <c r="BE24" s="301"/>
      <c r="BF24" s="312"/>
      <c r="BG24" s="311"/>
      <c r="BH24" s="301"/>
      <c r="BI24" s="299"/>
      <c r="BJ24" s="301"/>
      <c r="BK24" s="299"/>
      <c r="BL24" s="301"/>
      <c r="BM24" s="301"/>
      <c r="BN24" s="301"/>
      <c r="BO24" s="301"/>
      <c r="BP24" s="299"/>
      <c r="BQ24" s="301"/>
      <c r="BR24" s="301"/>
      <c r="BS24" s="301"/>
      <c r="BT24" s="301"/>
      <c r="BU24" s="301"/>
      <c r="BV24" s="301"/>
      <c r="BW24" s="299"/>
      <c r="BX24" s="299"/>
      <c r="BY24" s="299"/>
    </row>
    <row r="25" spans="1:77" ht="22.95" customHeight="1" x14ac:dyDescent="0.2">
      <c r="A25" s="430"/>
      <c r="B25" s="498"/>
      <c r="C25" s="499"/>
      <c r="D25" s="499"/>
      <c r="E25" s="499"/>
      <c r="F25" s="499"/>
      <c r="G25" s="500"/>
      <c r="H25" s="436"/>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8"/>
      <c r="AL25" s="301"/>
      <c r="AO25" s="504"/>
      <c r="AP25" s="299"/>
      <c r="AQ25" s="299"/>
      <c r="AR25" s="299"/>
      <c r="AS25" s="299"/>
      <c r="AT25" s="299"/>
      <c r="AU25" s="299"/>
      <c r="AV25" s="301"/>
      <c r="AW25" s="301"/>
      <c r="AX25" s="301"/>
      <c r="AY25" s="301"/>
      <c r="AZ25" s="311"/>
      <c r="BA25" s="311"/>
      <c r="BB25" s="301"/>
      <c r="BC25" s="301"/>
      <c r="BD25" s="301"/>
      <c r="BE25" s="301"/>
      <c r="BF25" s="311"/>
      <c r="BG25" s="311"/>
      <c r="BH25" s="301"/>
      <c r="BI25" s="299"/>
      <c r="BJ25" s="301"/>
      <c r="BK25" s="299"/>
      <c r="BL25" s="301"/>
      <c r="BM25" s="301"/>
      <c r="BN25" s="301"/>
      <c r="BO25" s="301"/>
      <c r="BP25" s="301"/>
      <c r="BQ25" s="301"/>
      <c r="BR25" s="301"/>
      <c r="BS25" s="301"/>
      <c r="BT25" s="301"/>
      <c r="BU25" s="301"/>
      <c r="BV25" s="301"/>
    </row>
    <row r="26" spans="1:77" ht="14.7" customHeight="1" x14ac:dyDescent="0.2">
      <c r="A26" s="430"/>
      <c r="B26" s="439" t="s">
        <v>64</v>
      </c>
      <c r="C26" s="440"/>
      <c r="D26" s="440"/>
      <c r="E26" s="440"/>
      <c r="F26" s="440"/>
      <c r="G26" s="441"/>
      <c r="H26" s="313" t="s">
        <v>6</v>
      </c>
      <c r="I26" s="314"/>
      <c r="J26" s="315"/>
      <c r="K26" s="445"/>
      <c r="L26" s="446"/>
      <c r="M26" s="446"/>
      <c r="N26" s="446"/>
      <c r="O26" s="446"/>
      <c r="P26" s="446"/>
      <c r="Q26" s="316" t="s">
        <v>435</v>
      </c>
      <c r="R26" s="317"/>
      <c r="S26" s="447"/>
      <c r="T26" s="447"/>
      <c r="U26" s="448"/>
      <c r="V26" s="313" t="s">
        <v>7</v>
      </c>
      <c r="W26" s="314"/>
      <c r="X26" s="315"/>
      <c r="Y26" s="445"/>
      <c r="Z26" s="446"/>
      <c r="AA26" s="446"/>
      <c r="AB26" s="446"/>
      <c r="AC26" s="446"/>
      <c r="AD26" s="446"/>
      <c r="AE26" s="446"/>
      <c r="AF26" s="446"/>
      <c r="AG26" s="446"/>
      <c r="AH26" s="446"/>
      <c r="AI26" s="446"/>
      <c r="AJ26" s="446"/>
      <c r="AK26" s="449"/>
      <c r="AL26" s="299"/>
      <c r="AO26" s="504"/>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row>
    <row r="27" spans="1:77" ht="14.7" customHeight="1" x14ac:dyDescent="0.2">
      <c r="A27" s="430"/>
      <c r="B27" s="442"/>
      <c r="C27" s="443"/>
      <c r="D27" s="443"/>
      <c r="E27" s="443"/>
      <c r="F27" s="443"/>
      <c r="G27" s="444"/>
      <c r="H27" s="450" t="s">
        <v>102</v>
      </c>
      <c r="I27" s="450"/>
      <c r="J27" s="450"/>
      <c r="K27" s="445"/>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9"/>
      <c r="AL27" s="299"/>
      <c r="AO27" s="504"/>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row>
    <row r="28" spans="1:77" s="318" customFormat="1" ht="14.25" customHeight="1" x14ac:dyDescent="0.2">
      <c r="A28" s="430"/>
      <c r="B28" s="439" t="s">
        <v>436</v>
      </c>
      <c r="C28" s="440"/>
      <c r="D28" s="440"/>
      <c r="E28" s="440"/>
      <c r="F28" s="440"/>
      <c r="G28" s="441"/>
      <c r="H28" s="451"/>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3"/>
      <c r="AL28" s="299"/>
      <c r="AM28" s="298"/>
      <c r="AN28" s="298"/>
      <c r="AO28" s="504"/>
    </row>
    <row r="29" spans="1:77" ht="14.7" customHeight="1" x14ac:dyDescent="0.2">
      <c r="A29" s="430"/>
      <c r="B29" s="454" t="s">
        <v>437</v>
      </c>
      <c r="C29" s="455"/>
      <c r="D29" s="455"/>
      <c r="E29" s="455"/>
      <c r="F29" s="455"/>
      <c r="G29" s="456"/>
      <c r="H29" s="460" t="s">
        <v>103</v>
      </c>
      <c r="I29" s="461"/>
      <c r="J29" s="462"/>
      <c r="K29" s="466"/>
      <c r="L29" s="467"/>
      <c r="M29" s="467"/>
      <c r="N29" s="467"/>
      <c r="O29" s="467"/>
      <c r="P29" s="468"/>
      <c r="Q29" s="431" t="s">
        <v>77</v>
      </c>
      <c r="R29" s="432"/>
      <c r="S29" s="433"/>
      <c r="T29" s="472"/>
      <c r="U29" s="473"/>
      <c r="V29" s="473"/>
      <c r="W29" s="473"/>
      <c r="X29" s="473"/>
      <c r="Y29" s="473"/>
      <c r="Z29" s="473"/>
      <c r="AA29" s="474"/>
      <c r="AB29" s="475" t="s">
        <v>104</v>
      </c>
      <c r="AC29" s="476"/>
      <c r="AD29" s="479"/>
      <c r="AE29" s="479"/>
      <c r="AF29" s="479"/>
      <c r="AG29" s="479"/>
      <c r="AH29" s="479"/>
      <c r="AI29" s="479"/>
      <c r="AJ29" s="479"/>
      <c r="AK29" s="480"/>
      <c r="AL29" s="299"/>
      <c r="AO29" s="504"/>
      <c r="AP29" s="299"/>
      <c r="AQ29" s="299"/>
      <c r="AR29" s="299"/>
      <c r="AS29" s="299"/>
      <c r="AT29" s="299"/>
      <c r="AU29" s="299"/>
      <c r="AV29" s="490"/>
      <c r="AW29" s="490"/>
      <c r="AX29" s="490"/>
      <c r="AY29" s="299"/>
      <c r="AZ29" s="299"/>
      <c r="BA29" s="299"/>
      <c r="BB29" s="299"/>
      <c r="BC29" s="299"/>
      <c r="BD29" s="299"/>
      <c r="BE29" s="299"/>
      <c r="BF29" s="299"/>
      <c r="BG29" s="299"/>
      <c r="BH29" s="319"/>
      <c r="BI29" s="319"/>
      <c r="BJ29" s="299"/>
      <c r="BK29" s="299"/>
      <c r="BL29" s="299"/>
      <c r="BM29" s="299"/>
      <c r="BN29" s="299"/>
      <c r="BO29" s="299"/>
      <c r="BP29" s="299"/>
      <c r="BQ29" s="299"/>
      <c r="BR29" s="299"/>
      <c r="BS29" s="299"/>
      <c r="BT29" s="299"/>
      <c r="BU29" s="299"/>
      <c r="BV29" s="299"/>
    </row>
    <row r="30" spans="1:77" ht="14.25" customHeight="1" x14ac:dyDescent="0.2">
      <c r="A30" s="430"/>
      <c r="B30" s="457"/>
      <c r="C30" s="458"/>
      <c r="D30" s="458"/>
      <c r="E30" s="458"/>
      <c r="F30" s="458"/>
      <c r="G30" s="459"/>
      <c r="H30" s="463"/>
      <c r="I30" s="464"/>
      <c r="J30" s="465"/>
      <c r="K30" s="469"/>
      <c r="L30" s="470"/>
      <c r="M30" s="470"/>
      <c r="N30" s="470"/>
      <c r="O30" s="470"/>
      <c r="P30" s="471"/>
      <c r="Q30" s="491" t="s">
        <v>25</v>
      </c>
      <c r="R30" s="492"/>
      <c r="S30" s="493"/>
      <c r="T30" s="494"/>
      <c r="U30" s="495"/>
      <c r="V30" s="495"/>
      <c r="W30" s="495"/>
      <c r="X30" s="495"/>
      <c r="Y30" s="495"/>
      <c r="Z30" s="495"/>
      <c r="AA30" s="496"/>
      <c r="AB30" s="477"/>
      <c r="AC30" s="478"/>
      <c r="AD30" s="481"/>
      <c r="AE30" s="481"/>
      <c r="AF30" s="481"/>
      <c r="AG30" s="481"/>
      <c r="AH30" s="481"/>
      <c r="AI30" s="481"/>
      <c r="AJ30" s="481"/>
      <c r="AK30" s="482"/>
      <c r="AL30" s="299"/>
      <c r="AO30" s="504"/>
      <c r="AP30" s="299"/>
      <c r="AQ30" s="299"/>
      <c r="AR30" s="299"/>
      <c r="AS30" s="299"/>
      <c r="AT30" s="299"/>
      <c r="AU30" s="299"/>
      <c r="AV30" s="490"/>
      <c r="AW30" s="490"/>
      <c r="AX30" s="490"/>
      <c r="AY30" s="299"/>
      <c r="AZ30" s="299"/>
      <c r="BA30" s="299"/>
      <c r="BB30" s="299"/>
      <c r="BC30" s="299"/>
      <c r="BD30" s="299"/>
      <c r="BE30" s="299"/>
      <c r="BF30" s="299"/>
      <c r="BG30" s="299"/>
      <c r="BH30" s="319"/>
      <c r="BI30" s="319"/>
      <c r="BJ30" s="299"/>
      <c r="BK30" s="299"/>
      <c r="BL30" s="299"/>
      <c r="BM30" s="299"/>
      <c r="BN30" s="299"/>
      <c r="BO30" s="299"/>
      <c r="BP30" s="299"/>
      <c r="BQ30" s="299"/>
      <c r="BR30" s="299"/>
      <c r="BS30" s="299"/>
      <c r="BT30" s="299"/>
      <c r="BU30" s="299"/>
      <c r="BV30" s="299"/>
    </row>
    <row r="31" spans="1:77" ht="14.7" customHeight="1" x14ac:dyDescent="0.2">
      <c r="A31" s="430"/>
      <c r="B31" s="497" t="s">
        <v>438</v>
      </c>
      <c r="C31" s="461"/>
      <c r="D31" s="461"/>
      <c r="E31" s="461"/>
      <c r="F31" s="461"/>
      <c r="G31" s="462"/>
      <c r="H31" s="501" t="s">
        <v>81</v>
      </c>
      <c r="I31" s="484"/>
      <c r="J31" s="484"/>
      <c r="K31" s="484"/>
      <c r="L31" s="483"/>
      <c r="M31" s="483"/>
      <c r="N31" s="308" t="s">
        <v>101</v>
      </c>
      <c r="O31" s="483"/>
      <c r="P31" s="483"/>
      <c r="Q31" s="309" t="s">
        <v>83</v>
      </c>
      <c r="R31" s="484"/>
      <c r="S31" s="484"/>
      <c r="T31" s="484"/>
      <c r="U31" s="484"/>
      <c r="V31" s="484"/>
      <c r="W31" s="484"/>
      <c r="X31" s="484"/>
      <c r="Y31" s="484"/>
      <c r="Z31" s="484"/>
      <c r="AA31" s="484"/>
      <c r="AB31" s="484"/>
      <c r="AC31" s="484"/>
      <c r="AD31" s="484"/>
      <c r="AE31" s="484"/>
      <c r="AF31" s="484"/>
      <c r="AG31" s="484"/>
      <c r="AH31" s="484"/>
      <c r="AI31" s="484"/>
      <c r="AJ31" s="484"/>
      <c r="AK31" s="485"/>
      <c r="AL31" s="301"/>
      <c r="AO31" s="504"/>
      <c r="AP31" s="502"/>
      <c r="AQ31" s="502"/>
      <c r="AR31" s="502"/>
      <c r="AS31" s="502"/>
      <c r="AT31" s="502"/>
      <c r="AU31" s="502"/>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row>
    <row r="32" spans="1:77" ht="14.7" customHeight="1" x14ac:dyDescent="0.2">
      <c r="A32" s="430"/>
      <c r="B32" s="498"/>
      <c r="C32" s="499"/>
      <c r="D32" s="499"/>
      <c r="E32" s="499"/>
      <c r="F32" s="499"/>
      <c r="G32" s="500"/>
      <c r="H32" s="486"/>
      <c r="I32" s="434"/>
      <c r="J32" s="434"/>
      <c r="K32" s="434"/>
      <c r="L32" s="310" t="s">
        <v>22</v>
      </c>
      <c r="M32" s="310" t="s">
        <v>432</v>
      </c>
      <c r="N32" s="434"/>
      <c r="O32" s="434"/>
      <c r="P32" s="434"/>
      <c r="Q32" s="434"/>
      <c r="R32" s="434"/>
      <c r="S32" s="434"/>
      <c r="T32" s="434"/>
      <c r="U32" s="434"/>
      <c r="V32" s="310" t="s">
        <v>23</v>
      </c>
      <c r="W32" s="310" t="s">
        <v>24</v>
      </c>
      <c r="X32" s="434"/>
      <c r="Y32" s="434"/>
      <c r="Z32" s="434"/>
      <c r="AA32" s="434"/>
      <c r="AB32" s="434"/>
      <c r="AC32" s="434"/>
      <c r="AD32" s="434"/>
      <c r="AE32" s="434"/>
      <c r="AF32" s="434"/>
      <c r="AG32" s="434"/>
      <c r="AH32" s="434"/>
      <c r="AI32" s="434"/>
      <c r="AJ32" s="434"/>
      <c r="AK32" s="435"/>
      <c r="AL32" s="301"/>
      <c r="AO32" s="504"/>
      <c r="AP32" s="502"/>
      <c r="AQ32" s="502"/>
      <c r="AR32" s="502"/>
      <c r="AS32" s="502"/>
      <c r="AT32" s="502"/>
      <c r="AU32" s="502"/>
      <c r="AV32" s="301"/>
      <c r="AW32" s="301"/>
      <c r="AX32" s="301"/>
      <c r="AY32" s="301"/>
      <c r="AZ32" s="311"/>
      <c r="BA32" s="311"/>
      <c r="BB32" s="301"/>
      <c r="BC32" s="301"/>
      <c r="BD32" s="301"/>
      <c r="BE32" s="301"/>
      <c r="BF32" s="312"/>
      <c r="BG32" s="311"/>
      <c r="BH32" s="301"/>
      <c r="BI32" s="299"/>
      <c r="BJ32" s="301"/>
      <c r="BK32" s="299"/>
      <c r="BL32" s="301"/>
      <c r="BM32" s="301"/>
      <c r="BN32" s="301"/>
      <c r="BO32" s="301"/>
      <c r="BP32" s="299"/>
      <c r="BQ32" s="301"/>
      <c r="BR32" s="301"/>
      <c r="BS32" s="301"/>
      <c r="BT32" s="301"/>
      <c r="BU32" s="301"/>
      <c r="BV32" s="301"/>
    </row>
    <row r="33" spans="1:77" ht="14.7" customHeight="1" x14ac:dyDescent="0.2">
      <c r="A33" s="430"/>
      <c r="B33" s="498"/>
      <c r="C33" s="499"/>
      <c r="D33" s="499"/>
      <c r="E33" s="499"/>
      <c r="F33" s="499"/>
      <c r="G33" s="500"/>
      <c r="H33" s="486"/>
      <c r="I33" s="434"/>
      <c r="J33" s="434"/>
      <c r="K33" s="434"/>
      <c r="L33" s="310" t="s">
        <v>433</v>
      </c>
      <c r="M33" s="310" t="s">
        <v>434</v>
      </c>
      <c r="N33" s="434"/>
      <c r="O33" s="434"/>
      <c r="P33" s="434"/>
      <c r="Q33" s="434"/>
      <c r="R33" s="434"/>
      <c r="S33" s="434"/>
      <c r="T33" s="434"/>
      <c r="U33" s="434"/>
      <c r="V33" s="310" t="s">
        <v>78</v>
      </c>
      <c r="W33" s="310" t="s">
        <v>82</v>
      </c>
      <c r="X33" s="434"/>
      <c r="Y33" s="434"/>
      <c r="Z33" s="434"/>
      <c r="AA33" s="434"/>
      <c r="AB33" s="434"/>
      <c r="AC33" s="434"/>
      <c r="AD33" s="434"/>
      <c r="AE33" s="434"/>
      <c r="AF33" s="434"/>
      <c r="AG33" s="434"/>
      <c r="AH33" s="434"/>
      <c r="AI33" s="434"/>
      <c r="AJ33" s="434"/>
      <c r="AK33" s="435"/>
      <c r="AL33" s="301"/>
      <c r="AO33" s="504"/>
      <c r="AP33" s="502"/>
      <c r="AQ33" s="502"/>
      <c r="AR33" s="502"/>
      <c r="AS33" s="502"/>
      <c r="AT33" s="502"/>
      <c r="AU33" s="502"/>
      <c r="AV33" s="301"/>
      <c r="AW33" s="301"/>
      <c r="AX33" s="301"/>
      <c r="AY33" s="301"/>
      <c r="AZ33" s="311"/>
      <c r="BA33" s="311"/>
      <c r="BB33" s="301"/>
      <c r="BC33" s="301"/>
      <c r="BD33" s="301"/>
      <c r="BE33" s="301"/>
      <c r="BF33" s="312"/>
      <c r="BG33" s="311"/>
      <c r="BH33" s="301"/>
      <c r="BI33" s="299"/>
      <c r="BJ33" s="301"/>
      <c r="BK33" s="299"/>
      <c r="BL33" s="301"/>
      <c r="BM33" s="301"/>
      <c r="BN33" s="301"/>
      <c r="BO33" s="301"/>
      <c r="BP33" s="299"/>
      <c r="BQ33" s="301"/>
      <c r="BR33" s="301"/>
      <c r="BS33" s="301"/>
      <c r="BT33" s="301"/>
      <c r="BU33" s="301"/>
      <c r="BV33" s="301"/>
    </row>
    <row r="34" spans="1:77" ht="19.2" customHeight="1" x14ac:dyDescent="0.2">
      <c r="A34" s="430"/>
      <c r="B34" s="498"/>
      <c r="C34" s="499"/>
      <c r="D34" s="499"/>
      <c r="E34" s="499"/>
      <c r="F34" s="499"/>
      <c r="G34" s="500"/>
      <c r="H34" s="436"/>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8"/>
      <c r="AL34" s="301"/>
      <c r="AO34" s="504"/>
      <c r="AP34" s="299"/>
      <c r="AQ34" s="299"/>
      <c r="AR34" s="299"/>
      <c r="AS34" s="299"/>
      <c r="AT34" s="299"/>
      <c r="AU34" s="299"/>
      <c r="AV34" s="301"/>
      <c r="AW34" s="301"/>
      <c r="AX34" s="301"/>
      <c r="AY34" s="301"/>
      <c r="AZ34" s="311"/>
      <c r="BA34" s="311"/>
      <c r="BB34" s="301"/>
      <c r="BC34" s="301"/>
      <c r="BD34" s="301"/>
      <c r="BE34" s="301"/>
      <c r="BF34" s="311"/>
      <c r="BG34" s="311"/>
      <c r="BH34" s="301"/>
      <c r="BI34" s="299"/>
      <c r="BJ34" s="301"/>
      <c r="BK34" s="299"/>
      <c r="BL34" s="301"/>
      <c r="BM34" s="301"/>
      <c r="BN34" s="301"/>
      <c r="BO34" s="301"/>
      <c r="BP34" s="301"/>
      <c r="BQ34" s="301"/>
      <c r="BR34" s="301"/>
      <c r="BS34" s="301"/>
      <c r="BT34" s="301"/>
      <c r="BU34" s="301"/>
      <c r="BV34" s="301"/>
    </row>
    <row r="35" spans="1:77" ht="19.2" customHeight="1" x14ac:dyDescent="0.2">
      <c r="A35" s="509" t="s">
        <v>439</v>
      </c>
      <c r="B35" s="510"/>
      <c r="C35" s="510"/>
      <c r="D35" s="510"/>
      <c r="E35" s="510"/>
      <c r="F35" s="510"/>
      <c r="G35" s="510"/>
      <c r="H35" s="510"/>
      <c r="I35" s="510"/>
      <c r="J35" s="510"/>
      <c r="K35" s="510"/>
      <c r="L35" s="510"/>
      <c r="M35" s="510"/>
      <c r="N35" s="510"/>
      <c r="O35" s="510"/>
      <c r="P35" s="510"/>
      <c r="Q35" s="510"/>
      <c r="R35" s="510"/>
      <c r="S35" s="510"/>
      <c r="T35" s="510"/>
      <c r="U35" s="510"/>
      <c r="V35" s="510"/>
      <c r="W35" s="510"/>
      <c r="X35" s="510"/>
      <c r="Y35" s="510"/>
      <c r="Z35" s="511"/>
      <c r="AA35" s="512"/>
      <c r="AB35" s="513"/>
      <c r="AC35" s="513"/>
      <c r="AD35" s="513"/>
      <c r="AE35" s="513"/>
      <c r="AF35" s="513"/>
      <c r="AG35" s="513"/>
      <c r="AH35" s="513"/>
      <c r="AI35" s="513"/>
      <c r="AJ35" s="513"/>
      <c r="AK35" s="514"/>
      <c r="AL35" s="301"/>
      <c r="AO35" s="320"/>
      <c r="AP35" s="299"/>
      <c r="AQ35" s="299"/>
      <c r="AR35" s="299"/>
      <c r="AS35" s="299"/>
      <c r="AT35" s="299"/>
      <c r="AU35" s="299"/>
      <c r="AV35" s="301"/>
      <c r="AW35" s="301"/>
      <c r="AX35" s="301"/>
      <c r="AY35" s="301"/>
      <c r="AZ35" s="311"/>
      <c r="BA35" s="311"/>
      <c r="BB35" s="301"/>
      <c r="BC35" s="301"/>
      <c r="BD35" s="301"/>
      <c r="BE35" s="301"/>
      <c r="BF35" s="311"/>
      <c r="BG35" s="311"/>
      <c r="BH35" s="301"/>
      <c r="BI35" s="299"/>
      <c r="BJ35" s="301"/>
      <c r="BK35" s="299"/>
      <c r="BL35" s="301"/>
      <c r="BM35" s="301"/>
      <c r="BN35" s="301"/>
      <c r="BO35" s="301"/>
      <c r="BP35" s="301"/>
      <c r="BQ35" s="301"/>
      <c r="BR35" s="301"/>
      <c r="BS35" s="301"/>
      <c r="BT35" s="301"/>
      <c r="BU35" s="301"/>
      <c r="BV35" s="301"/>
    </row>
    <row r="36" spans="1:77" s="301" customFormat="1" ht="14.7" customHeight="1" x14ac:dyDescent="0.2">
      <c r="A36" s="515" t="s">
        <v>105</v>
      </c>
      <c r="B36" s="466" t="s">
        <v>8</v>
      </c>
      <c r="C36" s="516"/>
      <c r="D36" s="516"/>
      <c r="E36" s="516"/>
      <c r="F36" s="516"/>
      <c r="G36" s="516"/>
      <c r="H36" s="516"/>
      <c r="I36" s="516"/>
      <c r="J36" s="516"/>
      <c r="K36" s="516"/>
      <c r="L36" s="516"/>
      <c r="M36" s="516"/>
      <c r="N36" s="516"/>
      <c r="O36" s="516"/>
      <c r="P36" s="321"/>
      <c r="Q36" s="322"/>
      <c r="R36" s="323"/>
      <c r="S36" s="521" t="s">
        <v>440</v>
      </c>
      <c r="T36" s="522"/>
      <c r="U36" s="522"/>
      <c r="V36" s="523"/>
      <c r="W36" s="530" t="s">
        <v>441</v>
      </c>
      <c r="X36" s="531"/>
      <c r="Y36" s="531"/>
      <c r="Z36" s="532"/>
      <c r="AA36" s="521" t="s">
        <v>106</v>
      </c>
      <c r="AB36" s="522"/>
      <c r="AC36" s="522"/>
      <c r="AD36" s="522"/>
      <c r="AE36" s="522"/>
      <c r="AF36" s="523"/>
      <c r="AG36" s="539" t="s">
        <v>107</v>
      </c>
      <c r="AH36" s="540"/>
      <c r="AI36" s="540"/>
      <c r="AJ36" s="540"/>
      <c r="AK36" s="541"/>
      <c r="AL36" s="324"/>
      <c r="AO36" s="548"/>
      <c r="AP36" s="490"/>
      <c r="AQ36" s="490"/>
      <c r="AR36" s="490"/>
      <c r="AS36" s="490"/>
      <c r="AT36" s="490"/>
      <c r="AU36" s="490"/>
      <c r="AV36" s="490"/>
      <c r="AW36" s="490"/>
      <c r="AX36" s="490"/>
      <c r="AY36" s="490"/>
      <c r="AZ36" s="490"/>
      <c r="BA36" s="490"/>
      <c r="BB36" s="490"/>
      <c r="BC36" s="490"/>
      <c r="BD36" s="490"/>
      <c r="BE36" s="319"/>
      <c r="BF36" s="319"/>
      <c r="BG36" s="319"/>
      <c r="BH36" s="299"/>
      <c r="BI36" s="299"/>
      <c r="BJ36" s="299"/>
      <c r="BK36" s="299"/>
      <c r="BL36" s="299"/>
      <c r="BM36" s="299"/>
      <c r="BN36" s="299"/>
      <c r="BO36" s="299"/>
      <c r="BP36" s="299"/>
      <c r="BQ36" s="299"/>
      <c r="BR36" s="299"/>
      <c r="BS36" s="299"/>
      <c r="BT36" s="490"/>
      <c r="BU36" s="490"/>
      <c r="BV36" s="490"/>
      <c r="BW36" s="298"/>
      <c r="BX36" s="298"/>
      <c r="BY36" s="298"/>
    </row>
    <row r="37" spans="1:77" ht="14.7" customHeight="1" x14ac:dyDescent="0.2">
      <c r="A37" s="515"/>
      <c r="B37" s="517"/>
      <c r="C37" s="518"/>
      <c r="D37" s="518"/>
      <c r="E37" s="518"/>
      <c r="F37" s="518"/>
      <c r="G37" s="518"/>
      <c r="H37" s="518"/>
      <c r="I37" s="518"/>
      <c r="J37" s="518"/>
      <c r="K37" s="518"/>
      <c r="L37" s="518"/>
      <c r="M37" s="518"/>
      <c r="N37" s="518"/>
      <c r="O37" s="518"/>
      <c r="P37" s="325"/>
      <c r="Q37" s="560" t="s">
        <v>442</v>
      </c>
      <c r="R37" s="561"/>
      <c r="S37" s="524"/>
      <c r="T37" s="525"/>
      <c r="U37" s="525"/>
      <c r="V37" s="526"/>
      <c r="W37" s="533"/>
      <c r="X37" s="534"/>
      <c r="Y37" s="534"/>
      <c r="Z37" s="535"/>
      <c r="AA37" s="524"/>
      <c r="AB37" s="525"/>
      <c r="AC37" s="525"/>
      <c r="AD37" s="525"/>
      <c r="AE37" s="525"/>
      <c r="AF37" s="526"/>
      <c r="AG37" s="542"/>
      <c r="AH37" s="543"/>
      <c r="AI37" s="543"/>
      <c r="AJ37" s="543"/>
      <c r="AK37" s="544"/>
      <c r="AL37" s="324"/>
      <c r="AO37" s="548"/>
      <c r="AP37" s="490"/>
      <c r="AQ37" s="490"/>
      <c r="AR37" s="490"/>
      <c r="AS37" s="490"/>
      <c r="AT37" s="490"/>
      <c r="AU37" s="490"/>
      <c r="AV37" s="490"/>
      <c r="AW37" s="490"/>
      <c r="AX37" s="490"/>
      <c r="AY37" s="490"/>
      <c r="AZ37" s="490"/>
      <c r="BA37" s="490"/>
      <c r="BB37" s="490"/>
      <c r="BC37" s="490"/>
      <c r="BD37" s="490"/>
      <c r="BE37" s="490"/>
      <c r="BF37" s="490"/>
      <c r="BG37" s="490"/>
      <c r="BH37" s="299"/>
      <c r="BI37" s="299"/>
      <c r="BJ37" s="299"/>
      <c r="BK37" s="299"/>
      <c r="BL37" s="299"/>
      <c r="BM37" s="299"/>
      <c r="BN37" s="299"/>
      <c r="BO37" s="299"/>
      <c r="BP37" s="299"/>
      <c r="BQ37" s="299"/>
      <c r="BR37" s="299"/>
      <c r="BS37" s="299"/>
      <c r="BT37" s="490"/>
      <c r="BU37" s="490"/>
      <c r="BV37" s="490"/>
    </row>
    <row r="38" spans="1:77" ht="14.7" customHeight="1" x14ac:dyDescent="0.2">
      <c r="A38" s="515"/>
      <c r="B38" s="517"/>
      <c r="C38" s="518"/>
      <c r="D38" s="518"/>
      <c r="E38" s="518"/>
      <c r="F38" s="518"/>
      <c r="G38" s="518"/>
      <c r="H38" s="518"/>
      <c r="I38" s="518"/>
      <c r="J38" s="518"/>
      <c r="K38" s="518"/>
      <c r="L38" s="518"/>
      <c r="M38" s="518"/>
      <c r="N38" s="518"/>
      <c r="O38" s="518"/>
      <c r="P38" s="325"/>
      <c r="Q38" s="562"/>
      <c r="R38" s="563"/>
      <c r="S38" s="524"/>
      <c r="T38" s="525"/>
      <c r="U38" s="525"/>
      <c r="V38" s="526"/>
      <c r="W38" s="533"/>
      <c r="X38" s="534"/>
      <c r="Y38" s="534"/>
      <c r="Z38" s="535"/>
      <c r="AA38" s="524"/>
      <c r="AB38" s="525"/>
      <c r="AC38" s="525"/>
      <c r="AD38" s="525"/>
      <c r="AE38" s="525"/>
      <c r="AF38" s="526"/>
      <c r="AG38" s="542"/>
      <c r="AH38" s="543"/>
      <c r="AI38" s="543"/>
      <c r="AJ38" s="543"/>
      <c r="AK38" s="544"/>
      <c r="AL38" s="324"/>
      <c r="AO38" s="548"/>
      <c r="AP38" s="490"/>
      <c r="AQ38" s="490"/>
      <c r="AR38" s="490"/>
      <c r="AS38" s="490"/>
      <c r="AT38" s="490"/>
      <c r="AU38" s="490"/>
      <c r="AV38" s="490"/>
      <c r="AW38" s="490"/>
      <c r="AX38" s="490"/>
      <c r="AY38" s="490"/>
      <c r="AZ38" s="490"/>
      <c r="BA38" s="490"/>
      <c r="BB38" s="490"/>
      <c r="BC38" s="490"/>
      <c r="BD38" s="490"/>
      <c r="BE38" s="312"/>
      <c r="BF38" s="312"/>
      <c r="BG38" s="312"/>
      <c r="BH38" s="299"/>
      <c r="BI38" s="299"/>
      <c r="BJ38" s="299"/>
      <c r="BK38" s="299"/>
      <c r="BL38" s="299"/>
      <c r="BM38" s="299"/>
      <c r="BN38" s="299"/>
      <c r="BO38" s="299"/>
      <c r="BP38" s="299"/>
      <c r="BQ38" s="299"/>
      <c r="BR38" s="299"/>
      <c r="BS38" s="299"/>
      <c r="BT38" s="490"/>
      <c r="BU38" s="490"/>
      <c r="BV38" s="490"/>
    </row>
    <row r="39" spans="1:77" ht="14.7" customHeight="1" x14ac:dyDescent="0.2">
      <c r="A39" s="515"/>
      <c r="B39" s="519"/>
      <c r="C39" s="520"/>
      <c r="D39" s="520"/>
      <c r="E39" s="520"/>
      <c r="F39" s="520"/>
      <c r="G39" s="520"/>
      <c r="H39" s="520"/>
      <c r="I39" s="520"/>
      <c r="J39" s="520"/>
      <c r="K39" s="520"/>
      <c r="L39" s="520"/>
      <c r="M39" s="520"/>
      <c r="N39" s="520"/>
      <c r="O39" s="520"/>
      <c r="P39" s="326"/>
      <c r="Q39" s="564"/>
      <c r="R39" s="565"/>
      <c r="S39" s="527"/>
      <c r="T39" s="528"/>
      <c r="U39" s="528"/>
      <c r="V39" s="529"/>
      <c r="W39" s="536"/>
      <c r="X39" s="537"/>
      <c r="Y39" s="537"/>
      <c r="Z39" s="538"/>
      <c r="AA39" s="527"/>
      <c r="AB39" s="528"/>
      <c r="AC39" s="528"/>
      <c r="AD39" s="528"/>
      <c r="AE39" s="528"/>
      <c r="AF39" s="529"/>
      <c r="AG39" s="545"/>
      <c r="AH39" s="546"/>
      <c r="AI39" s="546"/>
      <c r="AJ39" s="546"/>
      <c r="AK39" s="547"/>
      <c r="AL39" s="324"/>
      <c r="AO39" s="548"/>
      <c r="AP39" s="490"/>
      <c r="AQ39" s="490"/>
      <c r="AR39" s="490"/>
      <c r="AS39" s="490"/>
      <c r="AT39" s="490"/>
      <c r="AU39" s="490"/>
      <c r="AV39" s="490"/>
      <c r="AW39" s="490"/>
      <c r="AX39" s="490"/>
      <c r="AY39" s="490"/>
      <c r="AZ39" s="490"/>
      <c r="BA39" s="490"/>
      <c r="BB39" s="490"/>
      <c r="BC39" s="490"/>
      <c r="BD39" s="490"/>
      <c r="BE39" s="319"/>
      <c r="BF39" s="319"/>
      <c r="BG39" s="319"/>
      <c r="BH39" s="299"/>
      <c r="BI39" s="299"/>
      <c r="BJ39" s="299"/>
      <c r="BK39" s="299"/>
      <c r="BL39" s="299"/>
      <c r="BM39" s="299"/>
      <c r="BN39" s="299"/>
      <c r="BO39" s="299"/>
      <c r="BP39" s="299"/>
      <c r="BQ39" s="299"/>
      <c r="BR39" s="299"/>
      <c r="BS39" s="299"/>
      <c r="BT39" s="490"/>
      <c r="BU39" s="490"/>
      <c r="BV39" s="490"/>
    </row>
    <row r="40" spans="1:77" ht="14.7" customHeight="1" x14ac:dyDescent="0.2">
      <c r="A40" s="515"/>
      <c r="B40" s="549" t="s">
        <v>108</v>
      </c>
      <c r="C40" s="327" t="s">
        <v>9</v>
      </c>
      <c r="D40" s="328"/>
      <c r="E40" s="328"/>
      <c r="F40" s="328"/>
      <c r="G40" s="328"/>
      <c r="H40" s="328"/>
      <c r="I40" s="328"/>
      <c r="J40" s="328"/>
      <c r="K40" s="328"/>
      <c r="L40" s="328"/>
      <c r="M40" s="328"/>
      <c r="N40" s="328"/>
      <c r="O40" s="328"/>
      <c r="P40" s="329"/>
      <c r="Q40" s="554"/>
      <c r="R40" s="555"/>
      <c r="S40" s="554"/>
      <c r="T40" s="556"/>
      <c r="U40" s="556"/>
      <c r="V40" s="555"/>
      <c r="W40" s="554"/>
      <c r="X40" s="556"/>
      <c r="Y40" s="556"/>
      <c r="Z40" s="555"/>
      <c r="AA40" s="557"/>
      <c r="AB40" s="558"/>
      <c r="AC40" s="558"/>
      <c r="AD40" s="558"/>
      <c r="AE40" s="558"/>
      <c r="AF40" s="559"/>
      <c r="AG40" s="330" t="s">
        <v>443</v>
      </c>
      <c r="AH40" s="331"/>
      <c r="AI40" s="331"/>
      <c r="AJ40" s="331"/>
      <c r="AK40" s="332"/>
      <c r="AL40" s="324"/>
      <c r="AO40" s="548"/>
      <c r="AP40" s="312"/>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333"/>
      <c r="BT40" s="299"/>
      <c r="BU40" s="299"/>
      <c r="BV40" s="299"/>
    </row>
    <row r="41" spans="1:77" ht="14.7" customHeight="1" x14ac:dyDescent="0.2">
      <c r="A41" s="515"/>
      <c r="B41" s="550"/>
      <c r="C41" s="327" t="s">
        <v>10</v>
      </c>
      <c r="D41" s="328"/>
      <c r="E41" s="328"/>
      <c r="F41" s="328"/>
      <c r="G41" s="328"/>
      <c r="H41" s="328"/>
      <c r="I41" s="328"/>
      <c r="J41" s="328"/>
      <c r="K41" s="328"/>
      <c r="L41" s="328"/>
      <c r="M41" s="328"/>
      <c r="N41" s="328"/>
      <c r="O41" s="328"/>
      <c r="P41" s="328"/>
      <c r="Q41" s="552"/>
      <c r="R41" s="553"/>
      <c r="S41" s="554"/>
      <c r="T41" s="556"/>
      <c r="U41" s="556"/>
      <c r="V41" s="555"/>
      <c r="W41" s="554"/>
      <c r="X41" s="556"/>
      <c r="Y41" s="556"/>
      <c r="Z41" s="555"/>
      <c r="AA41" s="557"/>
      <c r="AB41" s="558"/>
      <c r="AC41" s="558"/>
      <c r="AD41" s="558"/>
      <c r="AE41" s="558"/>
      <c r="AF41" s="559"/>
      <c r="AG41" s="330" t="s">
        <v>444</v>
      </c>
      <c r="AH41" s="331"/>
      <c r="AI41" s="331"/>
      <c r="AJ41" s="331"/>
      <c r="AK41" s="332"/>
      <c r="AL41" s="299"/>
      <c r="AO41" s="548"/>
      <c r="AP41" s="548"/>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299"/>
      <c r="BR41" s="299"/>
      <c r="BS41" s="299"/>
      <c r="BT41" s="299"/>
      <c r="BU41" s="299"/>
      <c r="BV41" s="299"/>
    </row>
    <row r="42" spans="1:77" ht="14.7" customHeight="1" x14ac:dyDescent="0.2">
      <c r="A42" s="515"/>
      <c r="B42" s="550"/>
      <c r="C42" s="327" t="s">
        <v>11</v>
      </c>
      <c r="D42" s="328"/>
      <c r="E42" s="328"/>
      <c r="F42" s="328"/>
      <c r="G42" s="328"/>
      <c r="H42" s="328"/>
      <c r="I42" s="328"/>
      <c r="J42" s="328"/>
      <c r="K42" s="328"/>
      <c r="L42" s="328"/>
      <c r="M42" s="328"/>
      <c r="N42" s="328"/>
      <c r="O42" s="328"/>
      <c r="P42" s="328"/>
      <c r="Q42" s="552"/>
      <c r="R42" s="553"/>
      <c r="S42" s="554"/>
      <c r="T42" s="556"/>
      <c r="U42" s="556"/>
      <c r="V42" s="555"/>
      <c r="W42" s="554"/>
      <c r="X42" s="556"/>
      <c r="Y42" s="556"/>
      <c r="Z42" s="555"/>
      <c r="AA42" s="557"/>
      <c r="AB42" s="558"/>
      <c r="AC42" s="558"/>
      <c r="AD42" s="558"/>
      <c r="AE42" s="558"/>
      <c r="AF42" s="559"/>
      <c r="AG42" s="330" t="s">
        <v>445</v>
      </c>
      <c r="AH42" s="331"/>
      <c r="AI42" s="331"/>
      <c r="AJ42" s="331"/>
      <c r="AK42" s="332"/>
      <c r="AL42" s="299"/>
      <c r="AO42" s="548"/>
      <c r="AP42" s="548"/>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row>
    <row r="43" spans="1:77" ht="14.7" customHeight="1" x14ac:dyDescent="0.2">
      <c r="A43" s="515"/>
      <c r="B43" s="550"/>
      <c r="C43" s="327" t="s">
        <v>79</v>
      </c>
      <c r="D43" s="328"/>
      <c r="E43" s="328"/>
      <c r="F43" s="328"/>
      <c r="G43" s="328"/>
      <c r="H43" s="328"/>
      <c r="I43" s="328"/>
      <c r="J43" s="328"/>
      <c r="K43" s="328"/>
      <c r="L43" s="328"/>
      <c r="M43" s="328"/>
      <c r="N43" s="328"/>
      <c r="O43" s="328"/>
      <c r="P43" s="328"/>
      <c r="Q43" s="552"/>
      <c r="R43" s="553"/>
      <c r="S43" s="554"/>
      <c r="T43" s="556"/>
      <c r="U43" s="556"/>
      <c r="V43" s="555"/>
      <c r="W43" s="554"/>
      <c r="X43" s="556"/>
      <c r="Y43" s="556"/>
      <c r="Z43" s="555"/>
      <c r="AA43" s="557"/>
      <c r="AB43" s="558"/>
      <c r="AC43" s="558"/>
      <c r="AD43" s="558"/>
      <c r="AE43" s="558"/>
      <c r="AF43" s="559"/>
      <c r="AG43" s="330" t="s">
        <v>446</v>
      </c>
      <c r="AH43" s="331"/>
      <c r="AI43" s="331"/>
      <c r="AJ43" s="331"/>
      <c r="AK43" s="332"/>
      <c r="AL43" s="299"/>
      <c r="AO43" s="548"/>
      <c r="AP43" s="548"/>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row>
    <row r="44" spans="1:77" ht="14.7" customHeight="1" x14ac:dyDescent="0.2">
      <c r="A44" s="515"/>
      <c r="B44" s="550"/>
      <c r="C44" s="327" t="s">
        <v>56</v>
      </c>
      <c r="D44" s="328"/>
      <c r="E44" s="328"/>
      <c r="F44" s="328"/>
      <c r="G44" s="328"/>
      <c r="H44" s="328"/>
      <c r="I44" s="328"/>
      <c r="J44" s="328"/>
      <c r="K44" s="328"/>
      <c r="L44" s="328"/>
      <c r="M44" s="328"/>
      <c r="N44" s="328"/>
      <c r="O44" s="328"/>
      <c r="P44" s="328"/>
      <c r="Q44" s="552"/>
      <c r="R44" s="553"/>
      <c r="S44" s="554"/>
      <c r="T44" s="556"/>
      <c r="U44" s="556"/>
      <c r="V44" s="555"/>
      <c r="W44" s="554"/>
      <c r="X44" s="556"/>
      <c r="Y44" s="556"/>
      <c r="Z44" s="555"/>
      <c r="AA44" s="557"/>
      <c r="AB44" s="558"/>
      <c r="AC44" s="558"/>
      <c r="AD44" s="558"/>
      <c r="AE44" s="558"/>
      <c r="AF44" s="559"/>
      <c r="AG44" s="330" t="s">
        <v>447</v>
      </c>
      <c r="AH44" s="331"/>
      <c r="AI44" s="331"/>
      <c r="AJ44" s="331"/>
      <c r="AK44" s="332"/>
      <c r="AL44" s="299"/>
      <c r="AO44" s="548"/>
      <c r="AP44" s="548"/>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row>
    <row r="45" spans="1:77" ht="14.7" customHeight="1" x14ac:dyDescent="0.2">
      <c r="A45" s="515"/>
      <c r="B45" s="550"/>
      <c r="C45" s="327" t="s">
        <v>12</v>
      </c>
      <c r="D45" s="328"/>
      <c r="E45" s="328"/>
      <c r="F45" s="328"/>
      <c r="G45" s="328"/>
      <c r="H45" s="328"/>
      <c r="I45" s="328"/>
      <c r="J45" s="328"/>
      <c r="K45" s="328"/>
      <c r="L45" s="328"/>
      <c r="M45" s="328"/>
      <c r="N45" s="328"/>
      <c r="O45" s="328"/>
      <c r="P45" s="329"/>
      <c r="Q45" s="554"/>
      <c r="R45" s="555"/>
      <c r="S45" s="554"/>
      <c r="T45" s="556"/>
      <c r="U45" s="556"/>
      <c r="V45" s="555"/>
      <c r="W45" s="554"/>
      <c r="X45" s="556"/>
      <c r="Y45" s="556"/>
      <c r="Z45" s="555"/>
      <c r="AA45" s="557"/>
      <c r="AB45" s="558"/>
      <c r="AC45" s="558"/>
      <c r="AD45" s="558"/>
      <c r="AE45" s="558"/>
      <c r="AF45" s="559"/>
      <c r="AG45" s="330" t="s">
        <v>448</v>
      </c>
      <c r="AH45" s="331"/>
      <c r="AI45" s="331"/>
      <c r="AJ45" s="331"/>
      <c r="AK45" s="332"/>
      <c r="AL45" s="299"/>
      <c r="AO45" s="548"/>
      <c r="AP45" s="548"/>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row>
    <row r="46" spans="1:77" ht="14.7" customHeight="1" x14ac:dyDescent="0.2">
      <c r="A46" s="515"/>
      <c r="B46" s="550"/>
      <c r="C46" s="327" t="s">
        <v>80</v>
      </c>
      <c r="D46" s="328"/>
      <c r="E46" s="328"/>
      <c r="F46" s="328"/>
      <c r="G46" s="328"/>
      <c r="H46" s="328"/>
      <c r="I46" s="328"/>
      <c r="J46" s="328"/>
      <c r="K46" s="328"/>
      <c r="L46" s="328"/>
      <c r="M46" s="328"/>
      <c r="N46" s="328"/>
      <c r="O46" s="328"/>
      <c r="P46" s="328"/>
      <c r="Q46" s="552"/>
      <c r="R46" s="553"/>
      <c r="S46" s="554"/>
      <c r="T46" s="556"/>
      <c r="U46" s="556"/>
      <c r="V46" s="555"/>
      <c r="W46" s="554"/>
      <c r="X46" s="556"/>
      <c r="Y46" s="556"/>
      <c r="Z46" s="555"/>
      <c r="AA46" s="557"/>
      <c r="AB46" s="558"/>
      <c r="AC46" s="558"/>
      <c r="AD46" s="558"/>
      <c r="AE46" s="558"/>
      <c r="AF46" s="559"/>
      <c r="AG46" s="330" t="s">
        <v>449</v>
      </c>
      <c r="AH46" s="331"/>
      <c r="AI46" s="331"/>
      <c r="AJ46" s="331"/>
      <c r="AK46" s="332"/>
      <c r="AL46" s="299"/>
      <c r="AO46" s="548"/>
      <c r="AP46" s="548"/>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row>
    <row r="47" spans="1:77" ht="14.7" customHeight="1" x14ac:dyDescent="0.2">
      <c r="A47" s="515"/>
      <c r="B47" s="550"/>
      <c r="C47" s="327" t="s">
        <v>13</v>
      </c>
      <c r="D47" s="328"/>
      <c r="E47" s="328"/>
      <c r="F47" s="328"/>
      <c r="G47" s="328"/>
      <c r="H47" s="328"/>
      <c r="I47" s="328"/>
      <c r="J47" s="328"/>
      <c r="K47" s="328"/>
      <c r="L47" s="328"/>
      <c r="M47" s="328"/>
      <c r="N47" s="328"/>
      <c r="O47" s="328"/>
      <c r="P47" s="329"/>
      <c r="Q47" s="554"/>
      <c r="R47" s="555"/>
      <c r="S47" s="554"/>
      <c r="T47" s="556"/>
      <c r="U47" s="556"/>
      <c r="V47" s="555"/>
      <c r="W47" s="554"/>
      <c r="X47" s="556"/>
      <c r="Y47" s="556"/>
      <c r="Z47" s="555"/>
      <c r="AA47" s="557"/>
      <c r="AB47" s="558"/>
      <c r="AC47" s="558"/>
      <c r="AD47" s="558"/>
      <c r="AE47" s="558"/>
      <c r="AF47" s="559"/>
      <c r="AG47" s="330" t="s">
        <v>450</v>
      </c>
      <c r="AH47" s="331"/>
      <c r="AI47" s="331"/>
      <c r="AJ47" s="331"/>
      <c r="AK47" s="332"/>
      <c r="AL47" s="299"/>
      <c r="AO47" s="548"/>
      <c r="AP47" s="548"/>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row>
    <row r="48" spans="1:77" ht="14.7" customHeight="1" x14ac:dyDescent="0.2">
      <c r="A48" s="515"/>
      <c r="B48" s="550"/>
      <c r="C48" s="327" t="s">
        <v>14</v>
      </c>
      <c r="D48" s="328"/>
      <c r="E48" s="328"/>
      <c r="F48" s="328"/>
      <c r="G48" s="328"/>
      <c r="H48" s="328"/>
      <c r="I48" s="328"/>
      <c r="J48" s="328"/>
      <c r="K48" s="328"/>
      <c r="L48" s="328"/>
      <c r="M48" s="328"/>
      <c r="N48" s="328"/>
      <c r="O48" s="328"/>
      <c r="P48" s="328"/>
      <c r="Q48" s="552"/>
      <c r="R48" s="553"/>
      <c r="S48" s="554"/>
      <c r="T48" s="556"/>
      <c r="U48" s="556"/>
      <c r="V48" s="555"/>
      <c r="W48" s="554"/>
      <c r="X48" s="556"/>
      <c r="Y48" s="556"/>
      <c r="Z48" s="555"/>
      <c r="AA48" s="557"/>
      <c r="AB48" s="558"/>
      <c r="AC48" s="558"/>
      <c r="AD48" s="558"/>
      <c r="AE48" s="558"/>
      <c r="AF48" s="559"/>
      <c r="AG48" s="330" t="s">
        <v>451</v>
      </c>
      <c r="AH48" s="331"/>
      <c r="AI48" s="331"/>
      <c r="AJ48" s="331"/>
      <c r="AK48" s="332"/>
      <c r="AL48" s="299"/>
      <c r="AO48" s="548"/>
      <c r="AP48" s="548"/>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row>
    <row r="49" spans="1:74" ht="14.7" customHeight="1" x14ac:dyDescent="0.2">
      <c r="A49" s="515"/>
      <c r="B49" s="550"/>
      <c r="C49" s="327" t="s">
        <v>57</v>
      </c>
      <c r="D49" s="328"/>
      <c r="E49" s="328"/>
      <c r="F49" s="328"/>
      <c r="G49" s="328"/>
      <c r="H49" s="328"/>
      <c r="I49" s="328"/>
      <c r="J49" s="328"/>
      <c r="K49" s="328"/>
      <c r="L49" s="328"/>
      <c r="M49" s="328"/>
      <c r="N49" s="328"/>
      <c r="O49" s="328"/>
      <c r="P49" s="328"/>
      <c r="Q49" s="552"/>
      <c r="R49" s="553"/>
      <c r="S49" s="554"/>
      <c r="T49" s="556"/>
      <c r="U49" s="556"/>
      <c r="V49" s="555"/>
      <c r="W49" s="554"/>
      <c r="X49" s="556"/>
      <c r="Y49" s="556"/>
      <c r="Z49" s="555"/>
      <c r="AA49" s="557"/>
      <c r="AB49" s="558"/>
      <c r="AC49" s="558"/>
      <c r="AD49" s="558"/>
      <c r="AE49" s="558"/>
      <c r="AF49" s="559"/>
      <c r="AG49" s="330" t="s">
        <v>452</v>
      </c>
      <c r="AH49" s="331"/>
      <c r="AI49" s="331"/>
      <c r="AJ49" s="331"/>
      <c r="AK49" s="332"/>
      <c r="AL49" s="299"/>
      <c r="AO49" s="548"/>
      <c r="AP49" s="548"/>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row>
    <row r="50" spans="1:74" ht="14.7" customHeight="1" x14ac:dyDescent="0.2">
      <c r="A50" s="515"/>
      <c r="B50" s="550"/>
      <c r="C50" s="327" t="s">
        <v>15</v>
      </c>
      <c r="D50" s="328"/>
      <c r="E50" s="328"/>
      <c r="F50" s="328"/>
      <c r="G50" s="328"/>
      <c r="H50" s="328"/>
      <c r="I50" s="328"/>
      <c r="J50" s="328"/>
      <c r="K50" s="328"/>
      <c r="L50" s="328"/>
      <c r="M50" s="328"/>
      <c r="N50" s="328"/>
      <c r="O50" s="328"/>
      <c r="P50" s="328"/>
      <c r="Q50" s="552"/>
      <c r="R50" s="553"/>
      <c r="S50" s="554"/>
      <c r="T50" s="556"/>
      <c r="U50" s="556"/>
      <c r="V50" s="555"/>
      <c r="W50" s="554"/>
      <c r="X50" s="556"/>
      <c r="Y50" s="556"/>
      <c r="Z50" s="555"/>
      <c r="AA50" s="557"/>
      <c r="AB50" s="558"/>
      <c r="AC50" s="558"/>
      <c r="AD50" s="558"/>
      <c r="AE50" s="558"/>
      <c r="AF50" s="559"/>
      <c r="AG50" s="330" t="s">
        <v>453</v>
      </c>
      <c r="AH50" s="331"/>
      <c r="AI50" s="331"/>
      <c r="AJ50" s="331"/>
      <c r="AK50" s="332"/>
      <c r="AL50" s="299"/>
      <c r="AO50" s="548"/>
      <c r="AP50" s="548"/>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row>
    <row r="51" spans="1:74" ht="14.7" customHeight="1" x14ac:dyDescent="0.2">
      <c r="A51" s="515"/>
      <c r="B51" s="551"/>
      <c r="C51" s="327" t="s">
        <v>58</v>
      </c>
      <c r="D51" s="328"/>
      <c r="E51" s="328"/>
      <c r="F51" s="328"/>
      <c r="G51" s="328"/>
      <c r="H51" s="328"/>
      <c r="I51" s="328"/>
      <c r="J51" s="328"/>
      <c r="K51" s="328"/>
      <c r="L51" s="328"/>
      <c r="M51" s="328"/>
      <c r="N51" s="328"/>
      <c r="O51" s="328"/>
      <c r="P51" s="328"/>
      <c r="Q51" s="552"/>
      <c r="R51" s="553"/>
      <c r="S51" s="554"/>
      <c r="T51" s="556"/>
      <c r="U51" s="556"/>
      <c r="V51" s="555"/>
      <c r="W51" s="554"/>
      <c r="X51" s="556"/>
      <c r="Y51" s="556"/>
      <c r="Z51" s="555"/>
      <c r="AA51" s="557"/>
      <c r="AB51" s="558"/>
      <c r="AC51" s="558"/>
      <c r="AD51" s="558"/>
      <c r="AE51" s="558"/>
      <c r="AF51" s="559"/>
      <c r="AG51" s="330" t="s">
        <v>454</v>
      </c>
      <c r="AH51" s="331"/>
      <c r="AI51" s="331"/>
      <c r="AJ51" s="331"/>
      <c r="AK51" s="332"/>
      <c r="AL51" s="299"/>
      <c r="AO51" s="548"/>
      <c r="AP51" s="548"/>
      <c r="AQ51" s="299"/>
      <c r="AR51" s="299"/>
      <c r="AS51" s="299"/>
      <c r="AT51" s="299"/>
      <c r="AU51" s="299"/>
      <c r="AV51" s="299"/>
      <c r="AW51" s="299"/>
      <c r="AX51" s="299"/>
      <c r="AY51" s="299"/>
      <c r="AZ51" s="299"/>
      <c r="BA51" s="299"/>
      <c r="BB51" s="299"/>
      <c r="BC51" s="299"/>
      <c r="BD51" s="299"/>
      <c r="BE51" s="299"/>
      <c r="BF51" s="299"/>
      <c r="BG51" s="299"/>
      <c r="BH51" s="299"/>
      <c r="BI51" s="299"/>
      <c r="BJ51" s="299"/>
      <c r="BK51" s="299"/>
      <c r="BL51" s="299"/>
      <c r="BM51" s="299"/>
      <c r="BN51" s="299"/>
      <c r="BO51" s="299"/>
      <c r="BP51" s="299"/>
      <c r="BQ51" s="299"/>
      <c r="BR51" s="299"/>
      <c r="BS51" s="299"/>
      <c r="BT51" s="299"/>
      <c r="BU51" s="299"/>
      <c r="BV51" s="299"/>
    </row>
    <row r="52" spans="1:74" ht="14.7" customHeight="1" x14ac:dyDescent="0.2">
      <c r="A52" s="515"/>
      <c r="B52" s="566" t="s">
        <v>109</v>
      </c>
      <c r="C52" s="327" t="s">
        <v>110</v>
      </c>
      <c r="D52" s="328"/>
      <c r="E52" s="328"/>
      <c r="F52" s="328"/>
      <c r="G52" s="328"/>
      <c r="H52" s="328"/>
      <c r="I52" s="328"/>
      <c r="J52" s="328"/>
      <c r="K52" s="328"/>
      <c r="L52" s="328"/>
      <c r="M52" s="328"/>
      <c r="N52" s="328"/>
      <c r="O52" s="328"/>
      <c r="P52" s="328"/>
      <c r="Q52" s="552"/>
      <c r="R52" s="553"/>
      <c r="S52" s="554"/>
      <c r="T52" s="556"/>
      <c r="U52" s="556"/>
      <c r="V52" s="555"/>
      <c r="W52" s="554"/>
      <c r="X52" s="556"/>
      <c r="Y52" s="556"/>
      <c r="Z52" s="555"/>
      <c r="AA52" s="557"/>
      <c r="AB52" s="558"/>
      <c r="AC52" s="558"/>
      <c r="AD52" s="558"/>
      <c r="AE52" s="558"/>
      <c r="AF52" s="559"/>
      <c r="AG52" s="330" t="s">
        <v>455</v>
      </c>
      <c r="AH52" s="331"/>
      <c r="AI52" s="331"/>
      <c r="AJ52" s="331"/>
      <c r="AK52" s="332"/>
      <c r="AL52" s="299"/>
      <c r="AO52" s="548"/>
      <c r="AP52" s="334"/>
      <c r="AQ52" s="299"/>
      <c r="AR52" s="299"/>
      <c r="AS52" s="299"/>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row>
    <row r="53" spans="1:74" ht="14.7" customHeight="1" x14ac:dyDescent="0.2">
      <c r="A53" s="515"/>
      <c r="B53" s="567"/>
      <c r="C53" s="327" t="s">
        <v>111</v>
      </c>
      <c r="D53" s="328"/>
      <c r="E53" s="328"/>
      <c r="F53" s="328"/>
      <c r="G53" s="328"/>
      <c r="H53" s="328"/>
      <c r="I53" s="328"/>
      <c r="J53" s="328"/>
      <c r="K53" s="328"/>
      <c r="L53" s="328"/>
      <c r="M53" s="328"/>
      <c r="N53" s="328"/>
      <c r="O53" s="328"/>
      <c r="P53" s="328"/>
      <c r="Q53" s="552"/>
      <c r="R53" s="553"/>
      <c r="S53" s="554"/>
      <c r="T53" s="556"/>
      <c r="U53" s="556"/>
      <c r="V53" s="555"/>
      <c r="W53" s="554"/>
      <c r="X53" s="556"/>
      <c r="Y53" s="556"/>
      <c r="Z53" s="555"/>
      <c r="AA53" s="557"/>
      <c r="AB53" s="558"/>
      <c r="AC53" s="558"/>
      <c r="AD53" s="558"/>
      <c r="AE53" s="558"/>
      <c r="AF53" s="559"/>
      <c r="AG53" s="330" t="s">
        <v>456</v>
      </c>
      <c r="AH53" s="331"/>
      <c r="AI53" s="331"/>
      <c r="AJ53" s="331"/>
      <c r="AK53" s="332"/>
      <c r="AL53" s="299"/>
      <c r="AO53" s="548"/>
      <c r="AP53" s="334"/>
      <c r="AQ53" s="299"/>
      <c r="AR53" s="299"/>
      <c r="AS53" s="299"/>
      <c r="AT53" s="299"/>
      <c r="AU53" s="299"/>
      <c r="AV53" s="299"/>
      <c r="AW53" s="299"/>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row>
    <row r="54" spans="1:74" ht="14.7" customHeight="1" x14ac:dyDescent="0.2">
      <c r="A54" s="515"/>
      <c r="B54" s="568"/>
      <c r="C54" s="327" t="s">
        <v>88</v>
      </c>
      <c r="D54" s="328"/>
      <c r="E54" s="328"/>
      <c r="F54" s="328"/>
      <c r="G54" s="328"/>
      <c r="H54" s="328"/>
      <c r="I54" s="328"/>
      <c r="J54" s="328"/>
      <c r="K54" s="328"/>
      <c r="L54" s="328"/>
      <c r="M54" s="328"/>
      <c r="N54" s="328"/>
      <c r="O54" s="328"/>
      <c r="P54" s="328"/>
      <c r="Q54" s="552"/>
      <c r="R54" s="553"/>
      <c r="S54" s="554"/>
      <c r="T54" s="556"/>
      <c r="U54" s="556"/>
      <c r="V54" s="555"/>
      <c r="W54" s="554"/>
      <c r="X54" s="556"/>
      <c r="Y54" s="556"/>
      <c r="Z54" s="555"/>
      <c r="AA54" s="557"/>
      <c r="AB54" s="558"/>
      <c r="AC54" s="558"/>
      <c r="AD54" s="558"/>
      <c r="AE54" s="558"/>
      <c r="AF54" s="559"/>
      <c r="AG54" s="335" t="s">
        <v>457</v>
      </c>
      <c r="AH54" s="332"/>
      <c r="AI54" s="332"/>
      <c r="AJ54" s="331"/>
      <c r="AK54" s="332"/>
      <c r="AL54" s="299"/>
      <c r="AO54" s="548"/>
      <c r="AP54" s="334"/>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299"/>
      <c r="BR54" s="299"/>
      <c r="BS54" s="299"/>
      <c r="BT54" s="299"/>
      <c r="BU54" s="299"/>
      <c r="BV54" s="299"/>
    </row>
    <row r="55" spans="1:74" ht="14.7" customHeight="1" x14ac:dyDescent="0.2">
      <c r="A55" s="515"/>
      <c r="B55" s="569" t="s">
        <v>112</v>
      </c>
      <c r="C55" s="328" t="s">
        <v>113</v>
      </c>
      <c r="D55" s="328"/>
      <c r="E55" s="328"/>
      <c r="F55" s="328"/>
      <c r="G55" s="328"/>
      <c r="H55" s="328"/>
      <c r="I55" s="328"/>
      <c r="J55" s="328"/>
      <c r="K55" s="328"/>
      <c r="L55" s="328"/>
      <c r="M55" s="328"/>
      <c r="N55" s="328"/>
      <c r="O55" s="328"/>
      <c r="P55" s="328"/>
      <c r="Q55" s="552"/>
      <c r="R55" s="553"/>
      <c r="S55" s="554"/>
      <c r="T55" s="556"/>
      <c r="U55" s="556"/>
      <c r="V55" s="555"/>
      <c r="W55" s="554"/>
      <c r="X55" s="556"/>
      <c r="Y55" s="556"/>
      <c r="Z55" s="555"/>
      <c r="AA55" s="557"/>
      <c r="AB55" s="558"/>
      <c r="AC55" s="558"/>
      <c r="AD55" s="558"/>
      <c r="AE55" s="558"/>
      <c r="AF55" s="559"/>
      <c r="AG55" s="330" t="s">
        <v>444</v>
      </c>
      <c r="AH55" s="331"/>
      <c r="AI55" s="331"/>
      <c r="AJ55" s="331"/>
      <c r="AK55" s="332"/>
      <c r="AL55" s="299"/>
      <c r="AO55" s="548"/>
      <c r="AP55" s="503"/>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299"/>
      <c r="BP55" s="299"/>
      <c r="BQ55" s="299"/>
      <c r="BR55" s="299"/>
      <c r="BS55" s="299"/>
      <c r="BT55" s="299"/>
      <c r="BU55" s="299"/>
      <c r="BV55" s="299"/>
    </row>
    <row r="56" spans="1:74" ht="14.7" customHeight="1" x14ac:dyDescent="0.2">
      <c r="A56" s="515"/>
      <c r="B56" s="569"/>
      <c r="C56" s="328" t="s">
        <v>114</v>
      </c>
      <c r="D56" s="328"/>
      <c r="E56" s="328"/>
      <c r="F56" s="328"/>
      <c r="G56" s="328"/>
      <c r="H56" s="328"/>
      <c r="I56" s="328"/>
      <c r="J56" s="328"/>
      <c r="K56" s="328"/>
      <c r="L56" s="328"/>
      <c r="M56" s="328"/>
      <c r="N56" s="328"/>
      <c r="O56" s="328"/>
      <c r="P56" s="328"/>
      <c r="Q56" s="552"/>
      <c r="R56" s="553"/>
      <c r="S56" s="554"/>
      <c r="T56" s="556"/>
      <c r="U56" s="556"/>
      <c r="V56" s="555"/>
      <c r="W56" s="554"/>
      <c r="X56" s="556"/>
      <c r="Y56" s="556"/>
      <c r="Z56" s="555"/>
      <c r="AA56" s="557"/>
      <c r="AB56" s="558"/>
      <c r="AC56" s="558"/>
      <c r="AD56" s="558"/>
      <c r="AE56" s="558"/>
      <c r="AF56" s="559"/>
      <c r="AG56" s="330" t="s">
        <v>445</v>
      </c>
      <c r="AH56" s="331"/>
      <c r="AI56" s="331"/>
      <c r="AJ56" s="331"/>
      <c r="AK56" s="332"/>
      <c r="AL56" s="299"/>
      <c r="AO56" s="548"/>
      <c r="AP56" s="503"/>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row>
    <row r="57" spans="1:74" ht="14.7" customHeight="1" x14ac:dyDescent="0.2">
      <c r="A57" s="515"/>
      <c r="B57" s="569"/>
      <c r="C57" s="314" t="s">
        <v>115</v>
      </c>
      <c r="D57" s="314"/>
      <c r="E57" s="314"/>
      <c r="F57" s="314"/>
      <c r="G57" s="314"/>
      <c r="H57" s="314"/>
      <c r="I57" s="314"/>
      <c r="J57" s="314"/>
      <c r="K57" s="314"/>
      <c r="L57" s="314"/>
      <c r="M57" s="314"/>
      <c r="N57" s="314"/>
      <c r="O57" s="314"/>
      <c r="P57" s="328"/>
      <c r="Q57" s="552"/>
      <c r="R57" s="553"/>
      <c r="S57" s="554"/>
      <c r="T57" s="556"/>
      <c r="U57" s="556"/>
      <c r="V57" s="555"/>
      <c r="W57" s="554"/>
      <c r="X57" s="556"/>
      <c r="Y57" s="556"/>
      <c r="Z57" s="555"/>
      <c r="AA57" s="557"/>
      <c r="AB57" s="558"/>
      <c r="AC57" s="558"/>
      <c r="AD57" s="558"/>
      <c r="AE57" s="558"/>
      <c r="AF57" s="559"/>
      <c r="AG57" s="330" t="s">
        <v>446</v>
      </c>
      <c r="AH57" s="336"/>
      <c r="AI57" s="336"/>
      <c r="AJ57" s="336"/>
      <c r="AK57" s="337"/>
      <c r="AL57" s="299"/>
      <c r="AO57" s="548"/>
      <c r="AP57" s="503"/>
      <c r="AQ57" s="299"/>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c r="BV57" s="299"/>
    </row>
    <row r="58" spans="1:74" ht="14.7" customHeight="1" x14ac:dyDescent="0.2">
      <c r="A58" s="515"/>
      <c r="B58" s="569"/>
      <c r="C58" s="314" t="s">
        <v>116</v>
      </c>
      <c r="D58" s="314"/>
      <c r="E58" s="314"/>
      <c r="F58" s="314"/>
      <c r="G58" s="314"/>
      <c r="H58" s="314"/>
      <c r="I58" s="314"/>
      <c r="J58" s="314"/>
      <c r="K58" s="314"/>
      <c r="L58" s="314"/>
      <c r="M58" s="314"/>
      <c r="N58" s="314"/>
      <c r="O58" s="314"/>
      <c r="P58" s="328"/>
      <c r="Q58" s="552"/>
      <c r="R58" s="553"/>
      <c r="S58" s="554"/>
      <c r="T58" s="556"/>
      <c r="U58" s="556"/>
      <c r="V58" s="555"/>
      <c r="W58" s="554"/>
      <c r="X58" s="556"/>
      <c r="Y58" s="556"/>
      <c r="Z58" s="555"/>
      <c r="AA58" s="557"/>
      <c r="AB58" s="558"/>
      <c r="AC58" s="558"/>
      <c r="AD58" s="558"/>
      <c r="AE58" s="558"/>
      <c r="AF58" s="559"/>
      <c r="AG58" s="330" t="s">
        <v>447</v>
      </c>
      <c r="AH58" s="336"/>
      <c r="AI58" s="336"/>
      <c r="AJ58" s="336"/>
      <c r="AK58" s="337"/>
      <c r="AL58" s="299"/>
      <c r="AO58" s="548"/>
      <c r="AP58" s="503"/>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299"/>
      <c r="BQ58" s="299"/>
      <c r="BR58" s="299"/>
      <c r="BS58" s="299"/>
      <c r="BT58" s="299"/>
      <c r="BU58" s="299"/>
      <c r="BV58" s="299"/>
    </row>
    <row r="59" spans="1:74" ht="14.7" customHeight="1" x14ac:dyDescent="0.2">
      <c r="A59" s="515"/>
      <c r="B59" s="569"/>
      <c r="C59" s="314" t="s">
        <v>117</v>
      </c>
      <c r="D59" s="314"/>
      <c r="E59" s="314"/>
      <c r="F59" s="314"/>
      <c r="G59" s="314"/>
      <c r="H59" s="314"/>
      <c r="I59" s="314"/>
      <c r="J59" s="314"/>
      <c r="K59" s="314"/>
      <c r="L59" s="314"/>
      <c r="M59" s="314"/>
      <c r="N59" s="314"/>
      <c r="O59" s="314"/>
      <c r="P59" s="328"/>
      <c r="Q59" s="552"/>
      <c r="R59" s="553"/>
      <c r="S59" s="554"/>
      <c r="T59" s="556"/>
      <c r="U59" s="556"/>
      <c r="V59" s="555"/>
      <c r="W59" s="554"/>
      <c r="X59" s="556"/>
      <c r="Y59" s="556"/>
      <c r="Z59" s="555"/>
      <c r="AA59" s="557"/>
      <c r="AB59" s="558"/>
      <c r="AC59" s="558"/>
      <c r="AD59" s="558"/>
      <c r="AE59" s="558"/>
      <c r="AF59" s="559"/>
      <c r="AG59" s="330" t="s">
        <v>449</v>
      </c>
      <c r="AH59" s="336"/>
      <c r="AI59" s="336"/>
      <c r="AJ59" s="336"/>
      <c r="AK59" s="337"/>
      <c r="AL59" s="299"/>
      <c r="AO59" s="548"/>
      <c r="AP59" s="503"/>
      <c r="AQ59" s="299"/>
      <c r="AR59" s="299"/>
      <c r="AS59" s="299"/>
      <c r="AT59" s="299"/>
      <c r="AU59" s="299"/>
      <c r="AV59" s="299"/>
      <c r="AW59" s="299"/>
      <c r="AX59" s="299"/>
      <c r="AY59" s="299"/>
      <c r="AZ59" s="299"/>
      <c r="BA59" s="299"/>
      <c r="BB59" s="299"/>
      <c r="BC59" s="299"/>
      <c r="BD59" s="299"/>
      <c r="BE59" s="299"/>
      <c r="BF59" s="299"/>
      <c r="BG59" s="299"/>
      <c r="BH59" s="299"/>
      <c r="BI59" s="299"/>
      <c r="BJ59" s="299"/>
      <c r="BK59" s="299"/>
      <c r="BL59" s="299"/>
      <c r="BM59" s="299"/>
      <c r="BN59" s="299"/>
      <c r="BO59" s="299"/>
      <c r="BP59" s="299"/>
      <c r="BQ59" s="299"/>
      <c r="BR59" s="299"/>
      <c r="BS59" s="299"/>
      <c r="BT59" s="299"/>
      <c r="BU59" s="299"/>
      <c r="BV59" s="299"/>
    </row>
    <row r="60" spans="1:74" ht="14.7" customHeight="1" x14ac:dyDescent="0.2">
      <c r="A60" s="515"/>
      <c r="B60" s="569"/>
      <c r="C60" s="314" t="s">
        <v>118</v>
      </c>
      <c r="D60" s="314"/>
      <c r="E60" s="314"/>
      <c r="F60" s="314"/>
      <c r="G60" s="314"/>
      <c r="H60" s="314"/>
      <c r="I60" s="314"/>
      <c r="J60" s="314"/>
      <c r="K60" s="314"/>
      <c r="L60" s="314"/>
      <c r="M60" s="314"/>
      <c r="N60" s="314"/>
      <c r="O60" s="314"/>
      <c r="P60" s="329"/>
      <c r="Q60" s="554"/>
      <c r="R60" s="555"/>
      <c r="S60" s="554"/>
      <c r="T60" s="556"/>
      <c r="U60" s="556"/>
      <c r="V60" s="555"/>
      <c r="W60" s="554"/>
      <c r="X60" s="556"/>
      <c r="Y60" s="556"/>
      <c r="Z60" s="555"/>
      <c r="AA60" s="557"/>
      <c r="AB60" s="558"/>
      <c r="AC60" s="558"/>
      <c r="AD60" s="558"/>
      <c r="AE60" s="558"/>
      <c r="AF60" s="559"/>
      <c r="AG60" s="330" t="s">
        <v>458</v>
      </c>
      <c r="AH60" s="336"/>
      <c r="AI60" s="336"/>
      <c r="AJ60" s="336"/>
      <c r="AK60" s="337"/>
      <c r="AL60" s="299"/>
      <c r="AO60" s="548"/>
      <c r="AP60" s="503"/>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299"/>
      <c r="BR60" s="299"/>
      <c r="BS60" s="299"/>
      <c r="BT60" s="299"/>
      <c r="BU60" s="299"/>
      <c r="BV60" s="299"/>
    </row>
    <row r="61" spans="1:74" ht="14.7" customHeight="1" x14ac:dyDescent="0.2">
      <c r="A61" s="515"/>
      <c r="B61" s="569"/>
      <c r="C61" s="314" t="s">
        <v>119</v>
      </c>
      <c r="D61" s="314"/>
      <c r="E61" s="314"/>
      <c r="F61" s="314"/>
      <c r="G61" s="314"/>
      <c r="H61" s="314"/>
      <c r="I61" s="314"/>
      <c r="J61" s="314"/>
      <c r="K61" s="314"/>
      <c r="L61" s="314"/>
      <c r="M61" s="314"/>
      <c r="N61" s="314"/>
      <c r="O61" s="314"/>
      <c r="P61" s="328"/>
      <c r="Q61" s="552"/>
      <c r="R61" s="553"/>
      <c r="S61" s="554"/>
      <c r="T61" s="556"/>
      <c r="U61" s="556"/>
      <c r="V61" s="555"/>
      <c r="W61" s="554"/>
      <c r="X61" s="556"/>
      <c r="Y61" s="556"/>
      <c r="Z61" s="555"/>
      <c r="AA61" s="557"/>
      <c r="AB61" s="558"/>
      <c r="AC61" s="558"/>
      <c r="AD61" s="558"/>
      <c r="AE61" s="558"/>
      <c r="AF61" s="559"/>
      <c r="AG61" s="330" t="s">
        <v>451</v>
      </c>
      <c r="AH61" s="336"/>
      <c r="AI61" s="336"/>
      <c r="AJ61" s="336"/>
      <c r="AK61" s="337"/>
      <c r="AL61" s="299"/>
      <c r="AO61" s="548"/>
      <c r="AP61" s="503"/>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299"/>
      <c r="BP61" s="299"/>
      <c r="BQ61" s="299"/>
      <c r="BR61" s="299"/>
      <c r="BS61" s="299"/>
      <c r="BT61" s="299"/>
      <c r="BU61" s="299"/>
      <c r="BV61" s="299"/>
    </row>
    <row r="62" spans="1:74" ht="14.7" customHeight="1" x14ac:dyDescent="0.2">
      <c r="A62" s="515"/>
      <c r="B62" s="569"/>
      <c r="C62" s="314" t="s">
        <v>120</v>
      </c>
      <c r="D62" s="314"/>
      <c r="E62" s="314"/>
      <c r="F62" s="314"/>
      <c r="G62" s="314"/>
      <c r="H62" s="314"/>
      <c r="I62" s="314"/>
      <c r="J62" s="314"/>
      <c r="K62" s="314"/>
      <c r="L62" s="314"/>
      <c r="M62" s="314"/>
      <c r="N62" s="314"/>
      <c r="O62" s="314"/>
      <c r="P62" s="328"/>
      <c r="Q62" s="552"/>
      <c r="R62" s="553"/>
      <c r="S62" s="554"/>
      <c r="T62" s="556"/>
      <c r="U62" s="556"/>
      <c r="V62" s="555"/>
      <c r="W62" s="554"/>
      <c r="X62" s="556"/>
      <c r="Y62" s="556"/>
      <c r="Z62" s="555"/>
      <c r="AA62" s="557"/>
      <c r="AB62" s="558"/>
      <c r="AC62" s="558"/>
      <c r="AD62" s="558"/>
      <c r="AE62" s="558"/>
      <c r="AF62" s="559"/>
      <c r="AG62" s="330" t="s">
        <v>452</v>
      </c>
      <c r="AH62" s="336"/>
      <c r="AI62" s="336"/>
      <c r="AJ62" s="336"/>
      <c r="AK62" s="337"/>
      <c r="AL62" s="299"/>
      <c r="AO62" s="548"/>
      <c r="AP62" s="503"/>
      <c r="AQ62" s="299"/>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299"/>
      <c r="BS62" s="299"/>
      <c r="BT62" s="299"/>
      <c r="BU62" s="299"/>
      <c r="BV62" s="299"/>
    </row>
    <row r="63" spans="1:74" ht="14.7" customHeight="1" x14ac:dyDescent="0.2">
      <c r="A63" s="515"/>
      <c r="B63" s="569"/>
      <c r="C63" s="314" t="s">
        <v>121</v>
      </c>
      <c r="D63" s="314"/>
      <c r="E63" s="314"/>
      <c r="F63" s="314"/>
      <c r="G63" s="314"/>
      <c r="H63" s="314"/>
      <c r="I63" s="314"/>
      <c r="J63" s="314"/>
      <c r="K63" s="314"/>
      <c r="L63" s="314"/>
      <c r="M63" s="314"/>
      <c r="N63" s="314"/>
      <c r="O63" s="314"/>
      <c r="P63" s="328"/>
      <c r="Q63" s="552"/>
      <c r="R63" s="553"/>
      <c r="S63" s="554"/>
      <c r="T63" s="556"/>
      <c r="U63" s="556"/>
      <c r="V63" s="555"/>
      <c r="W63" s="554"/>
      <c r="X63" s="556"/>
      <c r="Y63" s="556"/>
      <c r="Z63" s="555"/>
      <c r="AA63" s="557"/>
      <c r="AB63" s="558"/>
      <c r="AC63" s="558"/>
      <c r="AD63" s="558"/>
      <c r="AE63" s="558"/>
      <c r="AF63" s="559"/>
      <c r="AG63" s="330" t="s">
        <v>453</v>
      </c>
      <c r="AH63" s="336"/>
      <c r="AI63" s="336"/>
      <c r="AJ63" s="336"/>
      <c r="AK63" s="337"/>
      <c r="AL63" s="299"/>
      <c r="AO63" s="548"/>
      <c r="AP63" s="503"/>
      <c r="AQ63" s="299"/>
      <c r="AR63" s="299"/>
      <c r="AS63" s="299"/>
      <c r="AT63" s="299"/>
      <c r="AU63" s="299"/>
      <c r="AV63" s="299"/>
      <c r="AW63" s="299"/>
      <c r="AX63" s="299"/>
      <c r="AY63" s="299"/>
      <c r="AZ63" s="299"/>
      <c r="BA63" s="299"/>
      <c r="BB63" s="299"/>
      <c r="BC63" s="299"/>
      <c r="BD63" s="299"/>
      <c r="BE63" s="299"/>
      <c r="BF63" s="299"/>
      <c r="BG63" s="299"/>
      <c r="BH63" s="299"/>
      <c r="BI63" s="299"/>
      <c r="BJ63" s="299"/>
      <c r="BK63" s="299"/>
      <c r="BL63" s="299"/>
      <c r="BM63" s="299"/>
      <c r="BN63" s="299"/>
      <c r="BO63" s="299"/>
      <c r="BP63" s="299"/>
      <c r="BQ63" s="299"/>
      <c r="BR63" s="299"/>
      <c r="BS63" s="299"/>
      <c r="BT63" s="299"/>
      <c r="BU63" s="299"/>
      <c r="BV63" s="299"/>
    </row>
    <row r="64" spans="1:74" ht="14.7" customHeight="1" x14ac:dyDescent="0.2">
      <c r="A64" s="515"/>
      <c r="B64" s="569"/>
      <c r="C64" s="314" t="s">
        <v>122</v>
      </c>
      <c r="D64" s="314"/>
      <c r="E64" s="314"/>
      <c r="F64" s="314"/>
      <c r="G64" s="314"/>
      <c r="H64" s="314"/>
      <c r="I64" s="314"/>
      <c r="J64" s="314"/>
      <c r="K64" s="314"/>
      <c r="L64" s="314"/>
      <c r="M64" s="314"/>
      <c r="N64" s="314"/>
      <c r="O64" s="314"/>
      <c r="P64" s="328"/>
      <c r="Q64" s="552"/>
      <c r="R64" s="553"/>
      <c r="S64" s="554"/>
      <c r="T64" s="556"/>
      <c r="U64" s="556"/>
      <c r="V64" s="555"/>
      <c r="W64" s="554"/>
      <c r="X64" s="556"/>
      <c r="Y64" s="556"/>
      <c r="Z64" s="555"/>
      <c r="AA64" s="557"/>
      <c r="AB64" s="558"/>
      <c r="AC64" s="558"/>
      <c r="AD64" s="558"/>
      <c r="AE64" s="558"/>
      <c r="AF64" s="559"/>
      <c r="AG64" s="330" t="s">
        <v>454</v>
      </c>
      <c r="AH64" s="336"/>
      <c r="AI64" s="336"/>
      <c r="AJ64" s="336"/>
      <c r="AK64" s="337"/>
      <c r="AL64" s="299"/>
      <c r="AO64" s="548"/>
      <c r="AP64" s="503"/>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299"/>
      <c r="BO64" s="299"/>
      <c r="BP64" s="299"/>
      <c r="BQ64" s="299"/>
      <c r="BR64" s="299"/>
      <c r="BS64" s="299"/>
      <c r="BT64" s="299"/>
      <c r="BU64" s="299"/>
      <c r="BV64" s="299"/>
    </row>
    <row r="65" spans="1:74" ht="14.7" customHeight="1" x14ac:dyDescent="0.2">
      <c r="A65" s="313" t="s">
        <v>123</v>
      </c>
      <c r="B65" s="328"/>
      <c r="C65" s="338"/>
      <c r="D65" s="338"/>
      <c r="E65" s="338"/>
      <c r="F65" s="338"/>
      <c r="G65" s="339"/>
      <c r="H65" s="340"/>
      <c r="I65" s="341"/>
      <c r="J65" s="342"/>
      <c r="K65" s="341"/>
      <c r="L65" s="341"/>
      <c r="M65" s="341"/>
      <c r="N65" s="341"/>
      <c r="O65" s="341"/>
      <c r="P65" s="341"/>
      <c r="Q65" s="343"/>
      <c r="R65" s="336" t="s">
        <v>124</v>
      </c>
      <c r="S65" s="344"/>
      <c r="T65" s="344"/>
      <c r="U65" s="344"/>
      <c r="V65" s="344"/>
      <c r="W65" s="344"/>
      <c r="X65" s="344"/>
      <c r="Y65" s="344"/>
      <c r="Z65" s="344"/>
      <c r="AA65" s="344"/>
      <c r="AB65" s="344"/>
      <c r="AC65" s="344"/>
      <c r="AD65" s="344"/>
      <c r="AE65" s="344"/>
      <c r="AF65" s="344"/>
      <c r="AG65" s="345"/>
      <c r="AH65" s="344"/>
      <c r="AI65" s="344"/>
      <c r="AJ65" s="344"/>
      <c r="AK65" s="346"/>
      <c r="AL65" s="299"/>
      <c r="AO65" s="548"/>
      <c r="AP65" s="503"/>
      <c r="AQ65" s="299"/>
      <c r="AR65" s="502"/>
      <c r="AS65" s="502"/>
      <c r="AT65" s="502"/>
      <c r="AU65" s="502"/>
      <c r="AV65" s="502"/>
      <c r="AW65" s="502"/>
      <c r="AX65" s="502"/>
      <c r="AY65" s="502"/>
      <c r="AZ65" s="502"/>
      <c r="BA65" s="502"/>
      <c r="BB65" s="502"/>
      <c r="BC65" s="502"/>
      <c r="BD65" s="502"/>
      <c r="BE65" s="299"/>
      <c r="BF65" s="299"/>
      <c r="BG65" s="299"/>
      <c r="BH65" s="299"/>
      <c r="BI65" s="299"/>
      <c r="BJ65" s="299"/>
      <c r="BK65" s="299"/>
      <c r="BL65" s="299"/>
      <c r="BM65" s="299"/>
      <c r="BN65" s="299"/>
      <c r="BO65" s="299"/>
      <c r="BP65" s="299"/>
      <c r="BQ65" s="299"/>
      <c r="BR65" s="299"/>
      <c r="BS65" s="299"/>
      <c r="BT65" s="299"/>
      <c r="BU65" s="299"/>
      <c r="BV65" s="299"/>
    </row>
    <row r="66" spans="1:74" ht="14.7" customHeight="1" x14ac:dyDescent="0.2">
      <c r="A66" s="327" t="s">
        <v>26</v>
      </c>
      <c r="B66" s="295"/>
      <c r="C66" s="328"/>
      <c r="D66" s="328"/>
      <c r="E66" s="328"/>
      <c r="F66" s="328"/>
      <c r="G66" s="328"/>
      <c r="H66" s="340"/>
      <c r="I66" s="341"/>
      <c r="J66" s="342"/>
      <c r="K66" s="341"/>
      <c r="L66" s="341"/>
      <c r="M66" s="341"/>
      <c r="N66" s="341"/>
      <c r="O66" s="341"/>
      <c r="P66" s="341"/>
      <c r="Q66" s="343"/>
      <c r="R66" s="336" t="s">
        <v>125</v>
      </c>
      <c r="S66" s="347"/>
      <c r="T66" s="347"/>
      <c r="U66" s="347"/>
      <c r="V66" s="347"/>
      <c r="W66" s="347"/>
      <c r="X66" s="347"/>
      <c r="Y66" s="347"/>
      <c r="Z66" s="347"/>
      <c r="AA66" s="347"/>
      <c r="AB66" s="347"/>
      <c r="AC66" s="347"/>
      <c r="AD66" s="347"/>
      <c r="AE66" s="347"/>
      <c r="AF66" s="347"/>
      <c r="AG66" s="348"/>
      <c r="AH66" s="347"/>
      <c r="AI66" s="347"/>
      <c r="AJ66" s="347"/>
      <c r="AK66" s="349"/>
      <c r="AL66" s="299"/>
      <c r="AO66" s="570"/>
      <c r="AP66" s="571"/>
      <c r="AQ66" s="571"/>
      <c r="AR66" s="571"/>
      <c r="AS66" s="571"/>
      <c r="AT66" s="571"/>
      <c r="AU66" s="571"/>
      <c r="AV66" s="571"/>
      <c r="AW66" s="312"/>
      <c r="AX66" s="299"/>
      <c r="AY66" s="299"/>
      <c r="AZ66" s="299"/>
      <c r="BA66" s="299"/>
      <c r="BB66" s="299"/>
      <c r="BC66" s="299"/>
      <c r="BD66" s="299"/>
      <c r="BE66" s="299"/>
      <c r="BF66" s="299"/>
      <c r="BG66" s="299"/>
      <c r="BH66" s="299"/>
      <c r="BI66" s="299"/>
      <c r="BJ66" s="299"/>
      <c r="BK66" s="299"/>
      <c r="BL66" s="299"/>
      <c r="BM66" s="299"/>
      <c r="BN66" s="299"/>
      <c r="BO66" s="299"/>
      <c r="BP66" s="299"/>
      <c r="BQ66" s="299"/>
      <c r="BR66" s="299"/>
      <c r="BS66" s="299"/>
      <c r="BT66" s="299"/>
      <c r="BU66" s="299"/>
      <c r="BV66" s="299"/>
    </row>
    <row r="67" spans="1:74" ht="14.7" customHeight="1" x14ac:dyDescent="0.2">
      <c r="B67" s="350"/>
      <c r="AL67" s="299"/>
      <c r="AO67" s="572"/>
      <c r="AP67" s="573"/>
      <c r="AQ67" s="573"/>
      <c r="AR67" s="573"/>
      <c r="AS67" s="573"/>
      <c r="AT67" s="573"/>
      <c r="AU67" s="573"/>
      <c r="AV67" s="312"/>
      <c r="AW67" s="312"/>
      <c r="AX67" s="299"/>
      <c r="AY67" s="299"/>
      <c r="AZ67" s="299"/>
      <c r="BA67" s="299"/>
      <c r="BB67" s="299"/>
      <c r="BC67" s="299"/>
      <c r="BD67" s="299"/>
      <c r="BE67" s="299"/>
      <c r="BF67" s="351"/>
      <c r="BG67" s="299"/>
      <c r="BH67" s="299"/>
      <c r="BI67" s="299"/>
      <c r="BJ67" s="299"/>
      <c r="BK67" s="299"/>
      <c r="BL67" s="299"/>
      <c r="BM67" s="299"/>
      <c r="BN67" s="299"/>
      <c r="BO67" s="299"/>
      <c r="BP67" s="299"/>
      <c r="BQ67" s="299"/>
      <c r="BR67" s="299"/>
      <c r="BS67" s="299"/>
      <c r="BT67" s="299"/>
      <c r="BU67" s="299"/>
      <c r="BV67" s="299"/>
    </row>
    <row r="68" spans="1:74" ht="14.7" customHeight="1" x14ac:dyDescent="0.2">
      <c r="A68" s="299"/>
      <c r="B68" s="299"/>
      <c r="AL68" s="299"/>
      <c r="AO68" s="299"/>
      <c r="AP68" s="299"/>
      <c r="AQ68" s="299"/>
      <c r="AR68" s="299"/>
      <c r="AS68" s="299"/>
      <c r="AT68" s="299"/>
      <c r="AU68" s="299"/>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c r="BV68" s="299"/>
    </row>
    <row r="69" spans="1:74" ht="14.7" customHeight="1" x14ac:dyDescent="0.2">
      <c r="A69" s="299"/>
      <c r="AL69" s="299"/>
      <c r="AO69" s="299"/>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c r="BV69" s="299"/>
    </row>
    <row r="71" spans="1:74" ht="14.7" customHeight="1" x14ac:dyDescent="0.2">
      <c r="A71" s="299"/>
    </row>
    <row r="72" spans="1:74" ht="14.7" customHeight="1" x14ac:dyDescent="0.2">
      <c r="A72" s="299"/>
    </row>
    <row r="73" spans="1:74" ht="14.7" customHeight="1" x14ac:dyDescent="0.2">
      <c r="A73" s="299"/>
    </row>
    <row r="74" spans="1:74" ht="14.7" customHeight="1" x14ac:dyDescent="0.2">
      <c r="A74" s="299"/>
    </row>
    <row r="75" spans="1:74" ht="14.7" customHeight="1" x14ac:dyDescent="0.2">
      <c r="A75" s="299"/>
    </row>
    <row r="76" spans="1:74" ht="14.7" customHeight="1" x14ac:dyDescent="0.2">
      <c r="A76" s="299"/>
    </row>
    <row r="77" spans="1:74" ht="14.7" customHeight="1" x14ac:dyDescent="0.2">
      <c r="A77" s="299"/>
    </row>
    <row r="78" spans="1:74" ht="14.7" customHeight="1" x14ac:dyDescent="0.2">
      <c r="A78" s="299"/>
    </row>
    <row r="79" spans="1:74" ht="14.7" customHeight="1" x14ac:dyDescent="0.2">
      <c r="A79" s="299"/>
    </row>
    <row r="80" spans="1:74" ht="14.7" customHeight="1" x14ac:dyDescent="0.2">
      <c r="A80" s="299"/>
    </row>
    <row r="81" spans="1:1" ht="14.7" customHeight="1" x14ac:dyDescent="0.2">
      <c r="A81" s="299"/>
    </row>
    <row r="82" spans="1:1" ht="14.7" customHeight="1" x14ac:dyDescent="0.2">
      <c r="A82" s="299"/>
    </row>
    <row r="83" spans="1:1" ht="14.7" customHeight="1" x14ac:dyDescent="0.2">
      <c r="A83" s="299"/>
    </row>
    <row r="84" spans="1:1" ht="14.7" customHeight="1" x14ac:dyDescent="0.2">
      <c r="A84" s="299"/>
    </row>
    <row r="85" spans="1:1" ht="14.7" customHeight="1" x14ac:dyDescent="0.2">
      <c r="A85" s="299"/>
    </row>
    <row r="86" spans="1:1" ht="14.7" customHeight="1" x14ac:dyDescent="0.2">
      <c r="A86" s="299"/>
    </row>
    <row r="87" spans="1:1" ht="14.7" customHeight="1" x14ac:dyDescent="0.2">
      <c r="A87" s="299"/>
    </row>
    <row r="88" spans="1:1" ht="14.7" customHeight="1" x14ac:dyDescent="0.2">
      <c r="A88" s="299"/>
    </row>
    <row r="89" spans="1:1" ht="14.7" customHeight="1" x14ac:dyDescent="0.2">
      <c r="A89" s="299"/>
    </row>
    <row r="90" spans="1:1" ht="14.7" customHeight="1" x14ac:dyDescent="0.2">
      <c r="A90" s="299"/>
    </row>
    <row r="91" spans="1:1" ht="14.7" customHeight="1" x14ac:dyDescent="0.2">
      <c r="A91" s="299"/>
    </row>
    <row r="92" spans="1:1" ht="14.7" customHeight="1" x14ac:dyDescent="0.2">
      <c r="A92" s="299"/>
    </row>
    <row r="93" spans="1:1" ht="14.7" customHeight="1" x14ac:dyDescent="0.2">
      <c r="A93" s="299"/>
    </row>
    <row r="94" spans="1:1" ht="14.7" customHeight="1" x14ac:dyDescent="0.2">
      <c r="A94" s="299"/>
    </row>
    <row r="95" spans="1:1" ht="14.7" customHeight="1" x14ac:dyDescent="0.2">
      <c r="A95" s="299"/>
    </row>
    <row r="96" spans="1:1" ht="14.7" customHeight="1" x14ac:dyDescent="0.2">
      <c r="A96" s="299"/>
    </row>
    <row r="97" spans="1:1" ht="14.7" customHeight="1" x14ac:dyDescent="0.2">
      <c r="A97" s="299"/>
    </row>
    <row r="98" spans="1:1" ht="14.7" customHeight="1" x14ac:dyDescent="0.2">
      <c r="A98" s="299"/>
    </row>
    <row r="99" spans="1:1" ht="14.7" customHeight="1" x14ac:dyDescent="0.2">
      <c r="A99" s="299"/>
    </row>
    <row r="100" spans="1:1" ht="14.7" customHeight="1" x14ac:dyDescent="0.2">
      <c r="A100" s="299"/>
    </row>
    <row r="101" spans="1:1" ht="14.7" customHeight="1" x14ac:dyDescent="0.2">
      <c r="A101" s="299"/>
    </row>
    <row r="102" spans="1:1" ht="14.7" customHeight="1" x14ac:dyDescent="0.2">
      <c r="A102" s="299"/>
    </row>
    <row r="103" spans="1:1" ht="14.7" customHeight="1" x14ac:dyDescent="0.2">
      <c r="A103" s="299"/>
    </row>
    <row r="104" spans="1:1" ht="14.7" customHeight="1" x14ac:dyDescent="0.2">
      <c r="A104" s="299"/>
    </row>
    <row r="105" spans="1:1" ht="14.7" customHeight="1" x14ac:dyDescent="0.2">
      <c r="A105" s="299"/>
    </row>
    <row r="106" spans="1:1" ht="14.7" customHeight="1" x14ac:dyDescent="0.2">
      <c r="A106" s="299"/>
    </row>
    <row r="107" spans="1:1" ht="14.7" customHeight="1" x14ac:dyDescent="0.2">
      <c r="A107" s="299"/>
    </row>
    <row r="108" spans="1:1" ht="14.7" customHeight="1" x14ac:dyDescent="0.2">
      <c r="A108" s="299"/>
    </row>
    <row r="109" spans="1:1" ht="14.7" customHeight="1" x14ac:dyDescent="0.2">
      <c r="A109" s="299"/>
    </row>
    <row r="110" spans="1:1" ht="14.7" customHeight="1" x14ac:dyDescent="0.2">
      <c r="A110" s="299"/>
    </row>
    <row r="111" spans="1:1" ht="14.7" customHeight="1" x14ac:dyDescent="0.2">
      <c r="A111" s="299"/>
    </row>
    <row r="112" spans="1:1" ht="14.7" customHeight="1" x14ac:dyDescent="0.2">
      <c r="A112" s="299"/>
    </row>
    <row r="113" spans="1:1" ht="14.7" customHeight="1" x14ac:dyDescent="0.2">
      <c r="A113" s="299"/>
    </row>
    <row r="114" spans="1:1" ht="14.7" customHeight="1" x14ac:dyDescent="0.2">
      <c r="A114" s="299"/>
    </row>
    <row r="115" spans="1:1" ht="14.7" customHeight="1" x14ac:dyDescent="0.2">
      <c r="A115" s="299"/>
    </row>
    <row r="116" spans="1:1" ht="14.7" customHeight="1" x14ac:dyDescent="0.2">
      <c r="A116" s="299"/>
    </row>
    <row r="117" spans="1:1" ht="14.7" customHeight="1" x14ac:dyDescent="0.2">
      <c r="A117" s="299"/>
    </row>
    <row r="118" spans="1:1" ht="14.7" customHeight="1" x14ac:dyDescent="0.2">
      <c r="A118" s="299"/>
    </row>
    <row r="119" spans="1:1" ht="14.7" customHeight="1" x14ac:dyDescent="0.2">
      <c r="A119" s="299"/>
    </row>
    <row r="120" spans="1:1" ht="14.7" customHeight="1" x14ac:dyDescent="0.2">
      <c r="A120" s="299"/>
    </row>
    <row r="121" spans="1:1" ht="14.7" customHeight="1" x14ac:dyDescent="0.2">
      <c r="A121" s="299"/>
    </row>
    <row r="122" spans="1:1" ht="14.7" customHeight="1" x14ac:dyDescent="0.2">
      <c r="A122" s="299"/>
    </row>
    <row r="123" spans="1:1" ht="14.7" customHeight="1" x14ac:dyDescent="0.2">
      <c r="A123" s="299"/>
    </row>
    <row r="124" spans="1:1" ht="14.7" customHeight="1" x14ac:dyDescent="0.2">
      <c r="A124" s="299"/>
    </row>
    <row r="125" spans="1:1" ht="14.7" customHeight="1" x14ac:dyDescent="0.2">
      <c r="A125" s="299"/>
    </row>
    <row r="126" spans="1:1" ht="14.7" customHeight="1" x14ac:dyDescent="0.2">
      <c r="A126" s="299"/>
    </row>
    <row r="127" spans="1:1" ht="14.7" customHeight="1" x14ac:dyDescent="0.2">
      <c r="A127" s="299"/>
    </row>
    <row r="128" spans="1:1" ht="14.7" customHeight="1" x14ac:dyDescent="0.2">
      <c r="A128" s="299"/>
    </row>
    <row r="129" spans="1:1" ht="14.7" customHeight="1" x14ac:dyDescent="0.2">
      <c r="A129" s="299"/>
    </row>
    <row r="130" spans="1:1" ht="14.7" customHeight="1" x14ac:dyDescent="0.2">
      <c r="A130" s="299"/>
    </row>
    <row r="131" spans="1:1" ht="14.7" customHeight="1" x14ac:dyDescent="0.2">
      <c r="A131" s="299"/>
    </row>
    <row r="132" spans="1:1" ht="14.7" customHeight="1" x14ac:dyDescent="0.2">
      <c r="A132" s="299"/>
    </row>
    <row r="133" spans="1:1" ht="14.7" customHeight="1" x14ac:dyDescent="0.2">
      <c r="A133" s="299"/>
    </row>
    <row r="134" spans="1:1" ht="14.7" customHeight="1" x14ac:dyDescent="0.2">
      <c r="A134" s="299"/>
    </row>
    <row r="135" spans="1:1" ht="14.7" customHeight="1" x14ac:dyDescent="0.2">
      <c r="A135" s="299"/>
    </row>
    <row r="136" spans="1:1" ht="14.7" customHeight="1" x14ac:dyDescent="0.2">
      <c r="A136" s="299"/>
    </row>
    <row r="137" spans="1:1" ht="14.7" customHeight="1" x14ac:dyDescent="0.2">
      <c r="A137" s="299"/>
    </row>
    <row r="138" spans="1:1" ht="14.7" customHeight="1" x14ac:dyDescent="0.2">
      <c r="A138" s="299"/>
    </row>
    <row r="139" spans="1:1" ht="14.7" customHeight="1" x14ac:dyDescent="0.2">
      <c r="A139" s="299"/>
    </row>
    <row r="140" spans="1:1" ht="14.7" customHeight="1" x14ac:dyDescent="0.2">
      <c r="A140" s="299"/>
    </row>
    <row r="141" spans="1:1" ht="14.7" customHeight="1" x14ac:dyDescent="0.2">
      <c r="A141" s="299"/>
    </row>
    <row r="142" spans="1:1" ht="14.7" customHeight="1" x14ac:dyDescent="0.2">
      <c r="A142" s="299"/>
    </row>
    <row r="143" spans="1:1" ht="14.7" customHeight="1" x14ac:dyDescent="0.2">
      <c r="A143" s="299"/>
    </row>
    <row r="144" spans="1:1" ht="14.7" customHeight="1" x14ac:dyDescent="0.2">
      <c r="A144" s="299"/>
    </row>
    <row r="145" spans="1:1" ht="14.7" customHeight="1" x14ac:dyDescent="0.2">
      <c r="A145" s="299"/>
    </row>
    <row r="146" spans="1:1" ht="14.7" customHeight="1" x14ac:dyDescent="0.2">
      <c r="A146" s="299"/>
    </row>
    <row r="147" spans="1:1" ht="14.7" customHeight="1" x14ac:dyDescent="0.2">
      <c r="A147" s="299"/>
    </row>
    <row r="148" spans="1:1" ht="14.7" customHeight="1" x14ac:dyDescent="0.2">
      <c r="A148" s="299"/>
    </row>
    <row r="149" spans="1:1" ht="14.7" customHeight="1" x14ac:dyDescent="0.2">
      <c r="A149" s="299"/>
    </row>
    <row r="150" spans="1:1" ht="14.7" customHeight="1" x14ac:dyDescent="0.2">
      <c r="A150" s="299"/>
    </row>
    <row r="151" spans="1:1" ht="14.7" customHeight="1" x14ac:dyDescent="0.2">
      <c r="A151" s="299"/>
    </row>
    <row r="152" spans="1:1" ht="14.7" customHeight="1" x14ac:dyDescent="0.2">
      <c r="A152" s="299"/>
    </row>
    <row r="153" spans="1:1" ht="14.7" customHeight="1" x14ac:dyDescent="0.2">
      <c r="A153" s="299"/>
    </row>
    <row r="154" spans="1:1" ht="14.7" customHeight="1" x14ac:dyDescent="0.2">
      <c r="A154" s="299"/>
    </row>
    <row r="155" spans="1:1" ht="14.7" customHeight="1" x14ac:dyDescent="0.2">
      <c r="A155" s="299"/>
    </row>
    <row r="156" spans="1:1" ht="14.7" customHeight="1" x14ac:dyDescent="0.2">
      <c r="A156" s="299"/>
    </row>
    <row r="157" spans="1:1" ht="14.7" customHeight="1" x14ac:dyDescent="0.2">
      <c r="A157" s="299"/>
    </row>
    <row r="158" spans="1:1" ht="14.7" customHeight="1" x14ac:dyDescent="0.2">
      <c r="A158" s="299"/>
    </row>
    <row r="159" spans="1:1" ht="14.7" customHeight="1" x14ac:dyDescent="0.2">
      <c r="A159" s="299"/>
    </row>
    <row r="160" spans="1:1" ht="14.7" customHeight="1" x14ac:dyDescent="0.2">
      <c r="A160" s="299"/>
    </row>
    <row r="161" spans="1:1" ht="14.7" customHeight="1" x14ac:dyDescent="0.2">
      <c r="A161" s="299"/>
    </row>
    <row r="162" spans="1:1" ht="14.7" customHeight="1" x14ac:dyDescent="0.2">
      <c r="A162" s="299"/>
    </row>
    <row r="163" spans="1:1" ht="14.7" customHeight="1" x14ac:dyDescent="0.2">
      <c r="A163" s="299"/>
    </row>
    <row r="164" spans="1:1" ht="14.7" customHeight="1" x14ac:dyDescent="0.2">
      <c r="A164" s="299"/>
    </row>
    <row r="165" spans="1:1" ht="14.7" customHeight="1" x14ac:dyDescent="0.2">
      <c r="A165" s="299"/>
    </row>
    <row r="166" spans="1:1" ht="14.7" customHeight="1" x14ac:dyDescent="0.2">
      <c r="A166" s="299"/>
    </row>
    <row r="167" spans="1:1" ht="14.7" customHeight="1" x14ac:dyDescent="0.2">
      <c r="A167" s="299"/>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2"/>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M36" sqref="M36"/>
    </sheetView>
  </sheetViews>
  <sheetFormatPr defaultColWidth="8.09765625" defaultRowHeight="12" x14ac:dyDescent="0.15"/>
  <cols>
    <col min="1" max="1" width="6.296875" style="57" customWidth="1"/>
    <col min="2" max="2" width="2.09765625" style="57" customWidth="1"/>
    <col min="3" max="11" width="8.09765625" style="57"/>
    <col min="12" max="12" width="8.09765625" style="57" customWidth="1"/>
    <col min="13" max="16384" width="8.09765625" style="57"/>
  </cols>
  <sheetData>
    <row r="1" spans="1:29" ht="4.2" customHeight="1" x14ac:dyDescent="0.15">
      <c r="A1" s="352"/>
      <c r="B1" s="55"/>
      <c r="M1" s="55"/>
      <c r="N1" s="55"/>
      <c r="O1" s="55"/>
      <c r="P1" s="55"/>
      <c r="Q1" s="55"/>
      <c r="R1" s="55"/>
      <c r="S1" s="55"/>
      <c r="T1" s="55"/>
      <c r="U1" s="55"/>
      <c r="V1" s="55"/>
      <c r="W1" s="55"/>
      <c r="X1" s="55"/>
      <c r="Y1" s="55"/>
      <c r="Z1" s="55"/>
      <c r="AA1" s="55"/>
      <c r="AB1" s="55"/>
      <c r="AC1" s="55"/>
    </row>
    <row r="2" spans="1:29" ht="12" customHeight="1" x14ac:dyDescent="0.15">
      <c r="A2" s="55" t="s">
        <v>66</v>
      </c>
      <c r="B2" s="574" t="s">
        <v>459</v>
      </c>
      <c r="C2" s="575" t="s">
        <v>460</v>
      </c>
      <c r="D2" s="575"/>
      <c r="E2" s="575"/>
      <c r="F2" s="575"/>
      <c r="G2" s="575"/>
      <c r="H2" s="575"/>
      <c r="I2" s="575"/>
      <c r="J2" s="575"/>
      <c r="K2" s="575"/>
      <c r="L2" s="575"/>
      <c r="M2" s="55"/>
      <c r="N2" s="55"/>
      <c r="O2" s="55"/>
      <c r="P2" s="55"/>
      <c r="Q2" s="55"/>
      <c r="R2" s="55"/>
      <c r="S2" s="55"/>
      <c r="T2" s="55"/>
      <c r="U2" s="55"/>
      <c r="V2" s="55"/>
      <c r="W2" s="55"/>
      <c r="X2" s="55"/>
      <c r="Y2" s="55"/>
      <c r="Z2" s="55"/>
      <c r="AA2" s="55"/>
      <c r="AB2" s="55"/>
      <c r="AC2" s="55"/>
    </row>
    <row r="3" spans="1:29" ht="4.2" customHeight="1" x14ac:dyDescent="0.15">
      <c r="A3" s="55"/>
      <c r="B3" s="574"/>
      <c r="C3" s="575"/>
      <c r="D3" s="575"/>
      <c r="E3" s="575"/>
      <c r="F3" s="575"/>
      <c r="G3" s="575"/>
      <c r="H3" s="575"/>
      <c r="I3" s="575"/>
      <c r="J3" s="575"/>
      <c r="K3" s="575"/>
      <c r="L3" s="575"/>
      <c r="M3" s="55"/>
      <c r="N3" s="55"/>
      <c r="O3" s="55"/>
      <c r="P3" s="55"/>
      <c r="Q3" s="55"/>
      <c r="R3" s="55"/>
      <c r="S3" s="55"/>
      <c r="T3" s="55"/>
      <c r="U3" s="55"/>
      <c r="V3" s="55"/>
      <c r="W3" s="55"/>
      <c r="X3" s="55"/>
      <c r="Y3" s="55"/>
      <c r="Z3" s="55"/>
      <c r="AA3" s="55"/>
      <c r="AB3" s="55"/>
      <c r="AC3" s="55"/>
    </row>
    <row r="4" spans="1:29" x14ac:dyDescent="0.15">
      <c r="A4" s="55"/>
      <c r="B4" s="574"/>
      <c r="C4" s="575"/>
      <c r="D4" s="575"/>
      <c r="E4" s="575"/>
      <c r="F4" s="575"/>
      <c r="G4" s="575"/>
      <c r="H4" s="575"/>
      <c r="I4" s="575"/>
      <c r="J4" s="575"/>
      <c r="K4" s="575"/>
      <c r="L4" s="575"/>
      <c r="M4" s="55"/>
      <c r="N4" s="55"/>
      <c r="O4" s="55"/>
      <c r="P4" s="55"/>
      <c r="Q4" s="55"/>
      <c r="R4" s="55"/>
      <c r="S4" s="55"/>
      <c r="T4" s="55"/>
      <c r="U4" s="55"/>
      <c r="V4" s="55"/>
      <c r="W4" s="55"/>
      <c r="X4" s="55"/>
      <c r="Y4" s="55"/>
      <c r="Z4" s="55"/>
      <c r="AA4" s="55"/>
      <c r="AB4" s="55"/>
      <c r="AC4" s="55"/>
    </row>
    <row r="5" spans="1:29" ht="4.2" customHeight="1" x14ac:dyDescent="0.15">
      <c r="A5" s="55"/>
      <c r="B5" s="574"/>
      <c r="C5" s="575"/>
      <c r="D5" s="575"/>
      <c r="E5" s="575"/>
      <c r="F5" s="575"/>
      <c r="G5" s="575"/>
      <c r="H5" s="575"/>
      <c r="I5" s="575"/>
      <c r="J5" s="575"/>
      <c r="K5" s="575"/>
      <c r="L5" s="575"/>
      <c r="M5" s="55"/>
      <c r="N5" s="55"/>
      <c r="O5" s="55"/>
      <c r="P5" s="55"/>
      <c r="Q5" s="55"/>
      <c r="R5" s="55"/>
      <c r="S5" s="55"/>
      <c r="T5" s="55"/>
      <c r="U5" s="55"/>
      <c r="V5" s="55"/>
      <c r="W5" s="55"/>
      <c r="X5" s="55"/>
      <c r="Y5" s="55"/>
      <c r="Z5" s="55"/>
      <c r="AA5" s="55"/>
      <c r="AB5" s="55"/>
      <c r="AC5" s="55"/>
    </row>
    <row r="6" spans="1:29" x14ac:dyDescent="0.15">
      <c r="A6" s="55"/>
      <c r="B6" s="574"/>
      <c r="C6" s="575"/>
      <c r="D6" s="575"/>
      <c r="E6" s="575"/>
      <c r="F6" s="575"/>
      <c r="G6" s="575"/>
      <c r="H6" s="575"/>
      <c r="I6" s="575"/>
      <c r="J6" s="575"/>
      <c r="K6" s="575"/>
      <c r="L6" s="575"/>
      <c r="M6" s="55"/>
      <c r="N6" s="55"/>
      <c r="O6" s="55"/>
      <c r="P6" s="55"/>
      <c r="Q6" s="55"/>
      <c r="R6" s="55"/>
      <c r="S6" s="55"/>
      <c r="T6" s="55"/>
      <c r="U6" s="55"/>
      <c r="V6" s="55"/>
      <c r="W6" s="55"/>
      <c r="X6" s="55"/>
      <c r="Y6" s="55"/>
      <c r="Z6" s="55"/>
      <c r="AA6" s="55"/>
      <c r="AB6" s="55"/>
      <c r="AC6" s="55"/>
    </row>
    <row r="7" spans="1:29" x14ac:dyDescent="0.15">
      <c r="A7" s="55"/>
      <c r="B7" s="574"/>
      <c r="C7" s="575"/>
      <c r="D7" s="575"/>
      <c r="E7" s="575"/>
      <c r="F7" s="575"/>
      <c r="G7" s="575"/>
      <c r="H7" s="575"/>
      <c r="I7" s="575"/>
      <c r="J7" s="575"/>
      <c r="K7" s="575"/>
      <c r="L7" s="575"/>
      <c r="M7" s="55"/>
      <c r="N7" s="55"/>
      <c r="O7" s="55"/>
      <c r="P7" s="55"/>
      <c r="Q7" s="55"/>
      <c r="R7" s="55"/>
      <c r="S7" s="55"/>
      <c r="T7" s="55"/>
      <c r="U7" s="55"/>
      <c r="V7" s="55"/>
      <c r="W7" s="55"/>
      <c r="X7" s="55"/>
      <c r="Y7" s="55"/>
      <c r="Z7" s="55"/>
      <c r="AA7" s="55"/>
      <c r="AB7" s="55"/>
      <c r="AC7" s="55"/>
    </row>
    <row r="8" spans="1:29" x14ac:dyDescent="0.15">
      <c r="A8" s="54"/>
      <c r="B8" s="574"/>
      <c r="C8" s="575"/>
      <c r="D8" s="575"/>
      <c r="E8" s="575"/>
      <c r="F8" s="575"/>
      <c r="G8" s="575"/>
      <c r="H8" s="575"/>
      <c r="I8" s="575"/>
      <c r="J8" s="575"/>
      <c r="K8" s="575"/>
      <c r="L8" s="575"/>
      <c r="M8" s="54"/>
      <c r="N8" s="54"/>
      <c r="O8" s="54"/>
      <c r="P8" s="54"/>
      <c r="Q8" s="54"/>
      <c r="R8" s="54"/>
      <c r="S8" s="54"/>
      <c r="T8" s="54"/>
      <c r="U8" s="54"/>
      <c r="V8" s="54"/>
      <c r="W8" s="54"/>
      <c r="X8" s="54"/>
      <c r="Y8" s="54"/>
      <c r="Z8" s="54"/>
      <c r="AA8" s="54"/>
      <c r="AB8" s="54"/>
      <c r="AC8" s="54"/>
    </row>
    <row r="9" spans="1:29" ht="4.2" customHeight="1" x14ac:dyDescent="0.15">
      <c r="A9" s="54"/>
      <c r="B9" s="574"/>
      <c r="C9" s="575"/>
      <c r="D9" s="575"/>
      <c r="E9" s="575"/>
      <c r="F9" s="575"/>
      <c r="G9" s="575"/>
      <c r="H9" s="575"/>
      <c r="I9" s="575"/>
      <c r="J9" s="575"/>
      <c r="K9" s="575"/>
      <c r="L9" s="575"/>
      <c r="M9" s="54"/>
      <c r="N9" s="54"/>
      <c r="O9" s="54"/>
      <c r="P9" s="54"/>
      <c r="Q9" s="54"/>
      <c r="R9" s="54"/>
      <c r="S9" s="54"/>
      <c r="T9" s="54"/>
      <c r="U9" s="54"/>
      <c r="V9" s="54"/>
      <c r="W9" s="54"/>
      <c r="X9" s="54"/>
      <c r="Y9" s="54"/>
      <c r="Z9" s="54"/>
      <c r="AA9" s="54"/>
      <c r="AB9" s="54"/>
      <c r="AC9" s="54"/>
    </row>
    <row r="10" spans="1:29" x14ac:dyDescent="0.15">
      <c r="B10" s="574"/>
      <c r="C10" s="575"/>
      <c r="D10" s="575"/>
      <c r="E10" s="575"/>
      <c r="F10" s="575"/>
      <c r="G10" s="575"/>
      <c r="H10" s="575"/>
      <c r="I10" s="575"/>
      <c r="J10" s="575"/>
      <c r="K10" s="575"/>
      <c r="L10" s="575"/>
    </row>
    <row r="11" spans="1:29" x14ac:dyDescent="0.15">
      <c r="B11" s="574"/>
      <c r="C11" s="575"/>
      <c r="D11" s="575"/>
      <c r="E11" s="575"/>
      <c r="F11" s="575"/>
      <c r="G11" s="575"/>
      <c r="H11" s="575"/>
      <c r="I11" s="575"/>
      <c r="J11" s="575"/>
      <c r="K11" s="575"/>
      <c r="L11" s="575"/>
    </row>
    <row r="12" spans="1:29" x14ac:dyDescent="0.15">
      <c r="B12" s="574"/>
      <c r="C12" s="575"/>
      <c r="D12" s="575"/>
      <c r="E12" s="575"/>
      <c r="F12" s="575"/>
      <c r="G12" s="575"/>
      <c r="H12" s="575"/>
      <c r="I12" s="575"/>
      <c r="J12" s="575"/>
      <c r="K12" s="575"/>
      <c r="L12" s="575"/>
    </row>
    <row r="13" spans="1:29" x14ac:dyDescent="0.15">
      <c r="B13" s="574"/>
      <c r="C13" s="575"/>
      <c r="D13" s="575"/>
      <c r="E13" s="575"/>
      <c r="F13" s="575"/>
      <c r="G13" s="575"/>
      <c r="H13" s="575"/>
      <c r="I13" s="575"/>
      <c r="J13" s="575"/>
      <c r="K13" s="575"/>
      <c r="L13" s="575"/>
    </row>
    <row r="14" spans="1:29" x14ac:dyDescent="0.15">
      <c r="B14" s="574"/>
      <c r="C14" s="575"/>
      <c r="D14" s="575"/>
      <c r="E14" s="575"/>
      <c r="F14" s="575"/>
      <c r="G14" s="575"/>
      <c r="H14" s="575"/>
      <c r="I14" s="575"/>
      <c r="J14" s="575"/>
      <c r="K14" s="575"/>
      <c r="L14" s="575"/>
    </row>
    <row r="15" spans="1:29" x14ac:dyDescent="0.15">
      <c r="B15" s="574"/>
      <c r="C15" s="575"/>
      <c r="D15" s="575"/>
      <c r="E15" s="575"/>
      <c r="F15" s="575"/>
      <c r="G15" s="575"/>
      <c r="H15" s="575"/>
      <c r="I15" s="575"/>
      <c r="J15" s="575"/>
      <c r="K15" s="575"/>
      <c r="L15" s="575"/>
    </row>
    <row r="16" spans="1:29" x14ac:dyDescent="0.15">
      <c r="B16" s="574"/>
      <c r="C16" s="575"/>
      <c r="D16" s="575"/>
      <c r="E16" s="575"/>
      <c r="F16" s="575"/>
      <c r="G16" s="575"/>
      <c r="H16" s="575"/>
      <c r="I16" s="575"/>
      <c r="J16" s="575"/>
      <c r="K16" s="575"/>
      <c r="L16" s="575"/>
    </row>
    <row r="17" spans="1:12" x14ac:dyDescent="0.15">
      <c r="B17" s="574"/>
      <c r="C17" s="575"/>
      <c r="D17" s="575"/>
      <c r="E17" s="575"/>
      <c r="F17" s="575"/>
      <c r="G17" s="575"/>
      <c r="H17" s="575"/>
      <c r="I17" s="575"/>
      <c r="J17" s="575"/>
      <c r="K17" s="575"/>
      <c r="L17" s="575"/>
    </row>
    <row r="18" spans="1:12" x14ac:dyDescent="0.15">
      <c r="B18" s="574"/>
      <c r="C18" s="575"/>
      <c r="D18" s="575"/>
      <c r="E18" s="575"/>
      <c r="F18" s="575"/>
      <c r="G18" s="575"/>
      <c r="H18" s="575"/>
      <c r="I18" s="575"/>
      <c r="J18" s="575"/>
      <c r="K18" s="575"/>
      <c r="L18" s="575"/>
    </row>
    <row r="19" spans="1:12" x14ac:dyDescent="0.15">
      <c r="A19" s="55"/>
      <c r="B19" s="574"/>
      <c r="C19" s="575"/>
      <c r="D19" s="575"/>
      <c r="E19" s="575"/>
      <c r="F19" s="575"/>
      <c r="G19" s="575"/>
      <c r="H19" s="575"/>
      <c r="I19" s="575"/>
      <c r="J19" s="575"/>
      <c r="K19" s="575"/>
      <c r="L19" s="575"/>
    </row>
    <row r="20" spans="1:12" x14ac:dyDescent="0.15">
      <c r="B20" s="574"/>
      <c r="C20" s="575"/>
      <c r="D20" s="575"/>
      <c r="E20" s="575"/>
      <c r="F20" s="575"/>
      <c r="G20" s="575"/>
      <c r="H20" s="575"/>
      <c r="I20" s="575"/>
      <c r="J20" s="575"/>
      <c r="K20" s="575"/>
      <c r="L20" s="575"/>
    </row>
    <row r="21" spans="1:12" x14ac:dyDescent="0.15">
      <c r="B21" s="574"/>
      <c r="C21" s="575"/>
      <c r="D21" s="575"/>
      <c r="E21" s="575"/>
      <c r="F21" s="575"/>
      <c r="G21" s="575"/>
      <c r="H21" s="575"/>
      <c r="I21" s="575"/>
      <c r="J21" s="575"/>
      <c r="K21" s="575"/>
      <c r="L21" s="575"/>
    </row>
    <row r="22" spans="1:12" x14ac:dyDescent="0.15">
      <c r="B22" s="574"/>
      <c r="C22" s="575"/>
      <c r="D22" s="575"/>
      <c r="E22" s="575"/>
      <c r="F22" s="575"/>
      <c r="G22" s="575"/>
      <c r="H22" s="575"/>
      <c r="I22" s="575"/>
      <c r="J22" s="575"/>
      <c r="K22" s="575"/>
      <c r="L22" s="575"/>
    </row>
    <row r="23" spans="1:12" x14ac:dyDescent="0.15">
      <c r="B23" s="574"/>
      <c r="C23" s="575"/>
      <c r="D23" s="575"/>
      <c r="E23" s="575"/>
      <c r="F23" s="575"/>
      <c r="G23" s="575"/>
      <c r="H23" s="575"/>
      <c r="I23" s="575"/>
      <c r="J23" s="575"/>
      <c r="K23" s="575"/>
      <c r="L23" s="575"/>
    </row>
    <row r="24" spans="1:12" x14ac:dyDescent="0.15">
      <c r="D24" s="55"/>
      <c r="E24" s="55"/>
      <c r="F24" s="55"/>
      <c r="G24" s="55"/>
      <c r="H24" s="55"/>
      <c r="I24" s="55"/>
      <c r="J24" s="55"/>
      <c r="K24" s="55"/>
      <c r="L24" s="55"/>
    </row>
    <row r="25" spans="1:12" x14ac:dyDescent="0.15">
      <c r="D25" s="55"/>
      <c r="E25" s="55"/>
      <c r="F25" s="55"/>
      <c r="G25" s="55"/>
      <c r="H25" s="55"/>
      <c r="I25" s="55"/>
      <c r="J25" s="55"/>
      <c r="K25" s="55"/>
      <c r="L25" s="55"/>
    </row>
    <row r="26" spans="1:12" x14ac:dyDescent="0.15">
      <c r="D26" s="55"/>
      <c r="E26" s="55"/>
      <c r="F26" s="55"/>
      <c r="G26" s="55"/>
      <c r="H26" s="55"/>
      <c r="I26" s="55"/>
      <c r="J26" s="55"/>
      <c r="K26" s="55"/>
      <c r="L26" s="55"/>
    </row>
    <row r="27" spans="1:12" x14ac:dyDescent="0.15">
      <c r="D27" s="54"/>
      <c r="E27" s="54"/>
      <c r="F27" s="54"/>
      <c r="G27" s="54"/>
      <c r="H27" s="54"/>
      <c r="I27" s="54"/>
      <c r="J27" s="54"/>
      <c r="K27" s="54"/>
      <c r="L27" s="54"/>
    </row>
    <row r="28" spans="1:12" x14ac:dyDescent="0.15">
      <c r="D28" s="54"/>
      <c r="E28" s="54"/>
      <c r="F28" s="54"/>
      <c r="G28" s="54"/>
      <c r="H28" s="54"/>
      <c r="I28" s="54"/>
      <c r="J28" s="54"/>
      <c r="K28" s="54"/>
      <c r="L28" s="54"/>
    </row>
    <row r="29" spans="1:12" ht="10.95" customHeight="1" x14ac:dyDescent="0.15"/>
  </sheetData>
  <mergeCells count="2">
    <mergeCell ref="B2:B23"/>
    <mergeCell ref="C2:L23"/>
  </mergeCells>
  <phoneticPr fontId="12"/>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Normal="100" zoomScaleSheetLayoutView="100" workbookViewId="0">
      <selection activeCell="W21" sqref="W21"/>
    </sheetView>
  </sheetViews>
  <sheetFormatPr defaultColWidth="7.8984375" defaultRowHeight="12" x14ac:dyDescent="0.2"/>
  <cols>
    <col min="1" max="3" width="4.59765625" style="353" customWidth="1"/>
    <col min="4" max="6" width="4.19921875" style="353" customWidth="1"/>
    <col min="7" max="7" width="5.3984375" style="353" customWidth="1"/>
    <col min="8" max="8" width="4.59765625" style="353" customWidth="1"/>
    <col min="9" max="10" width="3.69921875" style="353" customWidth="1"/>
    <col min="11" max="11" width="5.796875" style="353" customWidth="1"/>
    <col min="12" max="18" width="3.69921875" style="353" customWidth="1"/>
    <col min="19" max="22" width="3.3984375" style="353" customWidth="1"/>
    <col min="23" max="24" width="7.8984375" style="353"/>
    <col min="25" max="26" width="8.3984375" style="353" bestFit="1" customWidth="1"/>
    <col min="27" max="16384" width="7.8984375" style="353"/>
  </cols>
  <sheetData>
    <row r="1" spans="1:29" ht="37.950000000000003" customHeight="1" thickBot="1" x14ac:dyDescent="0.25">
      <c r="A1" s="576" t="s">
        <v>461</v>
      </c>
      <c r="B1" s="576"/>
      <c r="C1" s="576"/>
      <c r="D1" s="576"/>
      <c r="E1" s="576"/>
      <c r="F1" s="576"/>
      <c r="G1" s="576"/>
      <c r="H1" s="576"/>
      <c r="I1" s="576"/>
      <c r="J1" s="576"/>
      <c r="K1" s="576"/>
      <c r="L1" s="576"/>
      <c r="M1" s="576"/>
      <c r="N1" s="576"/>
      <c r="O1" s="577"/>
      <c r="P1" s="577"/>
      <c r="Q1" s="577"/>
      <c r="R1" s="577"/>
      <c r="S1" s="577"/>
      <c r="T1" s="577"/>
      <c r="U1" s="577"/>
      <c r="V1" s="577"/>
    </row>
    <row r="2" spans="1:29" ht="15" customHeight="1" x14ac:dyDescent="0.2">
      <c r="A2" s="578" t="s">
        <v>355</v>
      </c>
      <c r="B2" s="581" t="s">
        <v>462</v>
      </c>
      <c r="C2" s="582"/>
      <c r="D2" s="583"/>
      <c r="E2" s="583"/>
      <c r="F2" s="583"/>
      <c r="G2" s="583"/>
      <c r="H2" s="583"/>
      <c r="I2" s="583"/>
      <c r="J2" s="583"/>
      <c r="K2" s="583"/>
      <c r="L2" s="583"/>
      <c r="M2" s="583"/>
      <c r="N2" s="583"/>
      <c r="O2" s="583"/>
      <c r="P2" s="583"/>
      <c r="Q2" s="583"/>
      <c r="R2" s="583"/>
      <c r="S2" s="583"/>
      <c r="T2" s="583"/>
      <c r="U2" s="583"/>
      <c r="V2" s="584"/>
    </row>
    <row r="3" spans="1:29" ht="15" customHeight="1" x14ac:dyDescent="0.2">
      <c r="A3" s="579"/>
      <c r="B3" s="585" t="s">
        <v>356</v>
      </c>
      <c r="C3" s="586"/>
      <c r="D3" s="587"/>
      <c r="E3" s="588"/>
      <c r="F3" s="588"/>
      <c r="G3" s="588"/>
      <c r="H3" s="588"/>
      <c r="I3" s="588"/>
      <c r="J3" s="588"/>
      <c r="K3" s="588"/>
      <c r="L3" s="588"/>
      <c r="M3" s="588"/>
      <c r="N3" s="588"/>
      <c r="O3" s="588"/>
      <c r="P3" s="588"/>
      <c r="Q3" s="588"/>
      <c r="R3" s="588"/>
      <c r="S3" s="588"/>
      <c r="T3" s="588"/>
      <c r="U3" s="588"/>
      <c r="V3" s="589"/>
    </row>
    <row r="4" spans="1:29" ht="30" customHeight="1" x14ac:dyDescent="0.2">
      <c r="A4" s="579"/>
      <c r="B4" s="590" t="s">
        <v>357</v>
      </c>
      <c r="C4" s="591"/>
      <c r="D4" s="592"/>
      <c r="E4" s="592"/>
      <c r="F4" s="592"/>
      <c r="G4" s="592"/>
      <c r="H4" s="592"/>
      <c r="I4" s="592"/>
      <c r="J4" s="592"/>
      <c r="K4" s="592"/>
      <c r="L4" s="592"/>
      <c r="M4" s="592"/>
      <c r="N4" s="592"/>
      <c r="O4" s="592"/>
      <c r="P4" s="592"/>
      <c r="Q4" s="592"/>
      <c r="R4" s="592"/>
      <c r="S4" s="592"/>
      <c r="T4" s="592"/>
      <c r="U4" s="592"/>
      <c r="V4" s="593"/>
    </row>
    <row r="5" spans="1:29" ht="15" customHeight="1" x14ac:dyDescent="0.2">
      <c r="A5" s="579"/>
      <c r="B5" s="594" t="s">
        <v>2</v>
      </c>
      <c r="C5" s="595"/>
      <c r="D5" s="594" t="s">
        <v>358</v>
      </c>
      <c r="E5" s="600"/>
      <c r="F5" s="600"/>
      <c r="G5" s="601"/>
      <c r="H5" s="601"/>
      <c r="I5" s="359" t="s">
        <v>359</v>
      </c>
      <c r="J5" s="601"/>
      <c r="K5" s="601"/>
      <c r="L5" s="602" t="s">
        <v>360</v>
      </c>
      <c r="M5" s="602"/>
      <c r="N5" s="602"/>
      <c r="O5" s="602"/>
      <c r="P5" s="602"/>
      <c r="Q5" s="602"/>
      <c r="R5" s="602"/>
      <c r="S5" s="602"/>
      <c r="T5" s="602"/>
      <c r="U5" s="602"/>
      <c r="V5" s="603"/>
    </row>
    <row r="6" spans="1:29" ht="15" customHeight="1" x14ac:dyDescent="0.2">
      <c r="A6" s="579"/>
      <c r="B6" s="596"/>
      <c r="C6" s="597"/>
      <c r="D6" s="604"/>
      <c r="E6" s="434"/>
      <c r="F6" s="434"/>
      <c r="G6" s="434"/>
      <c r="H6" s="310" t="s">
        <v>22</v>
      </c>
      <c r="I6" s="310" t="s">
        <v>432</v>
      </c>
      <c r="J6" s="434"/>
      <c r="K6" s="434"/>
      <c r="L6" s="434"/>
      <c r="M6" s="434"/>
      <c r="N6" s="434"/>
      <c r="O6" s="434"/>
      <c r="P6" s="310" t="s">
        <v>23</v>
      </c>
      <c r="Q6" s="310" t="s">
        <v>24</v>
      </c>
      <c r="R6" s="605"/>
      <c r="S6" s="605"/>
      <c r="T6" s="605"/>
      <c r="U6" s="605"/>
      <c r="V6" s="606"/>
      <c r="W6" s="354"/>
      <c r="X6" s="354"/>
      <c r="Y6" s="354"/>
      <c r="Z6" s="354"/>
      <c r="AA6" s="354"/>
      <c r="AB6" s="354"/>
      <c r="AC6" s="354"/>
    </row>
    <row r="7" spans="1:29" ht="15" customHeight="1" x14ac:dyDescent="0.2">
      <c r="A7" s="579"/>
      <c r="B7" s="596"/>
      <c r="C7" s="597"/>
      <c r="D7" s="604"/>
      <c r="E7" s="434"/>
      <c r="F7" s="434"/>
      <c r="G7" s="434"/>
      <c r="H7" s="310" t="s">
        <v>433</v>
      </c>
      <c r="I7" s="310" t="s">
        <v>434</v>
      </c>
      <c r="J7" s="434"/>
      <c r="K7" s="434"/>
      <c r="L7" s="434"/>
      <c r="M7" s="434"/>
      <c r="N7" s="434"/>
      <c r="O7" s="434"/>
      <c r="P7" s="310" t="s">
        <v>78</v>
      </c>
      <c r="Q7" s="310" t="s">
        <v>82</v>
      </c>
      <c r="R7" s="605"/>
      <c r="S7" s="605"/>
      <c r="T7" s="605"/>
      <c r="U7" s="605"/>
      <c r="V7" s="606"/>
      <c r="W7" s="354"/>
      <c r="X7" s="354"/>
      <c r="Y7" s="354"/>
      <c r="Z7" s="354"/>
      <c r="AA7" s="354"/>
      <c r="AB7" s="354"/>
      <c r="AC7" s="354"/>
    </row>
    <row r="8" spans="1:29" ht="18.899999999999999" customHeight="1" x14ac:dyDescent="0.2">
      <c r="A8" s="579"/>
      <c r="B8" s="598"/>
      <c r="C8" s="599"/>
      <c r="D8" s="614"/>
      <c r="E8" s="615"/>
      <c r="F8" s="615"/>
      <c r="G8" s="612"/>
      <c r="H8" s="612"/>
      <c r="I8" s="612"/>
      <c r="J8" s="612"/>
      <c r="K8" s="612"/>
      <c r="L8" s="612"/>
      <c r="M8" s="612"/>
      <c r="N8" s="612"/>
      <c r="O8" s="612"/>
      <c r="P8" s="612"/>
      <c r="Q8" s="615"/>
      <c r="R8" s="615"/>
      <c r="S8" s="615"/>
      <c r="T8" s="615"/>
      <c r="U8" s="615"/>
      <c r="V8" s="616"/>
    </row>
    <row r="9" spans="1:29" ht="15" customHeight="1" x14ac:dyDescent="0.2">
      <c r="A9" s="579"/>
      <c r="B9" s="594" t="s">
        <v>361</v>
      </c>
      <c r="C9" s="595"/>
      <c r="D9" s="590" t="s">
        <v>6</v>
      </c>
      <c r="E9" s="617"/>
      <c r="F9" s="617"/>
      <c r="G9" s="618"/>
      <c r="H9" s="619"/>
      <c r="I9" s="619"/>
      <c r="J9" s="620" t="s">
        <v>435</v>
      </c>
      <c r="K9" s="620"/>
      <c r="L9" s="621"/>
      <c r="M9" s="622"/>
      <c r="N9" s="623" t="s">
        <v>362</v>
      </c>
      <c r="O9" s="624"/>
      <c r="P9" s="625"/>
      <c r="Q9" s="626"/>
      <c r="R9" s="627"/>
      <c r="S9" s="627"/>
      <c r="T9" s="627"/>
      <c r="U9" s="627"/>
      <c r="V9" s="628"/>
    </row>
    <row r="10" spans="1:29" ht="15" customHeight="1" x14ac:dyDescent="0.2">
      <c r="A10" s="580"/>
      <c r="B10" s="598"/>
      <c r="C10" s="599"/>
      <c r="D10" s="590" t="s">
        <v>102</v>
      </c>
      <c r="E10" s="617"/>
      <c r="F10" s="607"/>
      <c r="G10" s="629"/>
      <c r="H10" s="630"/>
      <c r="I10" s="630"/>
      <c r="J10" s="630"/>
      <c r="K10" s="630"/>
      <c r="L10" s="630"/>
      <c r="M10" s="630"/>
      <c r="N10" s="630"/>
      <c r="O10" s="630"/>
      <c r="P10" s="630"/>
      <c r="Q10" s="630"/>
      <c r="R10" s="630"/>
      <c r="S10" s="630"/>
      <c r="T10" s="630"/>
      <c r="U10" s="630"/>
      <c r="V10" s="631"/>
    </row>
    <row r="11" spans="1:29" ht="15" customHeight="1" x14ac:dyDescent="0.2">
      <c r="A11" s="664" t="s">
        <v>363</v>
      </c>
      <c r="B11" s="590" t="s">
        <v>356</v>
      </c>
      <c r="C11" s="607"/>
      <c r="D11" s="608"/>
      <c r="E11" s="609"/>
      <c r="F11" s="609"/>
      <c r="G11" s="609"/>
      <c r="H11" s="609"/>
      <c r="I11" s="609"/>
      <c r="J11" s="609"/>
      <c r="K11" s="610"/>
      <c r="L11" s="594" t="s">
        <v>364</v>
      </c>
      <c r="M11" s="600"/>
      <c r="N11" s="595"/>
      <c r="O11" s="594" t="s">
        <v>365</v>
      </c>
      <c r="P11" s="600"/>
      <c r="Q11" s="600"/>
      <c r="R11" s="601"/>
      <c r="S11" s="601"/>
      <c r="T11" s="359" t="s">
        <v>5</v>
      </c>
      <c r="U11" s="362"/>
      <c r="V11" s="361" t="s">
        <v>366</v>
      </c>
    </row>
    <row r="12" spans="1:29" ht="15" customHeight="1" x14ac:dyDescent="0.2">
      <c r="A12" s="579"/>
      <c r="B12" s="590" t="s">
        <v>367</v>
      </c>
      <c r="C12" s="607"/>
      <c r="D12" s="608"/>
      <c r="E12" s="609"/>
      <c r="F12" s="609"/>
      <c r="G12" s="609"/>
      <c r="H12" s="609"/>
      <c r="I12" s="609"/>
      <c r="J12" s="609"/>
      <c r="K12" s="610"/>
      <c r="L12" s="596"/>
      <c r="M12" s="667"/>
      <c r="N12" s="597"/>
      <c r="O12" s="611"/>
      <c r="P12" s="612"/>
      <c r="Q12" s="612"/>
      <c r="R12" s="612"/>
      <c r="S12" s="612"/>
      <c r="T12" s="612"/>
      <c r="U12" s="612"/>
      <c r="V12" s="613"/>
    </row>
    <row r="13" spans="1:29" ht="15" customHeight="1" x14ac:dyDescent="0.2">
      <c r="A13" s="579"/>
      <c r="B13" s="590" t="s">
        <v>368</v>
      </c>
      <c r="C13" s="607"/>
      <c r="D13" s="637"/>
      <c r="E13" s="638"/>
      <c r="F13" s="638"/>
      <c r="G13" s="638"/>
      <c r="H13" s="638"/>
      <c r="I13" s="638"/>
      <c r="J13" s="638"/>
      <c r="K13" s="639"/>
      <c r="L13" s="598"/>
      <c r="M13" s="668"/>
      <c r="N13" s="599"/>
      <c r="O13" s="614"/>
      <c r="P13" s="615"/>
      <c r="Q13" s="615"/>
      <c r="R13" s="615"/>
      <c r="S13" s="615"/>
      <c r="T13" s="615"/>
      <c r="U13" s="615"/>
      <c r="V13" s="616"/>
    </row>
    <row r="14" spans="1:29" ht="15" customHeight="1" x14ac:dyDescent="0.2">
      <c r="A14" s="579"/>
      <c r="B14" s="640" t="s">
        <v>369</v>
      </c>
      <c r="C14" s="641"/>
      <c r="D14" s="641"/>
      <c r="E14" s="641"/>
      <c r="F14" s="641"/>
      <c r="G14" s="641"/>
      <c r="H14" s="641"/>
      <c r="I14" s="641"/>
      <c r="J14" s="641"/>
      <c r="K14" s="642"/>
      <c r="L14" s="643"/>
      <c r="M14" s="644"/>
      <c r="N14" s="644"/>
      <c r="O14" s="644"/>
      <c r="P14" s="644"/>
      <c r="Q14" s="644"/>
      <c r="R14" s="644"/>
      <c r="S14" s="644"/>
      <c r="T14" s="644"/>
      <c r="U14" s="644"/>
      <c r="V14" s="645"/>
      <c r="Y14" s="363"/>
    </row>
    <row r="15" spans="1:29" ht="27.75" customHeight="1" x14ac:dyDescent="0.2">
      <c r="A15" s="665"/>
      <c r="B15" s="646" t="s">
        <v>468</v>
      </c>
      <c r="C15" s="646"/>
      <c r="D15" s="646"/>
      <c r="E15" s="646"/>
      <c r="F15" s="646"/>
      <c r="G15" s="646"/>
      <c r="H15" s="647" t="s">
        <v>469</v>
      </c>
      <c r="I15" s="648"/>
      <c r="J15" s="648"/>
      <c r="K15" s="649"/>
      <c r="L15" s="650"/>
      <c r="M15" s="650"/>
      <c r="N15" s="650"/>
      <c r="O15" s="650"/>
      <c r="P15" s="650"/>
      <c r="Q15" s="650"/>
      <c r="R15" s="650"/>
      <c r="S15" s="650"/>
      <c r="T15" s="650"/>
      <c r="U15" s="650"/>
      <c r="V15" s="651"/>
    </row>
    <row r="16" spans="1:29" ht="23.25" customHeight="1" x14ac:dyDescent="0.2">
      <c r="A16" s="665"/>
      <c r="B16" s="646"/>
      <c r="C16" s="646"/>
      <c r="D16" s="646"/>
      <c r="E16" s="646"/>
      <c r="F16" s="646"/>
      <c r="G16" s="646"/>
      <c r="H16" s="652" t="s">
        <v>470</v>
      </c>
      <c r="I16" s="653"/>
      <c r="J16" s="653"/>
      <c r="K16" s="654"/>
      <c r="L16" s="658"/>
      <c r="M16" s="659"/>
      <c r="N16" s="659"/>
      <c r="O16" s="659"/>
      <c r="P16" s="659"/>
      <c r="Q16" s="659"/>
      <c r="R16" s="659"/>
      <c r="S16" s="659"/>
      <c r="T16" s="659"/>
      <c r="U16" s="659"/>
      <c r="V16" s="660"/>
    </row>
    <row r="17" spans="1:26" ht="25.5" customHeight="1" x14ac:dyDescent="0.2">
      <c r="A17" s="666"/>
      <c r="B17" s="646"/>
      <c r="C17" s="646"/>
      <c r="D17" s="646"/>
      <c r="E17" s="646"/>
      <c r="F17" s="646"/>
      <c r="G17" s="646"/>
      <c r="H17" s="655"/>
      <c r="I17" s="656"/>
      <c r="J17" s="656"/>
      <c r="K17" s="657"/>
      <c r="L17" s="661"/>
      <c r="M17" s="662"/>
      <c r="N17" s="662"/>
      <c r="O17" s="662"/>
      <c r="P17" s="662"/>
      <c r="Q17" s="662"/>
      <c r="R17" s="662"/>
      <c r="S17" s="662"/>
      <c r="T17" s="662"/>
      <c r="U17" s="662"/>
      <c r="V17" s="663"/>
    </row>
    <row r="18" spans="1:26" ht="29.4" customHeight="1" x14ac:dyDescent="0.2">
      <c r="A18" s="669" t="s">
        <v>463</v>
      </c>
      <c r="B18" s="624"/>
      <c r="C18" s="625"/>
      <c r="D18" s="670"/>
      <c r="E18" s="670"/>
      <c r="F18" s="670"/>
      <c r="G18" s="670"/>
      <c r="H18" s="670"/>
      <c r="I18" s="670"/>
      <c r="J18" s="670"/>
      <c r="K18" s="670"/>
      <c r="L18" s="670"/>
      <c r="M18" s="670"/>
      <c r="N18" s="670"/>
      <c r="O18" s="670"/>
      <c r="P18" s="670"/>
      <c r="Q18" s="670"/>
      <c r="R18" s="670"/>
      <c r="S18" s="670"/>
      <c r="T18" s="670"/>
      <c r="U18" s="670"/>
      <c r="V18" s="671"/>
    </row>
    <row r="19" spans="1:26" ht="15" customHeight="1" x14ac:dyDescent="0.2">
      <c r="A19" s="672" t="s">
        <v>371</v>
      </c>
      <c r="B19" s="668"/>
      <c r="C19" s="668"/>
      <c r="D19" s="668"/>
      <c r="E19" s="668"/>
      <c r="F19" s="668"/>
      <c r="G19" s="668"/>
      <c r="H19" s="668"/>
      <c r="I19" s="668"/>
      <c r="J19" s="673"/>
      <c r="K19" s="674"/>
      <c r="L19" s="674"/>
      <c r="M19" s="674"/>
      <c r="N19" s="360" t="s">
        <v>372</v>
      </c>
      <c r="O19" s="675"/>
      <c r="P19" s="668"/>
      <c r="Q19" s="668"/>
      <c r="R19" s="668"/>
      <c r="S19" s="668"/>
      <c r="T19" s="668"/>
      <c r="U19" s="668"/>
      <c r="V19" s="676"/>
    </row>
    <row r="20" spans="1:26" ht="15" customHeight="1" x14ac:dyDescent="0.2">
      <c r="A20" s="632" t="s">
        <v>373</v>
      </c>
      <c r="B20" s="633"/>
      <c r="C20" s="633"/>
      <c r="D20" s="633"/>
      <c r="E20" s="633"/>
      <c r="F20" s="633"/>
      <c r="G20" s="633"/>
      <c r="H20" s="633"/>
      <c r="I20" s="633"/>
      <c r="J20" s="634"/>
      <c r="K20" s="634"/>
      <c r="L20" s="634"/>
      <c r="M20" s="634"/>
      <c r="N20" s="634"/>
      <c r="O20" s="635"/>
      <c r="P20" s="635"/>
      <c r="Q20" s="635"/>
      <c r="R20" s="635"/>
      <c r="S20" s="635"/>
      <c r="T20" s="633"/>
      <c r="U20" s="633"/>
      <c r="V20" s="636"/>
    </row>
    <row r="21" spans="1:26" ht="15" customHeight="1" x14ac:dyDescent="0.2">
      <c r="A21" s="677" t="s">
        <v>374</v>
      </c>
      <c r="B21" s="600"/>
      <c r="C21" s="600"/>
      <c r="D21" s="600"/>
      <c r="E21" s="600"/>
      <c r="F21" s="600"/>
      <c r="G21" s="600"/>
      <c r="H21" s="600"/>
      <c r="I21" s="678"/>
      <c r="J21" s="623" t="s">
        <v>375</v>
      </c>
      <c r="K21" s="624"/>
      <c r="L21" s="624"/>
      <c r="M21" s="624"/>
      <c r="N21" s="624"/>
      <c r="O21" s="624"/>
      <c r="P21" s="624"/>
      <c r="Q21" s="624"/>
      <c r="R21" s="624"/>
      <c r="S21" s="625"/>
      <c r="T21" s="600"/>
      <c r="U21" s="600"/>
      <c r="V21" s="681"/>
    </row>
    <row r="22" spans="1:26" ht="15" customHeight="1" x14ac:dyDescent="0.2">
      <c r="A22" s="679"/>
      <c r="B22" s="667"/>
      <c r="C22" s="667"/>
      <c r="D22" s="667"/>
      <c r="E22" s="667"/>
      <c r="F22" s="667"/>
      <c r="G22" s="667"/>
      <c r="H22" s="667"/>
      <c r="I22" s="680"/>
      <c r="J22" s="623" t="s">
        <v>376</v>
      </c>
      <c r="K22" s="624"/>
      <c r="L22" s="624"/>
      <c r="M22" s="624"/>
      <c r="N22" s="625"/>
      <c r="O22" s="623" t="s">
        <v>377</v>
      </c>
      <c r="P22" s="624"/>
      <c r="Q22" s="624"/>
      <c r="R22" s="624"/>
      <c r="S22" s="625"/>
      <c r="T22" s="667"/>
      <c r="U22" s="667"/>
      <c r="V22" s="682"/>
    </row>
    <row r="23" spans="1:26" ht="15" customHeight="1" x14ac:dyDescent="0.2">
      <c r="A23" s="683"/>
      <c r="B23" s="684"/>
      <c r="C23" s="684"/>
      <c r="D23" s="590" t="s">
        <v>378</v>
      </c>
      <c r="E23" s="617"/>
      <c r="F23" s="617"/>
      <c r="G23" s="617"/>
      <c r="H23" s="617"/>
      <c r="I23" s="591"/>
      <c r="J23" s="687"/>
      <c r="K23" s="688"/>
      <c r="L23" s="688"/>
      <c r="M23" s="688"/>
      <c r="N23" s="689"/>
      <c r="O23" s="687"/>
      <c r="P23" s="688"/>
      <c r="Q23" s="688"/>
      <c r="R23" s="688"/>
      <c r="S23" s="689"/>
      <c r="T23" s="667"/>
      <c r="U23" s="667"/>
      <c r="V23" s="682"/>
    </row>
    <row r="24" spans="1:26" ht="15" customHeight="1" x14ac:dyDescent="0.2">
      <c r="A24" s="683"/>
      <c r="B24" s="684"/>
      <c r="C24" s="684"/>
      <c r="D24" s="594" t="s">
        <v>62</v>
      </c>
      <c r="E24" s="600"/>
      <c r="F24" s="600"/>
      <c r="G24" s="600"/>
      <c r="H24" s="600"/>
      <c r="I24" s="678"/>
      <c r="J24" s="692"/>
      <c r="K24" s="693"/>
      <c r="L24" s="693"/>
      <c r="M24" s="693"/>
      <c r="N24" s="694"/>
      <c r="O24" s="692"/>
      <c r="P24" s="693"/>
      <c r="Q24" s="693"/>
      <c r="R24" s="693"/>
      <c r="S24" s="694"/>
      <c r="T24" s="667"/>
      <c r="U24" s="667"/>
      <c r="V24" s="682"/>
    </row>
    <row r="25" spans="1:26" ht="15" customHeight="1" x14ac:dyDescent="0.2">
      <c r="A25" s="685"/>
      <c r="B25" s="686"/>
      <c r="C25" s="686"/>
      <c r="D25" s="623" t="s">
        <v>63</v>
      </c>
      <c r="E25" s="624"/>
      <c r="F25" s="624"/>
      <c r="G25" s="624"/>
      <c r="H25" s="624"/>
      <c r="I25" s="625"/>
      <c r="J25" s="621"/>
      <c r="K25" s="621"/>
      <c r="L25" s="621"/>
      <c r="M25" s="621"/>
      <c r="N25" s="621"/>
      <c r="O25" s="621"/>
      <c r="P25" s="621"/>
      <c r="Q25" s="621"/>
      <c r="R25" s="621"/>
      <c r="S25" s="622"/>
      <c r="T25" s="668"/>
      <c r="U25" s="668"/>
      <c r="V25" s="676"/>
    </row>
    <row r="26" spans="1:26" ht="15" customHeight="1" thickBot="1" x14ac:dyDescent="0.25">
      <c r="A26" s="695" t="s">
        <v>379</v>
      </c>
      <c r="B26" s="696"/>
      <c r="C26" s="697"/>
      <c r="D26" s="698" t="s">
        <v>68</v>
      </c>
      <c r="E26" s="698"/>
      <c r="F26" s="698"/>
      <c r="G26" s="698"/>
      <c r="H26" s="698"/>
      <c r="I26" s="698"/>
      <c r="J26" s="698"/>
      <c r="K26" s="698"/>
      <c r="L26" s="698"/>
      <c r="M26" s="698"/>
      <c r="N26" s="698"/>
      <c r="O26" s="698"/>
      <c r="P26" s="698"/>
      <c r="Q26" s="698"/>
      <c r="R26" s="698"/>
      <c r="S26" s="698"/>
      <c r="T26" s="698"/>
      <c r="U26" s="698"/>
      <c r="V26" s="699"/>
    </row>
    <row r="27" spans="1:26" ht="16.5" customHeight="1" x14ac:dyDescent="0.2">
      <c r="A27" s="355"/>
      <c r="B27" s="355"/>
      <c r="C27" s="355"/>
      <c r="D27" s="355"/>
      <c r="E27" s="355"/>
      <c r="F27" s="356"/>
      <c r="G27" s="356"/>
      <c r="H27" s="356"/>
      <c r="I27" s="356"/>
      <c r="J27" s="356"/>
      <c r="K27" s="356"/>
      <c r="L27" s="356"/>
      <c r="M27" s="356"/>
      <c r="N27" s="356"/>
      <c r="O27" s="356"/>
      <c r="P27" s="356"/>
      <c r="Q27" s="356"/>
      <c r="R27" s="356"/>
      <c r="S27" s="356"/>
      <c r="T27" s="356"/>
      <c r="U27" s="356"/>
      <c r="V27" s="356"/>
    </row>
    <row r="28" spans="1:26" ht="18.75" customHeight="1" x14ac:dyDescent="0.2">
      <c r="A28" s="353" t="s">
        <v>380</v>
      </c>
      <c r="B28" s="690" t="s">
        <v>464</v>
      </c>
      <c r="C28" s="691" t="s">
        <v>471</v>
      </c>
      <c r="D28" s="691"/>
      <c r="E28" s="691"/>
      <c r="F28" s="691"/>
      <c r="G28" s="691"/>
      <c r="H28" s="691"/>
      <c r="I28" s="691"/>
      <c r="J28" s="691"/>
      <c r="K28" s="691"/>
      <c r="L28" s="691"/>
      <c r="M28" s="691"/>
      <c r="N28" s="691"/>
      <c r="O28" s="691"/>
      <c r="P28" s="691"/>
      <c r="Q28" s="691"/>
      <c r="R28" s="691"/>
      <c r="S28" s="691"/>
      <c r="T28" s="691"/>
      <c r="U28" s="691"/>
      <c r="V28" s="691"/>
    </row>
    <row r="29" spans="1:26" ht="18.75" customHeight="1" x14ac:dyDescent="0.2">
      <c r="A29" s="357"/>
      <c r="B29" s="690"/>
      <c r="C29" s="691"/>
      <c r="D29" s="691"/>
      <c r="E29" s="691"/>
      <c r="F29" s="691"/>
      <c r="G29" s="691"/>
      <c r="H29" s="691"/>
      <c r="I29" s="691"/>
      <c r="J29" s="691"/>
      <c r="K29" s="691"/>
      <c r="L29" s="691"/>
      <c r="M29" s="691"/>
      <c r="N29" s="691"/>
      <c r="O29" s="691"/>
      <c r="P29" s="691"/>
      <c r="Q29" s="691"/>
      <c r="R29" s="691"/>
      <c r="S29" s="691"/>
      <c r="T29" s="691"/>
      <c r="U29" s="691"/>
      <c r="V29" s="691"/>
    </row>
    <row r="30" spans="1:26" ht="18.75" customHeight="1" x14ac:dyDescent="0.2">
      <c r="B30" s="690"/>
      <c r="C30" s="691"/>
      <c r="D30" s="691"/>
      <c r="E30" s="691"/>
      <c r="F30" s="691"/>
      <c r="G30" s="691"/>
      <c r="H30" s="691"/>
      <c r="I30" s="691"/>
      <c r="J30" s="691"/>
      <c r="K30" s="691"/>
      <c r="L30" s="691"/>
      <c r="M30" s="691"/>
      <c r="N30" s="691"/>
      <c r="O30" s="691"/>
      <c r="P30" s="691"/>
      <c r="Q30" s="691"/>
      <c r="R30" s="691"/>
      <c r="S30" s="691"/>
      <c r="T30" s="691"/>
      <c r="U30" s="691"/>
      <c r="V30" s="691"/>
    </row>
    <row r="31" spans="1:26" ht="18.75" customHeight="1" x14ac:dyDescent="0.2">
      <c r="B31" s="690"/>
      <c r="C31" s="691"/>
      <c r="D31" s="691"/>
      <c r="E31" s="691"/>
      <c r="F31" s="691"/>
      <c r="G31" s="691"/>
      <c r="H31" s="691"/>
      <c r="I31" s="691"/>
      <c r="J31" s="691"/>
      <c r="K31" s="691"/>
      <c r="L31" s="691"/>
      <c r="M31" s="691"/>
      <c r="N31" s="691"/>
      <c r="O31" s="691"/>
      <c r="P31" s="691"/>
      <c r="Q31" s="691"/>
      <c r="R31" s="691"/>
      <c r="S31" s="691"/>
      <c r="T31" s="691"/>
      <c r="U31" s="691"/>
      <c r="V31" s="691"/>
      <c r="Z31" s="363"/>
    </row>
    <row r="32" spans="1:26" ht="18.75" customHeight="1" x14ac:dyDescent="0.2">
      <c r="B32" s="690"/>
      <c r="C32" s="691"/>
      <c r="D32" s="691"/>
      <c r="E32" s="691"/>
      <c r="F32" s="691"/>
      <c r="G32" s="691"/>
      <c r="H32" s="691"/>
      <c r="I32" s="691"/>
      <c r="J32" s="691"/>
      <c r="K32" s="691"/>
      <c r="L32" s="691"/>
      <c r="M32" s="691"/>
      <c r="N32" s="691"/>
      <c r="O32" s="691"/>
      <c r="P32" s="691"/>
      <c r="Q32" s="691"/>
      <c r="R32" s="691"/>
      <c r="S32" s="691"/>
      <c r="T32" s="691"/>
      <c r="U32" s="691"/>
      <c r="V32" s="691"/>
    </row>
    <row r="33" spans="2:22" x14ac:dyDescent="0.2">
      <c r="B33" s="358"/>
      <c r="C33" s="358"/>
      <c r="D33" s="358"/>
      <c r="E33" s="358"/>
      <c r="F33" s="358"/>
      <c r="G33" s="358"/>
      <c r="H33" s="358"/>
      <c r="I33" s="358"/>
      <c r="J33" s="358"/>
      <c r="K33" s="358"/>
      <c r="L33" s="358"/>
      <c r="M33" s="358"/>
      <c r="N33" s="358"/>
      <c r="O33" s="358"/>
      <c r="P33" s="358"/>
      <c r="Q33" s="358"/>
      <c r="R33" s="358"/>
      <c r="S33" s="358"/>
      <c r="T33" s="358"/>
      <c r="U33" s="358"/>
      <c r="V33" s="358"/>
    </row>
    <row r="34" spans="2:22" x14ac:dyDescent="0.2">
      <c r="B34" s="358"/>
      <c r="C34" s="358"/>
      <c r="D34" s="358"/>
      <c r="E34" s="358"/>
      <c r="F34" s="358"/>
      <c r="G34" s="358"/>
      <c r="H34" s="358"/>
      <c r="I34" s="358"/>
      <c r="J34" s="358"/>
      <c r="K34" s="358"/>
      <c r="L34" s="358"/>
      <c r="M34" s="358"/>
      <c r="N34" s="358"/>
      <c r="O34" s="358"/>
      <c r="P34" s="358"/>
      <c r="Q34" s="358"/>
      <c r="R34" s="358"/>
      <c r="S34" s="358"/>
      <c r="T34" s="358"/>
      <c r="U34" s="358"/>
      <c r="V34" s="358"/>
    </row>
  </sheetData>
  <mergeCells count="69">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K14"/>
    <mergeCell ref="L14:V14"/>
    <mergeCell ref="B15:G17"/>
    <mergeCell ref="H15:K15"/>
    <mergeCell ref="L15:V15"/>
    <mergeCell ref="H16:K17"/>
    <mergeCell ref="L16:V16"/>
    <mergeCell ref="L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A1:V1"/>
    <mergeCell ref="A2:A10"/>
    <mergeCell ref="B2:C2"/>
    <mergeCell ref="D2:V2"/>
    <mergeCell ref="B3:C3"/>
    <mergeCell ref="D3:V3"/>
    <mergeCell ref="B4:C4"/>
    <mergeCell ref="D4:V4"/>
    <mergeCell ref="B5:C8"/>
    <mergeCell ref="D5:F5"/>
    <mergeCell ref="G5:H5"/>
    <mergeCell ref="J5:K5"/>
    <mergeCell ref="L5:V5"/>
    <mergeCell ref="D6:G7"/>
    <mergeCell ref="J6:O7"/>
    <mergeCell ref="R6:V7"/>
  </mergeCells>
  <phoneticPr fontId="12"/>
  <printOptions horizontalCentered="1"/>
  <pageMargins left="0.70866141732283472" right="0.70866141732283472" top="0.74803149606299213" bottom="0.74803149606299213" header="0.31496062992125984"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activeCell="L18" sqref="L18:O18"/>
    </sheetView>
  </sheetViews>
  <sheetFormatPr defaultColWidth="9" defaultRowHeight="13.2" x14ac:dyDescent="0.2"/>
  <cols>
    <col min="1" max="2" width="9" style="197"/>
    <col min="3" max="3" width="44.19921875" style="197" customWidth="1"/>
    <col min="4" max="16384" width="9" style="197"/>
  </cols>
  <sheetData>
    <row r="1" spans="1:10" x14ac:dyDescent="0.2">
      <c r="A1" s="197" t="s">
        <v>282</v>
      </c>
    </row>
    <row r="2" spans="1:10" s="200" customFormat="1" ht="20.25" customHeight="1" x14ac:dyDescent="0.2">
      <c r="A2" s="198" t="s">
        <v>283</v>
      </c>
      <c r="B2" s="198"/>
      <c r="C2" s="199"/>
    </row>
    <row r="3" spans="1:10" s="200" customFormat="1" ht="20.25" customHeight="1" x14ac:dyDescent="0.2">
      <c r="A3" s="199"/>
      <c r="B3" s="199"/>
      <c r="C3" s="199"/>
    </row>
    <row r="4" spans="1:10" s="200" customFormat="1" ht="20.25" customHeight="1" x14ac:dyDescent="0.2">
      <c r="A4" s="201"/>
      <c r="B4" s="199" t="s">
        <v>284</v>
      </c>
      <c r="C4" s="199"/>
      <c r="E4" s="700" t="s">
        <v>285</v>
      </c>
      <c r="F4" s="700"/>
      <c r="G4" s="700"/>
      <c r="H4" s="700"/>
      <c r="I4" s="700"/>
      <c r="J4" s="700"/>
    </row>
    <row r="5" spans="1:10" s="200" customFormat="1" ht="20.25" customHeight="1" x14ac:dyDescent="0.2">
      <c r="A5" s="202"/>
      <c r="B5" s="199" t="s">
        <v>286</v>
      </c>
      <c r="C5" s="199"/>
      <c r="E5" s="700"/>
      <c r="F5" s="700"/>
      <c r="G5" s="700"/>
      <c r="H5" s="700"/>
      <c r="I5" s="700"/>
      <c r="J5" s="700"/>
    </row>
    <row r="6" spans="1:10" s="200" customFormat="1" ht="20.25" customHeight="1" x14ac:dyDescent="0.2">
      <c r="A6" s="203"/>
      <c r="B6" s="199"/>
      <c r="C6" s="199"/>
    </row>
    <row r="7" spans="1:10" s="200" customFormat="1" ht="20.25" customHeight="1" x14ac:dyDescent="0.2">
      <c r="A7" s="203"/>
      <c r="B7" s="199"/>
      <c r="C7" s="199"/>
    </row>
    <row r="8" spans="1:10" s="200" customFormat="1" ht="20.25" customHeight="1" x14ac:dyDescent="0.2">
      <c r="A8" s="199" t="s">
        <v>287</v>
      </c>
      <c r="B8" s="199"/>
      <c r="C8" s="199"/>
    </row>
    <row r="9" spans="1:10" s="200" customFormat="1" ht="20.25" customHeight="1" x14ac:dyDescent="0.2">
      <c r="A9" s="203"/>
      <c r="B9" s="199"/>
      <c r="C9" s="199"/>
    </row>
    <row r="10" spans="1:10" s="200" customFormat="1" ht="20.25" customHeight="1" x14ac:dyDescent="0.2">
      <c r="A10" s="199" t="s">
        <v>288</v>
      </c>
      <c r="B10" s="199"/>
      <c r="C10" s="199"/>
    </row>
    <row r="11" spans="1:10" s="200" customFormat="1" ht="20.25" customHeight="1" x14ac:dyDescent="0.2">
      <c r="A11" s="199"/>
      <c r="B11" s="199"/>
      <c r="C11" s="199"/>
    </row>
    <row r="12" spans="1:10" s="200" customFormat="1" ht="20.25" customHeight="1" x14ac:dyDescent="0.2">
      <c r="A12" s="199" t="s">
        <v>289</v>
      </c>
      <c r="B12" s="199"/>
      <c r="C12" s="199"/>
    </row>
    <row r="13" spans="1:10" s="200" customFormat="1" ht="20.25" customHeight="1" x14ac:dyDescent="0.2">
      <c r="A13" s="199"/>
      <c r="B13" s="199"/>
      <c r="C13" s="199"/>
    </row>
    <row r="14" spans="1:10" s="200" customFormat="1" ht="20.25" customHeight="1" x14ac:dyDescent="0.2">
      <c r="A14" s="199" t="s">
        <v>290</v>
      </c>
      <c r="B14" s="199"/>
      <c r="C14" s="199"/>
    </row>
    <row r="15" spans="1:10" s="200" customFormat="1" ht="20.25" customHeight="1" x14ac:dyDescent="0.2">
      <c r="A15" s="199"/>
      <c r="B15" s="199"/>
      <c r="C15" s="199"/>
    </row>
    <row r="16" spans="1:10" s="200" customFormat="1" ht="20.25" customHeight="1" x14ac:dyDescent="0.2">
      <c r="A16" s="199" t="s">
        <v>291</v>
      </c>
      <c r="B16" s="199"/>
      <c r="C16" s="199"/>
    </row>
    <row r="17" spans="1:3" s="200" customFormat="1" ht="20.25" customHeight="1" x14ac:dyDescent="0.2">
      <c r="A17" s="199" t="s">
        <v>292</v>
      </c>
      <c r="B17" s="199"/>
      <c r="C17" s="199"/>
    </row>
    <row r="18" spans="1:3" s="200" customFormat="1" ht="20.25" customHeight="1" x14ac:dyDescent="0.2">
      <c r="A18" s="199"/>
      <c r="B18" s="199"/>
      <c r="C18" s="199"/>
    </row>
    <row r="19" spans="1:3" s="200" customFormat="1" ht="20.25" customHeight="1" x14ac:dyDescent="0.2">
      <c r="A19" s="199"/>
      <c r="B19" s="204" t="s">
        <v>235</v>
      </c>
      <c r="C19" s="204" t="s">
        <v>293</v>
      </c>
    </row>
    <row r="20" spans="1:3" s="200" customFormat="1" ht="20.25" customHeight="1" x14ac:dyDescent="0.2">
      <c r="A20" s="199"/>
      <c r="B20" s="204">
        <v>1</v>
      </c>
      <c r="C20" s="205" t="s">
        <v>294</v>
      </c>
    </row>
    <row r="21" spans="1:3" s="200" customFormat="1" ht="20.25" customHeight="1" x14ac:dyDescent="0.2">
      <c r="A21" s="199"/>
      <c r="B21" s="204">
        <v>2</v>
      </c>
      <c r="C21" s="205" t="s">
        <v>295</v>
      </c>
    </row>
    <row r="22" spans="1:3" s="200" customFormat="1" ht="20.25" customHeight="1" x14ac:dyDescent="0.2">
      <c r="A22" s="199"/>
      <c r="B22" s="199"/>
      <c r="C22" s="199"/>
    </row>
    <row r="23" spans="1:3" s="200" customFormat="1" ht="20.25" customHeight="1" x14ac:dyDescent="0.2">
      <c r="A23" s="199" t="s">
        <v>296</v>
      </c>
      <c r="B23" s="199"/>
      <c r="C23" s="199"/>
    </row>
    <row r="24" spans="1:3" s="200" customFormat="1" ht="20.25" customHeight="1" x14ac:dyDescent="0.2">
      <c r="A24" s="199" t="s">
        <v>297</v>
      </c>
      <c r="B24" s="199"/>
      <c r="C24" s="199"/>
    </row>
    <row r="25" spans="1:3" s="200" customFormat="1" ht="20.25" customHeight="1" x14ac:dyDescent="0.2">
      <c r="A25" s="199"/>
      <c r="B25" s="199"/>
      <c r="C25" s="199"/>
    </row>
    <row r="26" spans="1:3" s="200" customFormat="1" ht="20.25" customHeight="1" x14ac:dyDescent="0.2">
      <c r="A26" s="199"/>
      <c r="B26" s="204" t="s">
        <v>254</v>
      </c>
      <c r="C26" s="204" t="s">
        <v>255</v>
      </c>
    </row>
    <row r="27" spans="1:3" s="200" customFormat="1" ht="20.25" customHeight="1" x14ac:dyDescent="0.2">
      <c r="A27" s="199"/>
      <c r="B27" s="204" t="s">
        <v>259</v>
      </c>
      <c r="C27" s="205" t="s">
        <v>260</v>
      </c>
    </row>
    <row r="28" spans="1:3" s="200" customFormat="1" ht="20.25" customHeight="1" x14ac:dyDescent="0.2">
      <c r="A28" s="199"/>
      <c r="B28" s="204" t="s">
        <v>261</v>
      </c>
      <c r="C28" s="205" t="s">
        <v>262</v>
      </c>
    </row>
    <row r="29" spans="1:3" s="200" customFormat="1" ht="20.25" customHeight="1" x14ac:dyDescent="0.2">
      <c r="A29" s="199"/>
      <c r="B29" s="204" t="s">
        <v>263</v>
      </c>
      <c r="C29" s="205" t="s">
        <v>264</v>
      </c>
    </row>
    <row r="30" spans="1:3" s="200" customFormat="1" ht="20.25" customHeight="1" x14ac:dyDescent="0.2">
      <c r="A30" s="199"/>
      <c r="B30" s="204" t="s">
        <v>266</v>
      </c>
      <c r="C30" s="205" t="s">
        <v>267</v>
      </c>
    </row>
    <row r="31" spans="1:3" s="200" customFormat="1" ht="20.25" customHeight="1" x14ac:dyDescent="0.2">
      <c r="A31" s="199"/>
      <c r="B31" s="199"/>
      <c r="C31" s="199"/>
    </row>
    <row r="32" spans="1:3" s="200" customFormat="1" ht="20.25" customHeight="1" x14ac:dyDescent="0.2">
      <c r="A32" s="199"/>
      <c r="B32" s="206" t="s">
        <v>298</v>
      </c>
      <c r="C32" s="199"/>
    </row>
    <row r="33" spans="1:55" s="200" customFormat="1" ht="20.25" customHeight="1" x14ac:dyDescent="0.2">
      <c r="B33" s="199" t="s">
        <v>299</v>
      </c>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row>
    <row r="34" spans="1:55" s="200" customFormat="1" ht="20.25" customHeight="1" x14ac:dyDescent="0.2">
      <c r="B34" s="199" t="s">
        <v>300</v>
      </c>
      <c r="E34" s="199"/>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row>
    <row r="35" spans="1:55" s="200" customFormat="1" ht="20.25" customHeight="1" x14ac:dyDescent="0.2">
      <c r="E35" s="199"/>
    </row>
    <row r="36" spans="1:55" s="200" customFormat="1" ht="20.25" customHeight="1" x14ac:dyDescent="0.2">
      <c r="A36" s="199"/>
      <c r="B36" s="199"/>
      <c r="C36" s="199"/>
      <c r="D36" s="208"/>
      <c r="E36" s="209"/>
      <c r="F36" s="209"/>
      <c r="G36" s="209"/>
      <c r="H36" s="210"/>
      <c r="I36" s="210"/>
      <c r="J36" s="209"/>
      <c r="K36" s="209"/>
      <c r="L36" s="209"/>
      <c r="M36" s="210"/>
      <c r="N36" s="210"/>
      <c r="O36" s="210"/>
      <c r="P36" s="210"/>
      <c r="Q36" s="210"/>
      <c r="R36" s="209"/>
      <c r="S36" s="209"/>
      <c r="T36" s="209"/>
      <c r="U36" s="210"/>
      <c r="V36" s="210"/>
      <c r="W36" s="209"/>
      <c r="X36" s="209"/>
      <c r="Y36" s="209"/>
      <c r="Z36" s="210"/>
      <c r="AA36" s="210"/>
    </row>
    <row r="37" spans="1:55" s="200" customFormat="1" ht="20.25" customHeight="1" x14ac:dyDescent="0.2">
      <c r="A37" s="199" t="s">
        <v>301</v>
      </c>
      <c r="B37" s="199"/>
      <c r="C37" s="199"/>
    </row>
    <row r="38" spans="1:55" s="200" customFormat="1" ht="20.25" customHeight="1" x14ac:dyDescent="0.2">
      <c r="A38" s="199" t="s">
        <v>302</v>
      </c>
      <c r="B38" s="199"/>
      <c r="C38" s="199"/>
    </row>
    <row r="39" spans="1:55" s="200" customFormat="1" ht="20.25" customHeight="1" x14ac:dyDescent="0.2">
      <c r="A39" s="211" t="s">
        <v>303</v>
      </c>
      <c r="D39" s="212"/>
      <c r="E39" s="213"/>
      <c r="F39" s="209"/>
      <c r="G39" s="209"/>
      <c r="H39" s="209"/>
      <c r="I39" s="209"/>
      <c r="J39" s="210"/>
      <c r="K39" s="209"/>
      <c r="L39" s="210"/>
      <c r="M39" s="209"/>
      <c r="N39" s="209"/>
      <c r="O39" s="209"/>
      <c r="P39" s="209"/>
      <c r="Q39" s="209"/>
      <c r="R39" s="210"/>
      <c r="S39" s="209"/>
      <c r="T39" s="210"/>
      <c r="U39" s="209"/>
      <c r="V39" s="209"/>
      <c r="W39" s="210"/>
      <c r="X39" s="209"/>
      <c r="Y39" s="210"/>
      <c r="Z39" s="209"/>
      <c r="AA39" s="209"/>
      <c r="AB39" s="209"/>
      <c r="AC39" s="209"/>
      <c r="AD39" s="209"/>
      <c r="AE39" s="210"/>
      <c r="AF39" s="208"/>
      <c r="AG39" s="210"/>
      <c r="AH39" s="209"/>
      <c r="AI39" s="210"/>
      <c r="AJ39" s="210"/>
      <c r="AK39" s="210"/>
      <c r="AL39" s="210"/>
      <c r="AM39" s="209"/>
      <c r="AN39" s="210"/>
      <c r="AO39" s="210"/>
    </row>
    <row r="40" spans="1:55" s="200" customFormat="1" ht="20.25" customHeight="1" x14ac:dyDescent="0.2">
      <c r="C40" s="211"/>
      <c r="D40" s="212"/>
      <c r="E40" s="213"/>
      <c r="F40" s="209"/>
      <c r="G40" s="209"/>
      <c r="H40" s="209"/>
      <c r="I40" s="209"/>
      <c r="J40" s="210"/>
      <c r="K40" s="209"/>
      <c r="L40" s="210"/>
      <c r="M40" s="209"/>
      <c r="N40" s="209"/>
      <c r="O40" s="209"/>
      <c r="P40" s="209"/>
      <c r="Q40" s="209"/>
      <c r="R40" s="210"/>
      <c r="S40" s="209"/>
      <c r="T40" s="210"/>
      <c r="U40" s="209"/>
      <c r="V40" s="209"/>
      <c r="W40" s="210"/>
      <c r="X40" s="209"/>
      <c r="Y40" s="210"/>
      <c r="Z40" s="209"/>
      <c r="AA40" s="209"/>
      <c r="AB40" s="209"/>
      <c r="AC40" s="209"/>
      <c r="AD40" s="209"/>
      <c r="AE40" s="210"/>
      <c r="AF40" s="208"/>
      <c r="AG40" s="210"/>
      <c r="AH40" s="209"/>
      <c r="AI40" s="210"/>
      <c r="AJ40" s="210"/>
      <c r="AK40" s="210"/>
      <c r="AL40" s="210"/>
      <c r="AM40" s="209"/>
      <c r="AN40" s="210"/>
      <c r="AO40" s="210"/>
    </row>
    <row r="41" spans="1:55" s="200" customFormat="1" ht="20.25" customHeight="1" x14ac:dyDescent="0.2">
      <c r="A41" s="199" t="s">
        <v>304</v>
      </c>
      <c r="B41" s="199"/>
    </row>
    <row r="42" spans="1:55" s="200" customFormat="1" ht="20.25" customHeight="1" x14ac:dyDescent="0.2"/>
    <row r="43" spans="1:55" s="200" customFormat="1" ht="20.25" customHeight="1" x14ac:dyDescent="0.2">
      <c r="A43" s="199" t="s">
        <v>305</v>
      </c>
      <c r="B43" s="199"/>
      <c r="C43" s="199"/>
    </row>
    <row r="44" spans="1:55" s="200" customFormat="1" ht="20.25" customHeight="1" x14ac:dyDescent="0.2">
      <c r="A44" s="199" t="s">
        <v>306</v>
      </c>
      <c r="B44" s="199"/>
      <c r="C44" s="199"/>
    </row>
    <row r="45" spans="1:55" s="200" customFormat="1" ht="20.25" customHeight="1" x14ac:dyDescent="0.2"/>
    <row r="46" spans="1:55" s="200" customFormat="1" ht="20.25" customHeight="1" x14ac:dyDescent="0.2">
      <c r="A46" s="199" t="s">
        <v>307</v>
      </c>
      <c r="B46" s="199"/>
      <c r="C46" s="199"/>
    </row>
    <row r="47" spans="1:55" s="200" customFormat="1" ht="20.25" customHeight="1" x14ac:dyDescent="0.2">
      <c r="A47" s="199" t="s">
        <v>308</v>
      </c>
      <c r="B47" s="199"/>
      <c r="C47" s="199"/>
    </row>
    <row r="48" spans="1:55" s="200" customFormat="1" ht="20.25" customHeight="1" x14ac:dyDescent="0.2">
      <c r="A48" s="199"/>
      <c r="B48" s="199"/>
      <c r="C48" s="199"/>
    </row>
    <row r="49" spans="1:55" s="200" customFormat="1" ht="20.25" customHeight="1" x14ac:dyDescent="0.2">
      <c r="A49" s="199" t="s">
        <v>309</v>
      </c>
      <c r="B49" s="199"/>
      <c r="C49" s="199"/>
    </row>
    <row r="50" spans="1:55" s="200" customFormat="1" ht="20.25" customHeight="1" x14ac:dyDescent="0.2">
      <c r="A50" s="199"/>
      <c r="B50" s="199"/>
      <c r="C50" s="199"/>
    </row>
    <row r="51" spans="1:55" s="200" customFormat="1" ht="20.25" customHeight="1" x14ac:dyDescent="0.2">
      <c r="A51" s="200" t="s">
        <v>310</v>
      </c>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row>
    <row r="52" spans="1:55" s="200" customFormat="1" ht="20.25" customHeight="1" x14ac:dyDescent="0.2">
      <c r="A52" s="200" t="s">
        <v>311</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row>
    <row r="53" spans="1:55" s="200" customFormat="1" ht="20.25" customHeight="1" x14ac:dyDescent="0.2">
      <c r="A53" s="200" t="s">
        <v>312</v>
      </c>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row>
    <row r="54" spans="1:55" s="200" customFormat="1" ht="20.25" customHeight="1" x14ac:dyDescent="0.2">
      <c r="A54" s="199"/>
      <c r="B54" s="199"/>
      <c r="C54" s="199"/>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row>
    <row r="55" spans="1:55" s="200" customFormat="1" ht="20.25" customHeight="1" x14ac:dyDescent="0.2">
      <c r="A55" s="200" t="s">
        <v>313</v>
      </c>
      <c r="C55" s="215"/>
      <c r="D55" s="206"/>
      <c r="E55" s="206"/>
    </row>
    <row r="56" spans="1:55" s="200" customFormat="1" ht="20.25" customHeight="1" x14ac:dyDescent="0.2">
      <c r="A56" s="216" t="s">
        <v>314</v>
      </c>
      <c r="B56" s="215"/>
      <c r="C56" s="215"/>
      <c r="D56" s="199"/>
      <c r="E56" s="199"/>
    </row>
    <row r="57" spans="1:55" s="200" customFormat="1" ht="20.25" customHeight="1" x14ac:dyDescent="0.2">
      <c r="A57" s="217" t="s">
        <v>315</v>
      </c>
      <c r="B57" s="215"/>
      <c r="C57" s="215"/>
      <c r="D57" s="199"/>
      <c r="E57" s="199"/>
    </row>
    <row r="58" spans="1:55" s="200" customFormat="1" ht="20.25" customHeight="1" x14ac:dyDescent="0.2">
      <c r="A58" s="216" t="s">
        <v>316</v>
      </c>
      <c r="B58" s="215"/>
      <c r="C58" s="215"/>
      <c r="D58" s="199"/>
      <c r="E58" s="199"/>
    </row>
    <row r="59" spans="1:55" s="200" customFormat="1" ht="20.25" customHeight="1" x14ac:dyDescent="0.2">
      <c r="A59" s="217" t="s">
        <v>317</v>
      </c>
      <c r="B59" s="215"/>
      <c r="C59" s="215"/>
      <c r="D59" s="199"/>
      <c r="E59" s="199"/>
    </row>
    <row r="60" spans="1:55" s="200" customFormat="1" ht="20.25" customHeight="1" x14ac:dyDescent="0.2">
      <c r="A60" s="216" t="s">
        <v>318</v>
      </c>
      <c r="B60" s="215"/>
      <c r="C60" s="215"/>
      <c r="D60" s="199"/>
      <c r="E60" s="199"/>
    </row>
    <row r="61" spans="1:55" s="200" customFormat="1" ht="20.25" customHeight="1" x14ac:dyDescent="0.2">
      <c r="A61" s="216" t="s">
        <v>319</v>
      </c>
      <c r="B61" s="215"/>
      <c r="C61" s="215"/>
      <c r="D61" s="199"/>
      <c r="E61" s="199"/>
    </row>
    <row r="62" spans="1:55" s="200" customFormat="1" ht="20.25" customHeight="1" x14ac:dyDescent="0.2">
      <c r="A62" s="216" t="s">
        <v>320</v>
      </c>
      <c r="B62" s="215"/>
      <c r="C62" s="215"/>
      <c r="D62" s="199"/>
      <c r="E62" s="199"/>
    </row>
    <row r="63" spans="1:55" s="200" customFormat="1" ht="20.25" customHeight="1" x14ac:dyDescent="0.2">
      <c r="A63" s="215"/>
      <c r="B63" s="215"/>
      <c r="C63" s="215"/>
      <c r="D63" s="199"/>
      <c r="E63" s="199"/>
    </row>
    <row r="64" spans="1:55" s="200" customFormat="1" ht="20.25" customHeight="1" x14ac:dyDescent="0.2">
      <c r="A64" s="215"/>
      <c r="B64" s="215"/>
      <c r="C64" s="215"/>
      <c r="D64" s="199"/>
      <c r="E64" s="199"/>
    </row>
    <row r="65" spans="1:5" s="200" customFormat="1" ht="20.25" customHeight="1" x14ac:dyDescent="0.2">
      <c r="A65" s="215"/>
      <c r="B65" s="215"/>
      <c r="C65" s="215"/>
      <c r="D65" s="199"/>
      <c r="E65" s="199"/>
    </row>
    <row r="66" spans="1:5" s="200" customFormat="1" ht="20.25" customHeight="1" x14ac:dyDescent="0.2">
      <c r="A66" s="215"/>
      <c r="B66" s="215"/>
      <c r="C66" s="215"/>
      <c r="D66" s="199"/>
      <c r="E66" s="199"/>
    </row>
    <row r="67" spans="1:5" ht="20.25" customHeight="1" x14ac:dyDescent="0.2"/>
    <row r="68" spans="1:5" ht="20.25" customHeight="1" x14ac:dyDescent="0.2"/>
  </sheetData>
  <mergeCells count="1">
    <mergeCell ref="E4:J5"/>
  </mergeCells>
  <phoneticPr fontId="12"/>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topLeftCell="O1" zoomScale="75" zoomScaleNormal="75" zoomScaleSheetLayoutView="75" workbookViewId="0">
      <selection activeCell="AM1" sqref="AM1:BA1"/>
    </sheetView>
  </sheetViews>
  <sheetFormatPr defaultColWidth="4.5" defaultRowHeight="20.25" customHeight="1" x14ac:dyDescent="0.2"/>
  <cols>
    <col min="1" max="1" width="1.3984375" style="146" customWidth="1"/>
    <col min="2" max="56" width="5.59765625" style="146" customWidth="1"/>
    <col min="57" max="16384" width="4.5" style="146"/>
  </cols>
  <sheetData>
    <row r="1" spans="1:57" s="108" customFormat="1" ht="20.25" customHeight="1" x14ac:dyDescent="0.2">
      <c r="A1" s="103"/>
      <c r="B1" s="103"/>
      <c r="C1" s="104" t="s">
        <v>217</v>
      </c>
      <c r="D1" s="104"/>
      <c r="E1" s="103"/>
      <c r="F1" s="103"/>
      <c r="G1" s="105" t="s">
        <v>218</v>
      </c>
      <c r="H1" s="103"/>
      <c r="I1" s="103"/>
      <c r="J1" s="104"/>
      <c r="K1" s="104"/>
      <c r="L1" s="104"/>
      <c r="M1" s="104"/>
      <c r="N1" s="103"/>
      <c r="O1" s="103"/>
      <c r="P1" s="103"/>
      <c r="Q1" s="103"/>
      <c r="R1" s="103"/>
      <c r="S1" s="103"/>
      <c r="T1" s="103"/>
      <c r="U1" s="103"/>
      <c r="V1" s="103"/>
      <c r="W1" s="103"/>
      <c r="X1" s="103"/>
      <c r="Y1" s="103"/>
      <c r="Z1" s="103"/>
      <c r="AA1" s="103"/>
      <c r="AB1" s="103"/>
      <c r="AC1" s="103"/>
      <c r="AD1" s="103"/>
      <c r="AE1" s="103"/>
      <c r="AF1" s="103"/>
      <c r="AG1" s="103"/>
      <c r="AH1" s="103"/>
      <c r="AI1" s="103"/>
      <c r="AJ1" s="103"/>
      <c r="AK1" s="106" t="s">
        <v>219</v>
      </c>
      <c r="AL1" s="106" t="s">
        <v>220</v>
      </c>
      <c r="AM1" s="791" t="s">
        <v>326</v>
      </c>
      <c r="AN1" s="791"/>
      <c r="AO1" s="791"/>
      <c r="AP1" s="791"/>
      <c r="AQ1" s="791"/>
      <c r="AR1" s="791"/>
      <c r="AS1" s="791"/>
      <c r="AT1" s="791"/>
      <c r="AU1" s="791"/>
      <c r="AV1" s="791"/>
      <c r="AW1" s="791"/>
      <c r="AX1" s="791"/>
      <c r="AY1" s="791"/>
      <c r="AZ1" s="791"/>
      <c r="BA1" s="791"/>
      <c r="BB1" s="107" t="s">
        <v>222</v>
      </c>
      <c r="BC1" s="103"/>
      <c r="BD1" s="103"/>
    </row>
    <row r="2" spans="1:57" s="111" customFormat="1" ht="20.25" customHeight="1" x14ac:dyDescent="0.2">
      <c r="A2" s="109"/>
      <c r="B2" s="109"/>
      <c r="C2" s="109"/>
      <c r="D2" s="105"/>
      <c r="E2" s="109"/>
      <c r="F2" s="109"/>
      <c r="G2" s="109"/>
      <c r="H2" s="105"/>
      <c r="I2" s="106"/>
      <c r="J2" s="106"/>
      <c r="K2" s="106"/>
      <c r="L2" s="106"/>
      <c r="M2" s="106"/>
      <c r="N2" s="109"/>
      <c r="O2" s="109"/>
      <c r="P2" s="109"/>
      <c r="Q2" s="109"/>
      <c r="R2" s="109"/>
      <c r="S2" s="109"/>
      <c r="T2" s="106" t="s">
        <v>223</v>
      </c>
      <c r="U2" s="792"/>
      <c r="V2" s="792"/>
      <c r="W2" s="106" t="s">
        <v>220</v>
      </c>
      <c r="X2" s="793" t="str">
        <f>IF(U2=0,"",YEAR(DATE(2018+U2,1,1)))</f>
        <v/>
      </c>
      <c r="Y2" s="793"/>
      <c r="Z2" s="109" t="s">
        <v>224</v>
      </c>
      <c r="AA2" s="109" t="s">
        <v>225</v>
      </c>
      <c r="AB2" s="792"/>
      <c r="AC2" s="792"/>
      <c r="AD2" s="109" t="s">
        <v>226</v>
      </c>
      <c r="AE2" s="109"/>
      <c r="AF2" s="109"/>
      <c r="AG2" s="109"/>
      <c r="AH2" s="109"/>
      <c r="AI2" s="109"/>
      <c r="AJ2" s="107"/>
      <c r="AK2" s="106" t="s">
        <v>227</v>
      </c>
      <c r="AL2" s="106" t="s">
        <v>220</v>
      </c>
      <c r="AM2" s="792"/>
      <c r="AN2" s="792"/>
      <c r="AO2" s="792"/>
      <c r="AP2" s="792"/>
      <c r="AQ2" s="792"/>
      <c r="AR2" s="792"/>
      <c r="AS2" s="792"/>
      <c r="AT2" s="792"/>
      <c r="AU2" s="792"/>
      <c r="AV2" s="792"/>
      <c r="AW2" s="792"/>
      <c r="AX2" s="792"/>
      <c r="AY2" s="792"/>
      <c r="AZ2" s="792"/>
      <c r="BA2" s="792"/>
      <c r="BB2" s="107" t="s">
        <v>222</v>
      </c>
      <c r="BC2" s="106"/>
      <c r="BD2" s="106"/>
      <c r="BE2" s="110"/>
    </row>
    <row r="3" spans="1:57" s="111" customFormat="1" ht="20.25" customHeight="1" x14ac:dyDescent="0.2">
      <c r="A3" s="109"/>
      <c r="B3" s="109"/>
      <c r="C3" s="109"/>
      <c r="D3" s="105"/>
      <c r="E3" s="109"/>
      <c r="F3" s="109"/>
      <c r="G3" s="109"/>
      <c r="H3" s="105"/>
      <c r="I3" s="106"/>
      <c r="J3" s="106"/>
      <c r="K3" s="106"/>
      <c r="L3" s="106"/>
      <c r="M3" s="106"/>
      <c r="N3" s="109"/>
      <c r="O3" s="109"/>
      <c r="P3" s="109"/>
      <c r="Q3" s="109"/>
      <c r="R3" s="109"/>
      <c r="S3" s="109"/>
      <c r="T3" s="112"/>
      <c r="U3" s="113"/>
      <c r="V3" s="113"/>
      <c r="W3" s="114"/>
      <c r="X3" s="113"/>
      <c r="Y3" s="113"/>
      <c r="Z3" s="115"/>
      <c r="AA3" s="115"/>
      <c r="AB3" s="113"/>
      <c r="AC3" s="113"/>
      <c r="AD3" s="116"/>
      <c r="AE3" s="109"/>
      <c r="AF3" s="109"/>
      <c r="AG3" s="109"/>
      <c r="AH3" s="109"/>
      <c r="AI3" s="109"/>
      <c r="AJ3" s="107"/>
      <c r="AK3" s="106"/>
      <c r="AL3" s="106"/>
      <c r="AM3" s="117"/>
      <c r="AN3" s="117"/>
      <c r="AO3" s="117"/>
      <c r="AP3" s="117"/>
      <c r="AQ3" s="117"/>
      <c r="AR3" s="117"/>
      <c r="AS3" s="117"/>
      <c r="AT3" s="117"/>
      <c r="AU3" s="117"/>
      <c r="AV3" s="117"/>
      <c r="AW3" s="117"/>
      <c r="AX3" s="117"/>
      <c r="AY3" s="118" t="s">
        <v>228</v>
      </c>
      <c r="AZ3" s="794"/>
      <c r="BA3" s="794"/>
      <c r="BB3" s="794"/>
      <c r="BC3" s="794"/>
      <c r="BD3" s="106"/>
      <c r="BE3" s="110"/>
    </row>
    <row r="4" spans="1:57" s="111" customFormat="1" ht="20.25" customHeight="1" x14ac:dyDescent="0.2">
      <c r="A4" s="109"/>
      <c r="B4" s="119"/>
      <c r="C4" s="119"/>
      <c r="D4" s="119"/>
      <c r="E4" s="119"/>
      <c r="F4" s="119"/>
      <c r="G4" s="119"/>
      <c r="H4" s="119"/>
      <c r="I4" s="119"/>
      <c r="J4" s="120"/>
      <c r="K4" s="121"/>
      <c r="L4" s="121"/>
      <c r="M4" s="121"/>
      <c r="N4" s="121"/>
      <c r="O4" s="121"/>
      <c r="P4" s="122"/>
      <c r="Q4" s="121"/>
      <c r="R4" s="121"/>
      <c r="S4" s="123"/>
      <c r="T4" s="109"/>
      <c r="U4" s="109"/>
      <c r="V4" s="109"/>
      <c r="W4" s="109"/>
      <c r="X4" s="109"/>
      <c r="Y4" s="109"/>
      <c r="Z4" s="115"/>
      <c r="AA4" s="115"/>
      <c r="AB4" s="113"/>
      <c r="AC4" s="113"/>
      <c r="AD4" s="116"/>
      <c r="AE4" s="109"/>
      <c r="AF4" s="109"/>
      <c r="AG4" s="109"/>
      <c r="AH4" s="109"/>
      <c r="AI4" s="109"/>
      <c r="AJ4" s="107"/>
      <c r="AK4" s="106"/>
      <c r="AL4" s="106"/>
      <c r="AM4" s="117"/>
      <c r="AN4" s="117"/>
      <c r="AO4" s="117"/>
      <c r="AP4" s="117"/>
      <c r="AQ4" s="117"/>
      <c r="AR4" s="117"/>
      <c r="AS4" s="117"/>
      <c r="AT4" s="117"/>
      <c r="AU4" s="117"/>
      <c r="AV4" s="117"/>
      <c r="AW4" s="117"/>
      <c r="AX4" s="117"/>
      <c r="AY4" s="118" t="s">
        <v>229</v>
      </c>
      <c r="AZ4" s="794"/>
      <c r="BA4" s="794"/>
      <c r="BB4" s="794"/>
      <c r="BC4" s="794"/>
      <c r="BD4" s="106"/>
      <c r="BE4" s="110"/>
    </row>
    <row r="5" spans="1:57" s="111" customFormat="1" ht="20.25" customHeight="1" x14ac:dyDescent="0.2">
      <c r="A5" s="109"/>
      <c r="B5" s="124"/>
      <c r="C5" s="124"/>
      <c r="D5" s="124"/>
      <c r="E5" s="124"/>
      <c r="F5" s="124"/>
      <c r="G5" s="124"/>
      <c r="H5" s="124"/>
      <c r="I5" s="124"/>
      <c r="J5" s="125"/>
      <c r="K5" s="126"/>
      <c r="L5" s="127"/>
      <c r="M5" s="127"/>
      <c r="N5" s="127"/>
      <c r="O5" s="127"/>
      <c r="P5" s="124"/>
      <c r="Q5" s="128"/>
      <c r="R5" s="128"/>
      <c r="S5" s="129"/>
      <c r="T5" s="109"/>
      <c r="U5" s="109"/>
      <c r="V5" s="109"/>
      <c r="W5" s="109"/>
      <c r="X5" s="109"/>
      <c r="Y5" s="109"/>
      <c r="Z5" s="115"/>
      <c r="AA5" s="115"/>
      <c r="AB5" s="113"/>
      <c r="AC5" s="113"/>
      <c r="AD5" s="130"/>
      <c r="AE5" s="130"/>
      <c r="AF5" s="130"/>
      <c r="AG5" s="130"/>
      <c r="AH5" s="109"/>
      <c r="AI5" s="109"/>
      <c r="AJ5" s="130" t="s">
        <v>230</v>
      </c>
      <c r="AK5" s="130"/>
      <c r="AL5" s="130"/>
      <c r="AM5" s="130"/>
      <c r="AN5" s="130"/>
      <c r="AO5" s="130"/>
      <c r="AP5" s="130"/>
      <c r="AQ5" s="130"/>
      <c r="AR5" s="119"/>
      <c r="AS5" s="119"/>
      <c r="AT5" s="131"/>
      <c r="AU5" s="130"/>
      <c r="AV5" s="808"/>
      <c r="AW5" s="809"/>
      <c r="AX5" s="131" t="s">
        <v>231</v>
      </c>
      <c r="AY5" s="130"/>
      <c r="AZ5" s="808"/>
      <c r="BA5" s="809"/>
      <c r="BB5" s="131" t="s">
        <v>232</v>
      </c>
      <c r="BC5" s="130"/>
      <c r="BD5" s="109"/>
      <c r="BE5" s="110"/>
    </row>
    <row r="6" spans="1:57" s="111" customFormat="1" ht="20.25" customHeight="1" x14ac:dyDescent="0.2">
      <c r="A6" s="109"/>
      <c r="B6" s="124"/>
      <c r="C6" s="124"/>
      <c r="D6" s="124"/>
      <c r="E6" s="124"/>
      <c r="F6" s="124"/>
      <c r="G6" s="124"/>
      <c r="H6" s="124"/>
      <c r="I6" s="124"/>
      <c r="J6" s="124"/>
      <c r="K6" s="132"/>
      <c r="L6" s="132"/>
      <c r="M6" s="132"/>
      <c r="N6" s="124"/>
      <c r="O6" s="133"/>
      <c r="P6" s="134"/>
      <c r="Q6" s="134"/>
      <c r="R6" s="135"/>
      <c r="S6" s="136"/>
      <c r="T6" s="109"/>
      <c r="U6" s="109"/>
      <c r="V6" s="109"/>
      <c r="W6" s="109"/>
      <c r="X6" s="109"/>
      <c r="Y6" s="109"/>
      <c r="Z6" s="115"/>
      <c r="AA6" s="115"/>
      <c r="AB6" s="113"/>
      <c r="AC6" s="113"/>
      <c r="AD6" s="137"/>
      <c r="AE6" s="103"/>
      <c r="AF6" s="103"/>
      <c r="AG6" s="103"/>
      <c r="AH6" s="109"/>
      <c r="AI6" s="109"/>
      <c r="AJ6" s="109"/>
      <c r="AK6" s="109"/>
      <c r="AL6" s="103"/>
      <c r="AM6" s="103"/>
      <c r="AN6" s="138"/>
      <c r="AO6" s="139"/>
      <c r="AP6" s="139"/>
      <c r="AQ6" s="140"/>
      <c r="AR6" s="140"/>
      <c r="AS6" s="140"/>
      <c r="AT6" s="140"/>
      <c r="AU6" s="140"/>
      <c r="AV6" s="140"/>
      <c r="AW6" s="130" t="s">
        <v>233</v>
      </c>
      <c r="AX6" s="130"/>
      <c r="AY6" s="130"/>
      <c r="AZ6" s="810" t="e">
        <f>DAY(EOMONTH(DATE(X2,AB2,1),0))</f>
        <v>#VALUE!</v>
      </c>
      <c r="BA6" s="811"/>
      <c r="BB6" s="131" t="s">
        <v>234</v>
      </c>
      <c r="BC6" s="109"/>
      <c r="BD6" s="109"/>
      <c r="BE6" s="110"/>
    </row>
    <row r="7" spans="1:57" ht="20.25" customHeight="1" thickBot="1" x14ac:dyDescent="0.25">
      <c r="A7" s="141"/>
      <c r="B7" s="141"/>
      <c r="C7" s="142"/>
      <c r="D7" s="142"/>
      <c r="E7" s="141"/>
      <c r="F7" s="141"/>
      <c r="G7" s="143"/>
      <c r="H7" s="141"/>
      <c r="I7" s="141"/>
      <c r="J7" s="141"/>
      <c r="K7" s="141"/>
      <c r="L7" s="141"/>
      <c r="M7" s="141"/>
      <c r="N7" s="141"/>
      <c r="O7" s="141"/>
      <c r="P7" s="141"/>
      <c r="Q7" s="141"/>
      <c r="R7" s="141"/>
      <c r="S7" s="142"/>
      <c r="T7" s="141"/>
      <c r="U7" s="141"/>
      <c r="V7" s="141"/>
      <c r="W7" s="141"/>
      <c r="X7" s="141"/>
      <c r="Y7" s="141"/>
      <c r="Z7" s="141"/>
      <c r="AA7" s="141"/>
      <c r="AB7" s="141"/>
      <c r="AC7" s="141"/>
      <c r="AD7" s="141"/>
      <c r="AE7" s="141"/>
      <c r="AF7" s="141"/>
      <c r="AG7" s="141"/>
      <c r="AH7" s="141"/>
      <c r="AI7" s="141"/>
      <c r="AJ7" s="142"/>
      <c r="AK7" s="141"/>
      <c r="AL7" s="141"/>
      <c r="AM7" s="141"/>
      <c r="AN7" s="141"/>
      <c r="AO7" s="141"/>
      <c r="AP7" s="141"/>
      <c r="AQ7" s="141"/>
      <c r="AR7" s="141"/>
      <c r="AS7" s="141"/>
      <c r="AT7" s="141"/>
      <c r="AU7" s="141"/>
      <c r="AV7" s="141"/>
      <c r="AW7" s="141"/>
      <c r="AX7" s="141"/>
      <c r="AY7" s="141"/>
      <c r="AZ7" s="141"/>
      <c r="BA7" s="141"/>
      <c r="BB7" s="141"/>
      <c r="BC7" s="144"/>
      <c r="BD7" s="144"/>
      <c r="BE7" s="145"/>
    </row>
    <row r="8" spans="1:57" ht="20.25" customHeight="1" thickBot="1" x14ac:dyDescent="0.25">
      <c r="A8" s="141"/>
      <c r="B8" s="774" t="s">
        <v>235</v>
      </c>
      <c r="C8" s="777" t="s">
        <v>236</v>
      </c>
      <c r="D8" s="778"/>
      <c r="E8" s="783" t="s">
        <v>237</v>
      </c>
      <c r="F8" s="778"/>
      <c r="G8" s="783" t="s">
        <v>238</v>
      </c>
      <c r="H8" s="777"/>
      <c r="I8" s="777"/>
      <c r="J8" s="777"/>
      <c r="K8" s="778"/>
      <c r="L8" s="783" t="s">
        <v>239</v>
      </c>
      <c r="M8" s="777"/>
      <c r="N8" s="777"/>
      <c r="O8" s="786"/>
      <c r="P8" s="789" t="s">
        <v>240</v>
      </c>
      <c r="Q8" s="790"/>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790"/>
      <c r="AS8" s="790"/>
      <c r="AT8" s="790"/>
      <c r="AU8" s="795" t="str">
        <f>IF(AZ3="４週","(9)1～4週目の勤務時間数合計","(9)1か月の勤務時間数合計")</f>
        <v>(9)1か月の勤務時間数合計</v>
      </c>
      <c r="AV8" s="796"/>
      <c r="AW8" s="795" t="s">
        <v>241</v>
      </c>
      <c r="AX8" s="796"/>
      <c r="AY8" s="803" t="s">
        <v>242</v>
      </c>
      <c r="AZ8" s="803"/>
      <c r="BA8" s="803"/>
      <c r="BB8" s="803"/>
      <c r="BC8" s="803"/>
      <c r="BD8" s="803"/>
    </row>
    <row r="9" spans="1:57" ht="20.25" customHeight="1" thickBot="1" x14ac:dyDescent="0.25">
      <c r="A9" s="141"/>
      <c r="B9" s="775"/>
      <c r="C9" s="779"/>
      <c r="D9" s="780"/>
      <c r="E9" s="784"/>
      <c r="F9" s="780"/>
      <c r="G9" s="784"/>
      <c r="H9" s="779"/>
      <c r="I9" s="779"/>
      <c r="J9" s="779"/>
      <c r="K9" s="780"/>
      <c r="L9" s="784"/>
      <c r="M9" s="779"/>
      <c r="N9" s="779"/>
      <c r="O9" s="787"/>
      <c r="P9" s="805" t="s">
        <v>243</v>
      </c>
      <c r="Q9" s="806"/>
      <c r="R9" s="806"/>
      <c r="S9" s="806"/>
      <c r="T9" s="806"/>
      <c r="U9" s="806"/>
      <c r="V9" s="807"/>
      <c r="W9" s="805" t="s">
        <v>244</v>
      </c>
      <c r="X9" s="806"/>
      <c r="Y9" s="806"/>
      <c r="Z9" s="806"/>
      <c r="AA9" s="806"/>
      <c r="AB9" s="806"/>
      <c r="AC9" s="807"/>
      <c r="AD9" s="805" t="s">
        <v>245</v>
      </c>
      <c r="AE9" s="806"/>
      <c r="AF9" s="806"/>
      <c r="AG9" s="806"/>
      <c r="AH9" s="806"/>
      <c r="AI9" s="806"/>
      <c r="AJ9" s="807"/>
      <c r="AK9" s="805" t="s">
        <v>246</v>
      </c>
      <c r="AL9" s="806"/>
      <c r="AM9" s="806"/>
      <c r="AN9" s="806"/>
      <c r="AO9" s="806"/>
      <c r="AP9" s="806"/>
      <c r="AQ9" s="807"/>
      <c r="AR9" s="805" t="s">
        <v>247</v>
      </c>
      <c r="AS9" s="806"/>
      <c r="AT9" s="807"/>
      <c r="AU9" s="797"/>
      <c r="AV9" s="798"/>
      <c r="AW9" s="797"/>
      <c r="AX9" s="798"/>
      <c r="AY9" s="803"/>
      <c r="AZ9" s="803"/>
      <c r="BA9" s="803"/>
      <c r="BB9" s="803"/>
      <c r="BC9" s="803"/>
      <c r="BD9" s="803"/>
    </row>
    <row r="10" spans="1:57" ht="20.25" customHeight="1" thickBot="1" x14ac:dyDescent="0.25">
      <c r="A10" s="141"/>
      <c r="B10" s="775"/>
      <c r="C10" s="779"/>
      <c r="D10" s="780"/>
      <c r="E10" s="784"/>
      <c r="F10" s="780"/>
      <c r="G10" s="784"/>
      <c r="H10" s="779"/>
      <c r="I10" s="779"/>
      <c r="J10" s="779"/>
      <c r="K10" s="780"/>
      <c r="L10" s="784"/>
      <c r="M10" s="779"/>
      <c r="N10" s="779"/>
      <c r="O10" s="787"/>
      <c r="P10" s="147" t="e">
        <f>DAY(DATE($X$2,$AB$2,1))</f>
        <v>#VALUE!</v>
      </c>
      <c r="Q10" s="148" t="e">
        <f>DAY(DATE($X$2,$AB$2,2))</f>
        <v>#VALUE!</v>
      </c>
      <c r="R10" s="148" t="e">
        <f>DAY(DATE($X$2,$AB$2,3))</f>
        <v>#VALUE!</v>
      </c>
      <c r="S10" s="148" t="e">
        <f>DAY(DATE($X$2,$AB$2,4))</f>
        <v>#VALUE!</v>
      </c>
      <c r="T10" s="148" t="e">
        <f>DAY(DATE($X$2,$AB$2,5))</f>
        <v>#VALUE!</v>
      </c>
      <c r="U10" s="148" t="e">
        <f>DAY(DATE($X$2,$AB$2,6))</f>
        <v>#VALUE!</v>
      </c>
      <c r="V10" s="149" t="e">
        <f>DAY(DATE($X$2,$AB$2,7))</f>
        <v>#VALUE!</v>
      </c>
      <c r="W10" s="147" t="e">
        <f>DAY(DATE($X$2,$AB$2,8))</f>
        <v>#VALUE!</v>
      </c>
      <c r="X10" s="148" t="e">
        <f>DAY(DATE($X$2,$AB$2,9))</f>
        <v>#VALUE!</v>
      </c>
      <c r="Y10" s="148" t="e">
        <f>DAY(DATE($X$2,$AB$2,10))</f>
        <v>#VALUE!</v>
      </c>
      <c r="Z10" s="148" t="e">
        <f>DAY(DATE($X$2,$AB$2,11))</f>
        <v>#VALUE!</v>
      </c>
      <c r="AA10" s="148" t="e">
        <f>DAY(DATE($X$2,$AB$2,12))</f>
        <v>#VALUE!</v>
      </c>
      <c r="AB10" s="148" t="e">
        <f>DAY(DATE($X$2,$AB$2,13))</f>
        <v>#VALUE!</v>
      </c>
      <c r="AC10" s="149" t="e">
        <f>DAY(DATE($X$2,$AB$2,14))</f>
        <v>#VALUE!</v>
      </c>
      <c r="AD10" s="147" t="e">
        <f>DAY(DATE($X$2,$AB$2,15))</f>
        <v>#VALUE!</v>
      </c>
      <c r="AE10" s="148" t="e">
        <f>DAY(DATE($X$2,$AB$2,16))</f>
        <v>#VALUE!</v>
      </c>
      <c r="AF10" s="148" t="e">
        <f>DAY(DATE($X$2,$AB$2,17))</f>
        <v>#VALUE!</v>
      </c>
      <c r="AG10" s="148" t="e">
        <f>DAY(DATE($X$2,$AB$2,18))</f>
        <v>#VALUE!</v>
      </c>
      <c r="AH10" s="148" t="e">
        <f>DAY(DATE($X$2,$AB$2,19))</f>
        <v>#VALUE!</v>
      </c>
      <c r="AI10" s="148" t="e">
        <f>DAY(DATE($X$2,$AB$2,20))</f>
        <v>#VALUE!</v>
      </c>
      <c r="AJ10" s="149" t="e">
        <f>DAY(DATE($X$2,$AB$2,21))</f>
        <v>#VALUE!</v>
      </c>
      <c r="AK10" s="147" t="e">
        <f>DAY(DATE($X$2,$AB$2,22))</f>
        <v>#VALUE!</v>
      </c>
      <c r="AL10" s="148" t="e">
        <f>DAY(DATE($X$2,$AB$2,23))</f>
        <v>#VALUE!</v>
      </c>
      <c r="AM10" s="148" t="e">
        <f>DAY(DATE($X$2,$AB$2,24))</f>
        <v>#VALUE!</v>
      </c>
      <c r="AN10" s="148" t="e">
        <f>DAY(DATE($X$2,$AB$2,25))</f>
        <v>#VALUE!</v>
      </c>
      <c r="AO10" s="148" t="e">
        <f>DAY(DATE($X$2,$AB$2,26))</f>
        <v>#VALUE!</v>
      </c>
      <c r="AP10" s="148" t="e">
        <f>DAY(DATE($X$2,$AB$2,27))</f>
        <v>#VALUE!</v>
      </c>
      <c r="AQ10" s="149" t="e">
        <f>DAY(DATE($X$2,$AB$2,28))</f>
        <v>#VALUE!</v>
      </c>
      <c r="AR10" s="147" t="str">
        <f>IF(AZ3="暦月",IF(DAY(DATE($X$2,$AB$2,29))=29,29,""),"")</f>
        <v/>
      </c>
      <c r="AS10" s="148" t="str">
        <f>IF(AZ3="暦月",IF(DAY(DATE($X$2,$AB$2,30))=30,30,""),"")</f>
        <v/>
      </c>
      <c r="AT10" s="149" t="str">
        <f>IF(AZ3="暦月",IF(DAY(DATE($X$2,$AB$2,31))=31,31,""),"")</f>
        <v/>
      </c>
      <c r="AU10" s="797"/>
      <c r="AV10" s="798"/>
      <c r="AW10" s="797"/>
      <c r="AX10" s="798"/>
      <c r="AY10" s="803"/>
      <c r="AZ10" s="803"/>
      <c r="BA10" s="803"/>
      <c r="BB10" s="803"/>
      <c r="BC10" s="803"/>
      <c r="BD10" s="803"/>
    </row>
    <row r="11" spans="1:57" ht="20.25" hidden="1" customHeight="1" thickBot="1" x14ac:dyDescent="0.25">
      <c r="A11" s="141"/>
      <c r="B11" s="775"/>
      <c r="C11" s="779"/>
      <c r="D11" s="780"/>
      <c r="E11" s="784"/>
      <c r="F11" s="780"/>
      <c r="G11" s="784"/>
      <c r="H11" s="779"/>
      <c r="I11" s="779"/>
      <c r="J11" s="779"/>
      <c r="K11" s="780"/>
      <c r="L11" s="784"/>
      <c r="M11" s="779"/>
      <c r="N11" s="779"/>
      <c r="O11" s="787"/>
      <c r="P11" s="147" t="e">
        <f>WEEKDAY(DATE($X$2,$AB$2,1))</f>
        <v>#VALUE!</v>
      </c>
      <c r="Q11" s="148" t="e">
        <f>WEEKDAY(DATE($X$2,$AB$2,2))</f>
        <v>#VALUE!</v>
      </c>
      <c r="R11" s="148" t="e">
        <f>WEEKDAY(DATE($X$2,$AB$2,3))</f>
        <v>#VALUE!</v>
      </c>
      <c r="S11" s="148" t="e">
        <f>WEEKDAY(DATE($X$2,$AB$2,4))</f>
        <v>#VALUE!</v>
      </c>
      <c r="T11" s="148" t="e">
        <f>WEEKDAY(DATE($X$2,$AB$2,5))</f>
        <v>#VALUE!</v>
      </c>
      <c r="U11" s="148" t="e">
        <f>WEEKDAY(DATE($X$2,$AB$2,6))</f>
        <v>#VALUE!</v>
      </c>
      <c r="V11" s="149" t="e">
        <f>WEEKDAY(DATE($X$2,$AB$2,7))</f>
        <v>#VALUE!</v>
      </c>
      <c r="W11" s="147" t="e">
        <f>WEEKDAY(DATE($X$2,$AB$2,8))</f>
        <v>#VALUE!</v>
      </c>
      <c r="X11" s="148" t="e">
        <f>WEEKDAY(DATE($X$2,$AB$2,9))</f>
        <v>#VALUE!</v>
      </c>
      <c r="Y11" s="148" t="e">
        <f>WEEKDAY(DATE($X$2,$AB$2,10))</f>
        <v>#VALUE!</v>
      </c>
      <c r="Z11" s="148" t="e">
        <f>WEEKDAY(DATE($X$2,$AB$2,11))</f>
        <v>#VALUE!</v>
      </c>
      <c r="AA11" s="148" t="e">
        <f>WEEKDAY(DATE($X$2,$AB$2,12))</f>
        <v>#VALUE!</v>
      </c>
      <c r="AB11" s="148" t="e">
        <f>WEEKDAY(DATE($X$2,$AB$2,13))</f>
        <v>#VALUE!</v>
      </c>
      <c r="AC11" s="149" t="e">
        <f>WEEKDAY(DATE($X$2,$AB$2,14))</f>
        <v>#VALUE!</v>
      </c>
      <c r="AD11" s="147" t="e">
        <f>WEEKDAY(DATE($X$2,$AB$2,15))</f>
        <v>#VALUE!</v>
      </c>
      <c r="AE11" s="148" t="e">
        <f>WEEKDAY(DATE($X$2,$AB$2,16))</f>
        <v>#VALUE!</v>
      </c>
      <c r="AF11" s="148" t="e">
        <f>WEEKDAY(DATE($X$2,$AB$2,17))</f>
        <v>#VALUE!</v>
      </c>
      <c r="AG11" s="148" t="e">
        <f>WEEKDAY(DATE($X$2,$AB$2,18))</f>
        <v>#VALUE!</v>
      </c>
      <c r="AH11" s="148" t="e">
        <f>WEEKDAY(DATE($X$2,$AB$2,19))</f>
        <v>#VALUE!</v>
      </c>
      <c r="AI11" s="148" t="e">
        <f>WEEKDAY(DATE($X$2,$AB$2,20))</f>
        <v>#VALUE!</v>
      </c>
      <c r="AJ11" s="149" t="e">
        <f>WEEKDAY(DATE($X$2,$AB$2,21))</f>
        <v>#VALUE!</v>
      </c>
      <c r="AK11" s="147" t="e">
        <f>WEEKDAY(DATE($X$2,$AB$2,22))</f>
        <v>#VALUE!</v>
      </c>
      <c r="AL11" s="148" t="e">
        <f>WEEKDAY(DATE($X$2,$AB$2,23))</f>
        <v>#VALUE!</v>
      </c>
      <c r="AM11" s="148" t="e">
        <f>WEEKDAY(DATE($X$2,$AB$2,24))</f>
        <v>#VALUE!</v>
      </c>
      <c r="AN11" s="148" t="e">
        <f>WEEKDAY(DATE($X$2,$AB$2,25))</f>
        <v>#VALUE!</v>
      </c>
      <c r="AO11" s="148" t="e">
        <f>WEEKDAY(DATE($X$2,$AB$2,26))</f>
        <v>#VALUE!</v>
      </c>
      <c r="AP11" s="148" t="e">
        <f>WEEKDAY(DATE($X$2,$AB$2,27))</f>
        <v>#VALUE!</v>
      </c>
      <c r="AQ11" s="149" t="e">
        <f>WEEKDAY(DATE($X$2,$AB$2,28))</f>
        <v>#VALUE!</v>
      </c>
      <c r="AR11" s="147">
        <f>IF(AR10=29,WEEKDAY(DATE($X$2,$AB$2,29)),0)</f>
        <v>0</v>
      </c>
      <c r="AS11" s="148">
        <f>IF(AS10=30,WEEKDAY(DATE($X$2,$AB$2,30)),0)</f>
        <v>0</v>
      </c>
      <c r="AT11" s="149">
        <f>IF(AT10=31,WEEKDAY(DATE($X$2,$AB$2,31)),0)</f>
        <v>0</v>
      </c>
      <c r="AU11" s="799"/>
      <c r="AV11" s="800"/>
      <c r="AW11" s="799"/>
      <c r="AX11" s="800"/>
      <c r="AY11" s="804"/>
      <c r="AZ11" s="804"/>
      <c r="BA11" s="804"/>
      <c r="BB11" s="804"/>
      <c r="BC11" s="804"/>
      <c r="BD11" s="804"/>
    </row>
    <row r="12" spans="1:57" ht="20.25" customHeight="1" thickBot="1" x14ac:dyDescent="0.25">
      <c r="A12" s="141"/>
      <c r="B12" s="776"/>
      <c r="C12" s="781"/>
      <c r="D12" s="782"/>
      <c r="E12" s="785"/>
      <c r="F12" s="782"/>
      <c r="G12" s="785"/>
      <c r="H12" s="781"/>
      <c r="I12" s="781"/>
      <c r="J12" s="781"/>
      <c r="K12" s="782"/>
      <c r="L12" s="785"/>
      <c r="M12" s="781"/>
      <c r="N12" s="781"/>
      <c r="O12" s="788"/>
      <c r="P12" s="150" t="e">
        <f>IF(P11=1,"日",IF(P11=2,"月",IF(P11=3,"火",IF(P11=4,"水",IF(P11=5,"木",IF(P11=6,"金","土"))))))</f>
        <v>#VALUE!</v>
      </c>
      <c r="Q12" s="151" t="e">
        <f t="shared" ref="Q12:AQ12" si="0">IF(Q11=1,"日",IF(Q11=2,"月",IF(Q11=3,"火",IF(Q11=4,"水",IF(Q11=5,"木",IF(Q11=6,"金","土"))))))</f>
        <v>#VALUE!</v>
      </c>
      <c r="R12" s="151" t="e">
        <f t="shared" si="0"/>
        <v>#VALUE!</v>
      </c>
      <c r="S12" s="151" t="e">
        <f t="shared" si="0"/>
        <v>#VALUE!</v>
      </c>
      <c r="T12" s="151" t="e">
        <f t="shared" si="0"/>
        <v>#VALUE!</v>
      </c>
      <c r="U12" s="151" t="e">
        <f t="shared" si="0"/>
        <v>#VALUE!</v>
      </c>
      <c r="V12" s="152" t="e">
        <f t="shared" si="0"/>
        <v>#VALUE!</v>
      </c>
      <c r="W12" s="150" t="e">
        <f t="shared" si="0"/>
        <v>#VALUE!</v>
      </c>
      <c r="X12" s="151" t="e">
        <f t="shared" si="0"/>
        <v>#VALUE!</v>
      </c>
      <c r="Y12" s="151" t="e">
        <f t="shared" si="0"/>
        <v>#VALUE!</v>
      </c>
      <c r="Z12" s="151" t="e">
        <f t="shared" si="0"/>
        <v>#VALUE!</v>
      </c>
      <c r="AA12" s="151" t="e">
        <f t="shared" si="0"/>
        <v>#VALUE!</v>
      </c>
      <c r="AB12" s="151" t="e">
        <f t="shared" si="0"/>
        <v>#VALUE!</v>
      </c>
      <c r="AC12" s="152" t="e">
        <f t="shared" si="0"/>
        <v>#VALUE!</v>
      </c>
      <c r="AD12" s="150" t="e">
        <f t="shared" si="0"/>
        <v>#VALUE!</v>
      </c>
      <c r="AE12" s="151" t="e">
        <f t="shared" si="0"/>
        <v>#VALUE!</v>
      </c>
      <c r="AF12" s="151" t="e">
        <f t="shared" si="0"/>
        <v>#VALUE!</v>
      </c>
      <c r="AG12" s="151" t="e">
        <f t="shared" si="0"/>
        <v>#VALUE!</v>
      </c>
      <c r="AH12" s="151" t="e">
        <f t="shared" si="0"/>
        <v>#VALUE!</v>
      </c>
      <c r="AI12" s="151" t="e">
        <f t="shared" si="0"/>
        <v>#VALUE!</v>
      </c>
      <c r="AJ12" s="152" t="e">
        <f t="shared" si="0"/>
        <v>#VALUE!</v>
      </c>
      <c r="AK12" s="150" t="e">
        <f t="shared" si="0"/>
        <v>#VALUE!</v>
      </c>
      <c r="AL12" s="151" t="e">
        <f t="shared" si="0"/>
        <v>#VALUE!</v>
      </c>
      <c r="AM12" s="151" t="e">
        <f t="shared" si="0"/>
        <v>#VALUE!</v>
      </c>
      <c r="AN12" s="151" t="e">
        <f t="shared" si="0"/>
        <v>#VALUE!</v>
      </c>
      <c r="AO12" s="151" t="e">
        <f t="shared" si="0"/>
        <v>#VALUE!</v>
      </c>
      <c r="AP12" s="151" t="e">
        <f t="shared" si="0"/>
        <v>#VALUE!</v>
      </c>
      <c r="AQ12" s="152" t="e">
        <f t="shared" si="0"/>
        <v>#VALUE!</v>
      </c>
      <c r="AR12" s="151" t="str">
        <f>IF(AR11=1,"日",IF(AR11=2,"月",IF(AR11=3,"火",IF(AR11=4,"水",IF(AR11=5,"木",IF(AR11=6,"金",IF(AR11=0,"","土")))))))</f>
        <v/>
      </c>
      <c r="AS12" s="151" t="str">
        <f>IF(AS11=1,"日",IF(AS11=2,"月",IF(AS11=3,"火",IF(AS11=4,"水",IF(AS11=5,"木",IF(AS11=6,"金",IF(AS11=0,"","土")))))))</f>
        <v/>
      </c>
      <c r="AT12" s="151" t="str">
        <f>IF(AT11=1,"日",IF(AT11=2,"月",IF(AT11=3,"火",IF(AT11=4,"水",IF(AT11=5,"木",IF(AT11=6,"金",IF(AT11=0,"","土")))))))</f>
        <v/>
      </c>
      <c r="AU12" s="801"/>
      <c r="AV12" s="802"/>
      <c r="AW12" s="801"/>
      <c r="AX12" s="802"/>
      <c r="AY12" s="803"/>
      <c r="AZ12" s="803"/>
      <c r="BA12" s="803"/>
      <c r="BB12" s="803"/>
      <c r="BC12" s="803"/>
      <c r="BD12" s="803"/>
    </row>
    <row r="13" spans="1:57" ht="39.9" customHeight="1" x14ac:dyDescent="0.2">
      <c r="A13" s="141"/>
      <c r="B13" s="153">
        <v>1</v>
      </c>
      <c r="C13" s="762"/>
      <c r="D13" s="763"/>
      <c r="E13" s="764"/>
      <c r="F13" s="765"/>
      <c r="G13" s="764"/>
      <c r="H13" s="766"/>
      <c r="I13" s="766"/>
      <c r="J13" s="766"/>
      <c r="K13" s="765"/>
      <c r="L13" s="767"/>
      <c r="M13" s="768"/>
      <c r="N13" s="768"/>
      <c r="O13" s="769"/>
      <c r="P13" s="154"/>
      <c r="Q13" s="155"/>
      <c r="R13" s="155"/>
      <c r="S13" s="155"/>
      <c r="T13" s="155"/>
      <c r="U13" s="155"/>
      <c r="V13" s="156"/>
      <c r="W13" s="154"/>
      <c r="X13" s="155"/>
      <c r="Y13" s="155"/>
      <c r="Z13" s="155"/>
      <c r="AA13" s="155"/>
      <c r="AB13" s="155"/>
      <c r="AC13" s="156"/>
      <c r="AD13" s="154"/>
      <c r="AE13" s="155"/>
      <c r="AF13" s="155"/>
      <c r="AG13" s="155"/>
      <c r="AH13" s="155"/>
      <c r="AI13" s="155"/>
      <c r="AJ13" s="156"/>
      <c r="AK13" s="154"/>
      <c r="AL13" s="155"/>
      <c r="AM13" s="155"/>
      <c r="AN13" s="155"/>
      <c r="AO13" s="155"/>
      <c r="AP13" s="155"/>
      <c r="AQ13" s="156"/>
      <c r="AR13" s="154"/>
      <c r="AS13" s="155"/>
      <c r="AT13" s="156"/>
      <c r="AU13" s="770" t="str">
        <f>IF($AZ$3="４週",SUM(P13:AQ13),IF($AZ$3="暦月",SUM(P13:AT13),""))</f>
        <v/>
      </c>
      <c r="AV13" s="771"/>
      <c r="AW13" s="772" t="str">
        <f t="shared" ref="AW13:AW76" si="1">IF($AZ$3="４週",AU13/4,IF($AZ$3="暦月",AU13/($AZ$6/7),""))</f>
        <v/>
      </c>
      <c r="AX13" s="773"/>
      <c r="AY13" s="759"/>
      <c r="AZ13" s="760"/>
      <c r="BA13" s="760"/>
      <c r="BB13" s="760"/>
      <c r="BC13" s="760"/>
      <c r="BD13" s="761"/>
    </row>
    <row r="14" spans="1:57" ht="39.9" customHeight="1" x14ac:dyDescent="0.2">
      <c r="A14" s="141"/>
      <c r="B14" s="157">
        <f t="shared" ref="B14:B77" si="2">B13+1</f>
        <v>2</v>
      </c>
      <c r="C14" s="747"/>
      <c r="D14" s="748"/>
      <c r="E14" s="749"/>
      <c r="F14" s="750"/>
      <c r="G14" s="749"/>
      <c r="H14" s="751"/>
      <c r="I14" s="751"/>
      <c r="J14" s="751"/>
      <c r="K14" s="750"/>
      <c r="L14" s="752"/>
      <c r="M14" s="753"/>
      <c r="N14" s="753"/>
      <c r="O14" s="754"/>
      <c r="P14" s="158"/>
      <c r="Q14" s="159"/>
      <c r="R14" s="159"/>
      <c r="S14" s="159"/>
      <c r="T14" s="159"/>
      <c r="U14" s="159"/>
      <c r="V14" s="160"/>
      <c r="W14" s="158"/>
      <c r="X14" s="159"/>
      <c r="Y14" s="159"/>
      <c r="Z14" s="159"/>
      <c r="AA14" s="159"/>
      <c r="AB14" s="159"/>
      <c r="AC14" s="160"/>
      <c r="AD14" s="158"/>
      <c r="AE14" s="159"/>
      <c r="AF14" s="159"/>
      <c r="AG14" s="159"/>
      <c r="AH14" s="159"/>
      <c r="AI14" s="159"/>
      <c r="AJ14" s="160"/>
      <c r="AK14" s="158"/>
      <c r="AL14" s="159"/>
      <c r="AM14" s="159"/>
      <c r="AN14" s="159"/>
      <c r="AO14" s="159"/>
      <c r="AP14" s="159"/>
      <c r="AQ14" s="160"/>
      <c r="AR14" s="158"/>
      <c r="AS14" s="159"/>
      <c r="AT14" s="160"/>
      <c r="AU14" s="755" t="str">
        <f>IF($AZ$3="４週",SUM(P14:AQ14),IF($AZ$3="暦月",SUM(P14:AT14),""))</f>
        <v/>
      </c>
      <c r="AV14" s="756"/>
      <c r="AW14" s="757" t="str">
        <f t="shared" si="1"/>
        <v/>
      </c>
      <c r="AX14" s="758"/>
      <c r="AY14" s="729"/>
      <c r="AZ14" s="730"/>
      <c r="BA14" s="730"/>
      <c r="BB14" s="730"/>
      <c r="BC14" s="730"/>
      <c r="BD14" s="731"/>
    </row>
    <row r="15" spans="1:57" ht="39.9" customHeight="1" x14ac:dyDescent="0.2">
      <c r="A15" s="141"/>
      <c r="B15" s="157">
        <f t="shared" si="2"/>
        <v>3</v>
      </c>
      <c r="C15" s="747"/>
      <c r="D15" s="748"/>
      <c r="E15" s="749"/>
      <c r="F15" s="750"/>
      <c r="G15" s="749"/>
      <c r="H15" s="751"/>
      <c r="I15" s="751"/>
      <c r="J15" s="751"/>
      <c r="K15" s="750"/>
      <c r="L15" s="752"/>
      <c r="M15" s="753"/>
      <c r="N15" s="753"/>
      <c r="O15" s="754"/>
      <c r="P15" s="158"/>
      <c r="Q15" s="159"/>
      <c r="R15" s="159"/>
      <c r="S15" s="159"/>
      <c r="T15" s="159"/>
      <c r="U15" s="159"/>
      <c r="V15" s="160"/>
      <c r="W15" s="158"/>
      <c r="X15" s="159"/>
      <c r="Y15" s="159"/>
      <c r="Z15" s="159"/>
      <c r="AA15" s="159"/>
      <c r="AB15" s="159"/>
      <c r="AC15" s="160"/>
      <c r="AD15" s="158"/>
      <c r="AE15" s="159"/>
      <c r="AF15" s="159"/>
      <c r="AG15" s="159"/>
      <c r="AH15" s="159"/>
      <c r="AI15" s="159"/>
      <c r="AJ15" s="160"/>
      <c r="AK15" s="158"/>
      <c r="AL15" s="159"/>
      <c r="AM15" s="159"/>
      <c r="AN15" s="159"/>
      <c r="AO15" s="159"/>
      <c r="AP15" s="159"/>
      <c r="AQ15" s="160"/>
      <c r="AR15" s="158"/>
      <c r="AS15" s="159"/>
      <c r="AT15" s="160"/>
      <c r="AU15" s="755" t="str">
        <f>IF($AZ$3="４週",SUM(P15:AQ15),IF($AZ$3="暦月",SUM(P15:AT15),""))</f>
        <v/>
      </c>
      <c r="AV15" s="756"/>
      <c r="AW15" s="757" t="str">
        <f t="shared" si="1"/>
        <v/>
      </c>
      <c r="AX15" s="758"/>
      <c r="AY15" s="729"/>
      <c r="AZ15" s="730"/>
      <c r="BA15" s="730"/>
      <c r="BB15" s="730"/>
      <c r="BC15" s="730"/>
      <c r="BD15" s="731"/>
    </row>
    <row r="16" spans="1:57" ht="39.9" customHeight="1" x14ac:dyDescent="0.2">
      <c r="A16" s="141"/>
      <c r="B16" s="157">
        <f t="shared" si="2"/>
        <v>4</v>
      </c>
      <c r="C16" s="747"/>
      <c r="D16" s="748"/>
      <c r="E16" s="749"/>
      <c r="F16" s="750"/>
      <c r="G16" s="749"/>
      <c r="H16" s="751"/>
      <c r="I16" s="751"/>
      <c r="J16" s="751"/>
      <c r="K16" s="750"/>
      <c r="L16" s="752"/>
      <c r="M16" s="753"/>
      <c r="N16" s="753"/>
      <c r="O16" s="754"/>
      <c r="P16" s="158"/>
      <c r="Q16" s="159"/>
      <c r="R16" s="159"/>
      <c r="S16" s="159"/>
      <c r="T16" s="159"/>
      <c r="U16" s="159"/>
      <c r="V16" s="160"/>
      <c r="W16" s="158"/>
      <c r="X16" s="159"/>
      <c r="Y16" s="159"/>
      <c r="Z16" s="159"/>
      <c r="AA16" s="159"/>
      <c r="AB16" s="159"/>
      <c r="AC16" s="160"/>
      <c r="AD16" s="158"/>
      <c r="AE16" s="159"/>
      <c r="AF16" s="159"/>
      <c r="AG16" s="159"/>
      <c r="AH16" s="159"/>
      <c r="AI16" s="159"/>
      <c r="AJ16" s="160"/>
      <c r="AK16" s="158"/>
      <c r="AL16" s="159"/>
      <c r="AM16" s="159"/>
      <c r="AN16" s="159"/>
      <c r="AO16" s="159"/>
      <c r="AP16" s="159"/>
      <c r="AQ16" s="160"/>
      <c r="AR16" s="158"/>
      <c r="AS16" s="159"/>
      <c r="AT16" s="160"/>
      <c r="AU16" s="755" t="str">
        <f>IF($AZ$3="４週",SUM(P16:AQ16),IF($AZ$3="暦月",SUM(P16:AT16),""))</f>
        <v/>
      </c>
      <c r="AV16" s="756"/>
      <c r="AW16" s="757" t="str">
        <f t="shared" si="1"/>
        <v/>
      </c>
      <c r="AX16" s="758"/>
      <c r="AY16" s="729"/>
      <c r="AZ16" s="730"/>
      <c r="BA16" s="730"/>
      <c r="BB16" s="730"/>
      <c r="BC16" s="730"/>
      <c r="BD16" s="731"/>
    </row>
    <row r="17" spans="1:56" ht="39.9" customHeight="1" x14ac:dyDescent="0.2">
      <c r="A17" s="141"/>
      <c r="B17" s="157">
        <f t="shared" si="2"/>
        <v>5</v>
      </c>
      <c r="C17" s="747"/>
      <c r="D17" s="748"/>
      <c r="E17" s="749"/>
      <c r="F17" s="750"/>
      <c r="G17" s="749"/>
      <c r="H17" s="751"/>
      <c r="I17" s="751"/>
      <c r="J17" s="751"/>
      <c r="K17" s="750"/>
      <c r="L17" s="752"/>
      <c r="M17" s="753"/>
      <c r="N17" s="753"/>
      <c r="O17" s="754"/>
      <c r="P17" s="158"/>
      <c r="Q17" s="159"/>
      <c r="R17" s="159"/>
      <c r="S17" s="159"/>
      <c r="T17" s="159"/>
      <c r="U17" s="159"/>
      <c r="V17" s="160"/>
      <c r="W17" s="158"/>
      <c r="X17" s="159"/>
      <c r="Y17" s="159"/>
      <c r="Z17" s="159"/>
      <c r="AA17" s="159"/>
      <c r="AB17" s="159"/>
      <c r="AC17" s="160"/>
      <c r="AD17" s="158"/>
      <c r="AE17" s="159"/>
      <c r="AF17" s="159"/>
      <c r="AG17" s="159"/>
      <c r="AH17" s="159"/>
      <c r="AI17" s="159"/>
      <c r="AJ17" s="160"/>
      <c r="AK17" s="158"/>
      <c r="AL17" s="159"/>
      <c r="AM17" s="159"/>
      <c r="AN17" s="159"/>
      <c r="AO17" s="159"/>
      <c r="AP17" s="159"/>
      <c r="AQ17" s="160"/>
      <c r="AR17" s="158"/>
      <c r="AS17" s="159"/>
      <c r="AT17" s="160"/>
      <c r="AU17" s="755" t="str">
        <f t="shared" ref="AU17:AU112" si="3">IF($AZ$3="４週",SUM(P17:AQ17),IF($AZ$3="暦月",SUM(P17:AT17),""))</f>
        <v/>
      </c>
      <c r="AV17" s="756"/>
      <c r="AW17" s="757" t="str">
        <f t="shared" si="1"/>
        <v/>
      </c>
      <c r="AX17" s="758"/>
      <c r="AY17" s="729"/>
      <c r="AZ17" s="730"/>
      <c r="BA17" s="730"/>
      <c r="BB17" s="730"/>
      <c r="BC17" s="730"/>
      <c r="BD17" s="731"/>
    </row>
    <row r="18" spans="1:56" ht="39.9" customHeight="1" x14ac:dyDescent="0.2">
      <c r="A18" s="141"/>
      <c r="B18" s="157">
        <f t="shared" si="2"/>
        <v>6</v>
      </c>
      <c r="C18" s="747"/>
      <c r="D18" s="748"/>
      <c r="E18" s="749"/>
      <c r="F18" s="750"/>
      <c r="G18" s="749"/>
      <c r="H18" s="751"/>
      <c r="I18" s="751"/>
      <c r="J18" s="751"/>
      <c r="K18" s="750"/>
      <c r="L18" s="752"/>
      <c r="M18" s="753"/>
      <c r="N18" s="753"/>
      <c r="O18" s="754"/>
      <c r="P18" s="158"/>
      <c r="Q18" s="159"/>
      <c r="R18" s="159"/>
      <c r="S18" s="159"/>
      <c r="T18" s="159"/>
      <c r="U18" s="159"/>
      <c r="V18" s="160"/>
      <c r="W18" s="158"/>
      <c r="X18" s="159"/>
      <c r="Y18" s="159"/>
      <c r="Z18" s="159"/>
      <c r="AA18" s="159"/>
      <c r="AB18" s="159"/>
      <c r="AC18" s="160"/>
      <c r="AD18" s="158"/>
      <c r="AE18" s="159"/>
      <c r="AF18" s="159"/>
      <c r="AG18" s="159"/>
      <c r="AH18" s="159"/>
      <c r="AI18" s="159"/>
      <c r="AJ18" s="160"/>
      <c r="AK18" s="158"/>
      <c r="AL18" s="159"/>
      <c r="AM18" s="159"/>
      <c r="AN18" s="159"/>
      <c r="AO18" s="159"/>
      <c r="AP18" s="159"/>
      <c r="AQ18" s="160"/>
      <c r="AR18" s="158"/>
      <c r="AS18" s="159"/>
      <c r="AT18" s="160"/>
      <c r="AU18" s="755" t="str">
        <f t="shared" si="3"/>
        <v/>
      </c>
      <c r="AV18" s="756"/>
      <c r="AW18" s="757" t="str">
        <f t="shared" si="1"/>
        <v/>
      </c>
      <c r="AX18" s="758"/>
      <c r="AY18" s="729"/>
      <c r="AZ18" s="730"/>
      <c r="BA18" s="730"/>
      <c r="BB18" s="730"/>
      <c r="BC18" s="730"/>
      <c r="BD18" s="731"/>
    </row>
    <row r="19" spans="1:56" ht="39.9" customHeight="1" x14ac:dyDescent="0.2">
      <c r="A19" s="141"/>
      <c r="B19" s="157">
        <f t="shared" si="2"/>
        <v>7</v>
      </c>
      <c r="C19" s="747"/>
      <c r="D19" s="748"/>
      <c r="E19" s="749"/>
      <c r="F19" s="750"/>
      <c r="G19" s="749"/>
      <c r="H19" s="751"/>
      <c r="I19" s="751"/>
      <c r="J19" s="751"/>
      <c r="K19" s="750"/>
      <c r="L19" s="752"/>
      <c r="M19" s="753"/>
      <c r="N19" s="753"/>
      <c r="O19" s="754"/>
      <c r="P19" s="158"/>
      <c r="Q19" s="159"/>
      <c r="R19" s="159"/>
      <c r="S19" s="159"/>
      <c r="T19" s="159"/>
      <c r="U19" s="159"/>
      <c r="V19" s="160"/>
      <c r="W19" s="158"/>
      <c r="X19" s="159"/>
      <c r="Y19" s="159"/>
      <c r="Z19" s="159"/>
      <c r="AA19" s="159"/>
      <c r="AB19" s="159"/>
      <c r="AC19" s="160"/>
      <c r="AD19" s="158"/>
      <c r="AE19" s="159"/>
      <c r="AF19" s="159"/>
      <c r="AG19" s="159"/>
      <c r="AH19" s="159"/>
      <c r="AI19" s="159"/>
      <c r="AJ19" s="160"/>
      <c r="AK19" s="158"/>
      <c r="AL19" s="159"/>
      <c r="AM19" s="159"/>
      <c r="AN19" s="159"/>
      <c r="AO19" s="159"/>
      <c r="AP19" s="159"/>
      <c r="AQ19" s="160"/>
      <c r="AR19" s="158"/>
      <c r="AS19" s="159"/>
      <c r="AT19" s="160"/>
      <c r="AU19" s="755" t="str">
        <f>IF($AZ$3="４週",SUM(P19:AQ19),IF($AZ$3="暦月",SUM(P19:AT19),""))</f>
        <v/>
      </c>
      <c r="AV19" s="756"/>
      <c r="AW19" s="757" t="str">
        <f t="shared" si="1"/>
        <v/>
      </c>
      <c r="AX19" s="758"/>
      <c r="AY19" s="729"/>
      <c r="AZ19" s="730"/>
      <c r="BA19" s="730"/>
      <c r="BB19" s="730"/>
      <c r="BC19" s="730"/>
      <c r="BD19" s="731"/>
    </row>
    <row r="20" spans="1:56" ht="39.9" customHeight="1" x14ac:dyDescent="0.2">
      <c r="A20" s="141"/>
      <c r="B20" s="157">
        <f t="shared" si="2"/>
        <v>8</v>
      </c>
      <c r="C20" s="747"/>
      <c r="D20" s="748"/>
      <c r="E20" s="749"/>
      <c r="F20" s="750"/>
      <c r="G20" s="749"/>
      <c r="H20" s="751"/>
      <c r="I20" s="751"/>
      <c r="J20" s="751"/>
      <c r="K20" s="750"/>
      <c r="L20" s="752"/>
      <c r="M20" s="753"/>
      <c r="N20" s="753"/>
      <c r="O20" s="754"/>
      <c r="P20" s="158"/>
      <c r="Q20" s="159"/>
      <c r="R20" s="159"/>
      <c r="S20" s="159"/>
      <c r="T20" s="159"/>
      <c r="U20" s="159"/>
      <c r="V20" s="160"/>
      <c r="W20" s="158"/>
      <c r="X20" s="159"/>
      <c r="Y20" s="159"/>
      <c r="Z20" s="159"/>
      <c r="AA20" s="159"/>
      <c r="AB20" s="159"/>
      <c r="AC20" s="160"/>
      <c r="AD20" s="158"/>
      <c r="AE20" s="159"/>
      <c r="AF20" s="159"/>
      <c r="AG20" s="159"/>
      <c r="AH20" s="159"/>
      <c r="AI20" s="159"/>
      <c r="AJ20" s="160"/>
      <c r="AK20" s="158"/>
      <c r="AL20" s="159"/>
      <c r="AM20" s="159"/>
      <c r="AN20" s="159"/>
      <c r="AO20" s="159"/>
      <c r="AP20" s="159"/>
      <c r="AQ20" s="160"/>
      <c r="AR20" s="158"/>
      <c r="AS20" s="159"/>
      <c r="AT20" s="160"/>
      <c r="AU20" s="755" t="str">
        <f t="shared" si="3"/>
        <v/>
      </c>
      <c r="AV20" s="756"/>
      <c r="AW20" s="757" t="str">
        <f t="shared" si="1"/>
        <v/>
      </c>
      <c r="AX20" s="758"/>
      <c r="AY20" s="729"/>
      <c r="AZ20" s="730"/>
      <c r="BA20" s="730"/>
      <c r="BB20" s="730"/>
      <c r="BC20" s="730"/>
      <c r="BD20" s="731"/>
    </row>
    <row r="21" spans="1:56" ht="39.9" customHeight="1" x14ac:dyDescent="0.2">
      <c r="A21" s="141"/>
      <c r="B21" s="157">
        <f t="shared" si="2"/>
        <v>9</v>
      </c>
      <c r="C21" s="747"/>
      <c r="D21" s="748"/>
      <c r="E21" s="749"/>
      <c r="F21" s="750"/>
      <c r="G21" s="749"/>
      <c r="H21" s="751"/>
      <c r="I21" s="751"/>
      <c r="J21" s="751"/>
      <c r="K21" s="750"/>
      <c r="L21" s="752"/>
      <c r="M21" s="753"/>
      <c r="N21" s="753"/>
      <c r="O21" s="754"/>
      <c r="P21" s="158"/>
      <c r="Q21" s="159"/>
      <c r="R21" s="159"/>
      <c r="S21" s="159"/>
      <c r="T21" s="159"/>
      <c r="U21" s="159"/>
      <c r="V21" s="160"/>
      <c r="W21" s="158"/>
      <c r="X21" s="159"/>
      <c r="Y21" s="159"/>
      <c r="Z21" s="159"/>
      <c r="AA21" s="159"/>
      <c r="AB21" s="159"/>
      <c r="AC21" s="160"/>
      <c r="AD21" s="158"/>
      <c r="AE21" s="159"/>
      <c r="AF21" s="159"/>
      <c r="AG21" s="159"/>
      <c r="AH21" s="159"/>
      <c r="AI21" s="159"/>
      <c r="AJ21" s="160"/>
      <c r="AK21" s="158"/>
      <c r="AL21" s="159"/>
      <c r="AM21" s="159"/>
      <c r="AN21" s="159"/>
      <c r="AO21" s="159"/>
      <c r="AP21" s="159"/>
      <c r="AQ21" s="160"/>
      <c r="AR21" s="158"/>
      <c r="AS21" s="159"/>
      <c r="AT21" s="160"/>
      <c r="AU21" s="755" t="str">
        <f t="shared" si="3"/>
        <v/>
      </c>
      <c r="AV21" s="756"/>
      <c r="AW21" s="757" t="str">
        <f t="shared" si="1"/>
        <v/>
      </c>
      <c r="AX21" s="758"/>
      <c r="AY21" s="729"/>
      <c r="AZ21" s="730"/>
      <c r="BA21" s="730"/>
      <c r="BB21" s="730"/>
      <c r="BC21" s="730"/>
      <c r="BD21" s="731"/>
    </row>
    <row r="22" spans="1:56" ht="39.9" customHeight="1" x14ac:dyDescent="0.2">
      <c r="A22" s="141"/>
      <c r="B22" s="157">
        <f t="shared" si="2"/>
        <v>10</v>
      </c>
      <c r="C22" s="747"/>
      <c r="D22" s="748"/>
      <c r="E22" s="749"/>
      <c r="F22" s="750"/>
      <c r="G22" s="749"/>
      <c r="H22" s="751"/>
      <c r="I22" s="751"/>
      <c r="J22" s="751"/>
      <c r="K22" s="750"/>
      <c r="L22" s="752"/>
      <c r="M22" s="753"/>
      <c r="N22" s="753"/>
      <c r="O22" s="754"/>
      <c r="P22" s="158"/>
      <c r="Q22" s="159"/>
      <c r="R22" s="159"/>
      <c r="S22" s="159"/>
      <c r="T22" s="159"/>
      <c r="U22" s="159"/>
      <c r="V22" s="160"/>
      <c r="W22" s="158"/>
      <c r="X22" s="159"/>
      <c r="Y22" s="159"/>
      <c r="Z22" s="159"/>
      <c r="AA22" s="159"/>
      <c r="AB22" s="159"/>
      <c r="AC22" s="160"/>
      <c r="AD22" s="158"/>
      <c r="AE22" s="159"/>
      <c r="AF22" s="159"/>
      <c r="AG22" s="159"/>
      <c r="AH22" s="159"/>
      <c r="AI22" s="159"/>
      <c r="AJ22" s="160"/>
      <c r="AK22" s="158"/>
      <c r="AL22" s="159"/>
      <c r="AM22" s="159"/>
      <c r="AN22" s="159"/>
      <c r="AO22" s="159"/>
      <c r="AP22" s="159"/>
      <c r="AQ22" s="160"/>
      <c r="AR22" s="158"/>
      <c r="AS22" s="159"/>
      <c r="AT22" s="160"/>
      <c r="AU22" s="755" t="str">
        <f t="shared" si="3"/>
        <v/>
      </c>
      <c r="AV22" s="756"/>
      <c r="AW22" s="757" t="str">
        <f t="shared" si="1"/>
        <v/>
      </c>
      <c r="AX22" s="758"/>
      <c r="AY22" s="729"/>
      <c r="AZ22" s="730"/>
      <c r="BA22" s="730"/>
      <c r="BB22" s="730"/>
      <c r="BC22" s="730"/>
      <c r="BD22" s="731"/>
    </row>
    <row r="23" spans="1:56" ht="39.9" customHeight="1" x14ac:dyDescent="0.2">
      <c r="A23" s="141"/>
      <c r="B23" s="157">
        <f t="shared" si="2"/>
        <v>11</v>
      </c>
      <c r="C23" s="747"/>
      <c r="D23" s="748"/>
      <c r="E23" s="749"/>
      <c r="F23" s="750"/>
      <c r="G23" s="749"/>
      <c r="H23" s="751"/>
      <c r="I23" s="751"/>
      <c r="J23" s="751"/>
      <c r="K23" s="750"/>
      <c r="L23" s="752"/>
      <c r="M23" s="753"/>
      <c r="N23" s="753"/>
      <c r="O23" s="754"/>
      <c r="P23" s="158"/>
      <c r="Q23" s="159"/>
      <c r="R23" s="159"/>
      <c r="S23" s="159"/>
      <c r="T23" s="159"/>
      <c r="U23" s="159"/>
      <c r="V23" s="160"/>
      <c r="W23" s="158"/>
      <c r="X23" s="159"/>
      <c r="Y23" s="159"/>
      <c r="Z23" s="159"/>
      <c r="AA23" s="159"/>
      <c r="AB23" s="159"/>
      <c r="AC23" s="160"/>
      <c r="AD23" s="158"/>
      <c r="AE23" s="159"/>
      <c r="AF23" s="159"/>
      <c r="AG23" s="159"/>
      <c r="AH23" s="159"/>
      <c r="AI23" s="159"/>
      <c r="AJ23" s="160"/>
      <c r="AK23" s="158"/>
      <c r="AL23" s="159"/>
      <c r="AM23" s="159"/>
      <c r="AN23" s="159"/>
      <c r="AO23" s="159"/>
      <c r="AP23" s="159"/>
      <c r="AQ23" s="160"/>
      <c r="AR23" s="158"/>
      <c r="AS23" s="159"/>
      <c r="AT23" s="160"/>
      <c r="AU23" s="755" t="str">
        <f t="shared" si="3"/>
        <v/>
      </c>
      <c r="AV23" s="756"/>
      <c r="AW23" s="757" t="str">
        <f t="shared" si="1"/>
        <v/>
      </c>
      <c r="AX23" s="758"/>
      <c r="AY23" s="729"/>
      <c r="AZ23" s="730"/>
      <c r="BA23" s="730"/>
      <c r="BB23" s="730"/>
      <c r="BC23" s="730"/>
      <c r="BD23" s="731"/>
    </row>
    <row r="24" spans="1:56" ht="39.9" customHeight="1" x14ac:dyDescent="0.2">
      <c r="A24" s="141"/>
      <c r="B24" s="157">
        <f t="shared" si="2"/>
        <v>12</v>
      </c>
      <c r="C24" s="747"/>
      <c r="D24" s="748"/>
      <c r="E24" s="749"/>
      <c r="F24" s="750"/>
      <c r="G24" s="749"/>
      <c r="H24" s="751"/>
      <c r="I24" s="751"/>
      <c r="J24" s="751"/>
      <c r="K24" s="750"/>
      <c r="L24" s="752"/>
      <c r="M24" s="753"/>
      <c r="N24" s="753"/>
      <c r="O24" s="754"/>
      <c r="P24" s="158"/>
      <c r="Q24" s="159"/>
      <c r="R24" s="159"/>
      <c r="S24" s="159"/>
      <c r="T24" s="159"/>
      <c r="U24" s="159"/>
      <c r="V24" s="160"/>
      <c r="W24" s="158"/>
      <c r="X24" s="159"/>
      <c r="Y24" s="159"/>
      <c r="Z24" s="159"/>
      <c r="AA24" s="159"/>
      <c r="AB24" s="159"/>
      <c r="AC24" s="160"/>
      <c r="AD24" s="158"/>
      <c r="AE24" s="159"/>
      <c r="AF24" s="159"/>
      <c r="AG24" s="159"/>
      <c r="AH24" s="159"/>
      <c r="AI24" s="159"/>
      <c r="AJ24" s="160"/>
      <c r="AK24" s="158"/>
      <c r="AL24" s="159"/>
      <c r="AM24" s="159"/>
      <c r="AN24" s="159"/>
      <c r="AO24" s="159"/>
      <c r="AP24" s="159"/>
      <c r="AQ24" s="160"/>
      <c r="AR24" s="158"/>
      <c r="AS24" s="159"/>
      <c r="AT24" s="160"/>
      <c r="AU24" s="755" t="str">
        <f t="shared" si="3"/>
        <v/>
      </c>
      <c r="AV24" s="756"/>
      <c r="AW24" s="757" t="str">
        <f t="shared" si="1"/>
        <v/>
      </c>
      <c r="AX24" s="758"/>
      <c r="AY24" s="729"/>
      <c r="AZ24" s="730"/>
      <c r="BA24" s="730"/>
      <c r="BB24" s="730"/>
      <c r="BC24" s="730"/>
      <c r="BD24" s="731"/>
    </row>
    <row r="25" spans="1:56" ht="39.9" customHeight="1" x14ac:dyDescent="0.2">
      <c r="A25" s="141"/>
      <c r="B25" s="157">
        <f t="shared" si="2"/>
        <v>13</v>
      </c>
      <c r="C25" s="747"/>
      <c r="D25" s="748"/>
      <c r="E25" s="749"/>
      <c r="F25" s="750"/>
      <c r="G25" s="749"/>
      <c r="H25" s="751"/>
      <c r="I25" s="751"/>
      <c r="J25" s="751"/>
      <c r="K25" s="750"/>
      <c r="L25" s="752"/>
      <c r="M25" s="753"/>
      <c r="N25" s="753"/>
      <c r="O25" s="754"/>
      <c r="P25" s="158"/>
      <c r="Q25" s="159"/>
      <c r="R25" s="159"/>
      <c r="S25" s="159"/>
      <c r="T25" s="159"/>
      <c r="U25" s="159"/>
      <c r="V25" s="160"/>
      <c r="W25" s="158"/>
      <c r="X25" s="159"/>
      <c r="Y25" s="159"/>
      <c r="Z25" s="159"/>
      <c r="AA25" s="159"/>
      <c r="AB25" s="159"/>
      <c r="AC25" s="160"/>
      <c r="AD25" s="158"/>
      <c r="AE25" s="159"/>
      <c r="AF25" s="159"/>
      <c r="AG25" s="159"/>
      <c r="AH25" s="159"/>
      <c r="AI25" s="159"/>
      <c r="AJ25" s="160"/>
      <c r="AK25" s="158"/>
      <c r="AL25" s="159"/>
      <c r="AM25" s="159"/>
      <c r="AN25" s="159"/>
      <c r="AO25" s="159"/>
      <c r="AP25" s="159"/>
      <c r="AQ25" s="160"/>
      <c r="AR25" s="158"/>
      <c r="AS25" s="159"/>
      <c r="AT25" s="160"/>
      <c r="AU25" s="755" t="str">
        <f t="shared" si="3"/>
        <v/>
      </c>
      <c r="AV25" s="756"/>
      <c r="AW25" s="757" t="str">
        <f t="shared" si="1"/>
        <v/>
      </c>
      <c r="AX25" s="758"/>
      <c r="AY25" s="729"/>
      <c r="AZ25" s="730"/>
      <c r="BA25" s="730"/>
      <c r="BB25" s="730"/>
      <c r="BC25" s="730"/>
      <c r="BD25" s="731"/>
    </row>
    <row r="26" spans="1:56" ht="39.9" customHeight="1" x14ac:dyDescent="0.2">
      <c r="A26" s="141"/>
      <c r="B26" s="157">
        <f t="shared" si="2"/>
        <v>14</v>
      </c>
      <c r="C26" s="747"/>
      <c r="D26" s="748"/>
      <c r="E26" s="749"/>
      <c r="F26" s="750"/>
      <c r="G26" s="749"/>
      <c r="H26" s="751"/>
      <c r="I26" s="751"/>
      <c r="J26" s="751"/>
      <c r="K26" s="750"/>
      <c r="L26" s="752"/>
      <c r="M26" s="753"/>
      <c r="N26" s="753"/>
      <c r="O26" s="754"/>
      <c r="P26" s="158"/>
      <c r="Q26" s="159"/>
      <c r="R26" s="159"/>
      <c r="S26" s="159"/>
      <c r="T26" s="159"/>
      <c r="U26" s="159"/>
      <c r="V26" s="160"/>
      <c r="W26" s="158"/>
      <c r="X26" s="159"/>
      <c r="Y26" s="159"/>
      <c r="Z26" s="159"/>
      <c r="AA26" s="159"/>
      <c r="AB26" s="159"/>
      <c r="AC26" s="160"/>
      <c r="AD26" s="158"/>
      <c r="AE26" s="159"/>
      <c r="AF26" s="159"/>
      <c r="AG26" s="159"/>
      <c r="AH26" s="159"/>
      <c r="AI26" s="159"/>
      <c r="AJ26" s="160"/>
      <c r="AK26" s="158"/>
      <c r="AL26" s="159"/>
      <c r="AM26" s="159"/>
      <c r="AN26" s="159"/>
      <c r="AO26" s="159"/>
      <c r="AP26" s="159"/>
      <c r="AQ26" s="160"/>
      <c r="AR26" s="158"/>
      <c r="AS26" s="159"/>
      <c r="AT26" s="160"/>
      <c r="AU26" s="755" t="str">
        <f t="shared" si="3"/>
        <v/>
      </c>
      <c r="AV26" s="756"/>
      <c r="AW26" s="757" t="str">
        <f t="shared" si="1"/>
        <v/>
      </c>
      <c r="AX26" s="758"/>
      <c r="AY26" s="729"/>
      <c r="AZ26" s="730"/>
      <c r="BA26" s="730"/>
      <c r="BB26" s="730"/>
      <c r="BC26" s="730"/>
      <c r="BD26" s="731"/>
    </row>
    <row r="27" spans="1:56" ht="39.9" customHeight="1" x14ac:dyDescent="0.2">
      <c r="A27" s="141"/>
      <c r="B27" s="157">
        <f t="shared" si="2"/>
        <v>15</v>
      </c>
      <c r="C27" s="747"/>
      <c r="D27" s="748"/>
      <c r="E27" s="749"/>
      <c r="F27" s="750"/>
      <c r="G27" s="749"/>
      <c r="H27" s="751"/>
      <c r="I27" s="751"/>
      <c r="J27" s="751"/>
      <c r="K27" s="750"/>
      <c r="L27" s="752"/>
      <c r="M27" s="753"/>
      <c r="N27" s="753"/>
      <c r="O27" s="754"/>
      <c r="P27" s="158"/>
      <c r="Q27" s="159"/>
      <c r="R27" s="159"/>
      <c r="S27" s="159"/>
      <c r="T27" s="159"/>
      <c r="U27" s="159"/>
      <c r="V27" s="160"/>
      <c r="W27" s="158"/>
      <c r="X27" s="159"/>
      <c r="Y27" s="159"/>
      <c r="Z27" s="159"/>
      <c r="AA27" s="159"/>
      <c r="AB27" s="159"/>
      <c r="AC27" s="160"/>
      <c r="AD27" s="158"/>
      <c r="AE27" s="159"/>
      <c r="AF27" s="159"/>
      <c r="AG27" s="159"/>
      <c r="AH27" s="159"/>
      <c r="AI27" s="159"/>
      <c r="AJ27" s="160"/>
      <c r="AK27" s="158"/>
      <c r="AL27" s="159"/>
      <c r="AM27" s="159"/>
      <c r="AN27" s="159"/>
      <c r="AO27" s="159"/>
      <c r="AP27" s="159"/>
      <c r="AQ27" s="160"/>
      <c r="AR27" s="158"/>
      <c r="AS27" s="159"/>
      <c r="AT27" s="160"/>
      <c r="AU27" s="755" t="str">
        <f t="shared" si="3"/>
        <v/>
      </c>
      <c r="AV27" s="756"/>
      <c r="AW27" s="757" t="str">
        <f t="shared" si="1"/>
        <v/>
      </c>
      <c r="AX27" s="758"/>
      <c r="AY27" s="729"/>
      <c r="AZ27" s="730"/>
      <c r="BA27" s="730"/>
      <c r="BB27" s="730"/>
      <c r="BC27" s="730"/>
      <c r="BD27" s="731"/>
    </row>
    <row r="28" spans="1:56" ht="39.9" customHeight="1" x14ac:dyDescent="0.2">
      <c r="A28" s="141"/>
      <c r="B28" s="157">
        <f t="shared" si="2"/>
        <v>16</v>
      </c>
      <c r="C28" s="747"/>
      <c r="D28" s="748"/>
      <c r="E28" s="749"/>
      <c r="F28" s="750"/>
      <c r="G28" s="749"/>
      <c r="H28" s="751"/>
      <c r="I28" s="751"/>
      <c r="J28" s="751"/>
      <c r="K28" s="750"/>
      <c r="L28" s="752"/>
      <c r="M28" s="753"/>
      <c r="N28" s="753"/>
      <c r="O28" s="754"/>
      <c r="P28" s="158"/>
      <c r="Q28" s="159"/>
      <c r="R28" s="159"/>
      <c r="S28" s="159"/>
      <c r="T28" s="159"/>
      <c r="U28" s="159"/>
      <c r="V28" s="160"/>
      <c r="W28" s="158"/>
      <c r="X28" s="159"/>
      <c r="Y28" s="159"/>
      <c r="Z28" s="159"/>
      <c r="AA28" s="159"/>
      <c r="AB28" s="159"/>
      <c r="AC28" s="160"/>
      <c r="AD28" s="158"/>
      <c r="AE28" s="159"/>
      <c r="AF28" s="159"/>
      <c r="AG28" s="159"/>
      <c r="AH28" s="159"/>
      <c r="AI28" s="159"/>
      <c r="AJ28" s="160"/>
      <c r="AK28" s="158"/>
      <c r="AL28" s="159"/>
      <c r="AM28" s="159"/>
      <c r="AN28" s="159"/>
      <c r="AO28" s="159"/>
      <c r="AP28" s="159"/>
      <c r="AQ28" s="160"/>
      <c r="AR28" s="158"/>
      <c r="AS28" s="159"/>
      <c r="AT28" s="160"/>
      <c r="AU28" s="755" t="str">
        <f t="shared" si="3"/>
        <v/>
      </c>
      <c r="AV28" s="756"/>
      <c r="AW28" s="757" t="str">
        <f t="shared" si="1"/>
        <v/>
      </c>
      <c r="AX28" s="758"/>
      <c r="AY28" s="729"/>
      <c r="AZ28" s="730"/>
      <c r="BA28" s="730"/>
      <c r="BB28" s="730"/>
      <c r="BC28" s="730"/>
      <c r="BD28" s="731"/>
    </row>
    <row r="29" spans="1:56" ht="39.9" customHeight="1" x14ac:dyDescent="0.2">
      <c r="A29" s="141"/>
      <c r="B29" s="157">
        <f t="shared" si="2"/>
        <v>17</v>
      </c>
      <c r="C29" s="747"/>
      <c r="D29" s="748"/>
      <c r="E29" s="749"/>
      <c r="F29" s="750"/>
      <c r="G29" s="749"/>
      <c r="H29" s="751"/>
      <c r="I29" s="751"/>
      <c r="J29" s="751"/>
      <c r="K29" s="750"/>
      <c r="L29" s="752"/>
      <c r="M29" s="753"/>
      <c r="N29" s="753"/>
      <c r="O29" s="754"/>
      <c r="P29" s="158"/>
      <c r="Q29" s="159"/>
      <c r="R29" s="159"/>
      <c r="S29" s="159"/>
      <c r="T29" s="159"/>
      <c r="U29" s="159"/>
      <c r="V29" s="160"/>
      <c r="W29" s="158"/>
      <c r="X29" s="159"/>
      <c r="Y29" s="159"/>
      <c r="Z29" s="159"/>
      <c r="AA29" s="159"/>
      <c r="AB29" s="159"/>
      <c r="AC29" s="160"/>
      <c r="AD29" s="158"/>
      <c r="AE29" s="159"/>
      <c r="AF29" s="159"/>
      <c r="AG29" s="159"/>
      <c r="AH29" s="159"/>
      <c r="AI29" s="159"/>
      <c r="AJ29" s="160"/>
      <c r="AK29" s="158"/>
      <c r="AL29" s="159"/>
      <c r="AM29" s="159"/>
      <c r="AN29" s="159"/>
      <c r="AO29" s="159"/>
      <c r="AP29" s="159"/>
      <c r="AQ29" s="160"/>
      <c r="AR29" s="158"/>
      <c r="AS29" s="159"/>
      <c r="AT29" s="160"/>
      <c r="AU29" s="755" t="str">
        <f t="shared" si="3"/>
        <v/>
      </c>
      <c r="AV29" s="756"/>
      <c r="AW29" s="757" t="str">
        <f t="shared" si="1"/>
        <v/>
      </c>
      <c r="AX29" s="758"/>
      <c r="AY29" s="729"/>
      <c r="AZ29" s="730"/>
      <c r="BA29" s="730"/>
      <c r="BB29" s="730"/>
      <c r="BC29" s="730"/>
      <c r="BD29" s="731"/>
    </row>
    <row r="30" spans="1:56" ht="39.9" customHeight="1" x14ac:dyDescent="0.2">
      <c r="A30" s="141"/>
      <c r="B30" s="157">
        <f t="shared" si="2"/>
        <v>18</v>
      </c>
      <c r="C30" s="747"/>
      <c r="D30" s="748"/>
      <c r="E30" s="749"/>
      <c r="F30" s="750"/>
      <c r="G30" s="749"/>
      <c r="H30" s="751"/>
      <c r="I30" s="751"/>
      <c r="J30" s="751"/>
      <c r="K30" s="750"/>
      <c r="L30" s="752"/>
      <c r="M30" s="753"/>
      <c r="N30" s="753"/>
      <c r="O30" s="754"/>
      <c r="P30" s="158"/>
      <c r="Q30" s="159"/>
      <c r="R30" s="159"/>
      <c r="S30" s="159"/>
      <c r="T30" s="159"/>
      <c r="U30" s="159"/>
      <c r="V30" s="160"/>
      <c r="W30" s="158"/>
      <c r="X30" s="159"/>
      <c r="Y30" s="159"/>
      <c r="Z30" s="159"/>
      <c r="AA30" s="159"/>
      <c r="AB30" s="159"/>
      <c r="AC30" s="160"/>
      <c r="AD30" s="158"/>
      <c r="AE30" s="159"/>
      <c r="AF30" s="159"/>
      <c r="AG30" s="159"/>
      <c r="AH30" s="159"/>
      <c r="AI30" s="159"/>
      <c r="AJ30" s="160"/>
      <c r="AK30" s="158"/>
      <c r="AL30" s="159"/>
      <c r="AM30" s="159"/>
      <c r="AN30" s="159"/>
      <c r="AO30" s="159"/>
      <c r="AP30" s="159"/>
      <c r="AQ30" s="160"/>
      <c r="AR30" s="158"/>
      <c r="AS30" s="159"/>
      <c r="AT30" s="160"/>
      <c r="AU30" s="755" t="str">
        <f t="shared" si="3"/>
        <v/>
      </c>
      <c r="AV30" s="756"/>
      <c r="AW30" s="757" t="str">
        <f t="shared" si="1"/>
        <v/>
      </c>
      <c r="AX30" s="758"/>
      <c r="AY30" s="729"/>
      <c r="AZ30" s="730"/>
      <c r="BA30" s="730"/>
      <c r="BB30" s="730"/>
      <c r="BC30" s="730"/>
      <c r="BD30" s="731"/>
    </row>
    <row r="31" spans="1:56" ht="39.9" customHeight="1" x14ac:dyDescent="0.2">
      <c r="A31" s="141"/>
      <c r="B31" s="157">
        <f t="shared" si="2"/>
        <v>19</v>
      </c>
      <c r="C31" s="747"/>
      <c r="D31" s="748"/>
      <c r="E31" s="749"/>
      <c r="F31" s="750"/>
      <c r="G31" s="749"/>
      <c r="H31" s="751"/>
      <c r="I31" s="751"/>
      <c r="J31" s="751"/>
      <c r="K31" s="750"/>
      <c r="L31" s="752"/>
      <c r="M31" s="753"/>
      <c r="N31" s="753"/>
      <c r="O31" s="754"/>
      <c r="P31" s="158"/>
      <c r="Q31" s="159"/>
      <c r="R31" s="159"/>
      <c r="S31" s="159"/>
      <c r="T31" s="159"/>
      <c r="U31" s="159"/>
      <c r="V31" s="160"/>
      <c r="W31" s="158"/>
      <c r="X31" s="159"/>
      <c r="Y31" s="159"/>
      <c r="Z31" s="159"/>
      <c r="AA31" s="159"/>
      <c r="AB31" s="159"/>
      <c r="AC31" s="160"/>
      <c r="AD31" s="158"/>
      <c r="AE31" s="159"/>
      <c r="AF31" s="159"/>
      <c r="AG31" s="159"/>
      <c r="AH31" s="159"/>
      <c r="AI31" s="159"/>
      <c r="AJ31" s="160"/>
      <c r="AK31" s="158"/>
      <c r="AL31" s="159"/>
      <c r="AM31" s="159"/>
      <c r="AN31" s="159"/>
      <c r="AO31" s="159"/>
      <c r="AP31" s="159"/>
      <c r="AQ31" s="160"/>
      <c r="AR31" s="158"/>
      <c r="AS31" s="159"/>
      <c r="AT31" s="160"/>
      <c r="AU31" s="755" t="str">
        <f t="shared" si="3"/>
        <v/>
      </c>
      <c r="AV31" s="756"/>
      <c r="AW31" s="757" t="str">
        <f t="shared" si="1"/>
        <v/>
      </c>
      <c r="AX31" s="758"/>
      <c r="AY31" s="729"/>
      <c r="AZ31" s="730"/>
      <c r="BA31" s="730"/>
      <c r="BB31" s="730"/>
      <c r="BC31" s="730"/>
      <c r="BD31" s="731"/>
    </row>
    <row r="32" spans="1:56" ht="39.9" customHeight="1" x14ac:dyDescent="0.2">
      <c r="A32" s="141"/>
      <c r="B32" s="157">
        <f t="shared" si="2"/>
        <v>20</v>
      </c>
      <c r="C32" s="747"/>
      <c r="D32" s="748"/>
      <c r="E32" s="749"/>
      <c r="F32" s="750"/>
      <c r="G32" s="749"/>
      <c r="H32" s="751"/>
      <c r="I32" s="751"/>
      <c r="J32" s="751"/>
      <c r="K32" s="750"/>
      <c r="L32" s="752"/>
      <c r="M32" s="753"/>
      <c r="N32" s="753"/>
      <c r="O32" s="754"/>
      <c r="P32" s="158"/>
      <c r="Q32" s="159"/>
      <c r="R32" s="159"/>
      <c r="S32" s="159"/>
      <c r="T32" s="159"/>
      <c r="U32" s="159"/>
      <c r="V32" s="160"/>
      <c r="W32" s="158"/>
      <c r="X32" s="159"/>
      <c r="Y32" s="159"/>
      <c r="Z32" s="159"/>
      <c r="AA32" s="159"/>
      <c r="AB32" s="159"/>
      <c r="AC32" s="160"/>
      <c r="AD32" s="158"/>
      <c r="AE32" s="159"/>
      <c r="AF32" s="159"/>
      <c r="AG32" s="159"/>
      <c r="AH32" s="159"/>
      <c r="AI32" s="159"/>
      <c r="AJ32" s="160"/>
      <c r="AK32" s="158"/>
      <c r="AL32" s="159"/>
      <c r="AM32" s="159"/>
      <c r="AN32" s="159"/>
      <c r="AO32" s="159"/>
      <c r="AP32" s="159"/>
      <c r="AQ32" s="160"/>
      <c r="AR32" s="158"/>
      <c r="AS32" s="159"/>
      <c r="AT32" s="160"/>
      <c r="AU32" s="755" t="str">
        <f t="shared" si="3"/>
        <v/>
      </c>
      <c r="AV32" s="756"/>
      <c r="AW32" s="757" t="str">
        <f t="shared" si="1"/>
        <v/>
      </c>
      <c r="AX32" s="758"/>
      <c r="AY32" s="729"/>
      <c r="AZ32" s="730"/>
      <c r="BA32" s="730"/>
      <c r="BB32" s="730"/>
      <c r="BC32" s="730"/>
      <c r="BD32" s="731"/>
    </row>
    <row r="33" spans="1:56" ht="39.9" customHeight="1" x14ac:dyDescent="0.2">
      <c r="A33" s="141"/>
      <c r="B33" s="157">
        <f t="shared" si="2"/>
        <v>21</v>
      </c>
      <c r="C33" s="747"/>
      <c r="D33" s="748"/>
      <c r="E33" s="749"/>
      <c r="F33" s="750"/>
      <c r="G33" s="749"/>
      <c r="H33" s="751"/>
      <c r="I33" s="751"/>
      <c r="J33" s="751"/>
      <c r="K33" s="750"/>
      <c r="L33" s="752"/>
      <c r="M33" s="753"/>
      <c r="N33" s="753"/>
      <c r="O33" s="754"/>
      <c r="P33" s="158"/>
      <c r="Q33" s="159"/>
      <c r="R33" s="159"/>
      <c r="S33" s="159"/>
      <c r="T33" s="159"/>
      <c r="U33" s="159"/>
      <c r="V33" s="160"/>
      <c r="W33" s="158"/>
      <c r="X33" s="159"/>
      <c r="Y33" s="159"/>
      <c r="Z33" s="159"/>
      <c r="AA33" s="159"/>
      <c r="AB33" s="159"/>
      <c r="AC33" s="160"/>
      <c r="AD33" s="158"/>
      <c r="AE33" s="159"/>
      <c r="AF33" s="159"/>
      <c r="AG33" s="159"/>
      <c r="AH33" s="159"/>
      <c r="AI33" s="159"/>
      <c r="AJ33" s="160"/>
      <c r="AK33" s="158"/>
      <c r="AL33" s="159"/>
      <c r="AM33" s="159"/>
      <c r="AN33" s="159"/>
      <c r="AO33" s="159"/>
      <c r="AP33" s="159"/>
      <c r="AQ33" s="160"/>
      <c r="AR33" s="158"/>
      <c r="AS33" s="159"/>
      <c r="AT33" s="160"/>
      <c r="AU33" s="755" t="str">
        <f t="shared" si="3"/>
        <v/>
      </c>
      <c r="AV33" s="756"/>
      <c r="AW33" s="757" t="str">
        <f t="shared" si="1"/>
        <v/>
      </c>
      <c r="AX33" s="758"/>
      <c r="AY33" s="729"/>
      <c r="AZ33" s="730"/>
      <c r="BA33" s="730"/>
      <c r="BB33" s="730"/>
      <c r="BC33" s="730"/>
      <c r="BD33" s="731"/>
    </row>
    <row r="34" spans="1:56" ht="39.9" customHeight="1" x14ac:dyDescent="0.2">
      <c r="A34" s="141"/>
      <c r="B34" s="157">
        <f t="shared" si="2"/>
        <v>22</v>
      </c>
      <c r="C34" s="747"/>
      <c r="D34" s="748"/>
      <c r="E34" s="749"/>
      <c r="F34" s="750"/>
      <c r="G34" s="749"/>
      <c r="H34" s="751"/>
      <c r="I34" s="751"/>
      <c r="J34" s="751"/>
      <c r="K34" s="750"/>
      <c r="L34" s="752"/>
      <c r="M34" s="753"/>
      <c r="N34" s="753"/>
      <c r="O34" s="754"/>
      <c r="P34" s="158"/>
      <c r="Q34" s="159"/>
      <c r="R34" s="159"/>
      <c r="S34" s="159"/>
      <c r="T34" s="159"/>
      <c r="U34" s="159"/>
      <c r="V34" s="160"/>
      <c r="W34" s="158"/>
      <c r="X34" s="159"/>
      <c r="Y34" s="159"/>
      <c r="Z34" s="159"/>
      <c r="AA34" s="159"/>
      <c r="AB34" s="159"/>
      <c r="AC34" s="160"/>
      <c r="AD34" s="158"/>
      <c r="AE34" s="159"/>
      <c r="AF34" s="159"/>
      <c r="AG34" s="159"/>
      <c r="AH34" s="159"/>
      <c r="AI34" s="159"/>
      <c r="AJ34" s="160"/>
      <c r="AK34" s="158"/>
      <c r="AL34" s="159"/>
      <c r="AM34" s="159"/>
      <c r="AN34" s="159"/>
      <c r="AO34" s="159"/>
      <c r="AP34" s="159"/>
      <c r="AQ34" s="160"/>
      <c r="AR34" s="158"/>
      <c r="AS34" s="159"/>
      <c r="AT34" s="160"/>
      <c r="AU34" s="755" t="str">
        <f t="shared" si="3"/>
        <v/>
      </c>
      <c r="AV34" s="756"/>
      <c r="AW34" s="757" t="str">
        <f t="shared" si="1"/>
        <v/>
      </c>
      <c r="AX34" s="758"/>
      <c r="AY34" s="729"/>
      <c r="AZ34" s="730"/>
      <c r="BA34" s="730"/>
      <c r="BB34" s="730"/>
      <c r="BC34" s="730"/>
      <c r="BD34" s="731"/>
    </row>
    <row r="35" spans="1:56" ht="39.9" customHeight="1" x14ac:dyDescent="0.2">
      <c r="A35" s="141"/>
      <c r="B35" s="157">
        <f t="shared" si="2"/>
        <v>23</v>
      </c>
      <c r="C35" s="747"/>
      <c r="D35" s="748"/>
      <c r="E35" s="749"/>
      <c r="F35" s="750"/>
      <c r="G35" s="749"/>
      <c r="H35" s="751"/>
      <c r="I35" s="751"/>
      <c r="J35" s="751"/>
      <c r="K35" s="750"/>
      <c r="L35" s="752"/>
      <c r="M35" s="753"/>
      <c r="N35" s="753"/>
      <c r="O35" s="754"/>
      <c r="P35" s="158"/>
      <c r="Q35" s="159"/>
      <c r="R35" s="159"/>
      <c r="S35" s="159"/>
      <c r="T35" s="159"/>
      <c r="U35" s="159"/>
      <c r="V35" s="160"/>
      <c r="W35" s="158"/>
      <c r="X35" s="159"/>
      <c r="Y35" s="159"/>
      <c r="Z35" s="159"/>
      <c r="AA35" s="159"/>
      <c r="AB35" s="159"/>
      <c r="AC35" s="160"/>
      <c r="AD35" s="158"/>
      <c r="AE35" s="159"/>
      <c r="AF35" s="159"/>
      <c r="AG35" s="159"/>
      <c r="AH35" s="159"/>
      <c r="AI35" s="159"/>
      <c r="AJ35" s="160"/>
      <c r="AK35" s="158"/>
      <c r="AL35" s="159"/>
      <c r="AM35" s="159"/>
      <c r="AN35" s="159"/>
      <c r="AO35" s="159"/>
      <c r="AP35" s="159"/>
      <c r="AQ35" s="160"/>
      <c r="AR35" s="158"/>
      <c r="AS35" s="159"/>
      <c r="AT35" s="160"/>
      <c r="AU35" s="755" t="str">
        <f t="shared" si="3"/>
        <v/>
      </c>
      <c r="AV35" s="756"/>
      <c r="AW35" s="757" t="str">
        <f t="shared" si="1"/>
        <v/>
      </c>
      <c r="AX35" s="758"/>
      <c r="AY35" s="729"/>
      <c r="AZ35" s="730"/>
      <c r="BA35" s="730"/>
      <c r="BB35" s="730"/>
      <c r="BC35" s="730"/>
      <c r="BD35" s="731"/>
    </row>
    <row r="36" spans="1:56" ht="39.9" customHeight="1" x14ac:dyDescent="0.2">
      <c r="A36" s="141"/>
      <c r="B36" s="157">
        <f t="shared" si="2"/>
        <v>24</v>
      </c>
      <c r="C36" s="747"/>
      <c r="D36" s="748"/>
      <c r="E36" s="749"/>
      <c r="F36" s="750"/>
      <c r="G36" s="749"/>
      <c r="H36" s="751"/>
      <c r="I36" s="751"/>
      <c r="J36" s="751"/>
      <c r="K36" s="750"/>
      <c r="L36" s="752"/>
      <c r="M36" s="753"/>
      <c r="N36" s="753"/>
      <c r="O36" s="754"/>
      <c r="P36" s="158"/>
      <c r="Q36" s="159"/>
      <c r="R36" s="159"/>
      <c r="S36" s="159"/>
      <c r="T36" s="159"/>
      <c r="U36" s="159"/>
      <c r="V36" s="160"/>
      <c r="W36" s="158"/>
      <c r="X36" s="159"/>
      <c r="Y36" s="159"/>
      <c r="Z36" s="159"/>
      <c r="AA36" s="159"/>
      <c r="AB36" s="159"/>
      <c r="AC36" s="160"/>
      <c r="AD36" s="158"/>
      <c r="AE36" s="159"/>
      <c r="AF36" s="159"/>
      <c r="AG36" s="159"/>
      <c r="AH36" s="159"/>
      <c r="AI36" s="159"/>
      <c r="AJ36" s="160"/>
      <c r="AK36" s="158"/>
      <c r="AL36" s="159"/>
      <c r="AM36" s="159"/>
      <c r="AN36" s="159"/>
      <c r="AO36" s="159"/>
      <c r="AP36" s="159"/>
      <c r="AQ36" s="160"/>
      <c r="AR36" s="158"/>
      <c r="AS36" s="159"/>
      <c r="AT36" s="160"/>
      <c r="AU36" s="755" t="str">
        <f t="shared" si="3"/>
        <v/>
      </c>
      <c r="AV36" s="756"/>
      <c r="AW36" s="757" t="str">
        <f t="shared" si="1"/>
        <v/>
      </c>
      <c r="AX36" s="758"/>
      <c r="AY36" s="729"/>
      <c r="AZ36" s="730"/>
      <c r="BA36" s="730"/>
      <c r="BB36" s="730"/>
      <c r="BC36" s="730"/>
      <c r="BD36" s="731"/>
    </row>
    <row r="37" spans="1:56" ht="39.9" customHeight="1" x14ac:dyDescent="0.2">
      <c r="A37" s="141"/>
      <c r="B37" s="157">
        <f t="shared" si="2"/>
        <v>25</v>
      </c>
      <c r="C37" s="747"/>
      <c r="D37" s="748"/>
      <c r="E37" s="749"/>
      <c r="F37" s="750"/>
      <c r="G37" s="749"/>
      <c r="H37" s="751"/>
      <c r="I37" s="751"/>
      <c r="J37" s="751"/>
      <c r="K37" s="750"/>
      <c r="L37" s="752"/>
      <c r="M37" s="753"/>
      <c r="N37" s="753"/>
      <c r="O37" s="754"/>
      <c r="P37" s="158"/>
      <c r="Q37" s="159"/>
      <c r="R37" s="159"/>
      <c r="S37" s="159"/>
      <c r="T37" s="159"/>
      <c r="U37" s="159"/>
      <c r="V37" s="160"/>
      <c r="W37" s="158"/>
      <c r="X37" s="159"/>
      <c r="Y37" s="159"/>
      <c r="Z37" s="159"/>
      <c r="AA37" s="159"/>
      <c r="AB37" s="159"/>
      <c r="AC37" s="160"/>
      <c r="AD37" s="158"/>
      <c r="AE37" s="159"/>
      <c r="AF37" s="159"/>
      <c r="AG37" s="159"/>
      <c r="AH37" s="159"/>
      <c r="AI37" s="159"/>
      <c r="AJ37" s="160"/>
      <c r="AK37" s="158"/>
      <c r="AL37" s="159"/>
      <c r="AM37" s="159"/>
      <c r="AN37" s="159"/>
      <c r="AO37" s="159"/>
      <c r="AP37" s="159"/>
      <c r="AQ37" s="160"/>
      <c r="AR37" s="158"/>
      <c r="AS37" s="159"/>
      <c r="AT37" s="160"/>
      <c r="AU37" s="755" t="str">
        <f t="shared" si="3"/>
        <v/>
      </c>
      <c r="AV37" s="756"/>
      <c r="AW37" s="757" t="str">
        <f t="shared" si="1"/>
        <v/>
      </c>
      <c r="AX37" s="758"/>
      <c r="AY37" s="729"/>
      <c r="AZ37" s="730"/>
      <c r="BA37" s="730"/>
      <c r="BB37" s="730"/>
      <c r="BC37" s="730"/>
      <c r="BD37" s="731"/>
    </row>
    <row r="38" spans="1:56" ht="39.9" customHeight="1" x14ac:dyDescent="0.2">
      <c r="A38" s="141"/>
      <c r="B38" s="157">
        <f t="shared" si="2"/>
        <v>26</v>
      </c>
      <c r="C38" s="747"/>
      <c r="D38" s="748"/>
      <c r="E38" s="749"/>
      <c r="F38" s="750"/>
      <c r="G38" s="749"/>
      <c r="H38" s="751"/>
      <c r="I38" s="751"/>
      <c r="J38" s="751"/>
      <c r="K38" s="750"/>
      <c r="L38" s="752"/>
      <c r="M38" s="753"/>
      <c r="N38" s="753"/>
      <c r="O38" s="754"/>
      <c r="P38" s="158"/>
      <c r="Q38" s="159"/>
      <c r="R38" s="159"/>
      <c r="S38" s="159"/>
      <c r="T38" s="159"/>
      <c r="U38" s="159"/>
      <c r="V38" s="160"/>
      <c r="W38" s="158"/>
      <c r="X38" s="159"/>
      <c r="Y38" s="159"/>
      <c r="Z38" s="159"/>
      <c r="AA38" s="159"/>
      <c r="AB38" s="159"/>
      <c r="AC38" s="160"/>
      <c r="AD38" s="158"/>
      <c r="AE38" s="159"/>
      <c r="AF38" s="159"/>
      <c r="AG38" s="159"/>
      <c r="AH38" s="159"/>
      <c r="AI38" s="159"/>
      <c r="AJ38" s="160"/>
      <c r="AK38" s="158"/>
      <c r="AL38" s="159"/>
      <c r="AM38" s="159"/>
      <c r="AN38" s="159"/>
      <c r="AO38" s="159"/>
      <c r="AP38" s="159"/>
      <c r="AQ38" s="160"/>
      <c r="AR38" s="158"/>
      <c r="AS38" s="159"/>
      <c r="AT38" s="160"/>
      <c r="AU38" s="755" t="str">
        <f t="shared" si="3"/>
        <v/>
      </c>
      <c r="AV38" s="756"/>
      <c r="AW38" s="757" t="str">
        <f t="shared" si="1"/>
        <v/>
      </c>
      <c r="AX38" s="758"/>
      <c r="AY38" s="729"/>
      <c r="AZ38" s="730"/>
      <c r="BA38" s="730"/>
      <c r="BB38" s="730"/>
      <c r="BC38" s="730"/>
      <c r="BD38" s="731"/>
    </row>
    <row r="39" spans="1:56" ht="39.9" customHeight="1" x14ac:dyDescent="0.2">
      <c r="A39" s="141"/>
      <c r="B39" s="157">
        <f t="shared" si="2"/>
        <v>27</v>
      </c>
      <c r="C39" s="747"/>
      <c r="D39" s="748"/>
      <c r="E39" s="749"/>
      <c r="F39" s="750"/>
      <c r="G39" s="749"/>
      <c r="H39" s="751"/>
      <c r="I39" s="751"/>
      <c r="J39" s="751"/>
      <c r="K39" s="750"/>
      <c r="L39" s="752"/>
      <c r="M39" s="753"/>
      <c r="N39" s="753"/>
      <c r="O39" s="754"/>
      <c r="P39" s="158"/>
      <c r="Q39" s="159"/>
      <c r="R39" s="159"/>
      <c r="S39" s="159"/>
      <c r="T39" s="159"/>
      <c r="U39" s="159"/>
      <c r="V39" s="160"/>
      <c r="W39" s="158"/>
      <c r="X39" s="159"/>
      <c r="Y39" s="159"/>
      <c r="Z39" s="159"/>
      <c r="AA39" s="159"/>
      <c r="AB39" s="159"/>
      <c r="AC39" s="160"/>
      <c r="AD39" s="158"/>
      <c r="AE39" s="159"/>
      <c r="AF39" s="159"/>
      <c r="AG39" s="159"/>
      <c r="AH39" s="159"/>
      <c r="AI39" s="159"/>
      <c r="AJ39" s="160"/>
      <c r="AK39" s="158"/>
      <c r="AL39" s="159"/>
      <c r="AM39" s="159"/>
      <c r="AN39" s="159"/>
      <c r="AO39" s="159"/>
      <c r="AP39" s="159"/>
      <c r="AQ39" s="160"/>
      <c r="AR39" s="158"/>
      <c r="AS39" s="159"/>
      <c r="AT39" s="160"/>
      <c r="AU39" s="755" t="str">
        <f t="shared" si="3"/>
        <v/>
      </c>
      <c r="AV39" s="756"/>
      <c r="AW39" s="757" t="str">
        <f t="shared" si="1"/>
        <v/>
      </c>
      <c r="AX39" s="758"/>
      <c r="AY39" s="729"/>
      <c r="AZ39" s="730"/>
      <c r="BA39" s="730"/>
      <c r="BB39" s="730"/>
      <c r="BC39" s="730"/>
      <c r="BD39" s="731"/>
    </row>
    <row r="40" spans="1:56" ht="39.9" customHeight="1" x14ac:dyDescent="0.2">
      <c r="A40" s="141"/>
      <c r="B40" s="157">
        <f t="shared" si="2"/>
        <v>28</v>
      </c>
      <c r="C40" s="747"/>
      <c r="D40" s="748"/>
      <c r="E40" s="749"/>
      <c r="F40" s="750"/>
      <c r="G40" s="749"/>
      <c r="H40" s="751"/>
      <c r="I40" s="751"/>
      <c r="J40" s="751"/>
      <c r="K40" s="750"/>
      <c r="L40" s="752"/>
      <c r="M40" s="753"/>
      <c r="N40" s="753"/>
      <c r="O40" s="754"/>
      <c r="P40" s="161"/>
      <c r="Q40" s="162"/>
      <c r="R40" s="162"/>
      <c r="S40" s="162"/>
      <c r="T40" s="162"/>
      <c r="U40" s="162"/>
      <c r="V40" s="163"/>
      <c r="W40" s="161"/>
      <c r="X40" s="162"/>
      <c r="Y40" s="162"/>
      <c r="Z40" s="162"/>
      <c r="AA40" s="162"/>
      <c r="AB40" s="162"/>
      <c r="AC40" s="163"/>
      <c r="AD40" s="161"/>
      <c r="AE40" s="162"/>
      <c r="AF40" s="162"/>
      <c r="AG40" s="162"/>
      <c r="AH40" s="162"/>
      <c r="AI40" s="162"/>
      <c r="AJ40" s="163"/>
      <c r="AK40" s="161"/>
      <c r="AL40" s="162"/>
      <c r="AM40" s="162"/>
      <c r="AN40" s="162"/>
      <c r="AO40" s="162"/>
      <c r="AP40" s="162"/>
      <c r="AQ40" s="163"/>
      <c r="AR40" s="161"/>
      <c r="AS40" s="162"/>
      <c r="AT40" s="163"/>
      <c r="AU40" s="755" t="str">
        <f t="shared" si="3"/>
        <v/>
      </c>
      <c r="AV40" s="756"/>
      <c r="AW40" s="757" t="str">
        <f t="shared" si="1"/>
        <v/>
      </c>
      <c r="AX40" s="758"/>
      <c r="AY40" s="729"/>
      <c r="AZ40" s="730"/>
      <c r="BA40" s="730"/>
      <c r="BB40" s="730"/>
      <c r="BC40" s="730"/>
      <c r="BD40" s="731"/>
    </row>
    <row r="41" spans="1:56" ht="39.9" customHeight="1" x14ac:dyDescent="0.2">
      <c r="A41" s="141"/>
      <c r="B41" s="157">
        <f t="shared" si="2"/>
        <v>29</v>
      </c>
      <c r="C41" s="747"/>
      <c r="D41" s="748"/>
      <c r="E41" s="749"/>
      <c r="F41" s="750"/>
      <c r="G41" s="749"/>
      <c r="H41" s="751"/>
      <c r="I41" s="751"/>
      <c r="J41" s="751"/>
      <c r="K41" s="750"/>
      <c r="L41" s="752"/>
      <c r="M41" s="753"/>
      <c r="N41" s="753"/>
      <c r="O41" s="754"/>
      <c r="P41" s="158"/>
      <c r="Q41" s="159"/>
      <c r="R41" s="159"/>
      <c r="S41" s="159"/>
      <c r="T41" s="159"/>
      <c r="U41" s="159"/>
      <c r="V41" s="160"/>
      <c r="W41" s="158"/>
      <c r="X41" s="159"/>
      <c r="Y41" s="159"/>
      <c r="Z41" s="159"/>
      <c r="AA41" s="159"/>
      <c r="AB41" s="159"/>
      <c r="AC41" s="160"/>
      <c r="AD41" s="158"/>
      <c r="AE41" s="159"/>
      <c r="AF41" s="159"/>
      <c r="AG41" s="159"/>
      <c r="AH41" s="159"/>
      <c r="AI41" s="159"/>
      <c r="AJ41" s="160"/>
      <c r="AK41" s="158"/>
      <c r="AL41" s="159"/>
      <c r="AM41" s="159"/>
      <c r="AN41" s="159"/>
      <c r="AO41" s="159"/>
      <c r="AP41" s="159"/>
      <c r="AQ41" s="160"/>
      <c r="AR41" s="158"/>
      <c r="AS41" s="159"/>
      <c r="AT41" s="160"/>
      <c r="AU41" s="755" t="str">
        <f t="shared" si="3"/>
        <v/>
      </c>
      <c r="AV41" s="756"/>
      <c r="AW41" s="757" t="str">
        <f t="shared" si="1"/>
        <v/>
      </c>
      <c r="AX41" s="758"/>
      <c r="AY41" s="729"/>
      <c r="AZ41" s="730"/>
      <c r="BA41" s="730"/>
      <c r="BB41" s="730"/>
      <c r="BC41" s="730"/>
      <c r="BD41" s="731"/>
    </row>
    <row r="42" spans="1:56" ht="39.9" customHeight="1" x14ac:dyDescent="0.2">
      <c r="A42" s="141"/>
      <c r="B42" s="157">
        <f t="shared" si="2"/>
        <v>30</v>
      </c>
      <c r="C42" s="747"/>
      <c r="D42" s="748"/>
      <c r="E42" s="749"/>
      <c r="F42" s="750"/>
      <c r="G42" s="749"/>
      <c r="H42" s="751"/>
      <c r="I42" s="751"/>
      <c r="J42" s="751"/>
      <c r="K42" s="750"/>
      <c r="L42" s="752"/>
      <c r="M42" s="753"/>
      <c r="N42" s="753"/>
      <c r="O42" s="754"/>
      <c r="P42" s="158"/>
      <c r="Q42" s="159"/>
      <c r="R42" s="159"/>
      <c r="S42" s="159"/>
      <c r="T42" s="159"/>
      <c r="U42" s="159"/>
      <c r="V42" s="160"/>
      <c r="W42" s="158"/>
      <c r="X42" s="159"/>
      <c r="Y42" s="159"/>
      <c r="Z42" s="159"/>
      <c r="AA42" s="159"/>
      <c r="AB42" s="159"/>
      <c r="AC42" s="160"/>
      <c r="AD42" s="158"/>
      <c r="AE42" s="159"/>
      <c r="AF42" s="159"/>
      <c r="AG42" s="159"/>
      <c r="AH42" s="159"/>
      <c r="AI42" s="159"/>
      <c r="AJ42" s="160"/>
      <c r="AK42" s="158"/>
      <c r="AL42" s="159"/>
      <c r="AM42" s="159"/>
      <c r="AN42" s="159"/>
      <c r="AO42" s="159"/>
      <c r="AP42" s="159"/>
      <c r="AQ42" s="160"/>
      <c r="AR42" s="158"/>
      <c r="AS42" s="159"/>
      <c r="AT42" s="160"/>
      <c r="AU42" s="755" t="str">
        <f t="shared" si="3"/>
        <v/>
      </c>
      <c r="AV42" s="756"/>
      <c r="AW42" s="757" t="str">
        <f t="shared" si="1"/>
        <v/>
      </c>
      <c r="AX42" s="758"/>
      <c r="AY42" s="729"/>
      <c r="AZ42" s="730"/>
      <c r="BA42" s="730"/>
      <c r="BB42" s="730"/>
      <c r="BC42" s="730"/>
      <c r="BD42" s="731"/>
    </row>
    <row r="43" spans="1:56" ht="39.9" customHeight="1" x14ac:dyDescent="0.2">
      <c r="A43" s="141"/>
      <c r="B43" s="157">
        <f t="shared" si="2"/>
        <v>31</v>
      </c>
      <c r="C43" s="747"/>
      <c r="D43" s="748"/>
      <c r="E43" s="749"/>
      <c r="F43" s="750"/>
      <c r="G43" s="749"/>
      <c r="H43" s="751"/>
      <c r="I43" s="751"/>
      <c r="J43" s="751"/>
      <c r="K43" s="750"/>
      <c r="L43" s="752"/>
      <c r="M43" s="753"/>
      <c r="N43" s="753"/>
      <c r="O43" s="754"/>
      <c r="P43" s="158"/>
      <c r="Q43" s="159"/>
      <c r="R43" s="159"/>
      <c r="S43" s="159"/>
      <c r="T43" s="159"/>
      <c r="U43" s="159"/>
      <c r="V43" s="160"/>
      <c r="W43" s="158"/>
      <c r="X43" s="159"/>
      <c r="Y43" s="159"/>
      <c r="Z43" s="159"/>
      <c r="AA43" s="159"/>
      <c r="AB43" s="159"/>
      <c r="AC43" s="160"/>
      <c r="AD43" s="158"/>
      <c r="AE43" s="159"/>
      <c r="AF43" s="159"/>
      <c r="AG43" s="159"/>
      <c r="AH43" s="159"/>
      <c r="AI43" s="159"/>
      <c r="AJ43" s="160"/>
      <c r="AK43" s="158"/>
      <c r="AL43" s="159"/>
      <c r="AM43" s="159"/>
      <c r="AN43" s="159"/>
      <c r="AO43" s="159"/>
      <c r="AP43" s="159"/>
      <c r="AQ43" s="160"/>
      <c r="AR43" s="158"/>
      <c r="AS43" s="159"/>
      <c r="AT43" s="160"/>
      <c r="AU43" s="755" t="str">
        <f t="shared" si="3"/>
        <v/>
      </c>
      <c r="AV43" s="756"/>
      <c r="AW43" s="757" t="str">
        <f t="shared" si="1"/>
        <v/>
      </c>
      <c r="AX43" s="758"/>
      <c r="AY43" s="729"/>
      <c r="AZ43" s="730"/>
      <c r="BA43" s="730"/>
      <c r="BB43" s="730"/>
      <c r="BC43" s="730"/>
      <c r="BD43" s="731"/>
    </row>
    <row r="44" spans="1:56" ht="39.9" customHeight="1" x14ac:dyDescent="0.2">
      <c r="A44" s="141"/>
      <c r="B44" s="157">
        <f t="shared" si="2"/>
        <v>32</v>
      </c>
      <c r="C44" s="747"/>
      <c r="D44" s="748"/>
      <c r="E44" s="749"/>
      <c r="F44" s="750"/>
      <c r="G44" s="749"/>
      <c r="H44" s="751"/>
      <c r="I44" s="751"/>
      <c r="J44" s="751"/>
      <c r="K44" s="750"/>
      <c r="L44" s="752"/>
      <c r="M44" s="753"/>
      <c r="N44" s="753"/>
      <c r="O44" s="754"/>
      <c r="P44" s="158"/>
      <c r="Q44" s="159"/>
      <c r="R44" s="159"/>
      <c r="S44" s="159"/>
      <c r="T44" s="159"/>
      <c r="U44" s="159"/>
      <c r="V44" s="160"/>
      <c r="W44" s="158"/>
      <c r="X44" s="159"/>
      <c r="Y44" s="159"/>
      <c r="Z44" s="159"/>
      <c r="AA44" s="159"/>
      <c r="AB44" s="159"/>
      <c r="AC44" s="160"/>
      <c r="AD44" s="158"/>
      <c r="AE44" s="159"/>
      <c r="AF44" s="159"/>
      <c r="AG44" s="159"/>
      <c r="AH44" s="159"/>
      <c r="AI44" s="159"/>
      <c r="AJ44" s="160"/>
      <c r="AK44" s="158"/>
      <c r="AL44" s="159"/>
      <c r="AM44" s="159"/>
      <c r="AN44" s="159"/>
      <c r="AO44" s="159"/>
      <c r="AP44" s="159"/>
      <c r="AQ44" s="160"/>
      <c r="AR44" s="158"/>
      <c r="AS44" s="159"/>
      <c r="AT44" s="160"/>
      <c r="AU44" s="755" t="str">
        <f t="shared" si="3"/>
        <v/>
      </c>
      <c r="AV44" s="756"/>
      <c r="AW44" s="757" t="str">
        <f t="shared" si="1"/>
        <v/>
      </c>
      <c r="AX44" s="758"/>
      <c r="AY44" s="729"/>
      <c r="AZ44" s="730"/>
      <c r="BA44" s="730"/>
      <c r="BB44" s="730"/>
      <c r="BC44" s="730"/>
      <c r="BD44" s="731"/>
    </row>
    <row r="45" spans="1:56" ht="39.9" customHeight="1" x14ac:dyDescent="0.2">
      <c r="A45" s="141"/>
      <c r="B45" s="157">
        <f t="shared" si="2"/>
        <v>33</v>
      </c>
      <c r="C45" s="747"/>
      <c r="D45" s="748"/>
      <c r="E45" s="749"/>
      <c r="F45" s="750"/>
      <c r="G45" s="749"/>
      <c r="H45" s="751"/>
      <c r="I45" s="751"/>
      <c r="J45" s="751"/>
      <c r="K45" s="750"/>
      <c r="L45" s="752"/>
      <c r="M45" s="753"/>
      <c r="N45" s="753"/>
      <c r="O45" s="754"/>
      <c r="P45" s="158"/>
      <c r="Q45" s="159"/>
      <c r="R45" s="159"/>
      <c r="S45" s="159"/>
      <c r="T45" s="159"/>
      <c r="U45" s="159"/>
      <c r="V45" s="160"/>
      <c r="W45" s="158"/>
      <c r="X45" s="159"/>
      <c r="Y45" s="159"/>
      <c r="Z45" s="159"/>
      <c r="AA45" s="159"/>
      <c r="AB45" s="159"/>
      <c r="AC45" s="160"/>
      <c r="AD45" s="158"/>
      <c r="AE45" s="159"/>
      <c r="AF45" s="159"/>
      <c r="AG45" s="159"/>
      <c r="AH45" s="159"/>
      <c r="AI45" s="159"/>
      <c r="AJ45" s="160"/>
      <c r="AK45" s="158"/>
      <c r="AL45" s="159"/>
      <c r="AM45" s="159"/>
      <c r="AN45" s="159"/>
      <c r="AO45" s="159"/>
      <c r="AP45" s="159"/>
      <c r="AQ45" s="160"/>
      <c r="AR45" s="158"/>
      <c r="AS45" s="159"/>
      <c r="AT45" s="160"/>
      <c r="AU45" s="755" t="str">
        <f t="shared" si="3"/>
        <v/>
      </c>
      <c r="AV45" s="756"/>
      <c r="AW45" s="757" t="str">
        <f t="shared" si="1"/>
        <v/>
      </c>
      <c r="AX45" s="758"/>
      <c r="AY45" s="729"/>
      <c r="AZ45" s="730"/>
      <c r="BA45" s="730"/>
      <c r="BB45" s="730"/>
      <c r="BC45" s="730"/>
      <c r="BD45" s="731"/>
    </row>
    <row r="46" spans="1:56" ht="39.9" customHeight="1" x14ac:dyDescent="0.2">
      <c r="A46" s="141"/>
      <c r="B46" s="157">
        <f t="shared" si="2"/>
        <v>34</v>
      </c>
      <c r="C46" s="747"/>
      <c r="D46" s="748"/>
      <c r="E46" s="749"/>
      <c r="F46" s="750"/>
      <c r="G46" s="749"/>
      <c r="H46" s="751"/>
      <c r="I46" s="751"/>
      <c r="J46" s="751"/>
      <c r="K46" s="750"/>
      <c r="L46" s="752"/>
      <c r="M46" s="753"/>
      <c r="N46" s="753"/>
      <c r="O46" s="754"/>
      <c r="P46" s="158"/>
      <c r="Q46" s="159"/>
      <c r="R46" s="159"/>
      <c r="S46" s="159"/>
      <c r="T46" s="159"/>
      <c r="U46" s="159"/>
      <c r="V46" s="160"/>
      <c r="W46" s="158"/>
      <c r="X46" s="159"/>
      <c r="Y46" s="159"/>
      <c r="Z46" s="159"/>
      <c r="AA46" s="159"/>
      <c r="AB46" s="159"/>
      <c r="AC46" s="160"/>
      <c r="AD46" s="158"/>
      <c r="AE46" s="159"/>
      <c r="AF46" s="159"/>
      <c r="AG46" s="159"/>
      <c r="AH46" s="159"/>
      <c r="AI46" s="159"/>
      <c r="AJ46" s="160"/>
      <c r="AK46" s="158"/>
      <c r="AL46" s="159"/>
      <c r="AM46" s="159"/>
      <c r="AN46" s="159"/>
      <c r="AO46" s="159"/>
      <c r="AP46" s="159"/>
      <c r="AQ46" s="160"/>
      <c r="AR46" s="158"/>
      <c r="AS46" s="159"/>
      <c r="AT46" s="160"/>
      <c r="AU46" s="755" t="str">
        <f t="shared" si="3"/>
        <v/>
      </c>
      <c r="AV46" s="756"/>
      <c r="AW46" s="757" t="str">
        <f t="shared" si="1"/>
        <v/>
      </c>
      <c r="AX46" s="758"/>
      <c r="AY46" s="729"/>
      <c r="AZ46" s="730"/>
      <c r="BA46" s="730"/>
      <c r="BB46" s="730"/>
      <c r="BC46" s="730"/>
      <c r="BD46" s="731"/>
    </row>
    <row r="47" spans="1:56" ht="39.9" customHeight="1" x14ac:dyDescent="0.2">
      <c r="A47" s="141"/>
      <c r="B47" s="157">
        <f t="shared" si="2"/>
        <v>35</v>
      </c>
      <c r="C47" s="747"/>
      <c r="D47" s="748"/>
      <c r="E47" s="749"/>
      <c r="F47" s="750"/>
      <c r="G47" s="749"/>
      <c r="H47" s="751"/>
      <c r="I47" s="751"/>
      <c r="J47" s="751"/>
      <c r="K47" s="750"/>
      <c r="L47" s="752"/>
      <c r="M47" s="753"/>
      <c r="N47" s="753"/>
      <c r="O47" s="754"/>
      <c r="P47" s="158"/>
      <c r="Q47" s="159"/>
      <c r="R47" s="159"/>
      <c r="S47" s="159"/>
      <c r="T47" s="159"/>
      <c r="U47" s="159"/>
      <c r="V47" s="160"/>
      <c r="W47" s="158"/>
      <c r="X47" s="159"/>
      <c r="Y47" s="159"/>
      <c r="Z47" s="159"/>
      <c r="AA47" s="159"/>
      <c r="AB47" s="159"/>
      <c r="AC47" s="160"/>
      <c r="AD47" s="158"/>
      <c r="AE47" s="159"/>
      <c r="AF47" s="159"/>
      <c r="AG47" s="159"/>
      <c r="AH47" s="159"/>
      <c r="AI47" s="159"/>
      <c r="AJ47" s="160"/>
      <c r="AK47" s="158"/>
      <c r="AL47" s="159"/>
      <c r="AM47" s="159"/>
      <c r="AN47" s="159"/>
      <c r="AO47" s="159"/>
      <c r="AP47" s="159"/>
      <c r="AQ47" s="160"/>
      <c r="AR47" s="158"/>
      <c r="AS47" s="159"/>
      <c r="AT47" s="160"/>
      <c r="AU47" s="755" t="str">
        <f t="shared" si="3"/>
        <v/>
      </c>
      <c r="AV47" s="756"/>
      <c r="AW47" s="757" t="str">
        <f t="shared" si="1"/>
        <v/>
      </c>
      <c r="AX47" s="758"/>
      <c r="AY47" s="729"/>
      <c r="AZ47" s="730"/>
      <c r="BA47" s="730"/>
      <c r="BB47" s="730"/>
      <c r="BC47" s="730"/>
      <c r="BD47" s="731"/>
    </row>
    <row r="48" spans="1:56" ht="39.9" customHeight="1" x14ac:dyDescent="0.2">
      <c r="A48" s="141"/>
      <c r="B48" s="157">
        <f t="shared" si="2"/>
        <v>36</v>
      </c>
      <c r="C48" s="747"/>
      <c r="D48" s="748"/>
      <c r="E48" s="749"/>
      <c r="F48" s="750"/>
      <c r="G48" s="749"/>
      <c r="H48" s="751"/>
      <c r="I48" s="751"/>
      <c r="J48" s="751"/>
      <c r="K48" s="750"/>
      <c r="L48" s="752"/>
      <c r="M48" s="753"/>
      <c r="N48" s="753"/>
      <c r="O48" s="754"/>
      <c r="P48" s="158"/>
      <c r="Q48" s="159"/>
      <c r="R48" s="159"/>
      <c r="S48" s="159"/>
      <c r="T48" s="159"/>
      <c r="U48" s="159"/>
      <c r="V48" s="160"/>
      <c r="W48" s="158"/>
      <c r="X48" s="159"/>
      <c r="Y48" s="159"/>
      <c r="Z48" s="159"/>
      <c r="AA48" s="159"/>
      <c r="AB48" s="159"/>
      <c r="AC48" s="160"/>
      <c r="AD48" s="158"/>
      <c r="AE48" s="159"/>
      <c r="AF48" s="159"/>
      <c r="AG48" s="159"/>
      <c r="AH48" s="159"/>
      <c r="AI48" s="159"/>
      <c r="AJ48" s="160"/>
      <c r="AK48" s="158"/>
      <c r="AL48" s="159"/>
      <c r="AM48" s="159"/>
      <c r="AN48" s="159"/>
      <c r="AO48" s="159"/>
      <c r="AP48" s="159"/>
      <c r="AQ48" s="160"/>
      <c r="AR48" s="158"/>
      <c r="AS48" s="159"/>
      <c r="AT48" s="160"/>
      <c r="AU48" s="755" t="str">
        <f t="shared" si="3"/>
        <v/>
      </c>
      <c r="AV48" s="756"/>
      <c r="AW48" s="757" t="str">
        <f t="shared" si="1"/>
        <v/>
      </c>
      <c r="AX48" s="758"/>
      <c r="AY48" s="729"/>
      <c r="AZ48" s="730"/>
      <c r="BA48" s="730"/>
      <c r="BB48" s="730"/>
      <c r="BC48" s="730"/>
      <c r="BD48" s="731"/>
    </row>
    <row r="49" spans="1:56" ht="39.9" customHeight="1" x14ac:dyDescent="0.2">
      <c r="A49" s="141"/>
      <c r="B49" s="157">
        <f t="shared" si="2"/>
        <v>37</v>
      </c>
      <c r="C49" s="747"/>
      <c r="D49" s="748"/>
      <c r="E49" s="749"/>
      <c r="F49" s="750"/>
      <c r="G49" s="749"/>
      <c r="H49" s="751"/>
      <c r="I49" s="751"/>
      <c r="J49" s="751"/>
      <c r="K49" s="750"/>
      <c r="L49" s="752"/>
      <c r="M49" s="753"/>
      <c r="N49" s="753"/>
      <c r="O49" s="754"/>
      <c r="P49" s="158"/>
      <c r="Q49" s="159"/>
      <c r="R49" s="159"/>
      <c r="S49" s="159"/>
      <c r="T49" s="159"/>
      <c r="U49" s="159"/>
      <c r="V49" s="160"/>
      <c r="W49" s="158"/>
      <c r="X49" s="159"/>
      <c r="Y49" s="159"/>
      <c r="Z49" s="159"/>
      <c r="AA49" s="159"/>
      <c r="AB49" s="159"/>
      <c r="AC49" s="160"/>
      <c r="AD49" s="158"/>
      <c r="AE49" s="159"/>
      <c r="AF49" s="159"/>
      <c r="AG49" s="159"/>
      <c r="AH49" s="159"/>
      <c r="AI49" s="159"/>
      <c r="AJ49" s="160"/>
      <c r="AK49" s="158"/>
      <c r="AL49" s="159"/>
      <c r="AM49" s="159"/>
      <c r="AN49" s="159"/>
      <c r="AO49" s="159"/>
      <c r="AP49" s="159"/>
      <c r="AQ49" s="160"/>
      <c r="AR49" s="158"/>
      <c r="AS49" s="159"/>
      <c r="AT49" s="160"/>
      <c r="AU49" s="755" t="str">
        <f t="shared" si="3"/>
        <v/>
      </c>
      <c r="AV49" s="756"/>
      <c r="AW49" s="757" t="str">
        <f t="shared" si="1"/>
        <v/>
      </c>
      <c r="AX49" s="758"/>
      <c r="AY49" s="729"/>
      <c r="AZ49" s="730"/>
      <c r="BA49" s="730"/>
      <c r="BB49" s="730"/>
      <c r="BC49" s="730"/>
      <c r="BD49" s="731"/>
    </row>
    <row r="50" spans="1:56" ht="39.9" customHeight="1" x14ac:dyDescent="0.2">
      <c r="A50" s="141"/>
      <c r="B50" s="157">
        <f t="shared" si="2"/>
        <v>38</v>
      </c>
      <c r="C50" s="747"/>
      <c r="D50" s="748"/>
      <c r="E50" s="749"/>
      <c r="F50" s="750"/>
      <c r="G50" s="749"/>
      <c r="H50" s="751"/>
      <c r="I50" s="751"/>
      <c r="J50" s="751"/>
      <c r="K50" s="750"/>
      <c r="L50" s="752"/>
      <c r="M50" s="753"/>
      <c r="N50" s="753"/>
      <c r="O50" s="754"/>
      <c r="P50" s="158"/>
      <c r="Q50" s="159"/>
      <c r="R50" s="159"/>
      <c r="S50" s="159"/>
      <c r="T50" s="159"/>
      <c r="U50" s="159"/>
      <c r="V50" s="160"/>
      <c r="W50" s="158"/>
      <c r="X50" s="159"/>
      <c r="Y50" s="159"/>
      <c r="Z50" s="159"/>
      <c r="AA50" s="159"/>
      <c r="AB50" s="159"/>
      <c r="AC50" s="160"/>
      <c r="AD50" s="158"/>
      <c r="AE50" s="159"/>
      <c r="AF50" s="159"/>
      <c r="AG50" s="159"/>
      <c r="AH50" s="159"/>
      <c r="AI50" s="159"/>
      <c r="AJ50" s="160"/>
      <c r="AK50" s="158"/>
      <c r="AL50" s="159"/>
      <c r="AM50" s="159"/>
      <c r="AN50" s="159"/>
      <c r="AO50" s="159"/>
      <c r="AP50" s="159"/>
      <c r="AQ50" s="160"/>
      <c r="AR50" s="158"/>
      <c r="AS50" s="159"/>
      <c r="AT50" s="160"/>
      <c r="AU50" s="755" t="str">
        <f t="shared" si="3"/>
        <v/>
      </c>
      <c r="AV50" s="756"/>
      <c r="AW50" s="757" t="str">
        <f t="shared" si="1"/>
        <v/>
      </c>
      <c r="AX50" s="758"/>
      <c r="AY50" s="729"/>
      <c r="AZ50" s="730"/>
      <c r="BA50" s="730"/>
      <c r="BB50" s="730"/>
      <c r="BC50" s="730"/>
      <c r="BD50" s="731"/>
    </row>
    <row r="51" spans="1:56" ht="39.9" customHeight="1" x14ac:dyDescent="0.2">
      <c r="A51" s="141"/>
      <c r="B51" s="157">
        <f t="shared" si="2"/>
        <v>39</v>
      </c>
      <c r="C51" s="747"/>
      <c r="D51" s="748"/>
      <c r="E51" s="749"/>
      <c r="F51" s="750"/>
      <c r="G51" s="749"/>
      <c r="H51" s="751"/>
      <c r="I51" s="751"/>
      <c r="J51" s="751"/>
      <c r="K51" s="750"/>
      <c r="L51" s="752"/>
      <c r="M51" s="753"/>
      <c r="N51" s="753"/>
      <c r="O51" s="754"/>
      <c r="P51" s="158"/>
      <c r="Q51" s="159"/>
      <c r="R51" s="159"/>
      <c r="S51" s="159"/>
      <c r="T51" s="159"/>
      <c r="U51" s="159"/>
      <c r="V51" s="160"/>
      <c r="W51" s="158"/>
      <c r="X51" s="159"/>
      <c r="Y51" s="159"/>
      <c r="Z51" s="159"/>
      <c r="AA51" s="159"/>
      <c r="AB51" s="159"/>
      <c r="AC51" s="160"/>
      <c r="AD51" s="158"/>
      <c r="AE51" s="159"/>
      <c r="AF51" s="159"/>
      <c r="AG51" s="159"/>
      <c r="AH51" s="159"/>
      <c r="AI51" s="159"/>
      <c r="AJ51" s="160"/>
      <c r="AK51" s="158"/>
      <c r="AL51" s="159"/>
      <c r="AM51" s="159"/>
      <c r="AN51" s="159"/>
      <c r="AO51" s="159"/>
      <c r="AP51" s="159"/>
      <c r="AQ51" s="160"/>
      <c r="AR51" s="158"/>
      <c r="AS51" s="159"/>
      <c r="AT51" s="160"/>
      <c r="AU51" s="755" t="str">
        <f t="shared" si="3"/>
        <v/>
      </c>
      <c r="AV51" s="756"/>
      <c r="AW51" s="757" t="str">
        <f t="shared" si="1"/>
        <v/>
      </c>
      <c r="AX51" s="758"/>
      <c r="AY51" s="729"/>
      <c r="AZ51" s="730"/>
      <c r="BA51" s="730"/>
      <c r="BB51" s="730"/>
      <c r="BC51" s="730"/>
      <c r="BD51" s="731"/>
    </row>
    <row r="52" spans="1:56" ht="39.9" customHeight="1" x14ac:dyDescent="0.2">
      <c r="A52" s="141"/>
      <c r="B52" s="157">
        <f t="shared" si="2"/>
        <v>40</v>
      </c>
      <c r="C52" s="747"/>
      <c r="D52" s="748"/>
      <c r="E52" s="749"/>
      <c r="F52" s="750"/>
      <c r="G52" s="749"/>
      <c r="H52" s="751"/>
      <c r="I52" s="751"/>
      <c r="J52" s="751"/>
      <c r="K52" s="750"/>
      <c r="L52" s="752"/>
      <c r="M52" s="753"/>
      <c r="N52" s="753"/>
      <c r="O52" s="754"/>
      <c r="P52" s="158"/>
      <c r="Q52" s="159"/>
      <c r="R52" s="159"/>
      <c r="S52" s="159"/>
      <c r="T52" s="159"/>
      <c r="U52" s="159"/>
      <c r="V52" s="160"/>
      <c r="W52" s="158"/>
      <c r="X52" s="159"/>
      <c r="Y52" s="159"/>
      <c r="Z52" s="159"/>
      <c r="AA52" s="159"/>
      <c r="AB52" s="159"/>
      <c r="AC52" s="160"/>
      <c r="AD52" s="158"/>
      <c r="AE52" s="159"/>
      <c r="AF52" s="159"/>
      <c r="AG52" s="159"/>
      <c r="AH52" s="159"/>
      <c r="AI52" s="159"/>
      <c r="AJ52" s="160"/>
      <c r="AK52" s="158"/>
      <c r="AL52" s="159"/>
      <c r="AM52" s="159"/>
      <c r="AN52" s="159"/>
      <c r="AO52" s="159"/>
      <c r="AP52" s="159"/>
      <c r="AQ52" s="160"/>
      <c r="AR52" s="158"/>
      <c r="AS52" s="159"/>
      <c r="AT52" s="160"/>
      <c r="AU52" s="755" t="str">
        <f t="shared" si="3"/>
        <v/>
      </c>
      <c r="AV52" s="756"/>
      <c r="AW52" s="757" t="str">
        <f t="shared" si="1"/>
        <v/>
      </c>
      <c r="AX52" s="758"/>
      <c r="AY52" s="729"/>
      <c r="AZ52" s="730"/>
      <c r="BA52" s="730"/>
      <c r="BB52" s="730"/>
      <c r="BC52" s="730"/>
      <c r="BD52" s="731"/>
    </row>
    <row r="53" spans="1:56" ht="39.9" customHeight="1" x14ac:dyDescent="0.2">
      <c r="A53" s="141"/>
      <c r="B53" s="157">
        <f t="shared" si="2"/>
        <v>41</v>
      </c>
      <c r="C53" s="747"/>
      <c r="D53" s="748"/>
      <c r="E53" s="749"/>
      <c r="F53" s="750"/>
      <c r="G53" s="749"/>
      <c r="H53" s="751"/>
      <c r="I53" s="751"/>
      <c r="J53" s="751"/>
      <c r="K53" s="750"/>
      <c r="L53" s="752"/>
      <c r="M53" s="753"/>
      <c r="N53" s="753"/>
      <c r="O53" s="754"/>
      <c r="P53" s="158"/>
      <c r="Q53" s="159"/>
      <c r="R53" s="159"/>
      <c r="S53" s="159"/>
      <c r="T53" s="159"/>
      <c r="U53" s="159"/>
      <c r="V53" s="160"/>
      <c r="W53" s="158"/>
      <c r="X53" s="159"/>
      <c r="Y53" s="159"/>
      <c r="Z53" s="159"/>
      <c r="AA53" s="159"/>
      <c r="AB53" s="159"/>
      <c r="AC53" s="160"/>
      <c r="AD53" s="158"/>
      <c r="AE53" s="159"/>
      <c r="AF53" s="159"/>
      <c r="AG53" s="159"/>
      <c r="AH53" s="159"/>
      <c r="AI53" s="159"/>
      <c r="AJ53" s="160"/>
      <c r="AK53" s="158"/>
      <c r="AL53" s="159"/>
      <c r="AM53" s="159"/>
      <c r="AN53" s="159"/>
      <c r="AO53" s="159"/>
      <c r="AP53" s="159"/>
      <c r="AQ53" s="160"/>
      <c r="AR53" s="158"/>
      <c r="AS53" s="159"/>
      <c r="AT53" s="160"/>
      <c r="AU53" s="755" t="str">
        <f t="shared" si="3"/>
        <v/>
      </c>
      <c r="AV53" s="756"/>
      <c r="AW53" s="757" t="str">
        <f t="shared" si="1"/>
        <v/>
      </c>
      <c r="AX53" s="758"/>
      <c r="AY53" s="729"/>
      <c r="AZ53" s="730"/>
      <c r="BA53" s="730"/>
      <c r="BB53" s="730"/>
      <c r="BC53" s="730"/>
      <c r="BD53" s="731"/>
    </row>
    <row r="54" spans="1:56" ht="39.9" customHeight="1" x14ac:dyDescent="0.2">
      <c r="A54" s="141"/>
      <c r="B54" s="157">
        <f t="shared" si="2"/>
        <v>42</v>
      </c>
      <c r="C54" s="747"/>
      <c r="D54" s="748"/>
      <c r="E54" s="749"/>
      <c r="F54" s="750"/>
      <c r="G54" s="749"/>
      <c r="H54" s="751"/>
      <c r="I54" s="751"/>
      <c r="J54" s="751"/>
      <c r="K54" s="750"/>
      <c r="L54" s="752"/>
      <c r="M54" s="753"/>
      <c r="N54" s="753"/>
      <c r="O54" s="754"/>
      <c r="P54" s="158"/>
      <c r="Q54" s="159"/>
      <c r="R54" s="159"/>
      <c r="S54" s="159"/>
      <c r="T54" s="159"/>
      <c r="U54" s="159"/>
      <c r="V54" s="160"/>
      <c r="W54" s="158"/>
      <c r="X54" s="159"/>
      <c r="Y54" s="159"/>
      <c r="Z54" s="159"/>
      <c r="AA54" s="159"/>
      <c r="AB54" s="159"/>
      <c r="AC54" s="160"/>
      <c r="AD54" s="158"/>
      <c r="AE54" s="159"/>
      <c r="AF54" s="159"/>
      <c r="AG54" s="159"/>
      <c r="AH54" s="159"/>
      <c r="AI54" s="159"/>
      <c r="AJ54" s="160"/>
      <c r="AK54" s="158"/>
      <c r="AL54" s="159"/>
      <c r="AM54" s="159"/>
      <c r="AN54" s="159"/>
      <c r="AO54" s="159"/>
      <c r="AP54" s="159"/>
      <c r="AQ54" s="160"/>
      <c r="AR54" s="158"/>
      <c r="AS54" s="159"/>
      <c r="AT54" s="160"/>
      <c r="AU54" s="755" t="str">
        <f t="shared" si="3"/>
        <v/>
      </c>
      <c r="AV54" s="756"/>
      <c r="AW54" s="757" t="str">
        <f t="shared" si="1"/>
        <v/>
      </c>
      <c r="AX54" s="758"/>
      <c r="AY54" s="729"/>
      <c r="AZ54" s="730"/>
      <c r="BA54" s="730"/>
      <c r="BB54" s="730"/>
      <c r="BC54" s="730"/>
      <c r="BD54" s="731"/>
    </row>
    <row r="55" spans="1:56" ht="39.9" customHeight="1" x14ac:dyDescent="0.2">
      <c r="A55" s="141"/>
      <c r="B55" s="157">
        <f t="shared" si="2"/>
        <v>43</v>
      </c>
      <c r="C55" s="747"/>
      <c r="D55" s="748"/>
      <c r="E55" s="749"/>
      <c r="F55" s="750"/>
      <c r="G55" s="749"/>
      <c r="H55" s="751"/>
      <c r="I55" s="751"/>
      <c r="J55" s="751"/>
      <c r="K55" s="750"/>
      <c r="L55" s="752"/>
      <c r="M55" s="753"/>
      <c r="N55" s="753"/>
      <c r="O55" s="754"/>
      <c r="P55" s="158"/>
      <c r="Q55" s="159"/>
      <c r="R55" s="159"/>
      <c r="S55" s="159"/>
      <c r="T55" s="159"/>
      <c r="U55" s="159"/>
      <c r="V55" s="160"/>
      <c r="W55" s="158"/>
      <c r="X55" s="159"/>
      <c r="Y55" s="159"/>
      <c r="Z55" s="159"/>
      <c r="AA55" s="159"/>
      <c r="AB55" s="159"/>
      <c r="AC55" s="160"/>
      <c r="AD55" s="158"/>
      <c r="AE55" s="159"/>
      <c r="AF55" s="159"/>
      <c r="AG55" s="159"/>
      <c r="AH55" s="159"/>
      <c r="AI55" s="159"/>
      <c r="AJ55" s="160"/>
      <c r="AK55" s="158"/>
      <c r="AL55" s="159"/>
      <c r="AM55" s="159"/>
      <c r="AN55" s="159"/>
      <c r="AO55" s="159"/>
      <c r="AP55" s="159"/>
      <c r="AQ55" s="160"/>
      <c r="AR55" s="158"/>
      <c r="AS55" s="159"/>
      <c r="AT55" s="160"/>
      <c r="AU55" s="755" t="str">
        <f t="shared" si="3"/>
        <v/>
      </c>
      <c r="AV55" s="756"/>
      <c r="AW55" s="757" t="str">
        <f t="shared" si="1"/>
        <v/>
      </c>
      <c r="AX55" s="758"/>
      <c r="AY55" s="729"/>
      <c r="AZ55" s="730"/>
      <c r="BA55" s="730"/>
      <c r="BB55" s="730"/>
      <c r="BC55" s="730"/>
      <c r="BD55" s="731"/>
    </row>
    <row r="56" spans="1:56" ht="39.9" customHeight="1" x14ac:dyDescent="0.2">
      <c r="A56" s="141"/>
      <c r="B56" s="157">
        <f t="shared" si="2"/>
        <v>44</v>
      </c>
      <c r="C56" s="747"/>
      <c r="D56" s="748"/>
      <c r="E56" s="749"/>
      <c r="F56" s="750"/>
      <c r="G56" s="749"/>
      <c r="H56" s="751"/>
      <c r="I56" s="751"/>
      <c r="J56" s="751"/>
      <c r="K56" s="750"/>
      <c r="L56" s="752"/>
      <c r="M56" s="753"/>
      <c r="N56" s="753"/>
      <c r="O56" s="754"/>
      <c r="P56" s="158"/>
      <c r="Q56" s="159"/>
      <c r="R56" s="159"/>
      <c r="S56" s="159"/>
      <c r="T56" s="159"/>
      <c r="U56" s="159"/>
      <c r="V56" s="160"/>
      <c r="W56" s="158"/>
      <c r="X56" s="159"/>
      <c r="Y56" s="159"/>
      <c r="Z56" s="159"/>
      <c r="AA56" s="159"/>
      <c r="AB56" s="159"/>
      <c r="AC56" s="160"/>
      <c r="AD56" s="158"/>
      <c r="AE56" s="159"/>
      <c r="AF56" s="159"/>
      <c r="AG56" s="159"/>
      <c r="AH56" s="159"/>
      <c r="AI56" s="159"/>
      <c r="AJ56" s="160"/>
      <c r="AK56" s="158"/>
      <c r="AL56" s="159"/>
      <c r="AM56" s="159"/>
      <c r="AN56" s="159"/>
      <c r="AO56" s="159"/>
      <c r="AP56" s="159"/>
      <c r="AQ56" s="160"/>
      <c r="AR56" s="158"/>
      <c r="AS56" s="159"/>
      <c r="AT56" s="160"/>
      <c r="AU56" s="755" t="str">
        <f t="shared" si="3"/>
        <v/>
      </c>
      <c r="AV56" s="756"/>
      <c r="AW56" s="757" t="str">
        <f t="shared" si="1"/>
        <v/>
      </c>
      <c r="AX56" s="758"/>
      <c r="AY56" s="729"/>
      <c r="AZ56" s="730"/>
      <c r="BA56" s="730"/>
      <c r="BB56" s="730"/>
      <c r="BC56" s="730"/>
      <c r="BD56" s="731"/>
    </row>
    <row r="57" spans="1:56" ht="39.9" customHeight="1" x14ac:dyDescent="0.2">
      <c r="A57" s="141"/>
      <c r="B57" s="157">
        <f t="shared" si="2"/>
        <v>45</v>
      </c>
      <c r="C57" s="747"/>
      <c r="D57" s="748"/>
      <c r="E57" s="749"/>
      <c r="F57" s="750"/>
      <c r="G57" s="749"/>
      <c r="H57" s="751"/>
      <c r="I57" s="751"/>
      <c r="J57" s="751"/>
      <c r="K57" s="750"/>
      <c r="L57" s="752"/>
      <c r="M57" s="753"/>
      <c r="N57" s="753"/>
      <c r="O57" s="754"/>
      <c r="P57" s="158"/>
      <c r="Q57" s="159"/>
      <c r="R57" s="159"/>
      <c r="S57" s="159"/>
      <c r="T57" s="159"/>
      <c r="U57" s="159"/>
      <c r="V57" s="160"/>
      <c r="W57" s="158"/>
      <c r="X57" s="159"/>
      <c r="Y57" s="159"/>
      <c r="Z57" s="159"/>
      <c r="AA57" s="159"/>
      <c r="AB57" s="159"/>
      <c r="AC57" s="160"/>
      <c r="AD57" s="158"/>
      <c r="AE57" s="159"/>
      <c r="AF57" s="159"/>
      <c r="AG57" s="159"/>
      <c r="AH57" s="159"/>
      <c r="AI57" s="159"/>
      <c r="AJ57" s="160"/>
      <c r="AK57" s="158"/>
      <c r="AL57" s="159"/>
      <c r="AM57" s="159"/>
      <c r="AN57" s="159"/>
      <c r="AO57" s="159"/>
      <c r="AP57" s="159"/>
      <c r="AQ57" s="160"/>
      <c r="AR57" s="158"/>
      <c r="AS57" s="159"/>
      <c r="AT57" s="160"/>
      <c r="AU57" s="755" t="str">
        <f t="shared" si="3"/>
        <v/>
      </c>
      <c r="AV57" s="756"/>
      <c r="AW57" s="757" t="str">
        <f t="shared" si="1"/>
        <v/>
      </c>
      <c r="AX57" s="758"/>
      <c r="AY57" s="729"/>
      <c r="AZ57" s="730"/>
      <c r="BA57" s="730"/>
      <c r="BB57" s="730"/>
      <c r="BC57" s="730"/>
      <c r="BD57" s="731"/>
    </row>
    <row r="58" spans="1:56" ht="39.9" customHeight="1" x14ac:dyDescent="0.2">
      <c r="A58" s="141"/>
      <c r="B58" s="157">
        <f t="shared" si="2"/>
        <v>46</v>
      </c>
      <c r="C58" s="747"/>
      <c r="D58" s="748"/>
      <c r="E58" s="749"/>
      <c r="F58" s="750"/>
      <c r="G58" s="749"/>
      <c r="H58" s="751"/>
      <c r="I58" s="751"/>
      <c r="J58" s="751"/>
      <c r="K58" s="750"/>
      <c r="L58" s="752"/>
      <c r="M58" s="753"/>
      <c r="N58" s="753"/>
      <c r="O58" s="754"/>
      <c r="P58" s="158"/>
      <c r="Q58" s="159"/>
      <c r="R58" s="159"/>
      <c r="S58" s="159"/>
      <c r="T58" s="159"/>
      <c r="U58" s="159"/>
      <c r="V58" s="160"/>
      <c r="W58" s="158"/>
      <c r="X58" s="159"/>
      <c r="Y58" s="159"/>
      <c r="Z58" s="159"/>
      <c r="AA58" s="159"/>
      <c r="AB58" s="159"/>
      <c r="AC58" s="160"/>
      <c r="AD58" s="158"/>
      <c r="AE58" s="159"/>
      <c r="AF58" s="159"/>
      <c r="AG58" s="159"/>
      <c r="AH58" s="159"/>
      <c r="AI58" s="159"/>
      <c r="AJ58" s="160"/>
      <c r="AK58" s="158"/>
      <c r="AL58" s="159"/>
      <c r="AM58" s="159"/>
      <c r="AN58" s="159"/>
      <c r="AO58" s="159"/>
      <c r="AP58" s="159"/>
      <c r="AQ58" s="160"/>
      <c r="AR58" s="158"/>
      <c r="AS58" s="159"/>
      <c r="AT58" s="160"/>
      <c r="AU58" s="755" t="str">
        <f t="shared" si="3"/>
        <v/>
      </c>
      <c r="AV58" s="756"/>
      <c r="AW58" s="757" t="str">
        <f t="shared" si="1"/>
        <v/>
      </c>
      <c r="AX58" s="758"/>
      <c r="AY58" s="729"/>
      <c r="AZ58" s="730"/>
      <c r="BA58" s="730"/>
      <c r="BB58" s="730"/>
      <c r="BC58" s="730"/>
      <c r="BD58" s="731"/>
    </row>
    <row r="59" spans="1:56" ht="39.9" customHeight="1" x14ac:dyDescent="0.2">
      <c r="A59" s="141"/>
      <c r="B59" s="157">
        <f t="shared" si="2"/>
        <v>47</v>
      </c>
      <c r="C59" s="747"/>
      <c r="D59" s="748"/>
      <c r="E59" s="749"/>
      <c r="F59" s="750"/>
      <c r="G59" s="749"/>
      <c r="H59" s="751"/>
      <c r="I59" s="751"/>
      <c r="J59" s="751"/>
      <c r="K59" s="750"/>
      <c r="L59" s="752"/>
      <c r="M59" s="753"/>
      <c r="N59" s="753"/>
      <c r="O59" s="754"/>
      <c r="P59" s="158"/>
      <c r="Q59" s="159"/>
      <c r="R59" s="159"/>
      <c r="S59" s="159"/>
      <c r="T59" s="159"/>
      <c r="U59" s="159"/>
      <c r="V59" s="160"/>
      <c r="W59" s="158"/>
      <c r="X59" s="159"/>
      <c r="Y59" s="159"/>
      <c r="Z59" s="159"/>
      <c r="AA59" s="159"/>
      <c r="AB59" s="159"/>
      <c r="AC59" s="160"/>
      <c r="AD59" s="158"/>
      <c r="AE59" s="159"/>
      <c r="AF59" s="159"/>
      <c r="AG59" s="159"/>
      <c r="AH59" s="159"/>
      <c r="AI59" s="159"/>
      <c r="AJ59" s="160"/>
      <c r="AK59" s="158"/>
      <c r="AL59" s="159"/>
      <c r="AM59" s="159"/>
      <c r="AN59" s="159"/>
      <c r="AO59" s="159"/>
      <c r="AP59" s="159"/>
      <c r="AQ59" s="160"/>
      <c r="AR59" s="158"/>
      <c r="AS59" s="159"/>
      <c r="AT59" s="160"/>
      <c r="AU59" s="755" t="str">
        <f t="shared" si="3"/>
        <v/>
      </c>
      <c r="AV59" s="756"/>
      <c r="AW59" s="757" t="str">
        <f t="shared" si="1"/>
        <v/>
      </c>
      <c r="AX59" s="758"/>
      <c r="AY59" s="729"/>
      <c r="AZ59" s="730"/>
      <c r="BA59" s="730"/>
      <c r="BB59" s="730"/>
      <c r="BC59" s="730"/>
      <c r="BD59" s="731"/>
    </row>
    <row r="60" spans="1:56" ht="39.9" customHeight="1" x14ac:dyDescent="0.2">
      <c r="A60" s="141"/>
      <c r="B60" s="157">
        <f t="shared" si="2"/>
        <v>48</v>
      </c>
      <c r="C60" s="747"/>
      <c r="D60" s="748"/>
      <c r="E60" s="749"/>
      <c r="F60" s="750"/>
      <c r="G60" s="749"/>
      <c r="H60" s="751"/>
      <c r="I60" s="751"/>
      <c r="J60" s="751"/>
      <c r="K60" s="750"/>
      <c r="L60" s="752"/>
      <c r="M60" s="753"/>
      <c r="N60" s="753"/>
      <c r="O60" s="754"/>
      <c r="P60" s="158"/>
      <c r="Q60" s="159"/>
      <c r="R60" s="159"/>
      <c r="S60" s="159"/>
      <c r="T60" s="159"/>
      <c r="U60" s="159"/>
      <c r="V60" s="160"/>
      <c r="W60" s="158"/>
      <c r="X60" s="159"/>
      <c r="Y60" s="159"/>
      <c r="Z60" s="159"/>
      <c r="AA60" s="159"/>
      <c r="AB60" s="159"/>
      <c r="AC60" s="160"/>
      <c r="AD60" s="158"/>
      <c r="AE60" s="159"/>
      <c r="AF60" s="159"/>
      <c r="AG60" s="159"/>
      <c r="AH60" s="159"/>
      <c r="AI60" s="159"/>
      <c r="AJ60" s="160"/>
      <c r="AK60" s="158"/>
      <c r="AL60" s="159"/>
      <c r="AM60" s="159"/>
      <c r="AN60" s="159"/>
      <c r="AO60" s="159"/>
      <c r="AP60" s="159"/>
      <c r="AQ60" s="160"/>
      <c r="AR60" s="158"/>
      <c r="AS60" s="159"/>
      <c r="AT60" s="160"/>
      <c r="AU60" s="755" t="str">
        <f t="shared" si="3"/>
        <v/>
      </c>
      <c r="AV60" s="756"/>
      <c r="AW60" s="757" t="str">
        <f t="shared" si="1"/>
        <v/>
      </c>
      <c r="AX60" s="758"/>
      <c r="AY60" s="729"/>
      <c r="AZ60" s="730"/>
      <c r="BA60" s="730"/>
      <c r="BB60" s="730"/>
      <c r="BC60" s="730"/>
      <c r="BD60" s="731"/>
    </row>
    <row r="61" spans="1:56" ht="39.9" customHeight="1" x14ac:dyDescent="0.2">
      <c r="A61" s="141"/>
      <c r="B61" s="157">
        <f t="shared" si="2"/>
        <v>49</v>
      </c>
      <c r="C61" s="747"/>
      <c r="D61" s="748"/>
      <c r="E61" s="749"/>
      <c r="F61" s="750"/>
      <c r="G61" s="749"/>
      <c r="H61" s="751"/>
      <c r="I61" s="751"/>
      <c r="J61" s="751"/>
      <c r="K61" s="750"/>
      <c r="L61" s="752"/>
      <c r="M61" s="753"/>
      <c r="N61" s="753"/>
      <c r="O61" s="754"/>
      <c r="P61" s="158"/>
      <c r="Q61" s="159"/>
      <c r="R61" s="159"/>
      <c r="S61" s="159"/>
      <c r="T61" s="159"/>
      <c r="U61" s="159"/>
      <c r="V61" s="160"/>
      <c r="W61" s="158"/>
      <c r="X61" s="159"/>
      <c r="Y61" s="159"/>
      <c r="Z61" s="159"/>
      <c r="AA61" s="159"/>
      <c r="AB61" s="159"/>
      <c r="AC61" s="160"/>
      <c r="AD61" s="158"/>
      <c r="AE61" s="159"/>
      <c r="AF61" s="159"/>
      <c r="AG61" s="159"/>
      <c r="AH61" s="159"/>
      <c r="AI61" s="159"/>
      <c r="AJ61" s="160"/>
      <c r="AK61" s="158"/>
      <c r="AL61" s="159"/>
      <c r="AM61" s="159"/>
      <c r="AN61" s="159"/>
      <c r="AO61" s="159"/>
      <c r="AP61" s="159"/>
      <c r="AQ61" s="160"/>
      <c r="AR61" s="158"/>
      <c r="AS61" s="159"/>
      <c r="AT61" s="160"/>
      <c r="AU61" s="755" t="str">
        <f t="shared" si="3"/>
        <v/>
      </c>
      <c r="AV61" s="756"/>
      <c r="AW61" s="757" t="str">
        <f t="shared" si="1"/>
        <v/>
      </c>
      <c r="AX61" s="758"/>
      <c r="AY61" s="729"/>
      <c r="AZ61" s="730"/>
      <c r="BA61" s="730"/>
      <c r="BB61" s="730"/>
      <c r="BC61" s="730"/>
      <c r="BD61" s="731"/>
    </row>
    <row r="62" spans="1:56" ht="39.9" customHeight="1" x14ac:dyDescent="0.2">
      <c r="A62" s="141"/>
      <c r="B62" s="157">
        <f t="shared" si="2"/>
        <v>50</v>
      </c>
      <c r="C62" s="747"/>
      <c r="D62" s="748"/>
      <c r="E62" s="749"/>
      <c r="F62" s="750"/>
      <c r="G62" s="749"/>
      <c r="H62" s="751"/>
      <c r="I62" s="751"/>
      <c r="J62" s="751"/>
      <c r="K62" s="750"/>
      <c r="L62" s="752"/>
      <c r="M62" s="753"/>
      <c r="N62" s="753"/>
      <c r="O62" s="754"/>
      <c r="P62" s="158"/>
      <c r="Q62" s="159"/>
      <c r="R62" s="159"/>
      <c r="S62" s="159"/>
      <c r="T62" s="159"/>
      <c r="U62" s="159"/>
      <c r="V62" s="160"/>
      <c r="W62" s="158"/>
      <c r="X62" s="159"/>
      <c r="Y62" s="159"/>
      <c r="Z62" s="159"/>
      <c r="AA62" s="159"/>
      <c r="AB62" s="159"/>
      <c r="AC62" s="160"/>
      <c r="AD62" s="158"/>
      <c r="AE62" s="159"/>
      <c r="AF62" s="159"/>
      <c r="AG62" s="159"/>
      <c r="AH62" s="159"/>
      <c r="AI62" s="159"/>
      <c r="AJ62" s="160"/>
      <c r="AK62" s="158"/>
      <c r="AL62" s="159"/>
      <c r="AM62" s="159"/>
      <c r="AN62" s="159"/>
      <c r="AO62" s="159"/>
      <c r="AP62" s="159"/>
      <c r="AQ62" s="160"/>
      <c r="AR62" s="158"/>
      <c r="AS62" s="159"/>
      <c r="AT62" s="160"/>
      <c r="AU62" s="755" t="str">
        <f t="shared" si="3"/>
        <v/>
      </c>
      <c r="AV62" s="756"/>
      <c r="AW62" s="757" t="str">
        <f t="shared" si="1"/>
        <v/>
      </c>
      <c r="AX62" s="758"/>
      <c r="AY62" s="729"/>
      <c r="AZ62" s="730"/>
      <c r="BA62" s="730"/>
      <c r="BB62" s="730"/>
      <c r="BC62" s="730"/>
      <c r="BD62" s="731"/>
    </row>
    <row r="63" spans="1:56" ht="39.9" customHeight="1" x14ac:dyDescent="0.2">
      <c r="A63" s="141"/>
      <c r="B63" s="157">
        <f t="shared" si="2"/>
        <v>51</v>
      </c>
      <c r="C63" s="747"/>
      <c r="D63" s="748"/>
      <c r="E63" s="749"/>
      <c r="F63" s="750"/>
      <c r="G63" s="749"/>
      <c r="H63" s="751"/>
      <c r="I63" s="751"/>
      <c r="J63" s="751"/>
      <c r="K63" s="750"/>
      <c r="L63" s="752"/>
      <c r="M63" s="753"/>
      <c r="N63" s="753"/>
      <c r="O63" s="754"/>
      <c r="P63" s="158"/>
      <c r="Q63" s="159"/>
      <c r="R63" s="159"/>
      <c r="S63" s="159"/>
      <c r="T63" s="159"/>
      <c r="U63" s="159"/>
      <c r="V63" s="160"/>
      <c r="W63" s="158"/>
      <c r="X63" s="159"/>
      <c r="Y63" s="159"/>
      <c r="Z63" s="159"/>
      <c r="AA63" s="159"/>
      <c r="AB63" s="159"/>
      <c r="AC63" s="160"/>
      <c r="AD63" s="158"/>
      <c r="AE63" s="159"/>
      <c r="AF63" s="159"/>
      <c r="AG63" s="159"/>
      <c r="AH63" s="159"/>
      <c r="AI63" s="159"/>
      <c r="AJ63" s="160"/>
      <c r="AK63" s="158"/>
      <c r="AL63" s="159"/>
      <c r="AM63" s="159"/>
      <c r="AN63" s="159"/>
      <c r="AO63" s="159"/>
      <c r="AP63" s="159"/>
      <c r="AQ63" s="160"/>
      <c r="AR63" s="158"/>
      <c r="AS63" s="159"/>
      <c r="AT63" s="160"/>
      <c r="AU63" s="755" t="str">
        <f t="shared" si="3"/>
        <v/>
      </c>
      <c r="AV63" s="756"/>
      <c r="AW63" s="757" t="str">
        <f t="shared" si="1"/>
        <v/>
      </c>
      <c r="AX63" s="758"/>
      <c r="AY63" s="729"/>
      <c r="AZ63" s="730"/>
      <c r="BA63" s="730"/>
      <c r="BB63" s="730"/>
      <c r="BC63" s="730"/>
      <c r="BD63" s="731"/>
    </row>
    <row r="64" spans="1:56" ht="39.9" customHeight="1" x14ac:dyDescent="0.2">
      <c r="A64" s="141"/>
      <c r="B64" s="157">
        <f t="shared" si="2"/>
        <v>52</v>
      </c>
      <c r="C64" s="747"/>
      <c r="D64" s="748"/>
      <c r="E64" s="749"/>
      <c r="F64" s="750"/>
      <c r="G64" s="749"/>
      <c r="H64" s="751"/>
      <c r="I64" s="751"/>
      <c r="J64" s="751"/>
      <c r="K64" s="750"/>
      <c r="L64" s="752"/>
      <c r="M64" s="753"/>
      <c r="N64" s="753"/>
      <c r="O64" s="754"/>
      <c r="P64" s="158"/>
      <c r="Q64" s="159"/>
      <c r="R64" s="159"/>
      <c r="S64" s="159"/>
      <c r="T64" s="159"/>
      <c r="U64" s="159"/>
      <c r="V64" s="160"/>
      <c r="W64" s="158"/>
      <c r="X64" s="159"/>
      <c r="Y64" s="159"/>
      <c r="Z64" s="159"/>
      <c r="AA64" s="159"/>
      <c r="AB64" s="159"/>
      <c r="AC64" s="160"/>
      <c r="AD64" s="158"/>
      <c r="AE64" s="159"/>
      <c r="AF64" s="159"/>
      <c r="AG64" s="159"/>
      <c r="AH64" s="159"/>
      <c r="AI64" s="159"/>
      <c r="AJ64" s="160"/>
      <c r="AK64" s="158"/>
      <c r="AL64" s="159"/>
      <c r="AM64" s="159"/>
      <c r="AN64" s="159"/>
      <c r="AO64" s="159"/>
      <c r="AP64" s="159"/>
      <c r="AQ64" s="160"/>
      <c r="AR64" s="158"/>
      <c r="AS64" s="159"/>
      <c r="AT64" s="160"/>
      <c r="AU64" s="755" t="str">
        <f t="shared" si="3"/>
        <v/>
      </c>
      <c r="AV64" s="756"/>
      <c r="AW64" s="757" t="str">
        <f t="shared" si="1"/>
        <v/>
      </c>
      <c r="AX64" s="758"/>
      <c r="AY64" s="729"/>
      <c r="AZ64" s="730"/>
      <c r="BA64" s="730"/>
      <c r="BB64" s="730"/>
      <c r="BC64" s="730"/>
      <c r="BD64" s="731"/>
    </row>
    <row r="65" spans="1:56" ht="39.9" customHeight="1" x14ac:dyDescent="0.2">
      <c r="A65" s="141"/>
      <c r="B65" s="157">
        <f t="shared" si="2"/>
        <v>53</v>
      </c>
      <c r="C65" s="747"/>
      <c r="D65" s="748"/>
      <c r="E65" s="749"/>
      <c r="F65" s="750"/>
      <c r="G65" s="749"/>
      <c r="H65" s="751"/>
      <c r="I65" s="751"/>
      <c r="J65" s="751"/>
      <c r="K65" s="750"/>
      <c r="L65" s="752"/>
      <c r="M65" s="753"/>
      <c r="N65" s="753"/>
      <c r="O65" s="754"/>
      <c r="P65" s="158"/>
      <c r="Q65" s="159"/>
      <c r="R65" s="159"/>
      <c r="S65" s="159"/>
      <c r="T65" s="159"/>
      <c r="U65" s="159"/>
      <c r="V65" s="160"/>
      <c r="W65" s="158"/>
      <c r="X65" s="159"/>
      <c r="Y65" s="159"/>
      <c r="Z65" s="159"/>
      <c r="AA65" s="159"/>
      <c r="AB65" s="159"/>
      <c r="AC65" s="160"/>
      <c r="AD65" s="158"/>
      <c r="AE65" s="159"/>
      <c r="AF65" s="159"/>
      <c r="AG65" s="159"/>
      <c r="AH65" s="159"/>
      <c r="AI65" s="159"/>
      <c r="AJ65" s="160"/>
      <c r="AK65" s="158"/>
      <c r="AL65" s="159"/>
      <c r="AM65" s="159"/>
      <c r="AN65" s="159"/>
      <c r="AO65" s="159"/>
      <c r="AP65" s="159"/>
      <c r="AQ65" s="160"/>
      <c r="AR65" s="158"/>
      <c r="AS65" s="159"/>
      <c r="AT65" s="160"/>
      <c r="AU65" s="755" t="str">
        <f t="shared" si="3"/>
        <v/>
      </c>
      <c r="AV65" s="756"/>
      <c r="AW65" s="757" t="str">
        <f t="shared" si="1"/>
        <v/>
      </c>
      <c r="AX65" s="758"/>
      <c r="AY65" s="729"/>
      <c r="AZ65" s="730"/>
      <c r="BA65" s="730"/>
      <c r="BB65" s="730"/>
      <c r="BC65" s="730"/>
      <c r="BD65" s="731"/>
    </row>
    <row r="66" spans="1:56" ht="39.9" customHeight="1" x14ac:dyDescent="0.2">
      <c r="A66" s="141"/>
      <c r="B66" s="157">
        <f t="shared" si="2"/>
        <v>54</v>
      </c>
      <c r="C66" s="747"/>
      <c r="D66" s="748"/>
      <c r="E66" s="749"/>
      <c r="F66" s="750"/>
      <c r="G66" s="749"/>
      <c r="H66" s="751"/>
      <c r="I66" s="751"/>
      <c r="J66" s="751"/>
      <c r="K66" s="750"/>
      <c r="L66" s="752"/>
      <c r="M66" s="753"/>
      <c r="N66" s="753"/>
      <c r="O66" s="754"/>
      <c r="P66" s="158"/>
      <c r="Q66" s="159"/>
      <c r="R66" s="159"/>
      <c r="S66" s="159"/>
      <c r="T66" s="159"/>
      <c r="U66" s="159"/>
      <c r="V66" s="160"/>
      <c r="W66" s="158"/>
      <c r="X66" s="159"/>
      <c r="Y66" s="159"/>
      <c r="Z66" s="159"/>
      <c r="AA66" s="159"/>
      <c r="AB66" s="159"/>
      <c r="AC66" s="160"/>
      <c r="AD66" s="158"/>
      <c r="AE66" s="159"/>
      <c r="AF66" s="159"/>
      <c r="AG66" s="159"/>
      <c r="AH66" s="159"/>
      <c r="AI66" s="159"/>
      <c r="AJ66" s="160"/>
      <c r="AK66" s="158"/>
      <c r="AL66" s="159"/>
      <c r="AM66" s="159"/>
      <c r="AN66" s="159"/>
      <c r="AO66" s="159"/>
      <c r="AP66" s="159"/>
      <c r="AQ66" s="160"/>
      <c r="AR66" s="158"/>
      <c r="AS66" s="159"/>
      <c r="AT66" s="160"/>
      <c r="AU66" s="755" t="str">
        <f t="shared" si="3"/>
        <v/>
      </c>
      <c r="AV66" s="756"/>
      <c r="AW66" s="757" t="str">
        <f t="shared" si="1"/>
        <v/>
      </c>
      <c r="AX66" s="758"/>
      <c r="AY66" s="729"/>
      <c r="AZ66" s="730"/>
      <c r="BA66" s="730"/>
      <c r="BB66" s="730"/>
      <c r="BC66" s="730"/>
      <c r="BD66" s="731"/>
    </row>
    <row r="67" spans="1:56" ht="39.9" customHeight="1" x14ac:dyDescent="0.2">
      <c r="A67" s="141"/>
      <c r="B67" s="157">
        <f t="shared" si="2"/>
        <v>55</v>
      </c>
      <c r="C67" s="747"/>
      <c r="D67" s="748"/>
      <c r="E67" s="749"/>
      <c r="F67" s="750"/>
      <c r="G67" s="749"/>
      <c r="H67" s="751"/>
      <c r="I67" s="751"/>
      <c r="J67" s="751"/>
      <c r="K67" s="750"/>
      <c r="L67" s="752"/>
      <c r="M67" s="753"/>
      <c r="N67" s="753"/>
      <c r="O67" s="754"/>
      <c r="P67" s="158"/>
      <c r="Q67" s="159"/>
      <c r="R67" s="159"/>
      <c r="S67" s="159"/>
      <c r="T67" s="159"/>
      <c r="U67" s="159"/>
      <c r="V67" s="160"/>
      <c r="W67" s="158"/>
      <c r="X67" s="159"/>
      <c r="Y67" s="159"/>
      <c r="Z67" s="159"/>
      <c r="AA67" s="159"/>
      <c r="AB67" s="159"/>
      <c r="AC67" s="160"/>
      <c r="AD67" s="158"/>
      <c r="AE67" s="159"/>
      <c r="AF67" s="159"/>
      <c r="AG67" s="159"/>
      <c r="AH67" s="159"/>
      <c r="AI67" s="159"/>
      <c r="AJ67" s="160"/>
      <c r="AK67" s="158"/>
      <c r="AL67" s="159"/>
      <c r="AM67" s="159"/>
      <c r="AN67" s="159"/>
      <c r="AO67" s="159"/>
      <c r="AP67" s="159"/>
      <c r="AQ67" s="160"/>
      <c r="AR67" s="158"/>
      <c r="AS67" s="159"/>
      <c r="AT67" s="160"/>
      <c r="AU67" s="755" t="str">
        <f t="shared" si="3"/>
        <v/>
      </c>
      <c r="AV67" s="756"/>
      <c r="AW67" s="757" t="str">
        <f t="shared" si="1"/>
        <v/>
      </c>
      <c r="AX67" s="758"/>
      <c r="AY67" s="729"/>
      <c r="AZ67" s="730"/>
      <c r="BA67" s="730"/>
      <c r="BB67" s="730"/>
      <c r="BC67" s="730"/>
      <c r="BD67" s="731"/>
    </row>
    <row r="68" spans="1:56" ht="39.9" customHeight="1" x14ac:dyDescent="0.2">
      <c r="A68" s="141"/>
      <c r="B68" s="157">
        <f t="shared" si="2"/>
        <v>56</v>
      </c>
      <c r="C68" s="747"/>
      <c r="D68" s="748"/>
      <c r="E68" s="749"/>
      <c r="F68" s="750"/>
      <c r="G68" s="749"/>
      <c r="H68" s="751"/>
      <c r="I68" s="751"/>
      <c r="J68" s="751"/>
      <c r="K68" s="750"/>
      <c r="L68" s="752"/>
      <c r="M68" s="753"/>
      <c r="N68" s="753"/>
      <c r="O68" s="754"/>
      <c r="P68" s="161"/>
      <c r="Q68" s="162"/>
      <c r="R68" s="162"/>
      <c r="S68" s="162"/>
      <c r="T68" s="162"/>
      <c r="U68" s="162"/>
      <c r="V68" s="163"/>
      <c r="W68" s="161"/>
      <c r="X68" s="162"/>
      <c r="Y68" s="162"/>
      <c r="Z68" s="162"/>
      <c r="AA68" s="162"/>
      <c r="AB68" s="162"/>
      <c r="AC68" s="163"/>
      <c r="AD68" s="161"/>
      <c r="AE68" s="162"/>
      <c r="AF68" s="162"/>
      <c r="AG68" s="162"/>
      <c r="AH68" s="162"/>
      <c r="AI68" s="162"/>
      <c r="AJ68" s="163"/>
      <c r="AK68" s="161"/>
      <c r="AL68" s="162"/>
      <c r="AM68" s="162"/>
      <c r="AN68" s="162"/>
      <c r="AO68" s="162"/>
      <c r="AP68" s="162"/>
      <c r="AQ68" s="163"/>
      <c r="AR68" s="161"/>
      <c r="AS68" s="162"/>
      <c r="AT68" s="163"/>
      <c r="AU68" s="755" t="str">
        <f t="shared" si="3"/>
        <v/>
      </c>
      <c r="AV68" s="756"/>
      <c r="AW68" s="757" t="str">
        <f t="shared" si="1"/>
        <v/>
      </c>
      <c r="AX68" s="758"/>
      <c r="AY68" s="729"/>
      <c r="AZ68" s="730"/>
      <c r="BA68" s="730"/>
      <c r="BB68" s="730"/>
      <c r="BC68" s="730"/>
      <c r="BD68" s="731"/>
    </row>
    <row r="69" spans="1:56" ht="39.9" customHeight="1" x14ac:dyDescent="0.2">
      <c r="A69" s="141"/>
      <c r="B69" s="157">
        <f t="shared" si="2"/>
        <v>57</v>
      </c>
      <c r="C69" s="747"/>
      <c r="D69" s="748"/>
      <c r="E69" s="749"/>
      <c r="F69" s="750"/>
      <c r="G69" s="749"/>
      <c r="H69" s="751"/>
      <c r="I69" s="751"/>
      <c r="J69" s="751"/>
      <c r="K69" s="750"/>
      <c r="L69" s="752"/>
      <c r="M69" s="753"/>
      <c r="N69" s="753"/>
      <c r="O69" s="754"/>
      <c r="P69" s="158"/>
      <c r="Q69" s="159"/>
      <c r="R69" s="159"/>
      <c r="S69" s="159"/>
      <c r="T69" s="159"/>
      <c r="U69" s="159"/>
      <c r="V69" s="160"/>
      <c r="W69" s="158"/>
      <c r="X69" s="159"/>
      <c r="Y69" s="159"/>
      <c r="Z69" s="159"/>
      <c r="AA69" s="159"/>
      <c r="AB69" s="159"/>
      <c r="AC69" s="160"/>
      <c r="AD69" s="158"/>
      <c r="AE69" s="159"/>
      <c r="AF69" s="159"/>
      <c r="AG69" s="159"/>
      <c r="AH69" s="159"/>
      <c r="AI69" s="159"/>
      <c r="AJ69" s="160"/>
      <c r="AK69" s="158"/>
      <c r="AL69" s="159"/>
      <c r="AM69" s="159"/>
      <c r="AN69" s="159"/>
      <c r="AO69" s="159"/>
      <c r="AP69" s="159"/>
      <c r="AQ69" s="160"/>
      <c r="AR69" s="158"/>
      <c r="AS69" s="159"/>
      <c r="AT69" s="160"/>
      <c r="AU69" s="755" t="str">
        <f t="shared" si="3"/>
        <v/>
      </c>
      <c r="AV69" s="756"/>
      <c r="AW69" s="757" t="str">
        <f t="shared" si="1"/>
        <v/>
      </c>
      <c r="AX69" s="758"/>
      <c r="AY69" s="729"/>
      <c r="AZ69" s="730"/>
      <c r="BA69" s="730"/>
      <c r="BB69" s="730"/>
      <c r="BC69" s="730"/>
      <c r="BD69" s="731"/>
    </row>
    <row r="70" spans="1:56" ht="39.9" customHeight="1" x14ac:dyDescent="0.2">
      <c r="A70" s="141"/>
      <c r="B70" s="157">
        <f t="shared" si="2"/>
        <v>58</v>
      </c>
      <c r="C70" s="747"/>
      <c r="D70" s="748"/>
      <c r="E70" s="749"/>
      <c r="F70" s="750"/>
      <c r="G70" s="749"/>
      <c r="H70" s="751"/>
      <c r="I70" s="751"/>
      <c r="J70" s="751"/>
      <c r="K70" s="750"/>
      <c r="L70" s="752"/>
      <c r="M70" s="753"/>
      <c r="N70" s="753"/>
      <c r="O70" s="754"/>
      <c r="P70" s="158"/>
      <c r="Q70" s="159"/>
      <c r="R70" s="159"/>
      <c r="S70" s="159"/>
      <c r="T70" s="159"/>
      <c r="U70" s="159"/>
      <c r="V70" s="160"/>
      <c r="W70" s="158"/>
      <c r="X70" s="159"/>
      <c r="Y70" s="159"/>
      <c r="Z70" s="159"/>
      <c r="AA70" s="159"/>
      <c r="AB70" s="159"/>
      <c r="AC70" s="160"/>
      <c r="AD70" s="158"/>
      <c r="AE70" s="159"/>
      <c r="AF70" s="159"/>
      <c r="AG70" s="159"/>
      <c r="AH70" s="159"/>
      <c r="AI70" s="159"/>
      <c r="AJ70" s="160"/>
      <c r="AK70" s="158"/>
      <c r="AL70" s="159"/>
      <c r="AM70" s="159"/>
      <c r="AN70" s="159"/>
      <c r="AO70" s="159"/>
      <c r="AP70" s="159"/>
      <c r="AQ70" s="160"/>
      <c r="AR70" s="158"/>
      <c r="AS70" s="159"/>
      <c r="AT70" s="160"/>
      <c r="AU70" s="755" t="str">
        <f t="shared" si="3"/>
        <v/>
      </c>
      <c r="AV70" s="756"/>
      <c r="AW70" s="757" t="str">
        <f t="shared" si="1"/>
        <v/>
      </c>
      <c r="AX70" s="758"/>
      <c r="AY70" s="729"/>
      <c r="AZ70" s="730"/>
      <c r="BA70" s="730"/>
      <c r="BB70" s="730"/>
      <c r="BC70" s="730"/>
      <c r="BD70" s="731"/>
    </row>
    <row r="71" spans="1:56" ht="39.9" customHeight="1" x14ac:dyDescent="0.2">
      <c r="A71" s="141"/>
      <c r="B71" s="157">
        <f t="shared" si="2"/>
        <v>59</v>
      </c>
      <c r="C71" s="747"/>
      <c r="D71" s="748"/>
      <c r="E71" s="749"/>
      <c r="F71" s="750"/>
      <c r="G71" s="749"/>
      <c r="H71" s="751"/>
      <c r="I71" s="751"/>
      <c r="J71" s="751"/>
      <c r="K71" s="750"/>
      <c r="L71" s="752"/>
      <c r="M71" s="753"/>
      <c r="N71" s="753"/>
      <c r="O71" s="754"/>
      <c r="P71" s="158"/>
      <c r="Q71" s="159"/>
      <c r="R71" s="159"/>
      <c r="S71" s="159"/>
      <c r="T71" s="159"/>
      <c r="U71" s="159"/>
      <c r="V71" s="160"/>
      <c r="W71" s="158"/>
      <c r="X71" s="159"/>
      <c r="Y71" s="159"/>
      <c r="Z71" s="159"/>
      <c r="AA71" s="159"/>
      <c r="AB71" s="159"/>
      <c r="AC71" s="160"/>
      <c r="AD71" s="158"/>
      <c r="AE71" s="159"/>
      <c r="AF71" s="159"/>
      <c r="AG71" s="159"/>
      <c r="AH71" s="159"/>
      <c r="AI71" s="159"/>
      <c r="AJ71" s="160"/>
      <c r="AK71" s="158"/>
      <c r="AL71" s="159"/>
      <c r="AM71" s="159"/>
      <c r="AN71" s="159"/>
      <c r="AO71" s="159"/>
      <c r="AP71" s="159"/>
      <c r="AQ71" s="160"/>
      <c r="AR71" s="158"/>
      <c r="AS71" s="159"/>
      <c r="AT71" s="160"/>
      <c r="AU71" s="755" t="str">
        <f t="shared" si="3"/>
        <v/>
      </c>
      <c r="AV71" s="756"/>
      <c r="AW71" s="757" t="str">
        <f t="shared" si="1"/>
        <v/>
      </c>
      <c r="AX71" s="758"/>
      <c r="AY71" s="729"/>
      <c r="AZ71" s="730"/>
      <c r="BA71" s="730"/>
      <c r="BB71" s="730"/>
      <c r="BC71" s="730"/>
      <c r="BD71" s="731"/>
    </row>
    <row r="72" spans="1:56" ht="39.9" customHeight="1" x14ac:dyDescent="0.2">
      <c r="A72" s="141"/>
      <c r="B72" s="157">
        <f t="shared" si="2"/>
        <v>60</v>
      </c>
      <c r="C72" s="747"/>
      <c r="D72" s="748"/>
      <c r="E72" s="749"/>
      <c r="F72" s="750"/>
      <c r="G72" s="749"/>
      <c r="H72" s="751"/>
      <c r="I72" s="751"/>
      <c r="J72" s="751"/>
      <c r="K72" s="750"/>
      <c r="L72" s="752"/>
      <c r="M72" s="753"/>
      <c r="N72" s="753"/>
      <c r="O72" s="754"/>
      <c r="P72" s="158"/>
      <c r="Q72" s="159"/>
      <c r="R72" s="159"/>
      <c r="S72" s="159"/>
      <c r="T72" s="159"/>
      <c r="U72" s="159"/>
      <c r="V72" s="160"/>
      <c r="W72" s="158"/>
      <c r="X72" s="159"/>
      <c r="Y72" s="159"/>
      <c r="Z72" s="159"/>
      <c r="AA72" s="159"/>
      <c r="AB72" s="159"/>
      <c r="AC72" s="160"/>
      <c r="AD72" s="158"/>
      <c r="AE72" s="159"/>
      <c r="AF72" s="159"/>
      <c r="AG72" s="159"/>
      <c r="AH72" s="159"/>
      <c r="AI72" s="159"/>
      <c r="AJ72" s="160"/>
      <c r="AK72" s="158"/>
      <c r="AL72" s="159"/>
      <c r="AM72" s="159"/>
      <c r="AN72" s="159"/>
      <c r="AO72" s="159"/>
      <c r="AP72" s="159"/>
      <c r="AQ72" s="160"/>
      <c r="AR72" s="158"/>
      <c r="AS72" s="159"/>
      <c r="AT72" s="160"/>
      <c r="AU72" s="755" t="str">
        <f t="shared" si="3"/>
        <v/>
      </c>
      <c r="AV72" s="756"/>
      <c r="AW72" s="757" t="str">
        <f t="shared" si="1"/>
        <v/>
      </c>
      <c r="AX72" s="758"/>
      <c r="AY72" s="729"/>
      <c r="AZ72" s="730"/>
      <c r="BA72" s="730"/>
      <c r="BB72" s="730"/>
      <c r="BC72" s="730"/>
      <c r="BD72" s="731"/>
    </row>
    <row r="73" spans="1:56" ht="39.9" customHeight="1" x14ac:dyDescent="0.2">
      <c r="A73" s="141"/>
      <c r="B73" s="157">
        <f t="shared" si="2"/>
        <v>61</v>
      </c>
      <c r="C73" s="747"/>
      <c r="D73" s="748"/>
      <c r="E73" s="749"/>
      <c r="F73" s="750"/>
      <c r="G73" s="749"/>
      <c r="H73" s="751"/>
      <c r="I73" s="751"/>
      <c r="J73" s="751"/>
      <c r="K73" s="750"/>
      <c r="L73" s="752"/>
      <c r="M73" s="753"/>
      <c r="N73" s="753"/>
      <c r="O73" s="754"/>
      <c r="P73" s="158"/>
      <c r="Q73" s="159"/>
      <c r="R73" s="159"/>
      <c r="S73" s="159"/>
      <c r="T73" s="159"/>
      <c r="U73" s="159"/>
      <c r="V73" s="160"/>
      <c r="W73" s="158"/>
      <c r="X73" s="159"/>
      <c r="Y73" s="159"/>
      <c r="Z73" s="159"/>
      <c r="AA73" s="159"/>
      <c r="AB73" s="159"/>
      <c r="AC73" s="160"/>
      <c r="AD73" s="158"/>
      <c r="AE73" s="159"/>
      <c r="AF73" s="159"/>
      <c r="AG73" s="159"/>
      <c r="AH73" s="159"/>
      <c r="AI73" s="159"/>
      <c r="AJ73" s="160"/>
      <c r="AK73" s="158"/>
      <c r="AL73" s="159"/>
      <c r="AM73" s="159"/>
      <c r="AN73" s="159"/>
      <c r="AO73" s="159"/>
      <c r="AP73" s="159"/>
      <c r="AQ73" s="160"/>
      <c r="AR73" s="158"/>
      <c r="AS73" s="159"/>
      <c r="AT73" s="160"/>
      <c r="AU73" s="755" t="str">
        <f t="shared" si="3"/>
        <v/>
      </c>
      <c r="AV73" s="756"/>
      <c r="AW73" s="757" t="str">
        <f t="shared" si="1"/>
        <v/>
      </c>
      <c r="AX73" s="758"/>
      <c r="AY73" s="729"/>
      <c r="AZ73" s="730"/>
      <c r="BA73" s="730"/>
      <c r="BB73" s="730"/>
      <c r="BC73" s="730"/>
      <c r="BD73" s="731"/>
    </row>
    <row r="74" spans="1:56" ht="39.9" customHeight="1" x14ac:dyDescent="0.2">
      <c r="A74" s="141"/>
      <c r="B74" s="157">
        <f t="shared" si="2"/>
        <v>62</v>
      </c>
      <c r="C74" s="747"/>
      <c r="D74" s="748"/>
      <c r="E74" s="749"/>
      <c r="F74" s="750"/>
      <c r="G74" s="749"/>
      <c r="H74" s="751"/>
      <c r="I74" s="751"/>
      <c r="J74" s="751"/>
      <c r="K74" s="750"/>
      <c r="L74" s="752"/>
      <c r="M74" s="753"/>
      <c r="N74" s="753"/>
      <c r="O74" s="754"/>
      <c r="P74" s="158"/>
      <c r="Q74" s="159"/>
      <c r="R74" s="159"/>
      <c r="S74" s="159"/>
      <c r="T74" s="159"/>
      <c r="U74" s="159"/>
      <c r="V74" s="160"/>
      <c r="W74" s="158"/>
      <c r="X74" s="159"/>
      <c r="Y74" s="159"/>
      <c r="Z74" s="159"/>
      <c r="AA74" s="159"/>
      <c r="AB74" s="159"/>
      <c r="AC74" s="160"/>
      <c r="AD74" s="158"/>
      <c r="AE74" s="159"/>
      <c r="AF74" s="159"/>
      <c r="AG74" s="159"/>
      <c r="AH74" s="159"/>
      <c r="AI74" s="159"/>
      <c r="AJ74" s="160"/>
      <c r="AK74" s="158"/>
      <c r="AL74" s="159"/>
      <c r="AM74" s="159"/>
      <c r="AN74" s="159"/>
      <c r="AO74" s="159"/>
      <c r="AP74" s="159"/>
      <c r="AQ74" s="160"/>
      <c r="AR74" s="158"/>
      <c r="AS74" s="159"/>
      <c r="AT74" s="160"/>
      <c r="AU74" s="755" t="str">
        <f t="shared" si="3"/>
        <v/>
      </c>
      <c r="AV74" s="756"/>
      <c r="AW74" s="757" t="str">
        <f t="shared" si="1"/>
        <v/>
      </c>
      <c r="AX74" s="758"/>
      <c r="AY74" s="729"/>
      <c r="AZ74" s="730"/>
      <c r="BA74" s="730"/>
      <c r="BB74" s="730"/>
      <c r="BC74" s="730"/>
      <c r="BD74" s="731"/>
    </row>
    <row r="75" spans="1:56" ht="39.9" customHeight="1" x14ac:dyDescent="0.2">
      <c r="A75" s="141"/>
      <c r="B75" s="157">
        <f t="shared" si="2"/>
        <v>63</v>
      </c>
      <c r="C75" s="747"/>
      <c r="D75" s="748"/>
      <c r="E75" s="749"/>
      <c r="F75" s="750"/>
      <c r="G75" s="749"/>
      <c r="H75" s="751"/>
      <c r="I75" s="751"/>
      <c r="J75" s="751"/>
      <c r="K75" s="750"/>
      <c r="L75" s="752"/>
      <c r="M75" s="753"/>
      <c r="N75" s="753"/>
      <c r="O75" s="754"/>
      <c r="P75" s="158"/>
      <c r="Q75" s="159"/>
      <c r="R75" s="159"/>
      <c r="S75" s="159"/>
      <c r="T75" s="159"/>
      <c r="U75" s="159"/>
      <c r="V75" s="160"/>
      <c r="W75" s="158"/>
      <c r="X75" s="159"/>
      <c r="Y75" s="159"/>
      <c r="Z75" s="159"/>
      <c r="AA75" s="159"/>
      <c r="AB75" s="159"/>
      <c r="AC75" s="160"/>
      <c r="AD75" s="158"/>
      <c r="AE75" s="159"/>
      <c r="AF75" s="159"/>
      <c r="AG75" s="159"/>
      <c r="AH75" s="159"/>
      <c r="AI75" s="159"/>
      <c r="AJ75" s="160"/>
      <c r="AK75" s="158"/>
      <c r="AL75" s="159"/>
      <c r="AM75" s="159"/>
      <c r="AN75" s="159"/>
      <c r="AO75" s="159"/>
      <c r="AP75" s="159"/>
      <c r="AQ75" s="160"/>
      <c r="AR75" s="158"/>
      <c r="AS75" s="159"/>
      <c r="AT75" s="160"/>
      <c r="AU75" s="755" t="str">
        <f t="shared" si="3"/>
        <v/>
      </c>
      <c r="AV75" s="756"/>
      <c r="AW75" s="757" t="str">
        <f t="shared" si="1"/>
        <v/>
      </c>
      <c r="AX75" s="758"/>
      <c r="AY75" s="729"/>
      <c r="AZ75" s="730"/>
      <c r="BA75" s="730"/>
      <c r="BB75" s="730"/>
      <c r="BC75" s="730"/>
      <c r="BD75" s="731"/>
    </row>
    <row r="76" spans="1:56" ht="39.9" customHeight="1" x14ac:dyDescent="0.2">
      <c r="A76" s="141"/>
      <c r="B76" s="157">
        <f t="shared" si="2"/>
        <v>64</v>
      </c>
      <c r="C76" s="747"/>
      <c r="D76" s="748"/>
      <c r="E76" s="749"/>
      <c r="F76" s="750"/>
      <c r="G76" s="749"/>
      <c r="H76" s="751"/>
      <c r="I76" s="751"/>
      <c r="J76" s="751"/>
      <c r="K76" s="750"/>
      <c r="L76" s="752"/>
      <c r="M76" s="753"/>
      <c r="N76" s="753"/>
      <c r="O76" s="754"/>
      <c r="P76" s="158"/>
      <c r="Q76" s="159"/>
      <c r="R76" s="159"/>
      <c r="S76" s="159"/>
      <c r="T76" s="159"/>
      <c r="U76" s="159"/>
      <c r="V76" s="160"/>
      <c r="W76" s="158"/>
      <c r="X76" s="159"/>
      <c r="Y76" s="159"/>
      <c r="Z76" s="159"/>
      <c r="AA76" s="159"/>
      <c r="AB76" s="159"/>
      <c r="AC76" s="160"/>
      <c r="AD76" s="158"/>
      <c r="AE76" s="159"/>
      <c r="AF76" s="159"/>
      <c r="AG76" s="159"/>
      <c r="AH76" s="159"/>
      <c r="AI76" s="159"/>
      <c r="AJ76" s="160"/>
      <c r="AK76" s="158"/>
      <c r="AL76" s="159"/>
      <c r="AM76" s="159"/>
      <c r="AN76" s="159"/>
      <c r="AO76" s="159"/>
      <c r="AP76" s="159"/>
      <c r="AQ76" s="160"/>
      <c r="AR76" s="158"/>
      <c r="AS76" s="159"/>
      <c r="AT76" s="160"/>
      <c r="AU76" s="755" t="str">
        <f t="shared" si="3"/>
        <v/>
      </c>
      <c r="AV76" s="756"/>
      <c r="AW76" s="757" t="str">
        <f t="shared" si="1"/>
        <v/>
      </c>
      <c r="AX76" s="758"/>
      <c r="AY76" s="729"/>
      <c r="AZ76" s="730"/>
      <c r="BA76" s="730"/>
      <c r="BB76" s="730"/>
      <c r="BC76" s="730"/>
      <c r="BD76" s="731"/>
    </row>
    <row r="77" spans="1:56" ht="39.9" customHeight="1" x14ac:dyDescent="0.2">
      <c r="A77" s="141"/>
      <c r="B77" s="157">
        <f t="shared" si="2"/>
        <v>65</v>
      </c>
      <c r="C77" s="747"/>
      <c r="D77" s="748"/>
      <c r="E77" s="749"/>
      <c r="F77" s="750"/>
      <c r="G77" s="749"/>
      <c r="H77" s="751"/>
      <c r="I77" s="751"/>
      <c r="J77" s="751"/>
      <c r="K77" s="750"/>
      <c r="L77" s="752"/>
      <c r="M77" s="753"/>
      <c r="N77" s="753"/>
      <c r="O77" s="754"/>
      <c r="P77" s="158"/>
      <c r="Q77" s="159"/>
      <c r="R77" s="159"/>
      <c r="S77" s="159"/>
      <c r="T77" s="159"/>
      <c r="U77" s="159"/>
      <c r="V77" s="160"/>
      <c r="W77" s="158"/>
      <c r="X77" s="159"/>
      <c r="Y77" s="159"/>
      <c r="Z77" s="159"/>
      <c r="AA77" s="159"/>
      <c r="AB77" s="159"/>
      <c r="AC77" s="160"/>
      <c r="AD77" s="158"/>
      <c r="AE77" s="159"/>
      <c r="AF77" s="159"/>
      <c r="AG77" s="159"/>
      <c r="AH77" s="159"/>
      <c r="AI77" s="159"/>
      <c r="AJ77" s="160"/>
      <c r="AK77" s="158"/>
      <c r="AL77" s="159"/>
      <c r="AM77" s="159"/>
      <c r="AN77" s="159"/>
      <c r="AO77" s="159"/>
      <c r="AP77" s="159"/>
      <c r="AQ77" s="160"/>
      <c r="AR77" s="158"/>
      <c r="AS77" s="159"/>
      <c r="AT77" s="160"/>
      <c r="AU77" s="755" t="str">
        <f t="shared" si="3"/>
        <v/>
      </c>
      <c r="AV77" s="756"/>
      <c r="AW77" s="757" t="str">
        <f t="shared" ref="AW77:AW112" si="4">IF($AZ$3="４週",AU77/4,IF($AZ$3="暦月",AU77/($AZ$6/7),""))</f>
        <v/>
      </c>
      <c r="AX77" s="758"/>
      <c r="AY77" s="729"/>
      <c r="AZ77" s="730"/>
      <c r="BA77" s="730"/>
      <c r="BB77" s="730"/>
      <c r="BC77" s="730"/>
      <c r="BD77" s="731"/>
    </row>
    <row r="78" spans="1:56" ht="39.9" customHeight="1" x14ac:dyDescent="0.2">
      <c r="A78" s="141"/>
      <c r="B78" s="157">
        <f t="shared" ref="B78:B112" si="5">B77+1</f>
        <v>66</v>
      </c>
      <c r="C78" s="747"/>
      <c r="D78" s="748"/>
      <c r="E78" s="749"/>
      <c r="F78" s="750"/>
      <c r="G78" s="749"/>
      <c r="H78" s="751"/>
      <c r="I78" s="751"/>
      <c r="J78" s="751"/>
      <c r="K78" s="750"/>
      <c r="L78" s="752"/>
      <c r="M78" s="753"/>
      <c r="N78" s="753"/>
      <c r="O78" s="754"/>
      <c r="P78" s="158"/>
      <c r="Q78" s="159"/>
      <c r="R78" s="159"/>
      <c r="S78" s="159"/>
      <c r="T78" s="159"/>
      <c r="U78" s="159"/>
      <c r="V78" s="160"/>
      <c r="W78" s="158"/>
      <c r="X78" s="159"/>
      <c r="Y78" s="159"/>
      <c r="Z78" s="159"/>
      <c r="AA78" s="159"/>
      <c r="AB78" s="159"/>
      <c r="AC78" s="160"/>
      <c r="AD78" s="158"/>
      <c r="AE78" s="159"/>
      <c r="AF78" s="159"/>
      <c r="AG78" s="159"/>
      <c r="AH78" s="159"/>
      <c r="AI78" s="159"/>
      <c r="AJ78" s="160"/>
      <c r="AK78" s="158"/>
      <c r="AL78" s="159"/>
      <c r="AM78" s="159"/>
      <c r="AN78" s="159"/>
      <c r="AO78" s="159"/>
      <c r="AP78" s="159"/>
      <c r="AQ78" s="160"/>
      <c r="AR78" s="158"/>
      <c r="AS78" s="159"/>
      <c r="AT78" s="160"/>
      <c r="AU78" s="755" t="str">
        <f t="shared" si="3"/>
        <v/>
      </c>
      <c r="AV78" s="756"/>
      <c r="AW78" s="757" t="str">
        <f t="shared" si="4"/>
        <v/>
      </c>
      <c r="AX78" s="758"/>
      <c r="AY78" s="729"/>
      <c r="AZ78" s="730"/>
      <c r="BA78" s="730"/>
      <c r="BB78" s="730"/>
      <c r="BC78" s="730"/>
      <c r="BD78" s="731"/>
    </row>
    <row r="79" spans="1:56" ht="39.9" customHeight="1" x14ac:dyDescent="0.2">
      <c r="A79" s="141"/>
      <c r="B79" s="157">
        <f t="shared" si="5"/>
        <v>67</v>
      </c>
      <c r="C79" s="747"/>
      <c r="D79" s="748"/>
      <c r="E79" s="749"/>
      <c r="F79" s="750"/>
      <c r="G79" s="749"/>
      <c r="H79" s="751"/>
      <c r="I79" s="751"/>
      <c r="J79" s="751"/>
      <c r="K79" s="750"/>
      <c r="L79" s="752"/>
      <c r="M79" s="753"/>
      <c r="N79" s="753"/>
      <c r="O79" s="754"/>
      <c r="P79" s="158"/>
      <c r="Q79" s="159"/>
      <c r="R79" s="159"/>
      <c r="S79" s="159"/>
      <c r="T79" s="159"/>
      <c r="U79" s="159"/>
      <c r="V79" s="160"/>
      <c r="W79" s="158"/>
      <c r="X79" s="159"/>
      <c r="Y79" s="159"/>
      <c r="Z79" s="159"/>
      <c r="AA79" s="159"/>
      <c r="AB79" s="159"/>
      <c r="AC79" s="160"/>
      <c r="AD79" s="158"/>
      <c r="AE79" s="159"/>
      <c r="AF79" s="159"/>
      <c r="AG79" s="159"/>
      <c r="AH79" s="159"/>
      <c r="AI79" s="159"/>
      <c r="AJ79" s="160"/>
      <c r="AK79" s="158"/>
      <c r="AL79" s="159"/>
      <c r="AM79" s="159"/>
      <c r="AN79" s="159"/>
      <c r="AO79" s="159"/>
      <c r="AP79" s="159"/>
      <c r="AQ79" s="160"/>
      <c r="AR79" s="158"/>
      <c r="AS79" s="159"/>
      <c r="AT79" s="160"/>
      <c r="AU79" s="755" t="str">
        <f t="shared" si="3"/>
        <v/>
      </c>
      <c r="AV79" s="756"/>
      <c r="AW79" s="757" t="str">
        <f t="shared" si="4"/>
        <v/>
      </c>
      <c r="AX79" s="758"/>
      <c r="AY79" s="729"/>
      <c r="AZ79" s="730"/>
      <c r="BA79" s="730"/>
      <c r="BB79" s="730"/>
      <c r="BC79" s="730"/>
      <c r="BD79" s="731"/>
    </row>
    <row r="80" spans="1:56" ht="39.9" customHeight="1" x14ac:dyDescent="0.2">
      <c r="A80" s="141"/>
      <c r="B80" s="157">
        <f t="shared" si="5"/>
        <v>68</v>
      </c>
      <c r="C80" s="747"/>
      <c r="D80" s="748"/>
      <c r="E80" s="749"/>
      <c r="F80" s="750"/>
      <c r="G80" s="749"/>
      <c r="H80" s="751"/>
      <c r="I80" s="751"/>
      <c r="J80" s="751"/>
      <c r="K80" s="750"/>
      <c r="L80" s="752"/>
      <c r="M80" s="753"/>
      <c r="N80" s="753"/>
      <c r="O80" s="754"/>
      <c r="P80" s="158"/>
      <c r="Q80" s="159"/>
      <c r="R80" s="159"/>
      <c r="S80" s="159"/>
      <c r="T80" s="159"/>
      <c r="U80" s="159"/>
      <c r="V80" s="160"/>
      <c r="W80" s="158"/>
      <c r="X80" s="159"/>
      <c r="Y80" s="159"/>
      <c r="Z80" s="159"/>
      <c r="AA80" s="159"/>
      <c r="AB80" s="159"/>
      <c r="AC80" s="160"/>
      <c r="AD80" s="158"/>
      <c r="AE80" s="159"/>
      <c r="AF80" s="159"/>
      <c r="AG80" s="159"/>
      <c r="AH80" s="159"/>
      <c r="AI80" s="159"/>
      <c r="AJ80" s="160"/>
      <c r="AK80" s="158"/>
      <c r="AL80" s="159"/>
      <c r="AM80" s="159"/>
      <c r="AN80" s="159"/>
      <c r="AO80" s="159"/>
      <c r="AP80" s="159"/>
      <c r="AQ80" s="160"/>
      <c r="AR80" s="158"/>
      <c r="AS80" s="159"/>
      <c r="AT80" s="160"/>
      <c r="AU80" s="755" t="str">
        <f t="shared" si="3"/>
        <v/>
      </c>
      <c r="AV80" s="756"/>
      <c r="AW80" s="757" t="str">
        <f t="shared" si="4"/>
        <v/>
      </c>
      <c r="AX80" s="758"/>
      <c r="AY80" s="729"/>
      <c r="AZ80" s="730"/>
      <c r="BA80" s="730"/>
      <c r="BB80" s="730"/>
      <c r="BC80" s="730"/>
      <c r="BD80" s="731"/>
    </row>
    <row r="81" spans="1:56" ht="39.9" customHeight="1" x14ac:dyDescent="0.2">
      <c r="A81" s="141"/>
      <c r="B81" s="157">
        <f t="shared" si="5"/>
        <v>69</v>
      </c>
      <c r="C81" s="747"/>
      <c r="D81" s="748"/>
      <c r="E81" s="749"/>
      <c r="F81" s="750"/>
      <c r="G81" s="749"/>
      <c r="H81" s="751"/>
      <c r="I81" s="751"/>
      <c r="J81" s="751"/>
      <c r="K81" s="750"/>
      <c r="L81" s="752"/>
      <c r="M81" s="753"/>
      <c r="N81" s="753"/>
      <c r="O81" s="754"/>
      <c r="P81" s="158"/>
      <c r="Q81" s="159"/>
      <c r="R81" s="159"/>
      <c r="S81" s="159"/>
      <c r="T81" s="159"/>
      <c r="U81" s="159"/>
      <c r="V81" s="160"/>
      <c r="W81" s="158"/>
      <c r="X81" s="159"/>
      <c r="Y81" s="159"/>
      <c r="Z81" s="159"/>
      <c r="AA81" s="159"/>
      <c r="AB81" s="159"/>
      <c r="AC81" s="160"/>
      <c r="AD81" s="158"/>
      <c r="AE81" s="159"/>
      <c r="AF81" s="159"/>
      <c r="AG81" s="159"/>
      <c r="AH81" s="159"/>
      <c r="AI81" s="159"/>
      <c r="AJ81" s="160"/>
      <c r="AK81" s="158"/>
      <c r="AL81" s="159"/>
      <c r="AM81" s="159"/>
      <c r="AN81" s="159"/>
      <c r="AO81" s="159"/>
      <c r="AP81" s="159"/>
      <c r="AQ81" s="160"/>
      <c r="AR81" s="158"/>
      <c r="AS81" s="159"/>
      <c r="AT81" s="160"/>
      <c r="AU81" s="755" t="str">
        <f t="shared" si="3"/>
        <v/>
      </c>
      <c r="AV81" s="756"/>
      <c r="AW81" s="757" t="str">
        <f t="shared" si="4"/>
        <v/>
      </c>
      <c r="AX81" s="758"/>
      <c r="AY81" s="729"/>
      <c r="AZ81" s="730"/>
      <c r="BA81" s="730"/>
      <c r="BB81" s="730"/>
      <c r="BC81" s="730"/>
      <c r="BD81" s="731"/>
    </row>
    <row r="82" spans="1:56" ht="39.9" customHeight="1" x14ac:dyDescent="0.2">
      <c r="A82" s="141"/>
      <c r="B82" s="157">
        <f t="shared" si="5"/>
        <v>70</v>
      </c>
      <c r="C82" s="747"/>
      <c r="D82" s="748"/>
      <c r="E82" s="749"/>
      <c r="F82" s="750"/>
      <c r="G82" s="749"/>
      <c r="H82" s="751"/>
      <c r="I82" s="751"/>
      <c r="J82" s="751"/>
      <c r="K82" s="750"/>
      <c r="L82" s="752"/>
      <c r="M82" s="753"/>
      <c r="N82" s="753"/>
      <c r="O82" s="754"/>
      <c r="P82" s="158"/>
      <c r="Q82" s="159"/>
      <c r="R82" s="159"/>
      <c r="S82" s="159"/>
      <c r="T82" s="159"/>
      <c r="U82" s="159"/>
      <c r="V82" s="160"/>
      <c r="W82" s="158"/>
      <c r="X82" s="159"/>
      <c r="Y82" s="159"/>
      <c r="Z82" s="159"/>
      <c r="AA82" s="159"/>
      <c r="AB82" s="159"/>
      <c r="AC82" s="160"/>
      <c r="AD82" s="158"/>
      <c r="AE82" s="159"/>
      <c r="AF82" s="159"/>
      <c r="AG82" s="159"/>
      <c r="AH82" s="159"/>
      <c r="AI82" s="159"/>
      <c r="AJ82" s="160"/>
      <c r="AK82" s="158"/>
      <c r="AL82" s="159"/>
      <c r="AM82" s="159"/>
      <c r="AN82" s="159"/>
      <c r="AO82" s="159"/>
      <c r="AP82" s="159"/>
      <c r="AQ82" s="160"/>
      <c r="AR82" s="158"/>
      <c r="AS82" s="159"/>
      <c r="AT82" s="160"/>
      <c r="AU82" s="755" t="str">
        <f t="shared" si="3"/>
        <v/>
      </c>
      <c r="AV82" s="756"/>
      <c r="AW82" s="757" t="str">
        <f t="shared" si="4"/>
        <v/>
      </c>
      <c r="AX82" s="758"/>
      <c r="AY82" s="729"/>
      <c r="AZ82" s="730"/>
      <c r="BA82" s="730"/>
      <c r="BB82" s="730"/>
      <c r="BC82" s="730"/>
      <c r="BD82" s="731"/>
    </row>
    <row r="83" spans="1:56" ht="39.9" customHeight="1" x14ac:dyDescent="0.2">
      <c r="A83" s="141"/>
      <c r="B83" s="157">
        <f t="shared" si="5"/>
        <v>71</v>
      </c>
      <c r="C83" s="747"/>
      <c r="D83" s="748"/>
      <c r="E83" s="749"/>
      <c r="F83" s="750"/>
      <c r="G83" s="749"/>
      <c r="H83" s="751"/>
      <c r="I83" s="751"/>
      <c r="J83" s="751"/>
      <c r="K83" s="750"/>
      <c r="L83" s="752"/>
      <c r="M83" s="753"/>
      <c r="N83" s="753"/>
      <c r="O83" s="754"/>
      <c r="P83" s="158"/>
      <c r="Q83" s="159"/>
      <c r="R83" s="159"/>
      <c r="S83" s="159"/>
      <c r="T83" s="159"/>
      <c r="U83" s="159"/>
      <c r="V83" s="160"/>
      <c r="W83" s="158"/>
      <c r="X83" s="159"/>
      <c r="Y83" s="159"/>
      <c r="Z83" s="159"/>
      <c r="AA83" s="159"/>
      <c r="AB83" s="159"/>
      <c r="AC83" s="160"/>
      <c r="AD83" s="158"/>
      <c r="AE83" s="159"/>
      <c r="AF83" s="159"/>
      <c r="AG83" s="159"/>
      <c r="AH83" s="159"/>
      <c r="AI83" s="159"/>
      <c r="AJ83" s="160"/>
      <c r="AK83" s="158"/>
      <c r="AL83" s="159"/>
      <c r="AM83" s="159"/>
      <c r="AN83" s="159"/>
      <c r="AO83" s="159"/>
      <c r="AP83" s="159"/>
      <c r="AQ83" s="160"/>
      <c r="AR83" s="158"/>
      <c r="AS83" s="159"/>
      <c r="AT83" s="160"/>
      <c r="AU83" s="755" t="str">
        <f t="shared" si="3"/>
        <v/>
      </c>
      <c r="AV83" s="756"/>
      <c r="AW83" s="757" t="str">
        <f t="shared" si="4"/>
        <v/>
      </c>
      <c r="AX83" s="758"/>
      <c r="AY83" s="729"/>
      <c r="AZ83" s="730"/>
      <c r="BA83" s="730"/>
      <c r="BB83" s="730"/>
      <c r="BC83" s="730"/>
      <c r="BD83" s="731"/>
    </row>
    <row r="84" spans="1:56" ht="39.9" customHeight="1" x14ac:dyDescent="0.2">
      <c r="A84" s="141"/>
      <c r="B84" s="157">
        <f t="shared" si="5"/>
        <v>72</v>
      </c>
      <c r="C84" s="747"/>
      <c r="D84" s="748"/>
      <c r="E84" s="749"/>
      <c r="F84" s="750"/>
      <c r="G84" s="749"/>
      <c r="H84" s="751"/>
      <c r="I84" s="751"/>
      <c r="J84" s="751"/>
      <c r="K84" s="750"/>
      <c r="L84" s="752"/>
      <c r="M84" s="753"/>
      <c r="N84" s="753"/>
      <c r="O84" s="754"/>
      <c r="P84" s="158"/>
      <c r="Q84" s="159"/>
      <c r="R84" s="159"/>
      <c r="S84" s="159"/>
      <c r="T84" s="159"/>
      <c r="U84" s="159"/>
      <c r="V84" s="160"/>
      <c r="W84" s="158"/>
      <c r="X84" s="159"/>
      <c r="Y84" s="159"/>
      <c r="Z84" s="159"/>
      <c r="AA84" s="159"/>
      <c r="AB84" s="159"/>
      <c r="AC84" s="160"/>
      <c r="AD84" s="158"/>
      <c r="AE84" s="159"/>
      <c r="AF84" s="159"/>
      <c r="AG84" s="159"/>
      <c r="AH84" s="159"/>
      <c r="AI84" s="159"/>
      <c r="AJ84" s="160"/>
      <c r="AK84" s="158"/>
      <c r="AL84" s="159"/>
      <c r="AM84" s="159"/>
      <c r="AN84" s="159"/>
      <c r="AO84" s="159"/>
      <c r="AP84" s="159"/>
      <c r="AQ84" s="160"/>
      <c r="AR84" s="158"/>
      <c r="AS84" s="159"/>
      <c r="AT84" s="160"/>
      <c r="AU84" s="755" t="str">
        <f t="shared" si="3"/>
        <v/>
      </c>
      <c r="AV84" s="756"/>
      <c r="AW84" s="757" t="str">
        <f t="shared" si="4"/>
        <v/>
      </c>
      <c r="AX84" s="758"/>
      <c r="AY84" s="729"/>
      <c r="AZ84" s="730"/>
      <c r="BA84" s="730"/>
      <c r="BB84" s="730"/>
      <c r="BC84" s="730"/>
      <c r="BD84" s="731"/>
    </row>
    <row r="85" spans="1:56" ht="39.9" customHeight="1" x14ac:dyDescent="0.2">
      <c r="A85" s="141"/>
      <c r="B85" s="157">
        <f t="shared" si="5"/>
        <v>73</v>
      </c>
      <c r="C85" s="747"/>
      <c r="D85" s="748"/>
      <c r="E85" s="749"/>
      <c r="F85" s="750"/>
      <c r="G85" s="749"/>
      <c r="H85" s="751"/>
      <c r="I85" s="751"/>
      <c r="J85" s="751"/>
      <c r="K85" s="750"/>
      <c r="L85" s="752"/>
      <c r="M85" s="753"/>
      <c r="N85" s="753"/>
      <c r="O85" s="754"/>
      <c r="P85" s="158"/>
      <c r="Q85" s="159"/>
      <c r="R85" s="159"/>
      <c r="S85" s="159"/>
      <c r="T85" s="159"/>
      <c r="U85" s="159"/>
      <c r="V85" s="160"/>
      <c r="W85" s="158"/>
      <c r="X85" s="159"/>
      <c r="Y85" s="159"/>
      <c r="Z85" s="159"/>
      <c r="AA85" s="159"/>
      <c r="AB85" s="159"/>
      <c r="AC85" s="160"/>
      <c r="AD85" s="158"/>
      <c r="AE85" s="159"/>
      <c r="AF85" s="159"/>
      <c r="AG85" s="159"/>
      <c r="AH85" s="159"/>
      <c r="AI85" s="159"/>
      <c r="AJ85" s="160"/>
      <c r="AK85" s="158"/>
      <c r="AL85" s="159"/>
      <c r="AM85" s="159"/>
      <c r="AN85" s="159"/>
      <c r="AO85" s="159"/>
      <c r="AP85" s="159"/>
      <c r="AQ85" s="160"/>
      <c r="AR85" s="158"/>
      <c r="AS85" s="159"/>
      <c r="AT85" s="160"/>
      <c r="AU85" s="755" t="str">
        <f t="shared" si="3"/>
        <v/>
      </c>
      <c r="AV85" s="756"/>
      <c r="AW85" s="757" t="str">
        <f t="shared" si="4"/>
        <v/>
      </c>
      <c r="AX85" s="758"/>
      <c r="AY85" s="729"/>
      <c r="AZ85" s="730"/>
      <c r="BA85" s="730"/>
      <c r="BB85" s="730"/>
      <c r="BC85" s="730"/>
      <c r="BD85" s="731"/>
    </row>
    <row r="86" spans="1:56" ht="39.9" customHeight="1" x14ac:dyDescent="0.2">
      <c r="A86" s="141"/>
      <c r="B86" s="157">
        <f t="shared" si="5"/>
        <v>74</v>
      </c>
      <c r="C86" s="747"/>
      <c r="D86" s="748"/>
      <c r="E86" s="749"/>
      <c r="F86" s="750"/>
      <c r="G86" s="749"/>
      <c r="H86" s="751"/>
      <c r="I86" s="751"/>
      <c r="J86" s="751"/>
      <c r="K86" s="750"/>
      <c r="L86" s="752"/>
      <c r="M86" s="753"/>
      <c r="N86" s="753"/>
      <c r="O86" s="754"/>
      <c r="P86" s="158"/>
      <c r="Q86" s="159"/>
      <c r="R86" s="159"/>
      <c r="S86" s="159"/>
      <c r="T86" s="159"/>
      <c r="U86" s="159"/>
      <c r="V86" s="160"/>
      <c r="W86" s="158"/>
      <c r="X86" s="159"/>
      <c r="Y86" s="159"/>
      <c r="Z86" s="159"/>
      <c r="AA86" s="159"/>
      <c r="AB86" s="159"/>
      <c r="AC86" s="160"/>
      <c r="AD86" s="158"/>
      <c r="AE86" s="159"/>
      <c r="AF86" s="159"/>
      <c r="AG86" s="159"/>
      <c r="AH86" s="159"/>
      <c r="AI86" s="159"/>
      <c r="AJ86" s="160"/>
      <c r="AK86" s="158"/>
      <c r="AL86" s="159"/>
      <c r="AM86" s="159"/>
      <c r="AN86" s="159"/>
      <c r="AO86" s="159"/>
      <c r="AP86" s="159"/>
      <c r="AQ86" s="160"/>
      <c r="AR86" s="158"/>
      <c r="AS86" s="159"/>
      <c r="AT86" s="160"/>
      <c r="AU86" s="755" t="str">
        <f t="shared" si="3"/>
        <v/>
      </c>
      <c r="AV86" s="756"/>
      <c r="AW86" s="757" t="str">
        <f t="shared" si="4"/>
        <v/>
      </c>
      <c r="AX86" s="758"/>
      <c r="AY86" s="729"/>
      <c r="AZ86" s="730"/>
      <c r="BA86" s="730"/>
      <c r="BB86" s="730"/>
      <c r="BC86" s="730"/>
      <c r="BD86" s="731"/>
    </row>
    <row r="87" spans="1:56" ht="39.9" customHeight="1" x14ac:dyDescent="0.2">
      <c r="A87" s="141"/>
      <c r="B87" s="157">
        <f t="shared" si="5"/>
        <v>75</v>
      </c>
      <c r="C87" s="747"/>
      <c r="D87" s="748"/>
      <c r="E87" s="749"/>
      <c r="F87" s="750"/>
      <c r="G87" s="749"/>
      <c r="H87" s="751"/>
      <c r="I87" s="751"/>
      <c r="J87" s="751"/>
      <c r="K87" s="750"/>
      <c r="L87" s="752"/>
      <c r="M87" s="753"/>
      <c r="N87" s="753"/>
      <c r="O87" s="754"/>
      <c r="P87" s="158"/>
      <c r="Q87" s="159"/>
      <c r="R87" s="159"/>
      <c r="S87" s="159"/>
      <c r="T87" s="159"/>
      <c r="U87" s="159"/>
      <c r="V87" s="160"/>
      <c r="W87" s="158"/>
      <c r="X87" s="159"/>
      <c r="Y87" s="159"/>
      <c r="Z87" s="159"/>
      <c r="AA87" s="159"/>
      <c r="AB87" s="159"/>
      <c r="AC87" s="160"/>
      <c r="AD87" s="158"/>
      <c r="AE87" s="159"/>
      <c r="AF87" s="159"/>
      <c r="AG87" s="159"/>
      <c r="AH87" s="159"/>
      <c r="AI87" s="159"/>
      <c r="AJ87" s="160"/>
      <c r="AK87" s="158"/>
      <c r="AL87" s="159"/>
      <c r="AM87" s="159"/>
      <c r="AN87" s="159"/>
      <c r="AO87" s="159"/>
      <c r="AP87" s="159"/>
      <c r="AQ87" s="160"/>
      <c r="AR87" s="158"/>
      <c r="AS87" s="159"/>
      <c r="AT87" s="160"/>
      <c r="AU87" s="755" t="str">
        <f t="shared" si="3"/>
        <v/>
      </c>
      <c r="AV87" s="756"/>
      <c r="AW87" s="757" t="str">
        <f t="shared" si="4"/>
        <v/>
      </c>
      <c r="AX87" s="758"/>
      <c r="AY87" s="729"/>
      <c r="AZ87" s="730"/>
      <c r="BA87" s="730"/>
      <c r="BB87" s="730"/>
      <c r="BC87" s="730"/>
      <c r="BD87" s="731"/>
    </row>
    <row r="88" spans="1:56" ht="39.9" customHeight="1" x14ac:dyDescent="0.2">
      <c r="A88" s="141"/>
      <c r="B88" s="157">
        <f t="shared" si="5"/>
        <v>76</v>
      </c>
      <c r="C88" s="747"/>
      <c r="D88" s="748"/>
      <c r="E88" s="749"/>
      <c r="F88" s="750"/>
      <c r="G88" s="749"/>
      <c r="H88" s="751"/>
      <c r="I88" s="751"/>
      <c r="J88" s="751"/>
      <c r="K88" s="750"/>
      <c r="L88" s="752"/>
      <c r="M88" s="753"/>
      <c r="N88" s="753"/>
      <c r="O88" s="754"/>
      <c r="P88" s="158"/>
      <c r="Q88" s="159"/>
      <c r="R88" s="159"/>
      <c r="S88" s="159"/>
      <c r="T88" s="159"/>
      <c r="U88" s="159"/>
      <c r="V88" s="160"/>
      <c r="W88" s="158"/>
      <c r="X88" s="159"/>
      <c r="Y88" s="159"/>
      <c r="Z88" s="159"/>
      <c r="AA88" s="159"/>
      <c r="AB88" s="159"/>
      <c r="AC88" s="160"/>
      <c r="AD88" s="158"/>
      <c r="AE88" s="159"/>
      <c r="AF88" s="159"/>
      <c r="AG88" s="159"/>
      <c r="AH88" s="159"/>
      <c r="AI88" s="159"/>
      <c r="AJ88" s="160"/>
      <c r="AK88" s="158"/>
      <c r="AL88" s="159"/>
      <c r="AM88" s="159"/>
      <c r="AN88" s="159"/>
      <c r="AO88" s="159"/>
      <c r="AP88" s="159"/>
      <c r="AQ88" s="160"/>
      <c r="AR88" s="158"/>
      <c r="AS88" s="159"/>
      <c r="AT88" s="160"/>
      <c r="AU88" s="755" t="str">
        <f t="shared" si="3"/>
        <v/>
      </c>
      <c r="AV88" s="756"/>
      <c r="AW88" s="757" t="str">
        <f t="shared" si="4"/>
        <v/>
      </c>
      <c r="AX88" s="758"/>
      <c r="AY88" s="729"/>
      <c r="AZ88" s="730"/>
      <c r="BA88" s="730"/>
      <c r="BB88" s="730"/>
      <c r="BC88" s="730"/>
      <c r="BD88" s="731"/>
    </row>
    <row r="89" spans="1:56" ht="39.9" customHeight="1" x14ac:dyDescent="0.2">
      <c r="A89" s="141"/>
      <c r="B89" s="157">
        <f t="shared" si="5"/>
        <v>77</v>
      </c>
      <c r="C89" s="747"/>
      <c r="D89" s="748"/>
      <c r="E89" s="749"/>
      <c r="F89" s="750"/>
      <c r="G89" s="749"/>
      <c r="H89" s="751"/>
      <c r="I89" s="751"/>
      <c r="J89" s="751"/>
      <c r="K89" s="750"/>
      <c r="L89" s="752"/>
      <c r="M89" s="753"/>
      <c r="N89" s="753"/>
      <c r="O89" s="754"/>
      <c r="P89" s="158"/>
      <c r="Q89" s="159"/>
      <c r="R89" s="159"/>
      <c r="S89" s="159"/>
      <c r="T89" s="159"/>
      <c r="U89" s="159"/>
      <c r="V89" s="160"/>
      <c r="W89" s="158"/>
      <c r="X89" s="159"/>
      <c r="Y89" s="159"/>
      <c r="Z89" s="159"/>
      <c r="AA89" s="159"/>
      <c r="AB89" s="159"/>
      <c r="AC89" s="160"/>
      <c r="AD89" s="158"/>
      <c r="AE89" s="159"/>
      <c r="AF89" s="159"/>
      <c r="AG89" s="159"/>
      <c r="AH89" s="159"/>
      <c r="AI89" s="159"/>
      <c r="AJ89" s="160"/>
      <c r="AK89" s="158"/>
      <c r="AL89" s="159"/>
      <c r="AM89" s="159"/>
      <c r="AN89" s="159"/>
      <c r="AO89" s="159"/>
      <c r="AP89" s="159"/>
      <c r="AQ89" s="160"/>
      <c r="AR89" s="158"/>
      <c r="AS89" s="159"/>
      <c r="AT89" s="160"/>
      <c r="AU89" s="755" t="str">
        <f t="shared" si="3"/>
        <v/>
      </c>
      <c r="AV89" s="756"/>
      <c r="AW89" s="757" t="str">
        <f t="shared" si="4"/>
        <v/>
      </c>
      <c r="AX89" s="758"/>
      <c r="AY89" s="729"/>
      <c r="AZ89" s="730"/>
      <c r="BA89" s="730"/>
      <c r="BB89" s="730"/>
      <c r="BC89" s="730"/>
      <c r="BD89" s="731"/>
    </row>
    <row r="90" spans="1:56" ht="39.9" customHeight="1" x14ac:dyDescent="0.2">
      <c r="A90" s="141"/>
      <c r="B90" s="157">
        <f t="shared" si="5"/>
        <v>78</v>
      </c>
      <c r="C90" s="747"/>
      <c r="D90" s="748"/>
      <c r="E90" s="749"/>
      <c r="F90" s="750"/>
      <c r="G90" s="749"/>
      <c r="H90" s="751"/>
      <c r="I90" s="751"/>
      <c r="J90" s="751"/>
      <c r="K90" s="750"/>
      <c r="L90" s="752"/>
      <c r="M90" s="753"/>
      <c r="N90" s="753"/>
      <c r="O90" s="754"/>
      <c r="P90" s="158"/>
      <c r="Q90" s="159"/>
      <c r="R90" s="159"/>
      <c r="S90" s="159"/>
      <c r="T90" s="159"/>
      <c r="U90" s="159"/>
      <c r="V90" s="160"/>
      <c r="W90" s="158"/>
      <c r="X90" s="159"/>
      <c r="Y90" s="159"/>
      <c r="Z90" s="159"/>
      <c r="AA90" s="159"/>
      <c r="AB90" s="159"/>
      <c r="AC90" s="160"/>
      <c r="AD90" s="158"/>
      <c r="AE90" s="159"/>
      <c r="AF90" s="159"/>
      <c r="AG90" s="159"/>
      <c r="AH90" s="159"/>
      <c r="AI90" s="159"/>
      <c r="AJ90" s="160"/>
      <c r="AK90" s="158"/>
      <c r="AL90" s="159"/>
      <c r="AM90" s="159"/>
      <c r="AN90" s="159"/>
      <c r="AO90" s="159"/>
      <c r="AP90" s="159"/>
      <c r="AQ90" s="160"/>
      <c r="AR90" s="158"/>
      <c r="AS90" s="159"/>
      <c r="AT90" s="160"/>
      <c r="AU90" s="755" t="str">
        <f t="shared" si="3"/>
        <v/>
      </c>
      <c r="AV90" s="756"/>
      <c r="AW90" s="757" t="str">
        <f t="shared" si="4"/>
        <v/>
      </c>
      <c r="AX90" s="758"/>
      <c r="AY90" s="729"/>
      <c r="AZ90" s="730"/>
      <c r="BA90" s="730"/>
      <c r="BB90" s="730"/>
      <c r="BC90" s="730"/>
      <c r="BD90" s="731"/>
    </row>
    <row r="91" spans="1:56" ht="39.9" customHeight="1" x14ac:dyDescent="0.2">
      <c r="A91" s="141"/>
      <c r="B91" s="157">
        <f t="shared" si="5"/>
        <v>79</v>
      </c>
      <c r="C91" s="747"/>
      <c r="D91" s="748"/>
      <c r="E91" s="749"/>
      <c r="F91" s="750"/>
      <c r="G91" s="749"/>
      <c r="H91" s="751"/>
      <c r="I91" s="751"/>
      <c r="J91" s="751"/>
      <c r="K91" s="750"/>
      <c r="L91" s="752"/>
      <c r="M91" s="753"/>
      <c r="N91" s="753"/>
      <c r="O91" s="754"/>
      <c r="P91" s="158"/>
      <c r="Q91" s="159"/>
      <c r="R91" s="159"/>
      <c r="S91" s="159"/>
      <c r="T91" s="159"/>
      <c r="U91" s="159"/>
      <c r="V91" s="160"/>
      <c r="W91" s="158"/>
      <c r="X91" s="159"/>
      <c r="Y91" s="159"/>
      <c r="Z91" s="159"/>
      <c r="AA91" s="159"/>
      <c r="AB91" s="159"/>
      <c r="AC91" s="160"/>
      <c r="AD91" s="158"/>
      <c r="AE91" s="159"/>
      <c r="AF91" s="159"/>
      <c r="AG91" s="159"/>
      <c r="AH91" s="159"/>
      <c r="AI91" s="159"/>
      <c r="AJ91" s="160"/>
      <c r="AK91" s="158"/>
      <c r="AL91" s="159"/>
      <c r="AM91" s="159"/>
      <c r="AN91" s="159"/>
      <c r="AO91" s="159"/>
      <c r="AP91" s="159"/>
      <c r="AQ91" s="160"/>
      <c r="AR91" s="158"/>
      <c r="AS91" s="159"/>
      <c r="AT91" s="160"/>
      <c r="AU91" s="755" t="str">
        <f t="shared" si="3"/>
        <v/>
      </c>
      <c r="AV91" s="756"/>
      <c r="AW91" s="757" t="str">
        <f t="shared" si="4"/>
        <v/>
      </c>
      <c r="AX91" s="758"/>
      <c r="AY91" s="729"/>
      <c r="AZ91" s="730"/>
      <c r="BA91" s="730"/>
      <c r="BB91" s="730"/>
      <c r="BC91" s="730"/>
      <c r="BD91" s="731"/>
    </row>
    <row r="92" spans="1:56" ht="39.9" customHeight="1" x14ac:dyDescent="0.2">
      <c r="A92" s="141"/>
      <c r="B92" s="157">
        <f t="shared" si="5"/>
        <v>80</v>
      </c>
      <c r="C92" s="747"/>
      <c r="D92" s="748"/>
      <c r="E92" s="749"/>
      <c r="F92" s="750"/>
      <c r="G92" s="749"/>
      <c r="H92" s="751"/>
      <c r="I92" s="751"/>
      <c r="J92" s="751"/>
      <c r="K92" s="750"/>
      <c r="L92" s="752"/>
      <c r="M92" s="753"/>
      <c r="N92" s="753"/>
      <c r="O92" s="754"/>
      <c r="P92" s="158"/>
      <c r="Q92" s="159"/>
      <c r="R92" s="159"/>
      <c r="S92" s="159"/>
      <c r="T92" s="159"/>
      <c r="U92" s="159"/>
      <c r="V92" s="160"/>
      <c r="W92" s="158"/>
      <c r="X92" s="159"/>
      <c r="Y92" s="159"/>
      <c r="Z92" s="159"/>
      <c r="AA92" s="159"/>
      <c r="AB92" s="159"/>
      <c r="AC92" s="160"/>
      <c r="AD92" s="158"/>
      <c r="AE92" s="159"/>
      <c r="AF92" s="159"/>
      <c r="AG92" s="159"/>
      <c r="AH92" s="159"/>
      <c r="AI92" s="159"/>
      <c r="AJ92" s="160"/>
      <c r="AK92" s="158"/>
      <c r="AL92" s="159"/>
      <c r="AM92" s="159"/>
      <c r="AN92" s="159"/>
      <c r="AO92" s="159"/>
      <c r="AP92" s="159"/>
      <c r="AQ92" s="160"/>
      <c r="AR92" s="158"/>
      <c r="AS92" s="159"/>
      <c r="AT92" s="160"/>
      <c r="AU92" s="755" t="str">
        <f t="shared" si="3"/>
        <v/>
      </c>
      <c r="AV92" s="756"/>
      <c r="AW92" s="757" t="str">
        <f t="shared" si="4"/>
        <v/>
      </c>
      <c r="AX92" s="758"/>
      <c r="AY92" s="729"/>
      <c r="AZ92" s="730"/>
      <c r="BA92" s="730"/>
      <c r="BB92" s="730"/>
      <c r="BC92" s="730"/>
      <c r="BD92" s="731"/>
    </row>
    <row r="93" spans="1:56" ht="39.9" customHeight="1" x14ac:dyDescent="0.2">
      <c r="A93" s="141"/>
      <c r="B93" s="157">
        <f t="shared" si="5"/>
        <v>81</v>
      </c>
      <c r="C93" s="747"/>
      <c r="D93" s="748"/>
      <c r="E93" s="749"/>
      <c r="F93" s="750"/>
      <c r="G93" s="749"/>
      <c r="H93" s="751"/>
      <c r="I93" s="751"/>
      <c r="J93" s="751"/>
      <c r="K93" s="750"/>
      <c r="L93" s="752"/>
      <c r="M93" s="753"/>
      <c r="N93" s="753"/>
      <c r="O93" s="754"/>
      <c r="P93" s="158"/>
      <c r="Q93" s="159"/>
      <c r="R93" s="159"/>
      <c r="S93" s="159"/>
      <c r="T93" s="159"/>
      <c r="U93" s="159"/>
      <c r="V93" s="160"/>
      <c r="W93" s="158"/>
      <c r="X93" s="159"/>
      <c r="Y93" s="159"/>
      <c r="Z93" s="159"/>
      <c r="AA93" s="159"/>
      <c r="AB93" s="159"/>
      <c r="AC93" s="160"/>
      <c r="AD93" s="158"/>
      <c r="AE93" s="159"/>
      <c r="AF93" s="159"/>
      <c r="AG93" s="159"/>
      <c r="AH93" s="159"/>
      <c r="AI93" s="159"/>
      <c r="AJ93" s="160"/>
      <c r="AK93" s="158"/>
      <c r="AL93" s="159"/>
      <c r="AM93" s="159"/>
      <c r="AN93" s="159"/>
      <c r="AO93" s="159"/>
      <c r="AP93" s="159"/>
      <c r="AQ93" s="160"/>
      <c r="AR93" s="158"/>
      <c r="AS93" s="159"/>
      <c r="AT93" s="160"/>
      <c r="AU93" s="755" t="str">
        <f t="shared" si="3"/>
        <v/>
      </c>
      <c r="AV93" s="756"/>
      <c r="AW93" s="757" t="str">
        <f t="shared" si="4"/>
        <v/>
      </c>
      <c r="AX93" s="758"/>
      <c r="AY93" s="729"/>
      <c r="AZ93" s="730"/>
      <c r="BA93" s="730"/>
      <c r="BB93" s="730"/>
      <c r="BC93" s="730"/>
      <c r="BD93" s="731"/>
    </row>
    <row r="94" spans="1:56" ht="39.9" customHeight="1" x14ac:dyDescent="0.2">
      <c r="A94" s="141"/>
      <c r="B94" s="157">
        <f t="shared" si="5"/>
        <v>82</v>
      </c>
      <c r="C94" s="747"/>
      <c r="D94" s="748"/>
      <c r="E94" s="749"/>
      <c r="F94" s="750"/>
      <c r="G94" s="749"/>
      <c r="H94" s="751"/>
      <c r="I94" s="751"/>
      <c r="J94" s="751"/>
      <c r="K94" s="750"/>
      <c r="L94" s="752"/>
      <c r="M94" s="753"/>
      <c r="N94" s="753"/>
      <c r="O94" s="754"/>
      <c r="P94" s="158"/>
      <c r="Q94" s="159"/>
      <c r="R94" s="159"/>
      <c r="S94" s="159"/>
      <c r="T94" s="159"/>
      <c r="U94" s="159"/>
      <c r="V94" s="160"/>
      <c r="W94" s="158"/>
      <c r="X94" s="159"/>
      <c r="Y94" s="159"/>
      <c r="Z94" s="159"/>
      <c r="AA94" s="159"/>
      <c r="AB94" s="159"/>
      <c r="AC94" s="160"/>
      <c r="AD94" s="158"/>
      <c r="AE94" s="159"/>
      <c r="AF94" s="159"/>
      <c r="AG94" s="159"/>
      <c r="AH94" s="159"/>
      <c r="AI94" s="159"/>
      <c r="AJ94" s="160"/>
      <c r="AK94" s="158"/>
      <c r="AL94" s="159"/>
      <c r="AM94" s="159"/>
      <c r="AN94" s="159"/>
      <c r="AO94" s="159"/>
      <c r="AP94" s="159"/>
      <c r="AQ94" s="160"/>
      <c r="AR94" s="158"/>
      <c r="AS94" s="159"/>
      <c r="AT94" s="160"/>
      <c r="AU94" s="755" t="str">
        <f t="shared" si="3"/>
        <v/>
      </c>
      <c r="AV94" s="756"/>
      <c r="AW94" s="757" t="str">
        <f t="shared" si="4"/>
        <v/>
      </c>
      <c r="AX94" s="758"/>
      <c r="AY94" s="729"/>
      <c r="AZ94" s="730"/>
      <c r="BA94" s="730"/>
      <c r="BB94" s="730"/>
      <c r="BC94" s="730"/>
      <c r="BD94" s="731"/>
    </row>
    <row r="95" spans="1:56" ht="39.9" customHeight="1" x14ac:dyDescent="0.2">
      <c r="A95" s="141"/>
      <c r="B95" s="157">
        <f t="shared" si="5"/>
        <v>83</v>
      </c>
      <c r="C95" s="747"/>
      <c r="D95" s="748"/>
      <c r="E95" s="749"/>
      <c r="F95" s="750"/>
      <c r="G95" s="749"/>
      <c r="H95" s="751"/>
      <c r="I95" s="751"/>
      <c r="J95" s="751"/>
      <c r="K95" s="750"/>
      <c r="L95" s="752"/>
      <c r="M95" s="753"/>
      <c r="N95" s="753"/>
      <c r="O95" s="754"/>
      <c r="P95" s="158"/>
      <c r="Q95" s="159"/>
      <c r="R95" s="159"/>
      <c r="S95" s="159"/>
      <c r="T95" s="159"/>
      <c r="U95" s="159"/>
      <c r="V95" s="160"/>
      <c r="W95" s="158"/>
      <c r="X95" s="159"/>
      <c r="Y95" s="159"/>
      <c r="Z95" s="159"/>
      <c r="AA95" s="159"/>
      <c r="AB95" s="159"/>
      <c r="AC95" s="160"/>
      <c r="AD95" s="158"/>
      <c r="AE95" s="159"/>
      <c r="AF95" s="159"/>
      <c r="AG95" s="159"/>
      <c r="AH95" s="159"/>
      <c r="AI95" s="159"/>
      <c r="AJ95" s="160"/>
      <c r="AK95" s="158"/>
      <c r="AL95" s="159"/>
      <c r="AM95" s="159"/>
      <c r="AN95" s="159"/>
      <c r="AO95" s="159"/>
      <c r="AP95" s="159"/>
      <c r="AQ95" s="160"/>
      <c r="AR95" s="158"/>
      <c r="AS95" s="159"/>
      <c r="AT95" s="160"/>
      <c r="AU95" s="755" t="str">
        <f t="shared" ref="AU95:AU111" si="6">IF($AZ$3="４週",SUM(P95:AQ95),IF($AZ$3="暦月",SUM(P95:AT95),""))</f>
        <v/>
      </c>
      <c r="AV95" s="756"/>
      <c r="AW95" s="757" t="str">
        <f t="shared" si="4"/>
        <v/>
      </c>
      <c r="AX95" s="758"/>
      <c r="AY95" s="729"/>
      <c r="AZ95" s="730"/>
      <c r="BA95" s="730"/>
      <c r="BB95" s="730"/>
      <c r="BC95" s="730"/>
      <c r="BD95" s="731"/>
    </row>
    <row r="96" spans="1:56" ht="39.9" customHeight="1" x14ac:dyDescent="0.2">
      <c r="A96" s="141"/>
      <c r="B96" s="157">
        <f t="shared" si="5"/>
        <v>84</v>
      </c>
      <c r="C96" s="747"/>
      <c r="D96" s="748"/>
      <c r="E96" s="749"/>
      <c r="F96" s="750"/>
      <c r="G96" s="749"/>
      <c r="H96" s="751"/>
      <c r="I96" s="751"/>
      <c r="J96" s="751"/>
      <c r="K96" s="750"/>
      <c r="L96" s="752"/>
      <c r="M96" s="753"/>
      <c r="N96" s="753"/>
      <c r="O96" s="754"/>
      <c r="P96" s="161"/>
      <c r="Q96" s="162"/>
      <c r="R96" s="162"/>
      <c r="S96" s="162"/>
      <c r="T96" s="162"/>
      <c r="U96" s="162"/>
      <c r="V96" s="163"/>
      <c r="W96" s="161"/>
      <c r="X96" s="162"/>
      <c r="Y96" s="162"/>
      <c r="Z96" s="162"/>
      <c r="AA96" s="162"/>
      <c r="AB96" s="162"/>
      <c r="AC96" s="163"/>
      <c r="AD96" s="161"/>
      <c r="AE96" s="162"/>
      <c r="AF96" s="162"/>
      <c r="AG96" s="162"/>
      <c r="AH96" s="162"/>
      <c r="AI96" s="162"/>
      <c r="AJ96" s="163"/>
      <c r="AK96" s="161"/>
      <c r="AL96" s="162"/>
      <c r="AM96" s="162"/>
      <c r="AN96" s="162"/>
      <c r="AO96" s="162"/>
      <c r="AP96" s="162"/>
      <c r="AQ96" s="163"/>
      <c r="AR96" s="161"/>
      <c r="AS96" s="162"/>
      <c r="AT96" s="163"/>
      <c r="AU96" s="755" t="str">
        <f t="shared" si="6"/>
        <v/>
      </c>
      <c r="AV96" s="756"/>
      <c r="AW96" s="757" t="str">
        <f t="shared" si="4"/>
        <v/>
      </c>
      <c r="AX96" s="758"/>
      <c r="AY96" s="729"/>
      <c r="AZ96" s="730"/>
      <c r="BA96" s="730"/>
      <c r="BB96" s="730"/>
      <c r="BC96" s="730"/>
      <c r="BD96" s="731"/>
    </row>
    <row r="97" spans="1:56" ht="39.9" customHeight="1" x14ac:dyDescent="0.2">
      <c r="A97" s="141"/>
      <c r="B97" s="157">
        <f t="shared" si="5"/>
        <v>85</v>
      </c>
      <c r="C97" s="747"/>
      <c r="D97" s="748"/>
      <c r="E97" s="749"/>
      <c r="F97" s="750"/>
      <c r="G97" s="749"/>
      <c r="H97" s="751"/>
      <c r="I97" s="751"/>
      <c r="J97" s="751"/>
      <c r="K97" s="750"/>
      <c r="L97" s="752"/>
      <c r="M97" s="753"/>
      <c r="N97" s="753"/>
      <c r="O97" s="754"/>
      <c r="P97" s="158"/>
      <c r="Q97" s="159"/>
      <c r="R97" s="159"/>
      <c r="S97" s="159"/>
      <c r="T97" s="159"/>
      <c r="U97" s="159"/>
      <c r="V97" s="160"/>
      <c r="W97" s="158"/>
      <c r="X97" s="159"/>
      <c r="Y97" s="159"/>
      <c r="Z97" s="159"/>
      <c r="AA97" s="159"/>
      <c r="AB97" s="159"/>
      <c r="AC97" s="160"/>
      <c r="AD97" s="158"/>
      <c r="AE97" s="159"/>
      <c r="AF97" s="159"/>
      <c r="AG97" s="159"/>
      <c r="AH97" s="159"/>
      <c r="AI97" s="159"/>
      <c r="AJ97" s="160"/>
      <c r="AK97" s="158"/>
      <c r="AL97" s="159"/>
      <c r="AM97" s="159"/>
      <c r="AN97" s="159"/>
      <c r="AO97" s="159"/>
      <c r="AP97" s="159"/>
      <c r="AQ97" s="160"/>
      <c r="AR97" s="158"/>
      <c r="AS97" s="159"/>
      <c r="AT97" s="160"/>
      <c r="AU97" s="755" t="str">
        <f t="shared" si="6"/>
        <v/>
      </c>
      <c r="AV97" s="756"/>
      <c r="AW97" s="757" t="str">
        <f t="shared" si="4"/>
        <v/>
      </c>
      <c r="AX97" s="758"/>
      <c r="AY97" s="729"/>
      <c r="AZ97" s="730"/>
      <c r="BA97" s="730"/>
      <c r="BB97" s="730"/>
      <c r="BC97" s="730"/>
      <c r="BD97" s="731"/>
    </row>
    <row r="98" spans="1:56" ht="39.9" customHeight="1" x14ac:dyDescent="0.2">
      <c r="A98" s="141"/>
      <c r="B98" s="157">
        <f t="shared" si="5"/>
        <v>86</v>
      </c>
      <c r="C98" s="747"/>
      <c r="D98" s="748"/>
      <c r="E98" s="749"/>
      <c r="F98" s="750"/>
      <c r="G98" s="749"/>
      <c r="H98" s="751"/>
      <c r="I98" s="751"/>
      <c r="J98" s="751"/>
      <c r="K98" s="750"/>
      <c r="L98" s="752"/>
      <c r="M98" s="753"/>
      <c r="N98" s="753"/>
      <c r="O98" s="754"/>
      <c r="P98" s="158"/>
      <c r="Q98" s="159"/>
      <c r="R98" s="159"/>
      <c r="S98" s="159"/>
      <c r="T98" s="159"/>
      <c r="U98" s="159"/>
      <c r="V98" s="160"/>
      <c r="W98" s="158"/>
      <c r="X98" s="159"/>
      <c r="Y98" s="159"/>
      <c r="Z98" s="159"/>
      <c r="AA98" s="159"/>
      <c r="AB98" s="159"/>
      <c r="AC98" s="160"/>
      <c r="AD98" s="158"/>
      <c r="AE98" s="159"/>
      <c r="AF98" s="159"/>
      <c r="AG98" s="159"/>
      <c r="AH98" s="159"/>
      <c r="AI98" s="159"/>
      <c r="AJ98" s="160"/>
      <c r="AK98" s="158"/>
      <c r="AL98" s="159"/>
      <c r="AM98" s="159"/>
      <c r="AN98" s="159"/>
      <c r="AO98" s="159"/>
      <c r="AP98" s="159"/>
      <c r="AQ98" s="160"/>
      <c r="AR98" s="158"/>
      <c r="AS98" s="159"/>
      <c r="AT98" s="160"/>
      <c r="AU98" s="755" t="str">
        <f t="shared" si="6"/>
        <v/>
      </c>
      <c r="AV98" s="756"/>
      <c r="AW98" s="757" t="str">
        <f t="shared" si="4"/>
        <v/>
      </c>
      <c r="AX98" s="758"/>
      <c r="AY98" s="729"/>
      <c r="AZ98" s="730"/>
      <c r="BA98" s="730"/>
      <c r="BB98" s="730"/>
      <c r="BC98" s="730"/>
      <c r="BD98" s="731"/>
    </row>
    <row r="99" spans="1:56" ht="39.9" customHeight="1" x14ac:dyDescent="0.2">
      <c r="A99" s="141"/>
      <c r="B99" s="157">
        <f t="shared" si="5"/>
        <v>87</v>
      </c>
      <c r="C99" s="747"/>
      <c r="D99" s="748"/>
      <c r="E99" s="749"/>
      <c r="F99" s="750"/>
      <c r="G99" s="749"/>
      <c r="H99" s="751"/>
      <c r="I99" s="751"/>
      <c r="J99" s="751"/>
      <c r="K99" s="750"/>
      <c r="L99" s="752"/>
      <c r="M99" s="753"/>
      <c r="N99" s="753"/>
      <c r="O99" s="754"/>
      <c r="P99" s="158"/>
      <c r="Q99" s="159"/>
      <c r="R99" s="159"/>
      <c r="S99" s="159"/>
      <c r="T99" s="159"/>
      <c r="U99" s="159"/>
      <c r="V99" s="160"/>
      <c r="W99" s="158"/>
      <c r="X99" s="159"/>
      <c r="Y99" s="159"/>
      <c r="Z99" s="159"/>
      <c r="AA99" s="159"/>
      <c r="AB99" s="159"/>
      <c r="AC99" s="160"/>
      <c r="AD99" s="158"/>
      <c r="AE99" s="159"/>
      <c r="AF99" s="159"/>
      <c r="AG99" s="159"/>
      <c r="AH99" s="159"/>
      <c r="AI99" s="159"/>
      <c r="AJ99" s="160"/>
      <c r="AK99" s="158"/>
      <c r="AL99" s="159"/>
      <c r="AM99" s="159"/>
      <c r="AN99" s="159"/>
      <c r="AO99" s="159"/>
      <c r="AP99" s="159"/>
      <c r="AQ99" s="160"/>
      <c r="AR99" s="158"/>
      <c r="AS99" s="159"/>
      <c r="AT99" s="160"/>
      <c r="AU99" s="755" t="str">
        <f t="shared" si="6"/>
        <v/>
      </c>
      <c r="AV99" s="756"/>
      <c r="AW99" s="757" t="str">
        <f t="shared" si="4"/>
        <v/>
      </c>
      <c r="AX99" s="758"/>
      <c r="AY99" s="729"/>
      <c r="AZ99" s="730"/>
      <c r="BA99" s="730"/>
      <c r="BB99" s="730"/>
      <c r="BC99" s="730"/>
      <c r="BD99" s="731"/>
    </row>
    <row r="100" spans="1:56" ht="39.9" customHeight="1" x14ac:dyDescent="0.2">
      <c r="A100" s="141"/>
      <c r="B100" s="157">
        <f t="shared" si="5"/>
        <v>88</v>
      </c>
      <c r="C100" s="747"/>
      <c r="D100" s="748"/>
      <c r="E100" s="749"/>
      <c r="F100" s="750"/>
      <c r="G100" s="749"/>
      <c r="H100" s="751"/>
      <c r="I100" s="751"/>
      <c r="J100" s="751"/>
      <c r="K100" s="750"/>
      <c r="L100" s="752"/>
      <c r="M100" s="753"/>
      <c r="N100" s="753"/>
      <c r="O100" s="754"/>
      <c r="P100" s="158"/>
      <c r="Q100" s="159"/>
      <c r="R100" s="159"/>
      <c r="S100" s="159"/>
      <c r="T100" s="159"/>
      <c r="U100" s="159"/>
      <c r="V100" s="160"/>
      <c r="W100" s="158"/>
      <c r="X100" s="159"/>
      <c r="Y100" s="159"/>
      <c r="Z100" s="159"/>
      <c r="AA100" s="159"/>
      <c r="AB100" s="159"/>
      <c r="AC100" s="160"/>
      <c r="AD100" s="158"/>
      <c r="AE100" s="159"/>
      <c r="AF100" s="159"/>
      <c r="AG100" s="159"/>
      <c r="AH100" s="159"/>
      <c r="AI100" s="159"/>
      <c r="AJ100" s="160"/>
      <c r="AK100" s="158"/>
      <c r="AL100" s="159"/>
      <c r="AM100" s="159"/>
      <c r="AN100" s="159"/>
      <c r="AO100" s="159"/>
      <c r="AP100" s="159"/>
      <c r="AQ100" s="160"/>
      <c r="AR100" s="158"/>
      <c r="AS100" s="159"/>
      <c r="AT100" s="160"/>
      <c r="AU100" s="755" t="str">
        <f t="shared" si="6"/>
        <v/>
      </c>
      <c r="AV100" s="756"/>
      <c r="AW100" s="757" t="str">
        <f t="shared" si="4"/>
        <v/>
      </c>
      <c r="AX100" s="758"/>
      <c r="AY100" s="729"/>
      <c r="AZ100" s="730"/>
      <c r="BA100" s="730"/>
      <c r="BB100" s="730"/>
      <c r="BC100" s="730"/>
      <c r="BD100" s="731"/>
    </row>
    <row r="101" spans="1:56" ht="39.9" customHeight="1" x14ac:dyDescent="0.2">
      <c r="A101" s="141"/>
      <c r="B101" s="157">
        <f t="shared" si="5"/>
        <v>89</v>
      </c>
      <c r="C101" s="747"/>
      <c r="D101" s="748"/>
      <c r="E101" s="749"/>
      <c r="F101" s="750"/>
      <c r="G101" s="749"/>
      <c r="H101" s="751"/>
      <c r="I101" s="751"/>
      <c r="J101" s="751"/>
      <c r="K101" s="750"/>
      <c r="L101" s="752"/>
      <c r="M101" s="753"/>
      <c r="N101" s="753"/>
      <c r="O101" s="754"/>
      <c r="P101" s="158"/>
      <c r="Q101" s="159"/>
      <c r="R101" s="159"/>
      <c r="S101" s="159"/>
      <c r="T101" s="159"/>
      <c r="U101" s="159"/>
      <c r="V101" s="160"/>
      <c r="W101" s="158"/>
      <c r="X101" s="159"/>
      <c r="Y101" s="159"/>
      <c r="Z101" s="159"/>
      <c r="AA101" s="159"/>
      <c r="AB101" s="159"/>
      <c r="AC101" s="160"/>
      <c r="AD101" s="158"/>
      <c r="AE101" s="159"/>
      <c r="AF101" s="159"/>
      <c r="AG101" s="159"/>
      <c r="AH101" s="159"/>
      <c r="AI101" s="159"/>
      <c r="AJ101" s="160"/>
      <c r="AK101" s="158"/>
      <c r="AL101" s="159"/>
      <c r="AM101" s="159"/>
      <c r="AN101" s="159"/>
      <c r="AO101" s="159"/>
      <c r="AP101" s="159"/>
      <c r="AQ101" s="160"/>
      <c r="AR101" s="158"/>
      <c r="AS101" s="159"/>
      <c r="AT101" s="160"/>
      <c r="AU101" s="755" t="str">
        <f t="shared" si="6"/>
        <v/>
      </c>
      <c r="AV101" s="756"/>
      <c r="AW101" s="757" t="str">
        <f t="shared" si="4"/>
        <v/>
      </c>
      <c r="AX101" s="758"/>
      <c r="AY101" s="729"/>
      <c r="AZ101" s="730"/>
      <c r="BA101" s="730"/>
      <c r="BB101" s="730"/>
      <c r="BC101" s="730"/>
      <c r="BD101" s="731"/>
    </row>
    <row r="102" spans="1:56" ht="39.9" customHeight="1" x14ac:dyDescent="0.2">
      <c r="A102" s="141"/>
      <c r="B102" s="157">
        <f t="shared" si="5"/>
        <v>90</v>
      </c>
      <c r="C102" s="747"/>
      <c r="D102" s="748"/>
      <c r="E102" s="749"/>
      <c r="F102" s="750"/>
      <c r="G102" s="749"/>
      <c r="H102" s="751"/>
      <c r="I102" s="751"/>
      <c r="J102" s="751"/>
      <c r="K102" s="750"/>
      <c r="L102" s="752"/>
      <c r="M102" s="753"/>
      <c r="N102" s="753"/>
      <c r="O102" s="754"/>
      <c r="P102" s="158"/>
      <c r="Q102" s="159"/>
      <c r="R102" s="159"/>
      <c r="S102" s="159"/>
      <c r="T102" s="159"/>
      <c r="U102" s="159"/>
      <c r="V102" s="160"/>
      <c r="W102" s="158"/>
      <c r="X102" s="159"/>
      <c r="Y102" s="159"/>
      <c r="Z102" s="159"/>
      <c r="AA102" s="159"/>
      <c r="AB102" s="159"/>
      <c r="AC102" s="160"/>
      <c r="AD102" s="158"/>
      <c r="AE102" s="159"/>
      <c r="AF102" s="159"/>
      <c r="AG102" s="159"/>
      <c r="AH102" s="159"/>
      <c r="AI102" s="159"/>
      <c r="AJ102" s="160"/>
      <c r="AK102" s="158"/>
      <c r="AL102" s="159"/>
      <c r="AM102" s="159"/>
      <c r="AN102" s="159"/>
      <c r="AO102" s="159"/>
      <c r="AP102" s="159"/>
      <c r="AQ102" s="160"/>
      <c r="AR102" s="158"/>
      <c r="AS102" s="159"/>
      <c r="AT102" s="160"/>
      <c r="AU102" s="755" t="str">
        <f t="shared" si="6"/>
        <v/>
      </c>
      <c r="AV102" s="756"/>
      <c r="AW102" s="757" t="str">
        <f t="shared" si="4"/>
        <v/>
      </c>
      <c r="AX102" s="758"/>
      <c r="AY102" s="729"/>
      <c r="AZ102" s="730"/>
      <c r="BA102" s="730"/>
      <c r="BB102" s="730"/>
      <c r="BC102" s="730"/>
      <c r="BD102" s="731"/>
    </row>
    <row r="103" spans="1:56" ht="39.9" customHeight="1" x14ac:dyDescent="0.2">
      <c r="A103" s="141"/>
      <c r="B103" s="157">
        <f t="shared" si="5"/>
        <v>91</v>
      </c>
      <c r="C103" s="747"/>
      <c r="D103" s="748"/>
      <c r="E103" s="749"/>
      <c r="F103" s="750"/>
      <c r="G103" s="749"/>
      <c r="H103" s="751"/>
      <c r="I103" s="751"/>
      <c r="J103" s="751"/>
      <c r="K103" s="750"/>
      <c r="L103" s="752"/>
      <c r="M103" s="753"/>
      <c r="N103" s="753"/>
      <c r="O103" s="754"/>
      <c r="P103" s="158"/>
      <c r="Q103" s="159"/>
      <c r="R103" s="159"/>
      <c r="S103" s="159"/>
      <c r="T103" s="159"/>
      <c r="U103" s="159"/>
      <c r="V103" s="160"/>
      <c r="W103" s="158"/>
      <c r="X103" s="159"/>
      <c r="Y103" s="159"/>
      <c r="Z103" s="159"/>
      <c r="AA103" s="159"/>
      <c r="AB103" s="159"/>
      <c r="AC103" s="160"/>
      <c r="AD103" s="158"/>
      <c r="AE103" s="159"/>
      <c r="AF103" s="159"/>
      <c r="AG103" s="159"/>
      <c r="AH103" s="159"/>
      <c r="AI103" s="159"/>
      <c r="AJ103" s="160"/>
      <c r="AK103" s="158"/>
      <c r="AL103" s="159"/>
      <c r="AM103" s="159"/>
      <c r="AN103" s="159"/>
      <c r="AO103" s="159"/>
      <c r="AP103" s="159"/>
      <c r="AQ103" s="160"/>
      <c r="AR103" s="158"/>
      <c r="AS103" s="159"/>
      <c r="AT103" s="160"/>
      <c r="AU103" s="755" t="str">
        <f t="shared" si="6"/>
        <v/>
      </c>
      <c r="AV103" s="756"/>
      <c r="AW103" s="757" t="str">
        <f t="shared" si="4"/>
        <v/>
      </c>
      <c r="AX103" s="758"/>
      <c r="AY103" s="729"/>
      <c r="AZ103" s="730"/>
      <c r="BA103" s="730"/>
      <c r="BB103" s="730"/>
      <c r="BC103" s="730"/>
      <c r="BD103" s="731"/>
    </row>
    <row r="104" spans="1:56" ht="39.9" customHeight="1" x14ac:dyDescent="0.2">
      <c r="A104" s="141"/>
      <c r="B104" s="157">
        <f t="shared" si="5"/>
        <v>92</v>
      </c>
      <c r="C104" s="747"/>
      <c r="D104" s="748"/>
      <c r="E104" s="749"/>
      <c r="F104" s="750"/>
      <c r="G104" s="749"/>
      <c r="H104" s="751"/>
      <c r="I104" s="751"/>
      <c r="J104" s="751"/>
      <c r="K104" s="750"/>
      <c r="L104" s="752"/>
      <c r="M104" s="753"/>
      <c r="N104" s="753"/>
      <c r="O104" s="754"/>
      <c r="P104" s="158"/>
      <c r="Q104" s="159"/>
      <c r="R104" s="159"/>
      <c r="S104" s="159"/>
      <c r="T104" s="159"/>
      <c r="U104" s="159"/>
      <c r="V104" s="160"/>
      <c r="W104" s="158"/>
      <c r="X104" s="159"/>
      <c r="Y104" s="159"/>
      <c r="Z104" s="159"/>
      <c r="AA104" s="159"/>
      <c r="AB104" s="159"/>
      <c r="AC104" s="160"/>
      <c r="AD104" s="158"/>
      <c r="AE104" s="159"/>
      <c r="AF104" s="159"/>
      <c r="AG104" s="159"/>
      <c r="AH104" s="159"/>
      <c r="AI104" s="159"/>
      <c r="AJ104" s="160"/>
      <c r="AK104" s="158"/>
      <c r="AL104" s="159"/>
      <c r="AM104" s="159"/>
      <c r="AN104" s="159"/>
      <c r="AO104" s="159"/>
      <c r="AP104" s="159"/>
      <c r="AQ104" s="160"/>
      <c r="AR104" s="158"/>
      <c r="AS104" s="159"/>
      <c r="AT104" s="160"/>
      <c r="AU104" s="755" t="str">
        <f t="shared" si="6"/>
        <v/>
      </c>
      <c r="AV104" s="756"/>
      <c r="AW104" s="757" t="str">
        <f t="shared" si="4"/>
        <v/>
      </c>
      <c r="AX104" s="758"/>
      <c r="AY104" s="729"/>
      <c r="AZ104" s="730"/>
      <c r="BA104" s="730"/>
      <c r="BB104" s="730"/>
      <c r="BC104" s="730"/>
      <c r="BD104" s="731"/>
    </row>
    <row r="105" spans="1:56" ht="39.9" customHeight="1" x14ac:dyDescent="0.2">
      <c r="A105" s="141"/>
      <c r="B105" s="157">
        <f t="shared" si="5"/>
        <v>93</v>
      </c>
      <c r="C105" s="747"/>
      <c r="D105" s="748"/>
      <c r="E105" s="749"/>
      <c r="F105" s="750"/>
      <c r="G105" s="749"/>
      <c r="H105" s="751"/>
      <c r="I105" s="751"/>
      <c r="J105" s="751"/>
      <c r="K105" s="750"/>
      <c r="L105" s="752"/>
      <c r="M105" s="753"/>
      <c r="N105" s="753"/>
      <c r="O105" s="754"/>
      <c r="P105" s="158"/>
      <c r="Q105" s="159"/>
      <c r="R105" s="159"/>
      <c r="S105" s="159"/>
      <c r="T105" s="159"/>
      <c r="U105" s="159"/>
      <c r="V105" s="160"/>
      <c r="W105" s="158"/>
      <c r="X105" s="159"/>
      <c r="Y105" s="159"/>
      <c r="Z105" s="159"/>
      <c r="AA105" s="159"/>
      <c r="AB105" s="159"/>
      <c r="AC105" s="160"/>
      <c r="AD105" s="158"/>
      <c r="AE105" s="159"/>
      <c r="AF105" s="159"/>
      <c r="AG105" s="159"/>
      <c r="AH105" s="159"/>
      <c r="AI105" s="159"/>
      <c r="AJ105" s="160"/>
      <c r="AK105" s="158"/>
      <c r="AL105" s="159"/>
      <c r="AM105" s="159"/>
      <c r="AN105" s="159"/>
      <c r="AO105" s="159"/>
      <c r="AP105" s="159"/>
      <c r="AQ105" s="160"/>
      <c r="AR105" s="158"/>
      <c r="AS105" s="159"/>
      <c r="AT105" s="160"/>
      <c r="AU105" s="755" t="str">
        <f t="shared" si="6"/>
        <v/>
      </c>
      <c r="AV105" s="756"/>
      <c r="AW105" s="757" t="str">
        <f t="shared" si="4"/>
        <v/>
      </c>
      <c r="AX105" s="758"/>
      <c r="AY105" s="729"/>
      <c r="AZ105" s="730"/>
      <c r="BA105" s="730"/>
      <c r="BB105" s="730"/>
      <c r="BC105" s="730"/>
      <c r="BD105" s="731"/>
    </row>
    <row r="106" spans="1:56" ht="39.9" customHeight="1" x14ac:dyDescent="0.2">
      <c r="A106" s="141"/>
      <c r="B106" s="157">
        <f t="shared" si="5"/>
        <v>94</v>
      </c>
      <c r="C106" s="747"/>
      <c r="D106" s="748"/>
      <c r="E106" s="749"/>
      <c r="F106" s="750"/>
      <c r="G106" s="749"/>
      <c r="H106" s="751"/>
      <c r="I106" s="751"/>
      <c r="J106" s="751"/>
      <c r="K106" s="750"/>
      <c r="L106" s="752"/>
      <c r="M106" s="753"/>
      <c r="N106" s="753"/>
      <c r="O106" s="754"/>
      <c r="P106" s="158"/>
      <c r="Q106" s="159"/>
      <c r="R106" s="159"/>
      <c r="S106" s="159"/>
      <c r="T106" s="159"/>
      <c r="U106" s="159"/>
      <c r="V106" s="160"/>
      <c r="W106" s="158"/>
      <c r="X106" s="159"/>
      <c r="Y106" s="159"/>
      <c r="Z106" s="159"/>
      <c r="AA106" s="159"/>
      <c r="AB106" s="159"/>
      <c r="AC106" s="160"/>
      <c r="AD106" s="158"/>
      <c r="AE106" s="159"/>
      <c r="AF106" s="159"/>
      <c r="AG106" s="159"/>
      <c r="AH106" s="159"/>
      <c r="AI106" s="159"/>
      <c r="AJ106" s="160"/>
      <c r="AK106" s="158"/>
      <c r="AL106" s="159"/>
      <c r="AM106" s="159"/>
      <c r="AN106" s="159"/>
      <c r="AO106" s="159"/>
      <c r="AP106" s="159"/>
      <c r="AQ106" s="160"/>
      <c r="AR106" s="158"/>
      <c r="AS106" s="159"/>
      <c r="AT106" s="160"/>
      <c r="AU106" s="755" t="str">
        <f t="shared" si="6"/>
        <v/>
      </c>
      <c r="AV106" s="756"/>
      <c r="AW106" s="757" t="str">
        <f t="shared" si="4"/>
        <v/>
      </c>
      <c r="AX106" s="758"/>
      <c r="AY106" s="729"/>
      <c r="AZ106" s="730"/>
      <c r="BA106" s="730"/>
      <c r="BB106" s="730"/>
      <c r="BC106" s="730"/>
      <c r="BD106" s="731"/>
    </row>
    <row r="107" spans="1:56" ht="39.9" customHeight="1" x14ac:dyDescent="0.2">
      <c r="A107" s="141"/>
      <c r="B107" s="157">
        <f t="shared" si="5"/>
        <v>95</v>
      </c>
      <c r="C107" s="747"/>
      <c r="D107" s="748"/>
      <c r="E107" s="749"/>
      <c r="F107" s="750"/>
      <c r="G107" s="749"/>
      <c r="H107" s="751"/>
      <c r="I107" s="751"/>
      <c r="J107" s="751"/>
      <c r="K107" s="750"/>
      <c r="L107" s="752"/>
      <c r="M107" s="753"/>
      <c r="N107" s="753"/>
      <c r="O107" s="754"/>
      <c r="P107" s="158"/>
      <c r="Q107" s="159"/>
      <c r="R107" s="159"/>
      <c r="S107" s="159"/>
      <c r="T107" s="159"/>
      <c r="U107" s="159"/>
      <c r="V107" s="160"/>
      <c r="W107" s="158"/>
      <c r="X107" s="159"/>
      <c r="Y107" s="159"/>
      <c r="Z107" s="159"/>
      <c r="AA107" s="159"/>
      <c r="AB107" s="159"/>
      <c r="AC107" s="160"/>
      <c r="AD107" s="158"/>
      <c r="AE107" s="159"/>
      <c r="AF107" s="159"/>
      <c r="AG107" s="159"/>
      <c r="AH107" s="159"/>
      <c r="AI107" s="159"/>
      <c r="AJ107" s="160"/>
      <c r="AK107" s="158"/>
      <c r="AL107" s="159"/>
      <c r="AM107" s="159"/>
      <c r="AN107" s="159"/>
      <c r="AO107" s="159"/>
      <c r="AP107" s="159"/>
      <c r="AQ107" s="160"/>
      <c r="AR107" s="158"/>
      <c r="AS107" s="159"/>
      <c r="AT107" s="160"/>
      <c r="AU107" s="755" t="str">
        <f t="shared" si="6"/>
        <v/>
      </c>
      <c r="AV107" s="756"/>
      <c r="AW107" s="757" t="str">
        <f t="shared" si="4"/>
        <v/>
      </c>
      <c r="AX107" s="758"/>
      <c r="AY107" s="729"/>
      <c r="AZ107" s="730"/>
      <c r="BA107" s="730"/>
      <c r="BB107" s="730"/>
      <c r="BC107" s="730"/>
      <c r="BD107" s="731"/>
    </row>
    <row r="108" spans="1:56" ht="39.9" customHeight="1" x14ac:dyDescent="0.2">
      <c r="A108" s="141"/>
      <c r="B108" s="157">
        <f t="shared" si="5"/>
        <v>96</v>
      </c>
      <c r="C108" s="747"/>
      <c r="D108" s="748"/>
      <c r="E108" s="749"/>
      <c r="F108" s="750"/>
      <c r="G108" s="749"/>
      <c r="H108" s="751"/>
      <c r="I108" s="751"/>
      <c r="J108" s="751"/>
      <c r="K108" s="750"/>
      <c r="L108" s="752"/>
      <c r="M108" s="753"/>
      <c r="N108" s="753"/>
      <c r="O108" s="754"/>
      <c r="P108" s="158"/>
      <c r="Q108" s="159"/>
      <c r="R108" s="159"/>
      <c r="S108" s="159"/>
      <c r="T108" s="159"/>
      <c r="U108" s="159"/>
      <c r="V108" s="160"/>
      <c r="W108" s="158"/>
      <c r="X108" s="159"/>
      <c r="Y108" s="159"/>
      <c r="Z108" s="159"/>
      <c r="AA108" s="159"/>
      <c r="AB108" s="159"/>
      <c r="AC108" s="160"/>
      <c r="AD108" s="158"/>
      <c r="AE108" s="159"/>
      <c r="AF108" s="159"/>
      <c r="AG108" s="159"/>
      <c r="AH108" s="159"/>
      <c r="AI108" s="159"/>
      <c r="AJ108" s="160"/>
      <c r="AK108" s="158"/>
      <c r="AL108" s="159"/>
      <c r="AM108" s="159"/>
      <c r="AN108" s="159"/>
      <c r="AO108" s="159"/>
      <c r="AP108" s="159"/>
      <c r="AQ108" s="160"/>
      <c r="AR108" s="158"/>
      <c r="AS108" s="159"/>
      <c r="AT108" s="160"/>
      <c r="AU108" s="755" t="str">
        <f t="shared" si="6"/>
        <v/>
      </c>
      <c r="AV108" s="756"/>
      <c r="AW108" s="757" t="str">
        <f t="shared" si="4"/>
        <v/>
      </c>
      <c r="AX108" s="758"/>
      <c r="AY108" s="729"/>
      <c r="AZ108" s="730"/>
      <c r="BA108" s="730"/>
      <c r="BB108" s="730"/>
      <c r="BC108" s="730"/>
      <c r="BD108" s="731"/>
    </row>
    <row r="109" spans="1:56" ht="39.9" customHeight="1" x14ac:dyDescent="0.2">
      <c r="A109" s="141"/>
      <c r="B109" s="157">
        <f t="shared" si="5"/>
        <v>97</v>
      </c>
      <c r="C109" s="747"/>
      <c r="D109" s="748"/>
      <c r="E109" s="749"/>
      <c r="F109" s="750"/>
      <c r="G109" s="749"/>
      <c r="H109" s="751"/>
      <c r="I109" s="751"/>
      <c r="J109" s="751"/>
      <c r="K109" s="750"/>
      <c r="L109" s="752"/>
      <c r="M109" s="753"/>
      <c r="N109" s="753"/>
      <c r="O109" s="754"/>
      <c r="P109" s="158"/>
      <c r="Q109" s="159"/>
      <c r="R109" s="159"/>
      <c r="S109" s="159"/>
      <c r="T109" s="159"/>
      <c r="U109" s="159"/>
      <c r="V109" s="160"/>
      <c r="W109" s="158"/>
      <c r="X109" s="159"/>
      <c r="Y109" s="159"/>
      <c r="Z109" s="159"/>
      <c r="AA109" s="159"/>
      <c r="AB109" s="159"/>
      <c r="AC109" s="160"/>
      <c r="AD109" s="158"/>
      <c r="AE109" s="159"/>
      <c r="AF109" s="159"/>
      <c r="AG109" s="159"/>
      <c r="AH109" s="159"/>
      <c r="AI109" s="159"/>
      <c r="AJ109" s="160"/>
      <c r="AK109" s="158"/>
      <c r="AL109" s="159"/>
      <c r="AM109" s="159"/>
      <c r="AN109" s="159"/>
      <c r="AO109" s="159"/>
      <c r="AP109" s="159"/>
      <c r="AQ109" s="160"/>
      <c r="AR109" s="158"/>
      <c r="AS109" s="159"/>
      <c r="AT109" s="160"/>
      <c r="AU109" s="755" t="str">
        <f t="shared" si="6"/>
        <v/>
      </c>
      <c r="AV109" s="756"/>
      <c r="AW109" s="757" t="str">
        <f t="shared" si="4"/>
        <v/>
      </c>
      <c r="AX109" s="758"/>
      <c r="AY109" s="729"/>
      <c r="AZ109" s="730"/>
      <c r="BA109" s="730"/>
      <c r="BB109" s="730"/>
      <c r="BC109" s="730"/>
      <c r="BD109" s="731"/>
    </row>
    <row r="110" spans="1:56" ht="39.9" customHeight="1" x14ac:dyDescent="0.2">
      <c r="A110" s="141"/>
      <c r="B110" s="157">
        <f t="shared" si="5"/>
        <v>98</v>
      </c>
      <c r="C110" s="747"/>
      <c r="D110" s="748"/>
      <c r="E110" s="749"/>
      <c r="F110" s="750"/>
      <c r="G110" s="749"/>
      <c r="H110" s="751"/>
      <c r="I110" s="751"/>
      <c r="J110" s="751"/>
      <c r="K110" s="750"/>
      <c r="L110" s="752"/>
      <c r="M110" s="753"/>
      <c r="N110" s="753"/>
      <c r="O110" s="754"/>
      <c r="P110" s="158"/>
      <c r="Q110" s="159"/>
      <c r="R110" s="159"/>
      <c r="S110" s="159"/>
      <c r="T110" s="159"/>
      <c r="U110" s="159"/>
      <c r="V110" s="160"/>
      <c r="W110" s="158"/>
      <c r="X110" s="159"/>
      <c r="Y110" s="159"/>
      <c r="Z110" s="159"/>
      <c r="AA110" s="159"/>
      <c r="AB110" s="159"/>
      <c r="AC110" s="160"/>
      <c r="AD110" s="158"/>
      <c r="AE110" s="159"/>
      <c r="AF110" s="159"/>
      <c r="AG110" s="159"/>
      <c r="AH110" s="159"/>
      <c r="AI110" s="159"/>
      <c r="AJ110" s="160"/>
      <c r="AK110" s="158"/>
      <c r="AL110" s="159"/>
      <c r="AM110" s="159"/>
      <c r="AN110" s="159"/>
      <c r="AO110" s="159"/>
      <c r="AP110" s="159"/>
      <c r="AQ110" s="160"/>
      <c r="AR110" s="158"/>
      <c r="AS110" s="159"/>
      <c r="AT110" s="160"/>
      <c r="AU110" s="755" t="str">
        <f t="shared" si="6"/>
        <v/>
      </c>
      <c r="AV110" s="756"/>
      <c r="AW110" s="757" t="str">
        <f t="shared" si="4"/>
        <v/>
      </c>
      <c r="AX110" s="758"/>
      <c r="AY110" s="729"/>
      <c r="AZ110" s="730"/>
      <c r="BA110" s="730"/>
      <c r="BB110" s="730"/>
      <c r="BC110" s="730"/>
      <c r="BD110" s="731"/>
    </row>
    <row r="111" spans="1:56" ht="39.9" customHeight="1" x14ac:dyDescent="0.2">
      <c r="A111" s="141"/>
      <c r="B111" s="157">
        <f t="shared" si="5"/>
        <v>99</v>
      </c>
      <c r="C111" s="747"/>
      <c r="D111" s="748"/>
      <c r="E111" s="749"/>
      <c r="F111" s="750"/>
      <c r="G111" s="749"/>
      <c r="H111" s="751"/>
      <c r="I111" s="751"/>
      <c r="J111" s="751"/>
      <c r="K111" s="750"/>
      <c r="L111" s="752"/>
      <c r="M111" s="753"/>
      <c r="N111" s="753"/>
      <c r="O111" s="754"/>
      <c r="P111" s="158"/>
      <c r="Q111" s="159"/>
      <c r="R111" s="159"/>
      <c r="S111" s="159"/>
      <c r="T111" s="159"/>
      <c r="U111" s="159"/>
      <c r="V111" s="160"/>
      <c r="W111" s="158"/>
      <c r="X111" s="159"/>
      <c r="Y111" s="159"/>
      <c r="Z111" s="159"/>
      <c r="AA111" s="159"/>
      <c r="AB111" s="159"/>
      <c r="AC111" s="160"/>
      <c r="AD111" s="158"/>
      <c r="AE111" s="159"/>
      <c r="AF111" s="159"/>
      <c r="AG111" s="159"/>
      <c r="AH111" s="159"/>
      <c r="AI111" s="159"/>
      <c r="AJ111" s="160"/>
      <c r="AK111" s="158"/>
      <c r="AL111" s="159"/>
      <c r="AM111" s="159"/>
      <c r="AN111" s="159"/>
      <c r="AO111" s="159"/>
      <c r="AP111" s="159"/>
      <c r="AQ111" s="160"/>
      <c r="AR111" s="158"/>
      <c r="AS111" s="159"/>
      <c r="AT111" s="160"/>
      <c r="AU111" s="755" t="str">
        <f t="shared" si="6"/>
        <v/>
      </c>
      <c r="AV111" s="756"/>
      <c r="AW111" s="757" t="str">
        <f t="shared" si="4"/>
        <v/>
      </c>
      <c r="AX111" s="758"/>
      <c r="AY111" s="729"/>
      <c r="AZ111" s="730"/>
      <c r="BA111" s="730"/>
      <c r="BB111" s="730"/>
      <c r="BC111" s="730"/>
      <c r="BD111" s="731"/>
    </row>
    <row r="112" spans="1:56" ht="39.9" customHeight="1" thickBot="1" x14ac:dyDescent="0.25">
      <c r="A112" s="141"/>
      <c r="B112" s="164">
        <f t="shared" si="5"/>
        <v>100</v>
      </c>
      <c r="C112" s="732"/>
      <c r="D112" s="733"/>
      <c r="E112" s="734"/>
      <c r="F112" s="735"/>
      <c r="G112" s="734"/>
      <c r="H112" s="736"/>
      <c r="I112" s="736"/>
      <c r="J112" s="736"/>
      <c r="K112" s="735"/>
      <c r="L112" s="737"/>
      <c r="M112" s="738"/>
      <c r="N112" s="738"/>
      <c r="O112" s="739"/>
      <c r="P112" s="165"/>
      <c r="Q112" s="166"/>
      <c r="R112" s="166"/>
      <c r="S112" s="166"/>
      <c r="T112" s="166"/>
      <c r="U112" s="166"/>
      <c r="V112" s="167"/>
      <c r="W112" s="165"/>
      <c r="X112" s="166"/>
      <c r="Y112" s="166"/>
      <c r="Z112" s="166"/>
      <c r="AA112" s="166"/>
      <c r="AB112" s="166"/>
      <c r="AC112" s="167"/>
      <c r="AD112" s="165"/>
      <c r="AE112" s="166"/>
      <c r="AF112" s="166"/>
      <c r="AG112" s="166"/>
      <c r="AH112" s="166"/>
      <c r="AI112" s="166"/>
      <c r="AJ112" s="167"/>
      <c r="AK112" s="165"/>
      <c r="AL112" s="166"/>
      <c r="AM112" s="166"/>
      <c r="AN112" s="166"/>
      <c r="AO112" s="166"/>
      <c r="AP112" s="166"/>
      <c r="AQ112" s="167"/>
      <c r="AR112" s="165"/>
      <c r="AS112" s="166"/>
      <c r="AT112" s="167"/>
      <c r="AU112" s="740" t="str">
        <f t="shared" si="3"/>
        <v/>
      </c>
      <c r="AV112" s="741"/>
      <c r="AW112" s="742" t="str">
        <f t="shared" si="4"/>
        <v/>
      </c>
      <c r="AX112" s="743"/>
      <c r="AY112" s="744"/>
      <c r="AZ112" s="745"/>
      <c r="BA112" s="745"/>
      <c r="BB112" s="745"/>
      <c r="BC112" s="745"/>
      <c r="BD112" s="746"/>
    </row>
    <row r="113" spans="1:56" ht="20.25" customHeight="1" x14ac:dyDescent="0.2">
      <c r="A113" s="141"/>
      <c r="B113" s="137"/>
      <c r="C113" s="116"/>
      <c r="D113" s="168"/>
      <c r="E113" s="168"/>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70"/>
      <c r="AD113" s="169"/>
      <c r="AE113" s="169"/>
      <c r="AF113" s="169"/>
      <c r="AG113" s="169"/>
      <c r="AH113" s="169"/>
      <c r="AI113" s="169"/>
      <c r="AJ113" s="169"/>
      <c r="AK113" s="169"/>
      <c r="AL113" s="169"/>
      <c r="AM113" s="169"/>
      <c r="AN113" s="169"/>
      <c r="AO113" s="169"/>
      <c r="AP113" s="169"/>
      <c r="AQ113" s="169"/>
      <c r="AR113" s="169"/>
      <c r="AS113" s="169"/>
      <c r="AT113" s="169"/>
      <c r="AU113" s="169"/>
      <c r="AV113" s="137"/>
      <c r="AW113" s="137"/>
      <c r="AX113" s="141"/>
      <c r="AY113" s="141"/>
      <c r="AZ113" s="141"/>
      <c r="BA113" s="141"/>
      <c r="BB113" s="141"/>
      <c r="BC113" s="141"/>
      <c r="BD113" s="141"/>
    </row>
    <row r="114" spans="1:56" ht="20.25" customHeight="1" x14ac:dyDescent="0.2">
      <c r="A114" s="141"/>
      <c r="B114" s="169" t="s">
        <v>248</v>
      </c>
      <c r="C114" s="169"/>
      <c r="D114" s="169"/>
      <c r="E114" s="169"/>
      <c r="F114" s="169"/>
      <c r="G114" s="169"/>
      <c r="H114" s="169"/>
      <c r="I114" s="169"/>
      <c r="J114" s="169"/>
      <c r="K114" s="169"/>
      <c r="L114" s="170"/>
      <c r="M114" s="169"/>
      <c r="N114" s="169"/>
      <c r="O114" s="169"/>
      <c r="P114" s="169"/>
      <c r="Q114" s="169"/>
      <c r="R114" s="169"/>
      <c r="S114" s="169"/>
      <c r="T114" s="169" t="s">
        <v>249</v>
      </c>
      <c r="U114" s="169"/>
      <c r="V114" s="169"/>
      <c r="W114" s="169"/>
      <c r="X114" s="169"/>
      <c r="Y114" s="169"/>
      <c r="Z114" s="171"/>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row>
    <row r="115" spans="1:56" ht="20.25" customHeight="1" x14ac:dyDescent="0.2">
      <c r="A115" s="141"/>
      <c r="B115" s="169"/>
      <c r="C115" s="727" t="s">
        <v>250</v>
      </c>
      <c r="D115" s="727"/>
      <c r="E115" s="727" t="s">
        <v>251</v>
      </c>
      <c r="F115" s="727"/>
      <c r="G115" s="727"/>
      <c r="H115" s="727"/>
      <c r="I115" s="169"/>
      <c r="J115" s="728" t="s">
        <v>252</v>
      </c>
      <c r="K115" s="728"/>
      <c r="L115" s="728"/>
      <c r="M115" s="728"/>
      <c r="N115" s="137"/>
      <c r="O115" s="137"/>
      <c r="P115" s="172" t="s">
        <v>253</v>
      </c>
      <c r="Q115" s="172"/>
      <c r="R115" s="169"/>
      <c r="S115" s="169"/>
      <c r="T115" s="702" t="s">
        <v>254</v>
      </c>
      <c r="U115" s="704"/>
      <c r="V115" s="702" t="s">
        <v>255</v>
      </c>
      <c r="W115" s="703"/>
      <c r="X115" s="703"/>
      <c r="Y115" s="704"/>
      <c r="Z115" s="171"/>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row>
    <row r="116" spans="1:56" ht="20.25" customHeight="1" x14ac:dyDescent="0.2">
      <c r="A116" s="141"/>
      <c r="B116" s="169"/>
      <c r="C116" s="701"/>
      <c r="D116" s="701"/>
      <c r="E116" s="701" t="s">
        <v>256</v>
      </c>
      <c r="F116" s="701"/>
      <c r="G116" s="701" t="s">
        <v>257</v>
      </c>
      <c r="H116" s="701"/>
      <c r="I116" s="169"/>
      <c r="J116" s="701" t="s">
        <v>256</v>
      </c>
      <c r="K116" s="701"/>
      <c r="L116" s="701" t="s">
        <v>257</v>
      </c>
      <c r="M116" s="701"/>
      <c r="N116" s="137"/>
      <c r="O116" s="137"/>
      <c r="P116" s="172" t="s">
        <v>258</v>
      </c>
      <c r="Q116" s="172"/>
      <c r="R116" s="169"/>
      <c r="S116" s="169"/>
      <c r="T116" s="702" t="s">
        <v>259</v>
      </c>
      <c r="U116" s="704"/>
      <c r="V116" s="702" t="s">
        <v>260</v>
      </c>
      <c r="W116" s="703"/>
      <c r="X116" s="703"/>
      <c r="Y116" s="704"/>
      <c r="Z116" s="17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row>
    <row r="117" spans="1:56" ht="20.25" customHeight="1" x14ac:dyDescent="0.2">
      <c r="A117" s="141"/>
      <c r="B117" s="169"/>
      <c r="C117" s="702" t="s">
        <v>259</v>
      </c>
      <c r="D117" s="704"/>
      <c r="E117" s="719">
        <f>SUMIFS($AU$13:$AV$112,$C$13:$D$112,"福祉用具専門相談員",$E$13:$F$112,"A")</f>
        <v>0</v>
      </c>
      <c r="F117" s="720"/>
      <c r="G117" s="721">
        <f>SUMIFS($AW$13:$AX$112,$C$13:$D$112,"福祉用具専門相談員",$E$13:$F$112,"A")</f>
        <v>0</v>
      </c>
      <c r="H117" s="722"/>
      <c r="I117" s="174"/>
      <c r="J117" s="723">
        <v>0</v>
      </c>
      <c r="K117" s="724"/>
      <c r="L117" s="723">
        <v>0</v>
      </c>
      <c r="M117" s="724"/>
      <c r="N117" s="175"/>
      <c r="O117" s="175"/>
      <c r="P117" s="723">
        <v>0</v>
      </c>
      <c r="Q117" s="724"/>
      <c r="R117" s="169"/>
      <c r="S117" s="169"/>
      <c r="T117" s="702" t="s">
        <v>261</v>
      </c>
      <c r="U117" s="704"/>
      <c r="V117" s="702" t="s">
        <v>262</v>
      </c>
      <c r="W117" s="703"/>
      <c r="X117" s="703"/>
      <c r="Y117" s="704"/>
      <c r="Z117" s="176"/>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row>
    <row r="118" spans="1:56" ht="20.25" customHeight="1" x14ac:dyDescent="0.2">
      <c r="A118" s="141"/>
      <c r="B118" s="169"/>
      <c r="C118" s="702" t="s">
        <v>261</v>
      </c>
      <c r="D118" s="704"/>
      <c r="E118" s="719">
        <f>SUMIFS($AU$13:$AV$112,$C$13:$D$112,"福祉用具専門相談員",$E$13:$F$112,"B")</f>
        <v>0</v>
      </c>
      <c r="F118" s="720"/>
      <c r="G118" s="721">
        <f>SUMIFS($AW$13:$AX$112,$C$13:$D$112,"福祉用具専門相談員",$E$13:$F$112,"B")</f>
        <v>0</v>
      </c>
      <c r="H118" s="722"/>
      <c r="I118" s="174"/>
      <c r="J118" s="723">
        <v>0</v>
      </c>
      <c r="K118" s="724"/>
      <c r="L118" s="723">
        <v>0</v>
      </c>
      <c r="M118" s="724"/>
      <c r="N118" s="175"/>
      <c r="O118" s="175"/>
      <c r="P118" s="723">
        <v>0</v>
      </c>
      <c r="Q118" s="724"/>
      <c r="R118" s="169"/>
      <c r="S118" s="169"/>
      <c r="T118" s="702" t="s">
        <v>263</v>
      </c>
      <c r="U118" s="704"/>
      <c r="V118" s="702" t="s">
        <v>264</v>
      </c>
      <c r="W118" s="703"/>
      <c r="X118" s="703"/>
      <c r="Y118" s="704"/>
      <c r="Z118" s="176"/>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row>
    <row r="119" spans="1:56" ht="20.25" customHeight="1" x14ac:dyDescent="0.2">
      <c r="A119" s="141"/>
      <c r="B119" s="169"/>
      <c r="C119" s="702" t="s">
        <v>263</v>
      </c>
      <c r="D119" s="704"/>
      <c r="E119" s="719">
        <f>SUMIFS($AU$13:$AV$112,$C$13:$D$112,"福祉用具専門相談員",$E$13:$F$112,"C")</f>
        <v>0</v>
      </c>
      <c r="F119" s="720"/>
      <c r="G119" s="721">
        <f>SUMIFS($AW$13:$AX$112,$C$13:$D$112,"福祉用具専門相談員",$E$13:$F$112,"C")</f>
        <v>0</v>
      </c>
      <c r="H119" s="722"/>
      <c r="I119" s="174"/>
      <c r="J119" s="723">
        <v>0</v>
      </c>
      <c r="K119" s="724"/>
      <c r="L119" s="725">
        <v>0</v>
      </c>
      <c r="M119" s="726"/>
      <c r="N119" s="175"/>
      <c r="O119" s="175"/>
      <c r="P119" s="719" t="s">
        <v>265</v>
      </c>
      <c r="Q119" s="720"/>
      <c r="R119" s="169"/>
      <c r="S119" s="169"/>
      <c r="T119" s="702" t="s">
        <v>266</v>
      </c>
      <c r="U119" s="704"/>
      <c r="V119" s="702" t="s">
        <v>267</v>
      </c>
      <c r="W119" s="703"/>
      <c r="X119" s="703"/>
      <c r="Y119" s="704"/>
      <c r="Z119" s="177"/>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row>
    <row r="120" spans="1:56" ht="20.25" customHeight="1" x14ac:dyDescent="0.2">
      <c r="A120" s="141"/>
      <c r="B120" s="169"/>
      <c r="C120" s="702" t="s">
        <v>266</v>
      </c>
      <c r="D120" s="704"/>
      <c r="E120" s="719">
        <f>SUMIFS($AU$13:$AV$112,$C$13:$D$112,"福祉用具専門相談員",$E$13:$F$112,"D")</f>
        <v>0</v>
      </c>
      <c r="F120" s="720"/>
      <c r="G120" s="721">
        <f>SUMIFS($AW$13:$AX$112,$C$13:$D$112,"福祉用具専門相談員",$E$13:$F$112,"D")</f>
        <v>0</v>
      </c>
      <c r="H120" s="722"/>
      <c r="I120" s="174"/>
      <c r="J120" s="723">
        <v>0</v>
      </c>
      <c r="K120" s="724"/>
      <c r="L120" s="725">
        <v>0</v>
      </c>
      <c r="M120" s="726"/>
      <c r="N120" s="175"/>
      <c r="O120" s="175"/>
      <c r="P120" s="719" t="s">
        <v>265</v>
      </c>
      <c r="Q120" s="720"/>
      <c r="R120" s="169"/>
      <c r="S120" s="169"/>
      <c r="T120" s="169"/>
      <c r="U120" s="717"/>
      <c r="V120" s="717"/>
      <c r="W120" s="718"/>
      <c r="X120" s="718"/>
      <c r="Y120" s="178"/>
      <c r="Z120" s="178"/>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row>
    <row r="121" spans="1:56" ht="20.25" customHeight="1" x14ac:dyDescent="0.2">
      <c r="A121" s="141"/>
      <c r="B121" s="169"/>
      <c r="C121" s="702" t="s">
        <v>268</v>
      </c>
      <c r="D121" s="704"/>
      <c r="E121" s="719">
        <f>SUM(E117:F120)</f>
        <v>0</v>
      </c>
      <c r="F121" s="720"/>
      <c r="G121" s="721">
        <f>SUM(G117:H120)</f>
        <v>0</v>
      </c>
      <c r="H121" s="722"/>
      <c r="I121" s="174"/>
      <c r="J121" s="719">
        <f>SUM(J117:K120)</f>
        <v>0</v>
      </c>
      <c r="K121" s="720"/>
      <c r="L121" s="719">
        <f>SUM(L117:M120)</f>
        <v>0</v>
      </c>
      <c r="M121" s="720"/>
      <c r="N121" s="175"/>
      <c r="O121" s="175"/>
      <c r="P121" s="719">
        <f>SUM(P117:Q118)</f>
        <v>0</v>
      </c>
      <c r="Q121" s="720"/>
      <c r="R121" s="169"/>
      <c r="S121" s="169"/>
      <c r="T121" s="169"/>
      <c r="U121" s="717"/>
      <c r="V121" s="717"/>
      <c r="W121" s="718"/>
      <c r="X121" s="718"/>
      <c r="Y121" s="179"/>
      <c r="Z121" s="179"/>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row>
    <row r="122" spans="1:56" ht="20.25" customHeight="1" x14ac:dyDescent="0.2">
      <c r="A122" s="141"/>
      <c r="B122" s="169"/>
      <c r="C122" s="169"/>
      <c r="D122" s="169"/>
      <c r="E122" s="169"/>
      <c r="F122" s="169"/>
      <c r="G122" s="169"/>
      <c r="H122" s="169"/>
      <c r="I122" s="169"/>
      <c r="J122" s="169"/>
      <c r="K122" s="169"/>
      <c r="L122" s="170"/>
      <c r="M122" s="169"/>
      <c r="N122" s="169"/>
      <c r="O122" s="169"/>
      <c r="P122" s="169"/>
      <c r="Q122" s="169"/>
      <c r="R122" s="169"/>
      <c r="S122" s="169"/>
      <c r="T122" s="169"/>
      <c r="U122" s="171"/>
      <c r="V122" s="171"/>
      <c r="W122" s="171"/>
      <c r="X122" s="171"/>
      <c r="Y122" s="171"/>
      <c r="Z122" s="171"/>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row>
    <row r="123" spans="1:56" ht="20.25" customHeight="1" x14ac:dyDescent="0.2">
      <c r="A123" s="141"/>
      <c r="B123" s="169"/>
      <c r="C123" s="170" t="s">
        <v>269</v>
      </c>
      <c r="D123" s="169"/>
      <c r="E123" s="169"/>
      <c r="F123" s="169"/>
      <c r="G123" s="169"/>
      <c r="H123" s="169"/>
      <c r="I123" s="180" t="s">
        <v>270</v>
      </c>
      <c r="J123" s="711"/>
      <c r="K123" s="712"/>
      <c r="L123" s="181"/>
      <c r="M123" s="180"/>
      <c r="N123" s="169"/>
      <c r="O123" s="169"/>
      <c r="P123" s="169"/>
      <c r="Q123" s="169"/>
      <c r="R123" s="169"/>
      <c r="S123" s="169"/>
      <c r="T123" s="169"/>
      <c r="U123" s="182"/>
      <c r="V123" s="171"/>
      <c r="W123" s="171"/>
      <c r="X123" s="171"/>
      <c r="Y123" s="171"/>
      <c r="Z123" s="171"/>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row>
    <row r="124" spans="1:56" ht="20.25" customHeight="1" x14ac:dyDescent="0.2">
      <c r="A124" s="141"/>
      <c r="B124" s="169"/>
      <c r="C124" s="169" t="s">
        <v>271</v>
      </c>
      <c r="D124" s="169"/>
      <c r="E124" s="169"/>
      <c r="F124" s="169"/>
      <c r="G124" s="169"/>
      <c r="H124" s="169" t="s">
        <v>272</v>
      </c>
      <c r="I124" s="169"/>
      <c r="J124" s="169"/>
      <c r="K124" s="169"/>
      <c r="L124" s="170"/>
      <c r="M124" s="169"/>
      <c r="N124" s="169"/>
      <c r="O124" s="169"/>
      <c r="P124" s="169"/>
      <c r="Q124" s="169"/>
      <c r="R124" s="169"/>
      <c r="S124" s="169"/>
      <c r="T124" s="169"/>
      <c r="U124" s="171"/>
      <c r="V124" s="171"/>
      <c r="W124" s="171"/>
      <c r="X124" s="171"/>
      <c r="Y124" s="171"/>
      <c r="Z124" s="171"/>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row>
    <row r="125" spans="1:56" ht="20.25" customHeight="1" x14ac:dyDescent="0.2">
      <c r="A125" s="141"/>
      <c r="B125" s="169"/>
      <c r="C125" s="169" t="str">
        <f>IF($J$123="週","対象時間数（週平均）","対象時間数（当月合計）")</f>
        <v>対象時間数（当月合計）</v>
      </c>
      <c r="D125" s="169"/>
      <c r="E125" s="169"/>
      <c r="F125" s="169"/>
      <c r="G125" s="169"/>
      <c r="H125" s="169" t="str">
        <f>IF($J$123="週","週に勤務すべき時間数","当月に勤務すべき時間数")</f>
        <v>当月に勤務すべき時間数</v>
      </c>
      <c r="I125" s="169"/>
      <c r="J125" s="169"/>
      <c r="K125" s="169"/>
      <c r="L125" s="170"/>
      <c r="M125" s="701" t="s">
        <v>273</v>
      </c>
      <c r="N125" s="701"/>
      <c r="O125" s="701"/>
      <c r="P125" s="701"/>
      <c r="Q125" s="169"/>
      <c r="R125" s="169"/>
      <c r="S125" s="169"/>
      <c r="T125" s="169"/>
      <c r="U125" s="171"/>
      <c r="V125" s="171"/>
      <c r="W125" s="171"/>
      <c r="X125" s="171"/>
      <c r="Y125" s="171"/>
      <c r="Z125" s="171"/>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row>
    <row r="126" spans="1:56" ht="20.25" customHeight="1" x14ac:dyDescent="0.2">
      <c r="A126" s="141"/>
      <c r="B126" s="169"/>
      <c r="C126" s="713">
        <f>IF($J$123="週",L121,J121)</f>
        <v>0</v>
      </c>
      <c r="D126" s="714"/>
      <c r="E126" s="714"/>
      <c r="F126" s="715"/>
      <c r="G126" s="183" t="s">
        <v>274</v>
      </c>
      <c r="H126" s="702">
        <f>IF($J$123="週",$AV$5,$AZ$5)</f>
        <v>0</v>
      </c>
      <c r="I126" s="703"/>
      <c r="J126" s="703"/>
      <c r="K126" s="704"/>
      <c r="L126" s="183" t="s">
        <v>275</v>
      </c>
      <c r="M126" s="705" t="e">
        <f>ROUNDDOWN(C126/H126,1)</f>
        <v>#DIV/0!</v>
      </c>
      <c r="N126" s="706"/>
      <c r="O126" s="706"/>
      <c r="P126" s="707"/>
      <c r="Q126" s="169"/>
      <c r="R126" s="169"/>
      <c r="S126" s="169"/>
      <c r="T126" s="169"/>
      <c r="U126" s="716"/>
      <c r="V126" s="716"/>
      <c r="W126" s="716"/>
      <c r="X126" s="716"/>
      <c r="Y126" s="176"/>
      <c r="Z126" s="171"/>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row>
    <row r="127" spans="1:56" ht="20.25" customHeight="1" x14ac:dyDescent="0.2">
      <c r="A127" s="141"/>
      <c r="B127" s="169"/>
      <c r="C127" s="169"/>
      <c r="D127" s="169"/>
      <c r="E127" s="169"/>
      <c r="F127" s="169"/>
      <c r="G127" s="169"/>
      <c r="H127" s="169"/>
      <c r="I127" s="169"/>
      <c r="J127" s="169"/>
      <c r="K127" s="169"/>
      <c r="L127" s="170"/>
      <c r="M127" s="169" t="s">
        <v>276</v>
      </c>
      <c r="N127" s="169"/>
      <c r="O127" s="169"/>
      <c r="P127" s="169"/>
      <c r="Q127" s="169"/>
      <c r="R127" s="169"/>
      <c r="S127" s="169"/>
      <c r="T127" s="169"/>
      <c r="U127" s="171"/>
      <c r="V127" s="171"/>
      <c r="W127" s="171"/>
      <c r="X127" s="171"/>
      <c r="Y127" s="171"/>
      <c r="Z127" s="171"/>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row>
    <row r="128" spans="1:56" ht="20.25" customHeight="1" x14ac:dyDescent="0.2">
      <c r="A128" s="141"/>
      <c r="B128" s="169"/>
      <c r="C128" s="169" t="s">
        <v>277</v>
      </c>
      <c r="D128" s="169"/>
      <c r="E128" s="169"/>
      <c r="F128" s="169"/>
      <c r="G128" s="169"/>
      <c r="H128" s="169"/>
      <c r="I128" s="169"/>
      <c r="J128" s="169"/>
      <c r="K128" s="169"/>
      <c r="L128" s="170"/>
      <c r="M128" s="169"/>
      <c r="N128" s="169"/>
      <c r="O128" s="169"/>
      <c r="P128" s="169"/>
      <c r="Q128" s="169"/>
      <c r="R128" s="169"/>
      <c r="S128" s="169"/>
      <c r="T128" s="169"/>
      <c r="U128" s="169"/>
      <c r="V128" s="184"/>
      <c r="W128" s="185"/>
      <c r="X128" s="185"/>
      <c r="Y128" s="169"/>
      <c r="Z128" s="169"/>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row>
    <row r="129" spans="1:58" ht="20.25" customHeight="1" x14ac:dyDescent="0.2">
      <c r="A129" s="141"/>
      <c r="B129" s="169"/>
      <c r="C129" s="169" t="s">
        <v>253</v>
      </c>
      <c r="D129" s="169"/>
      <c r="E129" s="169"/>
      <c r="F129" s="169"/>
      <c r="G129" s="169"/>
      <c r="H129" s="169"/>
      <c r="I129" s="169"/>
      <c r="J129" s="169"/>
      <c r="K129" s="169"/>
      <c r="L129" s="170"/>
      <c r="M129" s="183"/>
      <c r="N129" s="183"/>
      <c r="O129" s="183"/>
      <c r="P129" s="183"/>
      <c r="Q129" s="169"/>
      <c r="R129" s="169"/>
      <c r="S129" s="169"/>
      <c r="T129" s="169"/>
      <c r="U129" s="169"/>
      <c r="V129" s="184"/>
      <c r="W129" s="185"/>
      <c r="X129" s="185"/>
      <c r="Y129" s="169"/>
      <c r="Z129" s="16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row>
    <row r="130" spans="1:58" ht="20.25" customHeight="1" x14ac:dyDescent="0.2">
      <c r="A130" s="141"/>
      <c r="B130" s="169"/>
      <c r="C130" s="137" t="s">
        <v>278</v>
      </c>
      <c r="D130" s="137"/>
      <c r="E130" s="137"/>
      <c r="F130" s="137"/>
      <c r="G130" s="137"/>
      <c r="H130" s="169" t="s">
        <v>279</v>
      </c>
      <c r="I130" s="137"/>
      <c r="J130" s="137"/>
      <c r="K130" s="137"/>
      <c r="L130" s="137"/>
      <c r="M130" s="701" t="s">
        <v>268</v>
      </c>
      <c r="N130" s="701"/>
      <c r="O130" s="701"/>
      <c r="P130" s="701"/>
      <c r="Q130" s="169"/>
      <c r="R130" s="169"/>
      <c r="S130" s="169"/>
      <c r="T130" s="169"/>
      <c r="U130" s="169"/>
      <c r="V130" s="184"/>
      <c r="W130" s="185"/>
      <c r="X130" s="185"/>
      <c r="Y130" s="169"/>
      <c r="Z130" s="169"/>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row>
    <row r="131" spans="1:58" ht="20.25" customHeight="1" x14ac:dyDescent="0.2">
      <c r="A131" s="141"/>
      <c r="B131" s="169"/>
      <c r="C131" s="702">
        <f>P121</f>
        <v>0</v>
      </c>
      <c r="D131" s="703"/>
      <c r="E131" s="703"/>
      <c r="F131" s="704"/>
      <c r="G131" s="183" t="s">
        <v>280</v>
      </c>
      <c r="H131" s="705" t="e">
        <f>M126</f>
        <v>#DIV/0!</v>
      </c>
      <c r="I131" s="706"/>
      <c r="J131" s="706"/>
      <c r="K131" s="707"/>
      <c r="L131" s="183" t="s">
        <v>275</v>
      </c>
      <c r="M131" s="708" t="e">
        <f>ROUNDDOWN(C131+H131,1)</f>
        <v>#DIV/0!</v>
      </c>
      <c r="N131" s="709"/>
      <c r="O131" s="709"/>
      <c r="P131" s="710"/>
      <c r="Q131" s="169"/>
      <c r="R131" s="169"/>
      <c r="S131" s="169"/>
      <c r="T131" s="169"/>
      <c r="U131" s="169"/>
      <c r="V131" s="184"/>
      <c r="W131" s="185"/>
      <c r="X131" s="185"/>
      <c r="Y131" s="169"/>
      <c r="Z131" s="169"/>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row>
    <row r="132" spans="1:58" ht="20.25" customHeight="1" x14ac:dyDescent="0.2">
      <c r="A132" s="141"/>
      <c r="B132" s="169"/>
      <c r="C132" s="169"/>
      <c r="D132" s="169"/>
      <c r="E132" s="169"/>
      <c r="F132" s="169"/>
      <c r="G132" s="169"/>
      <c r="H132" s="169"/>
      <c r="I132" s="169"/>
      <c r="J132" s="169"/>
      <c r="K132" s="169"/>
      <c r="L132" s="169"/>
      <c r="M132" s="169"/>
      <c r="N132" s="170"/>
      <c r="O132" s="169"/>
      <c r="P132" s="169"/>
      <c r="Q132" s="169"/>
      <c r="R132" s="169"/>
      <c r="S132" s="169"/>
      <c r="T132" s="169"/>
      <c r="U132" s="169"/>
      <c r="V132" s="184"/>
      <c r="W132" s="185"/>
      <c r="X132" s="185"/>
      <c r="Y132" s="169"/>
      <c r="Z132" s="169"/>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row>
    <row r="133" spans="1:58" ht="20.25" customHeight="1" x14ac:dyDescent="0.2">
      <c r="C133" s="186"/>
      <c r="D133" s="186"/>
      <c r="E133" s="187"/>
      <c r="F133" s="187"/>
      <c r="G133" s="187"/>
      <c r="H133" s="187"/>
      <c r="I133" s="187"/>
      <c r="J133" s="187"/>
      <c r="K133" s="187"/>
      <c r="L133" s="187"/>
      <c r="M133" s="187"/>
      <c r="N133" s="187"/>
      <c r="O133" s="187"/>
      <c r="P133" s="187"/>
      <c r="Q133" s="187"/>
      <c r="R133" s="187"/>
      <c r="S133" s="187"/>
      <c r="T133" s="186"/>
      <c r="U133" s="187"/>
      <c r="V133" s="187"/>
      <c r="W133" s="187"/>
      <c r="X133" s="187"/>
      <c r="Y133" s="187"/>
      <c r="Z133" s="187"/>
      <c r="AA133" s="187"/>
      <c r="AB133" s="187"/>
      <c r="AC133" s="187"/>
      <c r="AD133" s="187"/>
      <c r="AE133" s="187"/>
      <c r="AF133" s="187"/>
      <c r="AJ133" s="188"/>
      <c r="AK133" s="189"/>
      <c r="AL133" s="189"/>
      <c r="AM133" s="187"/>
      <c r="AN133" s="187"/>
      <c r="AO133" s="187"/>
      <c r="AP133" s="187"/>
      <c r="AQ133" s="187"/>
      <c r="AR133" s="187"/>
      <c r="AS133" s="187"/>
      <c r="AT133" s="187"/>
      <c r="AU133" s="187"/>
      <c r="AV133" s="187"/>
      <c r="AW133" s="187"/>
      <c r="AX133" s="187"/>
      <c r="AY133" s="187"/>
      <c r="AZ133" s="187"/>
      <c r="BA133" s="187"/>
      <c r="BB133" s="187"/>
      <c r="BC133" s="187"/>
      <c r="BD133" s="187"/>
      <c r="BE133" s="189"/>
    </row>
    <row r="134" spans="1:58" ht="20.25" customHeight="1" x14ac:dyDescent="0.2">
      <c r="A134" s="187"/>
      <c r="B134" s="187"/>
      <c r="C134" s="186"/>
      <c r="D134" s="186"/>
      <c r="E134" s="187"/>
      <c r="F134" s="187"/>
      <c r="G134" s="187"/>
      <c r="H134" s="187"/>
      <c r="I134" s="187"/>
      <c r="J134" s="187"/>
      <c r="K134" s="187"/>
      <c r="L134" s="187"/>
      <c r="M134" s="187"/>
      <c r="N134" s="187"/>
      <c r="O134" s="187"/>
      <c r="P134" s="187"/>
      <c r="Q134" s="187"/>
      <c r="R134" s="187"/>
      <c r="S134" s="187"/>
      <c r="T134" s="187"/>
      <c r="U134" s="186"/>
      <c r="V134" s="187"/>
      <c r="W134" s="187"/>
      <c r="X134" s="187"/>
      <c r="Y134" s="187"/>
      <c r="Z134" s="187"/>
      <c r="AA134" s="187"/>
      <c r="AB134" s="187"/>
      <c r="AC134" s="187"/>
      <c r="AD134" s="187"/>
      <c r="AE134" s="187"/>
      <c r="AF134" s="187"/>
      <c r="AG134" s="187"/>
      <c r="AK134" s="188"/>
      <c r="AL134" s="189"/>
      <c r="AM134" s="189"/>
      <c r="AN134" s="187"/>
      <c r="AO134" s="187"/>
      <c r="AP134" s="187"/>
      <c r="AQ134" s="187"/>
      <c r="AR134" s="187"/>
      <c r="AS134" s="187"/>
      <c r="AT134" s="187"/>
      <c r="AU134" s="187"/>
      <c r="AV134" s="187"/>
      <c r="AW134" s="187"/>
      <c r="AX134" s="187"/>
      <c r="AY134" s="187"/>
      <c r="AZ134" s="187"/>
      <c r="BA134" s="187"/>
      <c r="BB134" s="187"/>
      <c r="BC134" s="187"/>
      <c r="BD134" s="187"/>
      <c r="BE134" s="187"/>
      <c r="BF134" s="189"/>
    </row>
    <row r="135" spans="1:58" ht="20.25" customHeight="1" x14ac:dyDescent="0.2">
      <c r="A135" s="187"/>
      <c r="B135" s="187"/>
      <c r="C135" s="187"/>
      <c r="D135" s="186"/>
      <c r="E135" s="187"/>
      <c r="F135" s="187"/>
      <c r="G135" s="187"/>
      <c r="H135" s="187"/>
      <c r="I135" s="187"/>
      <c r="J135" s="187"/>
      <c r="K135" s="187"/>
      <c r="L135" s="187"/>
      <c r="M135" s="187"/>
      <c r="N135" s="187"/>
      <c r="O135" s="187"/>
      <c r="P135" s="187"/>
      <c r="Q135" s="187"/>
      <c r="R135" s="187"/>
      <c r="S135" s="187"/>
      <c r="T135" s="187"/>
      <c r="U135" s="186"/>
      <c r="V135" s="187"/>
      <c r="W135" s="187"/>
      <c r="X135" s="187"/>
      <c r="Y135" s="187"/>
      <c r="Z135" s="187"/>
      <c r="AA135" s="187"/>
      <c r="AB135" s="187"/>
      <c r="AC135" s="187"/>
      <c r="AD135" s="187"/>
      <c r="AE135" s="187"/>
      <c r="AF135" s="187"/>
      <c r="AG135" s="187"/>
      <c r="AK135" s="188"/>
      <c r="AL135" s="189"/>
      <c r="AM135" s="189"/>
      <c r="AN135" s="187"/>
      <c r="AO135" s="187"/>
      <c r="AP135" s="187"/>
      <c r="AQ135" s="187"/>
      <c r="AR135" s="187"/>
      <c r="AS135" s="187"/>
      <c r="AT135" s="187"/>
      <c r="AU135" s="187"/>
      <c r="AV135" s="187"/>
      <c r="AW135" s="187"/>
      <c r="AX135" s="187"/>
      <c r="AY135" s="187"/>
      <c r="AZ135" s="187"/>
      <c r="BA135" s="187"/>
      <c r="BB135" s="187"/>
      <c r="BC135" s="187"/>
      <c r="BD135" s="187"/>
      <c r="BE135" s="187"/>
      <c r="BF135" s="189"/>
    </row>
    <row r="136" spans="1:58" ht="20.25" customHeight="1" x14ac:dyDescent="0.2">
      <c r="A136" s="187"/>
      <c r="B136" s="187"/>
      <c r="C136" s="186"/>
      <c r="D136" s="186"/>
      <c r="E136" s="187"/>
      <c r="F136" s="187"/>
      <c r="G136" s="187"/>
      <c r="H136" s="187"/>
      <c r="I136" s="187"/>
      <c r="J136" s="187"/>
      <c r="K136" s="187"/>
      <c r="L136" s="187"/>
      <c r="M136" s="187"/>
      <c r="N136" s="187"/>
      <c r="O136" s="187"/>
      <c r="P136" s="187"/>
      <c r="Q136" s="187"/>
      <c r="R136" s="187"/>
      <c r="S136" s="187"/>
      <c r="T136" s="187"/>
      <c r="U136" s="186"/>
      <c r="V136" s="187"/>
      <c r="W136" s="187"/>
      <c r="X136" s="187"/>
      <c r="Y136" s="187"/>
      <c r="Z136" s="187"/>
      <c r="AA136" s="187"/>
      <c r="AB136" s="187"/>
      <c r="AC136" s="187"/>
      <c r="AD136" s="187"/>
      <c r="AE136" s="187"/>
      <c r="AF136" s="187"/>
      <c r="AG136" s="187"/>
      <c r="AK136" s="188"/>
      <c r="AL136" s="189"/>
      <c r="AM136" s="189"/>
      <c r="AN136" s="187"/>
      <c r="AO136" s="187"/>
      <c r="AP136" s="187"/>
      <c r="AQ136" s="187"/>
      <c r="AR136" s="187"/>
      <c r="AS136" s="187"/>
      <c r="AT136" s="187"/>
      <c r="AU136" s="187"/>
      <c r="AV136" s="187"/>
      <c r="AW136" s="187"/>
      <c r="AX136" s="187"/>
      <c r="AY136" s="187"/>
      <c r="AZ136" s="187"/>
      <c r="BA136" s="187"/>
      <c r="BB136" s="187"/>
      <c r="BC136" s="187"/>
      <c r="BD136" s="187"/>
      <c r="BE136" s="187"/>
      <c r="BF136" s="189"/>
    </row>
    <row r="137" spans="1:58" ht="20.25" customHeight="1" x14ac:dyDescent="0.2">
      <c r="C137" s="188"/>
      <c r="D137" s="188"/>
      <c r="E137" s="188"/>
      <c r="F137" s="188"/>
      <c r="G137" s="188"/>
      <c r="H137" s="188"/>
      <c r="I137" s="188"/>
      <c r="J137" s="188"/>
      <c r="K137" s="188"/>
      <c r="L137" s="188"/>
      <c r="M137" s="188"/>
      <c r="N137" s="188"/>
      <c r="O137" s="188"/>
      <c r="P137" s="188"/>
      <c r="Q137" s="188"/>
      <c r="R137" s="188"/>
      <c r="S137" s="188"/>
      <c r="T137" s="188"/>
      <c r="U137" s="189"/>
      <c r="V137" s="189"/>
      <c r="W137" s="188"/>
      <c r="X137" s="188"/>
      <c r="Y137" s="188"/>
      <c r="Z137" s="188"/>
      <c r="AA137" s="188"/>
      <c r="AB137" s="188"/>
      <c r="AC137" s="188"/>
      <c r="AD137" s="188"/>
      <c r="AE137" s="188"/>
      <c r="AF137" s="188"/>
      <c r="AG137" s="188"/>
      <c r="AH137" s="188"/>
      <c r="AI137" s="188"/>
      <c r="AJ137" s="188"/>
      <c r="AK137" s="188"/>
      <c r="AL137" s="189"/>
      <c r="AM137" s="189"/>
      <c r="AN137" s="187"/>
      <c r="AO137" s="187"/>
      <c r="AP137" s="187"/>
      <c r="AQ137" s="187"/>
      <c r="AR137" s="187"/>
      <c r="AS137" s="187"/>
      <c r="AT137" s="187"/>
      <c r="AU137" s="187"/>
      <c r="AV137" s="187"/>
      <c r="AW137" s="187"/>
      <c r="AX137" s="187"/>
      <c r="AY137" s="187"/>
      <c r="AZ137" s="187"/>
      <c r="BA137" s="187"/>
      <c r="BB137" s="187"/>
      <c r="BC137" s="187"/>
      <c r="BD137" s="187"/>
      <c r="BE137" s="187"/>
      <c r="BF137" s="189"/>
    </row>
    <row r="138" spans="1:58" ht="20.25" customHeight="1" x14ac:dyDescent="0.2">
      <c r="C138" s="188"/>
      <c r="D138" s="188"/>
      <c r="E138" s="188"/>
      <c r="F138" s="188"/>
      <c r="G138" s="188"/>
      <c r="H138" s="188"/>
      <c r="I138" s="188"/>
      <c r="J138" s="188"/>
      <c r="K138" s="188"/>
      <c r="L138" s="188"/>
      <c r="M138" s="188"/>
      <c r="N138" s="188"/>
      <c r="O138" s="188"/>
      <c r="P138" s="188"/>
      <c r="Q138" s="188"/>
      <c r="R138" s="188"/>
      <c r="S138" s="188"/>
      <c r="T138" s="188"/>
      <c r="U138" s="189"/>
      <c r="V138" s="189"/>
      <c r="W138" s="188"/>
      <c r="X138" s="188"/>
      <c r="Y138" s="188"/>
      <c r="Z138" s="188"/>
      <c r="AA138" s="188"/>
      <c r="AB138" s="188"/>
      <c r="AC138" s="188"/>
      <c r="AD138" s="188"/>
      <c r="AE138" s="188"/>
      <c r="AF138" s="188"/>
      <c r="AG138" s="188"/>
      <c r="AH138" s="188"/>
      <c r="AI138" s="188"/>
      <c r="AJ138" s="188"/>
      <c r="AK138" s="188"/>
      <c r="AL138" s="189"/>
      <c r="AM138" s="189"/>
      <c r="AN138" s="187"/>
      <c r="AO138" s="187"/>
      <c r="AP138" s="187"/>
      <c r="AQ138" s="187"/>
      <c r="AR138" s="187"/>
      <c r="AS138" s="187"/>
      <c r="AT138" s="187"/>
      <c r="AU138" s="187"/>
      <c r="AV138" s="187"/>
      <c r="AW138" s="187"/>
      <c r="AX138" s="187"/>
      <c r="AY138" s="187"/>
      <c r="AZ138" s="187"/>
      <c r="BA138" s="187"/>
      <c r="BB138" s="187"/>
      <c r="BC138" s="187"/>
      <c r="BD138" s="187"/>
      <c r="BE138" s="187"/>
      <c r="BF138" s="189"/>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12"/>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qref="E13:F112">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C13:D112">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3:K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O1" zoomScale="75" zoomScaleNormal="55" zoomScaleSheetLayoutView="75" workbookViewId="0">
      <selection activeCell="AM1" sqref="AM1:BA1"/>
    </sheetView>
  </sheetViews>
  <sheetFormatPr defaultColWidth="4.5" defaultRowHeight="20.25" customHeight="1" x14ac:dyDescent="0.2"/>
  <cols>
    <col min="1" max="1" width="1.3984375" style="146" customWidth="1"/>
    <col min="2" max="56" width="5.59765625" style="146" customWidth="1"/>
    <col min="57" max="16384" width="4.5" style="146"/>
  </cols>
  <sheetData>
    <row r="1" spans="1:57" s="108" customFormat="1" ht="20.25" customHeight="1" x14ac:dyDescent="0.2">
      <c r="A1" s="103"/>
      <c r="B1" s="103"/>
      <c r="C1" s="104" t="s">
        <v>217</v>
      </c>
      <c r="D1" s="104"/>
      <c r="E1" s="103"/>
      <c r="F1" s="103"/>
      <c r="G1" s="105" t="s">
        <v>218</v>
      </c>
      <c r="H1" s="103"/>
      <c r="I1" s="103"/>
      <c r="J1" s="104"/>
      <c r="K1" s="104"/>
      <c r="L1" s="104"/>
      <c r="M1" s="104"/>
      <c r="N1" s="103"/>
      <c r="O1" s="103"/>
      <c r="P1" s="103"/>
      <c r="Q1" s="103"/>
      <c r="R1" s="103"/>
      <c r="S1" s="103"/>
      <c r="T1" s="103"/>
      <c r="U1" s="103"/>
      <c r="V1" s="103"/>
      <c r="W1" s="103"/>
      <c r="X1" s="103"/>
      <c r="Y1" s="103"/>
      <c r="Z1" s="103"/>
      <c r="AA1" s="103"/>
      <c r="AB1" s="103"/>
      <c r="AC1" s="103"/>
      <c r="AD1" s="103"/>
      <c r="AE1" s="103"/>
      <c r="AF1" s="103"/>
      <c r="AG1" s="103"/>
      <c r="AH1" s="103"/>
      <c r="AI1" s="103"/>
      <c r="AJ1" s="103"/>
      <c r="AK1" s="106" t="s">
        <v>219</v>
      </c>
      <c r="AL1" s="106" t="s">
        <v>220</v>
      </c>
      <c r="AM1" s="791" t="s">
        <v>326</v>
      </c>
      <c r="AN1" s="791"/>
      <c r="AO1" s="791"/>
      <c r="AP1" s="791"/>
      <c r="AQ1" s="791"/>
      <c r="AR1" s="791"/>
      <c r="AS1" s="791"/>
      <c r="AT1" s="791"/>
      <c r="AU1" s="791"/>
      <c r="AV1" s="791"/>
      <c r="AW1" s="791"/>
      <c r="AX1" s="791"/>
      <c r="AY1" s="791"/>
      <c r="AZ1" s="791"/>
      <c r="BA1" s="791"/>
      <c r="BB1" s="107" t="s">
        <v>222</v>
      </c>
      <c r="BC1" s="103"/>
      <c r="BD1" s="103"/>
    </row>
    <row r="2" spans="1:57" s="111" customFormat="1" ht="20.25" customHeight="1" x14ac:dyDescent="0.2">
      <c r="A2" s="109"/>
      <c r="B2" s="109"/>
      <c r="C2" s="109"/>
      <c r="D2" s="105"/>
      <c r="E2" s="109"/>
      <c r="F2" s="109"/>
      <c r="G2" s="109"/>
      <c r="H2" s="105"/>
      <c r="I2" s="106"/>
      <c r="J2" s="106"/>
      <c r="K2" s="106"/>
      <c r="L2" s="106"/>
      <c r="M2" s="106"/>
      <c r="N2" s="109"/>
      <c r="O2" s="109"/>
      <c r="P2" s="109"/>
      <c r="Q2" s="109"/>
      <c r="R2" s="109"/>
      <c r="S2" s="109"/>
      <c r="T2" s="106" t="s">
        <v>223</v>
      </c>
      <c r="U2" s="792"/>
      <c r="V2" s="792"/>
      <c r="W2" s="106" t="s">
        <v>220</v>
      </c>
      <c r="X2" s="793" t="str">
        <f>IF(U2=0,"",YEAR(DATE(2018+U2,1,1)))</f>
        <v/>
      </c>
      <c r="Y2" s="793"/>
      <c r="Z2" s="109" t="s">
        <v>224</v>
      </c>
      <c r="AA2" s="109" t="s">
        <v>225</v>
      </c>
      <c r="AB2" s="792"/>
      <c r="AC2" s="792"/>
      <c r="AD2" s="109" t="s">
        <v>226</v>
      </c>
      <c r="AE2" s="109"/>
      <c r="AF2" s="109"/>
      <c r="AG2" s="109"/>
      <c r="AH2" s="109"/>
      <c r="AI2" s="109"/>
      <c r="AJ2" s="107"/>
      <c r="AK2" s="106" t="s">
        <v>227</v>
      </c>
      <c r="AL2" s="106" t="s">
        <v>220</v>
      </c>
      <c r="AM2" s="792"/>
      <c r="AN2" s="792"/>
      <c r="AO2" s="792"/>
      <c r="AP2" s="792"/>
      <c r="AQ2" s="792"/>
      <c r="AR2" s="792"/>
      <c r="AS2" s="792"/>
      <c r="AT2" s="792"/>
      <c r="AU2" s="792"/>
      <c r="AV2" s="792"/>
      <c r="AW2" s="792"/>
      <c r="AX2" s="792"/>
      <c r="AY2" s="792"/>
      <c r="AZ2" s="792"/>
      <c r="BA2" s="792"/>
      <c r="BB2" s="107" t="s">
        <v>222</v>
      </c>
      <c r="BC2" s="106"/>
      <c r="BD2" s="106"/>
      <c r="BE2" s="110"/>
    </row>
    <row r="3" spans="1:57" s="111" customFormat="1" ht="20.25" customHeight="1" x14ac:dyDescent="0.2">
      <c r="A3" s="109"/>
      <c r="B3" s="109"/>
      <c r="C3" s="109"/>
      <c r="D3" s="105"/>
      <c r="E3" s="109"/>
      <c r="F3" s="109"/>
      <c r="G3" s="109"/>
      <c r="H3" s="105"/>
      <c r="I3" s="106"/>
      <c r="J3" s="106"/>
      <c r="K3" s="106"/>
      <c r="L3" s="106"/>
      <c r="M3" s="106"/>
      <c r="N3" s="109"/>
      <c r="O3" s="109"/>
      <c r="P3" s="109"/>
      <c r="Q3" s="109"/>
      <c r="R3" s="109"/>
      <c r="S3" s="109"/>
      <c r="T3" s="112"/>
      <c r="U3" s="113"/>
      <c r="V3" s="113"/>
      <c r="W3" s="114"/>
      <c r="X3" s="113"/>
      <c r="Y3" s="113"/>
      <c r="Z3" s="115"/>
      <c r="AA3" s="115"/>
      <c r="AB3" s="113"/>
      <c r="AC3" s="113"/>
      <c r="AD3" s="116"/>
      <c r="AE3" s="109"/>
      <c r="AF3" s="109"/>
      <c r="AG3" s="109"/>
      <c r="AH3" s="109"/>
      <c r="AI3" s="109"/>
      <c r="AJ3" s="107"/>
      <c r="AK3" s="106"/>
      <c r="AL3" s="106"/>
      <c r="AM3" s="117"/>
      <c r="AN3" s="117"/>
      <c r="AO3" s="117"/>
      <c r="AP3" s="117"/>
      <c r="AQ3" s="117"/>
      <c r="AR3" s="117"/>
      <c r="AS3" s="117"/>
      <c r="AT3" s="117"/>
      <c r="AU3" s="117"/>
      <c r="AV3" s="117"/>
      <c r="AW3" s="117"/>
      <c r="AX3" s="117"/>
      <c r="AY3" s="118" t="s">
        <v>228</v>
      </c>
      <c r="AZ3" s="794"/>
      <c r="BA3" s="794"/>
      <c r="BB3" s="794"/>
      <c r="BC3" s="794"/>
      <c r="BD3" s="106"/>
      <c r="BE3" s="110"/>
    </row>
    <row r="4" spans="1:57" s="111" customFormat="1" ht="20.25" customHeight="1" x14ac:dyDescent="0.2">
      <c r="A4" s="109"/>
      <c r="B4" s="119"/>
      <c r="C4" s="119"/>
      <c r="D4" s="119"/>
      <c r="E4" s="119"/>
      <c r="F4" s="119"/>
      <c r="G4" s="119"/>
      <c r="H4" s="119"/>
      <c r="I4" s="119"/>
      <c r="J4" s="120"/>
      <c r="K4" s="121"/>
      <c r="L4" s="121"/>
      <c r="M4" s="121"/>
      <c r="N4" s="121"/>
      <c r="O4" s="121"/>
      <c r="P4" s="122"/>
      <c r="Q4" s="121"/>
      <c r="R4" s="121"/>
      <c r="S4" s="123"/>
      <c r="T4" s="109"/>
      <c r="U4" s="109"/>
      <c r="V4" s="109"/>
      <c r="W4" s="109"/>
      <c r="X4" s="109"/>
      <c r="Y4" s="109"/>
      <c r="Z4" s="115"/>
      <c r="AA4" s="115"/>
      <c r="AB4" s="113"/>
      <c r="AC4" s="113"/>
      <c r="AD4" s="116"/>
      <c r="AE4" s="109"/>
      <c r="AF4" s="109"/>
      <c r="AG4" s="109"/>
      <c r="AH4" s="109"/>
      <c r="AI4" s="109"/>
      <c r="AJ4" s="107"/>
      <c r="AK4" s="106"/>
      <c r="AL4" s="106"/>
      <c r="AM4" s="117"/>
      <c r="AN4" s="117"/>
      <c r="AO4" s="117"/>
      <c r="AP4" s="117"/>
      <c r="AQ4" s="117"/>
      <c r="AR4" s="117"/>
      <c r="AS4" s="117"/>
      <c r="AT4" s="117"/>
      <c r="AU4" s="117"/>
      <c r="AV4" s="117"/>
      <c r="AW4" s="117"/>
      <c r="AX4" s="117"/>
      <c r="AY4" s="118" t="s">
        <v>229</v>
      </c>
      <c r="AZ4" s="794"/>
      <c r="BA4" s="794"/>
      <c r="BB4" s="794"/>
      <c r="BC4" s="794"/>
      <c r="BD4" s="106"/>
      <c r="BE4" s="110"/>
    </row>
    <row r="5" spans="1:57" s="111" customFormat="1" ht="20.25" customHeight="1" x14ac:dyDescent="0.2">
      <c r="A5" s="109"/>
      <c r="B5" s="124"/>
      <c r="C5" s="124"/>
      <c r="D5" s="124"/>
      <c r="E5" s="124"/>
      <c r="F5" s="124"/>
      <c r="G5" s="124"/>
      <c r="H5" s="124"/>
      <c r="I5" s="124"/>
      <c r="J5" s="125"/>
      <c r="K5" s="126"/>
      <c r="L5" s="127"/>
      <c r="M5" s="127"/>
      <c r="N5" s="127"/>
      <c r="O5" s="127"/>
      <c r="P5" s="124"/>
      <c r="Q5" s="128"/>
      <c r="R5" s="128"/>
      <c r="S5" s="129"/>
      <c r="T5" s="109"/>
      <c r="U5" s="109"/>
      <c r="V5" s="109"/>
      <c r="W5" s="109"/>
      <c r="X5" s="109"/>
      <c r="Y5" s="109"/>
      <c r="Z5" s="115"/>
      <c r="AA5" s="115"/>
      <c r="AB5" s="113"/>
      <c r="AC5" s="113"/>
      <c r="AD5" s="130"/>
      <c r="AE5" s="130"/>
      <c r="AF5" s="130"/>
      <c r="AG5" s="130"/>
      <c r="AH5" s="109"/>
      <c r="AI5" s="109"/>
      <c r="AJ5" s="130" t="s">
        <v>230</v>
      </c>
      <c r="AK5" s="130"/>
      <c r="AL5" s="130"/>
      <c r="AM5" s="130"/>
      <c r="AN5" s="130"/>
      <c r="AO5" s="130"/>
      <c r="AP5" s="130"/>
      <c r="AQ5" s="130"/>
      <c r="AR5" s="119"/>
      <c r="AS5" s="119"/>
      <c r="AT5" s="131"/>
      <c r="AU5" s="130"/>
      <c r="AV5" s="808"/>
      <c r="AW5" s="809"/>
      <c r="AX5" s="131" t="s">
        <v>231</v>
      </c>
      <c r="AY5" s="130"/>
      <c r="AZ5" s="808"/>
      <c r="BA5" s="809"/>
      <c r="BB5" s="131" t="s">
        <v>232</v>
      </c>
      <c r="BC5" s="130"/>
      <c r="BD5" s="109"/>
      <c r="BE5" s="110"/>
    </row>
    <row r="6" spans="1:57" s="111" customFormat="1" ht="20.25" customHeight="1" x14ac:dyDescent="0.2">
      <c r="A6" s="109"/>
      <c r="B6" s="124"/>
      <c r="C6" s="124"/>
      <c r="D6" s="124"/>
      <c r="E6" s="124"/>
      <c r="F6" s="124"/>
      <c r="G6" s="124"/>
      <c r="H6" s="124"/>
      <c r="I6" s="124"/>
      <c r="J6" s="124"/>
      <c r="K6" s="132"/>
      <c r="L6" s="132"/>
      <c r="M6" s="132"/>
      <c r="N6" s="124"/>
      <c r="O6" s="133"/>
      <c r="P6" s="134"/>
      <c r="Q6" s="134"/>
      <c r="R6" s="135"/>
      <c r="S6" s="136"/>
      <c r="T6" s="109"/>
      <c r="U6" s="109"/>
      <c r="V6" s="109"/>
      <c r="W6" s="109"/>
      <c r="X6" s="109"/>
      <c r="Y6" s="109"/>
      <c r="Z6" s="115"/>
      <c r="AA6" s="115"/>
      <c r="AB6" s="113"/>
      <c r="AC6" s="113"/>
      <c r="AD6" s="137"/>
      <c r="AE6" s="103"/>
      <c r="AF6" s="103"/>
      <c r="AG6" s="103"/>
      <c r="AH6" s="109"/>
      <c r="AI6" s="109"/>
      <c r="AJ6" s="109"/>
      <c r="AK6" s="109"/>
      <c r="AL6" s="103"/>
      <c r="AM6" s="103"/>
      <c r="AN6" s="138"/>
      <c r="AO6" s="139"/>
      <c r="AP6" s="139"/>
      <c r="AQ6" s="140"/>
      <c r="AR6" s="140"/>
      <c r="AS6" s="140"/>
      <c r="AT6" s="140"/>
      <c r="AU6" s="140"/>
      <c r="AV6" s="140"/>
      <c r="AW6" s="130" t="s">
        <v>233</v>
      </c>
      <c r="AX6" s="130"/>
      <c r="AY6" s="130"/>
      <c r="AZ6" s="810" t="e">
        <f>DAY(EOMONTH(DATE(X2,AB2,1),0))</f>
        <v>#VALUE!</v>
      </c>
      <c r="BA6" s="811"/>
      <c r="BB6" s="131" t="s">
        <v>234</v>
      </c>
      <c r="BC6" s="109"/>
      <c r="BD6" s="109"/>
      <c r="BE6" s="110"/>
    </row>
    <row r="7" spans="1:57" ht="20.25" customHeight="1" thickBot="1" x14ac:dyDescent="0.25">
      <c r="A7" s="141"/>
      <c r="B7" s="141"/>
      <c r="C7" s="142"/>
      <c r="D7" s="142"/>
      <c r="E7" s="141"/>
      <c r="F7" s="141"/>
      <c r="G7" s="143"/>
      <c r="H7" s="141"/>
      <c r="I7" s="141"/>
      <c r="J7" s="141"/>
      <c r="K7" s="141"/>
      <c r="L7" s="141"/>
      <c r="M7" s="141"/>
      <c r="N7" s="141"/>
      <c r="O7" s="141"/>
      <c r="P7" s="141"/>
      <c r="Q7" s="141"/>
      <c r="R7" s="141"/>
      <c r="S7" s="142"/>
      <c r="T7" s="141"/>
      <c r="U7" s="141"/>
      <c r="V7" s="141"/>
      <c r="W7" s="141"/>
      <c r="X7" s="141"/>
      <c r="Y7" s="141"/>
      <c r="Z7" s="141"/>
      <c r="AA7" s="141"/>
      <c r="AB7" s="141"/>
      <c r="AC7" s="141"/>
      <c r="AD7" s="141"/>
      <c r="AE7" s="141"/>
      <c r="AF7" s="141"/>
      <c r="AG7" s="141"/>
      <c r="AH7" s="141"/>
      <c r="AI7" s="141"/>
      <c r="AJ7" s="142"/>
      <c r="AK7" s="141"/>
      <c r="AL7" s="141"/>
      <c r="AM7" s="141"/>
      <c r="AN7" s="141"/>
      <c r="AO7" s="141"/>
      <c r="AP7" s="141"/>
      <c r="AQ7" s="141"/>
      <c r="AR7" s="141"/>
      <c r="AS7" s="141"/>
      <c r="AT7" s="141"/>
      <c r="AU7" s="141"/>
      <c r="AV7" s="141"/>
      <c r="AW7" s="141"/>
      <c r="AX7" s="141"/>
      <c r="AY7" s="141"/>
      <c r="AZ7" s="141"/>
      <c r="BA7" s="141"/>
      <c r="BB7" s="141"/>
      <c r="BC7" s="144"/>
      <c r="BD7" s="144"/>
      <c r="BE7" s="145"/>
    </row>
    <row r="8" spans="1:57" ht="20.25" customHeight="1" thickBot="1" x14ac:dyDescent="0.25">
      <c r="A8" s="141"/>
      <c r="B8" s="774" t="s">
        <v>235</v>
      </c>
      <c r="C8" s="777" t="s">
        <v>236</v>
      </c>
      <c r="D8" s="778"/>
      <c r="E8" s="783" t="s">
        <v>237</v>
      </c>
      <c r="F8" s="778"/>
      <c r="G8" s="783" t="s">
        <v>238</v>
      </c>
      <c r="H8" s="777"/>
      <c r="I8" s="777"/>
      <c r="J8" s="777"/>
      <c r="K8" s="778"/>
      <c r="L8" s="783" t="s">
        <v>239</v>
      </c>
      <c r="M8" s="777"/>
      <c r="N8" s="777"/>
      <c r="O8" s="786"/>
      <c r="P8" s="789" t="s">
        <v>240</v>
      </c>
      <c r="Q8" s="790"/>
      <c r="R8" s="790"/>
      <c r="S8" s="790"/>
      <c r="T8" s="790"/>
      <c r="U8" s="790"/>
      <c r="V8" s="790"/>
      <c r="W8" s="790"/>
      <c r="X8" s="790"/>
      <c r="Y8" s="790"/>
      <c r="Z8" s="790"/>
      <c r="AA8" s="790"/>
      <c r="AB8" s="790"/>
      <c r="AC8" s="790"/>
      <c r="AD8" s="790"/>
      <c r="AE8" s="790"/>
      <c r="AF8" s="790"/>
      <c r="AG8" s="790"/>
      <c r="AH8" s="790"/>
      <c r="AI8" s="790"/>
      <c r="AJ8" s="790"/>
      <c r="AK8" s="790"/>
      <c r="AL8" s="790"/>
      <c r="AM8" s="790"/>
      <c r="AN8" s="790"/>
      <c r="AO8" s="790"/>
      <c r="AP8" s="790"/>
      <c r="AQ8" s="790"/>
      <c r="AR8" s="790"/>
      <c r="AS8" s="790"/>
      <c r="AT8" s="790"/>
      <c r="AU8" s="795" t="str">
        <f>IF(AZ3="４週","(9)1～4週目の勤務時間数合計","(9)1か月の勤務時間数合計")</f>
        <v>(9)1か月の勤務時間数合計</v>
      </c>
      <c r="AV8" s="796"/>
      <c r="AW8" s="795" t="s">
        <v>241</v>
      </c>
      <c r="AX8" s="796"/>
      <c r="AY8" s="803" t="s">
        <v>242</v>
      </c>
      <c r="AZ8" s="803"/>
      <c r="BA8" s="803"/>
      <c r="BB8" s="803"/>
      <c r="BC8" s="803"/>
      <c r="BD8" s="803"/>
    </row>
    <row r="9" spans="1:57" ht="20.25" customHeight="1" thickBot="1" x14ac:dyDescent="0.25">
      <c r="A9" s="141"/>
      <c r="B9" s="775"/>
      <c r="C9" s="779"/>
      <c r="D9" s="780"/>
      <c r="E9" s="784"/>
      <c r="F9" s="780"/>
      <c r="G9" s="784"/>
      <c r="H9" s="779"/>
      <c r="I9" s="779"/>
      <c r="J9" s="779"/>
      <c r="K9" s="780"/>
      <c r="L9" s="784"/>
      <c r="M9" s="779"/>
      <c r="N9" s="779"/>
      <c r="O9" s="787"/>
      <c r="P9" s="805" t="s">
        <v>243</v>
      </c>
      <c r="Q9" s="806"/>
      <c r="R9" s="806"/>
      <c r="S9" s="806"/>
      <c r="T9" s="806"/>
      <c r="U9" s="806"/>
      <c r="V9" s="807"/>
      <c r="W9" s="805" t="s">
        <v>244</v>
      </c>
      <c r="X9" s="806"/>
      <c r="Y9" s="806"/>
      <c r="Z9" s="806"/>
      <c r="AA9" s="806"/>
      <c r="AB9" s="806"/>
      <c r="AC9" s="807"/>
      <c r="AD9" s="805" t="s">
        <v>245</v>
      </c>
      <c r="AE9" s="806"/>
      <c r="AF9" s="806"/>
      <c r="AG9" s="806"/>
      <c r="AH9" s="806"/>
      <c r="AI9" s="806"/>
      <c r="AJ9" s="807"/>
      <c r="AK9" s="805" t="s">
        <v>246</v>
      </c>
      <c r="AL9" s="806"/>
      <c r="AM9" s="806"/>
      <c r="AN9" s="806"/>
      <c r="AO9" s="806"/>
      <c r="AP9" s="806"/>
      <c r="AQ9" s="807"/>
      <c r="AR9" s="805" t="s">
        <v>247</v>
      </c>
      <c r="AS9" s="806"/>
      <c r="AT9" s="807"/>
      <c r="AU9" s="797"/>
      <c r="AV9" s="798"/>
      <c r="AW9" s="797"/>
      <c r="AX9" s="798"/>
      <c r="AY9" s="803"/>
      <c r="AZ9" s="803"/>
      <c r="BA9" s="803"/>
      <c r="BB9" s="803"/>
      <c r="BC9" s="803"/>
      <c r="BD9" s="803"/>
    </row>
    <row r="10" spans="1:57" ht="20.25" customHeight="1" thickBot="1" x14ac:dyDescent="0.25">
      <c r="A10" s="141"/>
      <c r="B10" s="775"/>
      <c r="C10" s="779"/>
      <c r="D10" s="780"/>
      <c r="E10" s="784"/>
      <c r="F10" s="780"/>
      <c r="G10" s="784"/>
      <c r="H10" s="779"/>
      <c r="I10" s="779"/>
      <c r="J10" s="779"/>
      <c r="K10" s="780"/>
      <c r="L10" s="784"/>
      <c r="M10" s="779"/>
      <c r="N10" s="779"/>
      <c r="O10" s="787"/>
      <c r="P10" s="147" t="e">
        <f>DAY(DATE($X$2,$AB$2,1))</f>
        <v>#VALUE!</v>
      </c>
      <c r="Q10" s="148" t="e">
        <f>DAY(DATE($X$2,$AB$2,2))</f>
        <v>#VALUE!</v>
      </c>
      <c r="R10" s="148" t="e">
        <f>DAY(DATE($X$2,$AB$2,3))</f>
        <v>#VALUE!</v>
      </c>
      <c r="S10" s="148" t="e">
        <f>DAY(DATE($X$2,$AB$2,4))</f>
        <v>#VALUE!</v>
      </c>
      <c r="T10" s="148" t="e">
        <f>DAY(DATE($X$2,$AB$2,5))</f>
        <v>#VALUE!</v>
      </c>
      <c r="U10" s="148" t="e">
        <f>DAY(DATE($X$2,$AB$2,6))</f>
        <v>#VALUE!</v>
      </c>
      <c r="V10" s="149" t="e">
        <f>DAY(DATE($X$2,$AB$2,7))</f>
        <v>#VALUE!</v>
      </c>
      <c r="W10" s="147" t="e">
        <f>DAY(DATE($X$2,$AB$2,8))</f>
        <v>#VALUE!</v>
      </c>
      <c r="X10" s="148" t="e">
        <f>DAY(DATE($X$2,$AB$2,9))</f>
        <v>#VALUE!</v>
      </c>
      <c r="Y10" s="148" t="e">
        <f>DAY(DATE($X$2,$AB$2,10))</f>
        <v>#VALUE!</v>
      </c>
      <c r="Z10" s="148" t="e">
        <f>DAY(DATE($X$2,$AB$2,11))</f>
        <v>#VALUE!</v>
      </c>
      <c r="AA10" s="148" t="e">
        <f>DAY(DATE($X$2,$AB$2,12))</f>
        <v>#VALUE!</v>
      </c>
      <c r="AB10" s="148" t="e">
        <f>DAY(DATE($X$2,$AB$2,13))</f>
        <v>#VALUE!</v>
      </c>
      <c r="AC10" s="149" t="e">
        <f>DAY(DATE($X$2,$AB$2,14))</f>
        <v>#VALUE!</v>
      </c>
      <c r="AD10" s="147" t="e">
        <f>DAY(DATE($X$2,$AB$2,15))</f>
        <v>#VALUE!</v>
      </c>
      <c r="AE10" s="148" t="e">
        <f>DAY(DATE($X$2,$AB$2,16))</f>
        <v>#VALUE!</v>
      </c>
      <c r="AF10" s="148" t="e">
        <f>DAY(DATE($X$2,$AB$2,17))</f>
        <v>#VALUE!</v>
      </c>
      <c r="AG10" s="148" t="e">
        <f>DAY(DATE($X$2,$AB$2,18))</f>
        <v>#VALUE!</v>
      </c>
      <c r="AH10" s="148" t="e">
        <f>DAY(DATE($X$2,$AB$2,19))</f>
        <v>#VALUE!</v>
      </c>
      <c r="AI10" s="148" t="e">
        <f>DAY(DATE($X$2,$AB$2,20))</f>
        <v>#VALUE!</v>
      </c>
      <c r="AJ10" s="149" t="e">
        <f>DAY(DATE($X$2,$AB$2,21))</f>
        <v>#VALUE!</v>
      </c>
      <c r="AK10" s="147" t="e">
        <f>DAY(DATE($X$2,$AB$2,22))</f>
        <v>#VALUE!</v>
      </c>
      <c r="AL10" s="148" t="e">
        <f>DAY(DATE($X$2,$AB$2,23))</f>
        <v>#VALUE!</v>
      </c>
      <c r="AM10" s="148" t="e">
        <f>DAY(DATE($X$2,$AB$2,24))</f>
        <v>#VALUE!</v>
      </c>
      <c r="AN10" s="148" t="e">
        <f>DAY(DATE($X$2,$AB$2,25))</f>
        <v>#VALUE!</v>
      </c>
      <c r="AO10" s="148" t="e">
        <f>DAY(DATE($X$2,$AB$2,26))</f>
        <v>#VALUE!</v>
      </c>
      <c r="AP10" s="148" t="e">
        <f>DAY(DATE($X$2,$AB$2,27))</f>
        <v>#VALUE!</v>
      </c>
      <c r="AQ10" s="149" t="e">
        <f>DAY(DATE($X$2,$AB$2,28))</f>
        <v>#VALUE!</v>
      </c>
      <c r="AR10" s="147" t="str">
        <f>IF(AZ3="暦月",IF(DAY(DATE($X$2,$AB$2,29))=29,29,""),"")</f>
        <v/>
      </c>
      <c r="AS10" s="148" t="str">
        <f>IF(AZ3="暦月",IF(DAY(DATE($X$2,$AB$2,30))=30,30,""),"")</f>
        <v/>
      </c>
      <c r="AT10" s="190" t="str">
        <f>IF(AZ3="暦月",IF(DAY(DATE($X$2,$AB$2,31))=31,31,""),"")</f>
        <v/>
      </c>
      <c r="AU10" s="797"/>
      <c r="AV10" s="798"/>
      <c r="AW10" s="797"/>
      <c r="AX10" s="798"/>
      <c r="AY10" s="803"/>
      <c r="AZ10" s="803"/>
      <c r="BA10" s="803"/>
      <c r="BB10" s="803"/>
      <c r="BC10" s="803"/>
      <c r="BD10" s="803"/>
    </row>
    <row r="11" spans="1:57" ht="20.25" hidden="1" customHeight="1" thickBot="1" x14ac:dyDescent="0.25">
      <c r="A11" s="141"/>
      <c r="B11" s="775"/>
      <c r="C11" s="779"/>
      <c r="D11" s="780"/>
      <c r="E11" s="784"/>
      <c r="F11" s="780"/>
      <c r="G11" s="784"/>
      <c r="H11" s="779"/>
      <c r="I11" s="779"/>
      <c r="J11" s="779"/>
      <c r="K11" s="780"/>
      <c r="L11" s="784"/>
      <c r="M11" s="779"/>
      <c r="N11" s="779"/>
      <c r="O11" s="787"/>
      <c r="P11" s="147" t="e">
        <f>WEEKDAY(DATE($X$2,$AB$2,1))</f>
        <v>#VALUE!</v>
      </c>
      <c r="Q11" s="148" t="e">
        <f>WEEKDAY(DATE($X$2,$AB$2,2))</f>
        <v>#VALUE!</v>
      </c>
      <c r="R11" s="148" t="e">
        <f>WEEKDAY(DATE($X$2,$AB$2,3))</f>
        <v>#VALUE!</v>
      </c>
      <c r="S11" s="148" t="e">
        <f>WEEKDAY(DATE($X$2,$AB$2,4))</f>
        <v>#VALUE!</v>
      </c>
      <c r="T11" s="148" t="e">
        <f>WEEKDAY(DATE($X$2,$AB$2,5))</f>
        <v>#VALUE!</v>
      </c>
      <c r="U11" s="148" t="e">
        <f>WEEKDAY(DATE($X$2,$AB$2,6))</f>
        <v>#VALUE!</v>
      </c>
      <c r="V11" s="149" t="e">
        <f>WEEKDAY(DATE($X$2,$AB$2,7))</f>
        <v>#VALUE!</v>
      </c>
      <c r="W11" s="147" t="e">
        <f>WEEKDAY(DATE($X$2,$AB$2,8))</f>
        <v>#VALUE!</v>
      </c>
      <c r="X11" s="148" t="e">
        <f>WEEKDAY(DATE($X$2,$AB$2,9))</f>
        <v>#VALUE!</v>
      </c>
      <c r="Y11" s="148" t="e">
        <f>WEEKDAY(DATE($X$2,$AB$2,10))</f>
        <v>#VALUE!</v>
      </c>
      <c r="Z11" s="148" t="e">
        <f>WEEKDAY(DATE($X$2,$AB$2,11))</f>
        <v>#VALUE!</v>
      </c>
      <c r="AA11" s="148" t="e">
        <f>WEEKDAY(DATE($X$2,$AB$2,12))</f>
        <v>#VALUE!</v>
      </c>
      <c r="AB11" s="148" t="e">
        <f>WEEKDAY(DATE($X$2,$AB$2,13))</f>
        <v>#VALUE!</v>
      </c>
      <c r="AC11" s="149" t="e">
        <f>WEEKDAY(DATE($X$2,$AB$2,14))</f>
        <v>#VALUE!</v>
      </c>
      <c r="AD11" s="147" t="e">
        <f>WEEKDAY(DATE($X$2,$AB$2,15))</f>
        <v>#VALUE!</v>
      </c>
      <c r="AE11" s="148" t="e">
        <f>WEEKDAY(DATE($X$2,$AB$2,16))</f>
        <v>#VALUE!</v>
      </c>
      <c r="AF11" s="148" t="e">
        <f>WEEKDAY(DATE($X$2,$AB$2,17))</f>
        <v>#VALUE!</v>
      </c>
      <c r="AG11" s="148" t="e">
        <f>WEEKDAY(DATE($X$2,$AB$2,18))</f>
        <v>#VALUE!</v>
      </c>
      <c r="AH11" s="148" t="e">
        <f>WEEKDAY(DATE($X$2,$AB$2,19))</f>
        <v>#VALUE!</v>
      </c>
      <c r="AI11" s="148" t="e">
        <f>WEEKDAY(DATE($X$2,$AB$2,20))</f>
        <v>#VALUE!</v>
      </c>
      <c r="AJ11" s="149" t="e">
        <f>WEEKDAY(DATE($X$2,$AB$2,21))</f>
        <v>#VALUE!</v>
      </c>
      <c r="AK11" s="147" t="e">
        <f>WEEKDAY(DATE($X$2,$AB$2,22))</f>
        <v>#VALUE!</v>
      </c>
      <c r="AL11" s="148" t="e">
        <f>WEEKDAY(DATE($X$2,$AB$2,23))</f>
        <v>#VALUE!</v>
      </c>
      <c r="AM11" s="148" t="e">
        <f>WEEKDAY(DATE($X$2,$AB$2,24))</f>
        <v>#VALUE!</v>
      </c>
      <c r="AN11" s="148" t="e">
        <f>WEEKDAY(DATE($X$2,$AB$2,25))</f>
        <v>#VALUE!</v>
      </c>
      <c r="AO11" s="148" t="e">
        <f>WEEKDAY(DATE($X$2,$AB$2,26))</f>
        <v>#VALUE!</v>
      </c>
      <c r="AP11" s="148" t="e">
        <f>WEEKDAY(DATE($X$2,$AB$2,27))</f>
        <v>#VALUE!</v>
      </c>
      <c r="AQ11" s="149" t="e">
        <f>WEEKDAY(DATE($X$2,$AB$2,28))</f>
        <v>#VALUE!</v>
      </c>
      <c r="AR11" s="147">
        <f>IF(AR10=29,WEEKDAY(DATE($X$2,$AB$2,29)),0)</f>
        <v>0</v>
      </c>
      <c r="AS11" s="148">
        <f>IF(AS10=30,WEEKDAY(DATE($X$2,$AB$2,30)),0)</f>
        <v>0</v>
      </c>
      <c r="AT11" s="190">
        <f>IF(AT10=31,WEEKDAY(DATE($X$2,$AB$2,31)),0)</f>
        <v>0</v>
      </c>
      <c r="AU11" s="799"/>
      <c r="AV11" s="800"/>
      <c r="AW11" s="799"/>
      <c r="AX11" s="800"/>
      <c r="AY11" s="804"/>
      <c r="AZ11" s="804"/>
      <c r="BA11" s="804"/>
      <c r="BB11" s="804"/>
      <c r="BC11" s="804"/>
      <c r="BD11" s="804"/>
    </row>
    <row r="12" spans="1:57" ht="20.25" customHeight="1" thickBot="1" x14ac:dyDescent="0.25">
      <c r="A12" s="141"/>
      <c r="B12" s="776"/>
      <c r="C12" s="781"/>
      <c r="D12" s="782"/>
      <c r="E12" s="785"/>
      <c r="F12" s="782"/>
      <c r="G12" s="785"/>
      <c r="H12" s="781"/>
      <c r="I12" s="781"/>
      <c r="J12" s="781"/>
      <c r="K12" s="782"/>
      <c r="L12" s="785"/>
      <c r="M12" s="781"/>
      <c r="N12" s="781"/>
      <c r="O12" s="788"/>
      <c r="P12" s="150" t="e">
        <f>IF(P11=1,"日",IF(P11=2,"月",IF(P11=3,"火",IF(P11=4,"水",IF(P11=5,"木",IF(P11=6,"金","土"))))))</f>
        <v>#VALUE!</v>
      </c>
      <c r="Q12" s="151" t="e">
        <f t="shared" ref="Q12:AQ12" si="0">IF(Q11=1,"日",IF(Q11=2,"月",IF(Q11=3,"火",IF(Q11=4,"水",IF(Q11=5,"木",IF(Q11=6,"金","土"))))))</f>
        <v>#VALUE!</v>
      </c>
      <c r="R12" s="151" t="e">
        <f t="shared" si="0"/>
        <v>#VALUE!</v>
      </c>
      <c r="S12" s="151" t="e">
        <f t="shared" si="0"/>
        <v>#VALUE!</v>
      </c>
      <c r="T12" s="151" t="e">
        <f t="shared" si="0"/>
        <v>#VALUE!</v>
      </c>
      <c r="U12" s="151" t="e">
        <f t="shared" si="0"/>
        <v>#VALUE!</v>
      </c>
      <c r="V12" s="152" t="e">
        <f t="shared" si="0"/>
        <v>#VALUE!</v>
      </c>
      <c r="W12" s="150" t="e">
        <f t="shared" si="0"/>
        <v>#VALUE!</v>
      </c>
      <c r="X12" s="151" t="e">
        <f t="shared" si="0"/>
        <v>#VALUE!</v>
      </c>
      <c r="Y12" s="151" t="e">
        <f t="shared" si="0"/>
        <v>#VALUE!</v>
      </c>
      <c r="Z12" s="151" t="e">
        <f t="shared" si="0"/>
        <v>#VALUE!</v>
      </c>
      <c r="AA12" s="151" t="e">
        <f t="shared" si="0"/>
        <v>#VALUE!</v>
      </c>
      <c r="AB12" s="151" t="e">
        <f t="shared" si="0"/>
        <v>#VALUE!</v>
      </c>
      <c r="AC12" s="152" t="e">
        <f t="shared" si="0"/>
        <v>#VALUE!</v>
      </c>
      <c r="AD12" s="150" t="e">
        <f t="shared" si="0"/>
        <v>#VALUE!</v>
      </c>
      <c r="AE12" s="151" t="e">
        <f t="shared" si="0"/>
        <v>#VALUE!</v>
      </c>
      <c r="AF12" s="151" t="e">
        <f t="shared" si="0"/>
        <v>#VALUE!</v>
      </c>
      <c r="AG12" s="151" t="e">
        <f t="shared" si="0"/>
        <v>#VALUE!</v>
      </c>
      <c r="AH12" s="151" t="e">
        <f t="shared" si="0"/>
        <v>#VALUE!</v>
      </c>
      <c r="AI12" s="151" t="e">
        <f t="shared" si="0"/>
        <v>#VALUE!</v>
      </c>
      <c r="AJ12" s="152" t="e">
        <f t="shared" si="0"/>
        <v>#VALUE!</v>
      </c>
      <c r="AK12" s="150" t="e">
        <f t="shared" si="0"/>
        <v>#VALUE!</v>
      </c>
      <c r="AL12" s="151" t="e">
        <f t="shared" si="0"/>
        <v>#VALUE!</v>
      </c>
      <c r="AM12" s="151" t="e">
        <f t="shared" si="0"/>
        <v>#VALUE!</v>
      </c>
      <c r="AN12" s="151" t="e">
        <f t="shared" si="0"/>
        <v>#VALUE!</v>
      </c>
      <c r="AO12" s="151" t="e">
        <f t="shared" si="0"/>
        <v>#VALUE!</v>
      </c>
      <c r="AP12" s="151" t="e">
        <f t="shared" si="0"/>
        <v>#VALUE!</v>
      </c>
      <c r="AQ12" s="152" t="e">
        <f t="shared" si="0"/>
        <v>#VALUE!</v>
      </c>
      <c r="AR12" s="151" t="str">
        <f>IF(AR11=1,"日",IF(AR11=2,"月",IF(AR11=3,"火",IF(AR11=4,"水",IF(AR11=5,"木",IF(AR11=6,"金",IF(AR11=0,"","土")))))))</f>
        <v/>
      </c>
      <c r="AS12" s="151" t="str">
        <f>IF(AS11=1,"日",IF(AS11=2,"月",IF(AS11=3,"火",IF(AS11=4,"水",IF(AS11=5,"木",IF(AS11=6,"金",IF(AS11=0,"","土")))))))</f>
        <v/>
      </c>
      <c r="AT12" s="191" t="str">
        <f>IF(AT11=1,"日",IF(AT11=2,"月",IF(AT11=3,"火",IF(AT11=4,"水",IF(AT11=5,"木",IF(AT11=6,"金",IF(AT11=0,"","土")))))))</f>
        <v/>
      </c>
      <c r="AU12" s="801"/>
      <c r="AV12" s="802"/>
      <c r="AW12" s="801"/>
      <c r="AX12" s="802"/>
      <c r="AY12" s="804"/>
      <c r="AZ12" s="804"/>
      <c r="BA12" s="804"/>
      <c r="BB12" s="804"/>
      <c r="BC12" s="804"/>
      <c r="BD12" s="804"/>
    </row>
    <row r="13" spans="1:57" ht="39.9" customHeight="1" x14ac:dyDescent="0.2">
      <c r="A13" s="141"/>
      <c r="B13" s="192">
        <v>1</v>
      </c>
      <c r="C13" s="762"/>
      <c r="D13" s="763"/>
      <c r="E13" s="764"/>
      <c r="F13" s="765"/>
      <c r="G13" s="764"/>
      <c r="H13" s="766"/>
      <c r="I13" s="766"/>
      <c r="J13" s="766"/>
      <c r="K13" s="765"/>
      <c r="L13" s="767"/>
      <c r="M13" s="768"/>
      <c r="N13" s="768"/>
      <c r="O13" s="769"/>
      <c r="P13" s="154"/>
      <c r="Q13" s="155"/>
      <c r="R13" s="155"/>
      <c r="S13" s="155"/>
      <c r="T13" s="155"/>
      <c r="U13" s="155"/>
      <c r="V13" s="156"/>
      <c r="W13" s="154"/>
      <c r="X13" s="155"/>
      <c r="Y13" s="155"/>
      <c r="Z13" s="155"/>
      <c r="AA13" s="155"/>
      <c r="AB13" s="155"/>
      <c r="AC13" s="156"/>
      <c r="AD13" s="154"/>
      <c r="AE13" s="155"/>
      <c r="AF13" s="155"/>
      <c r="AG13" s="155"/>
      <c r="AH13" s="155"/>
      <c r="AI13" s="155"/>
      <c r="AJ13" s="156"/>
      <c r="AK13" s="154"/>
      <c r="AL13" s="155"/>
      <c r="AM13" s="155"/>
      <c r="AN13" s="155"/>
      <c r="AO13" s="155"/>
      <c r="AP13" s="155"/>
      <c r="AQ13" s="156"/>
      <c r="AR13" s="154"/>
      <c r="AS13" s="155"/>
      <c r="AT13" s="156"/>
      <c r="AU13" s="770" t="str">
        <f>IF($AZ$3="４週",SUM(P13:AQ13),IF($AZ$3="暦月",SUM(P13:AT13),""))</f>
        <v/>
      </c>
      <c r="AV13" s="771"/>
      <c r="AW13" s="772" t="str">
        <f t="shared" ref="AW13:AW30" si="1">IF($AZ$3="４週",AU13/4,IF($AZ$3="暦月",AU13/($AZ$6/7),""))</f>
        <v/>
      </c>
      <c r="AX13" s="773"/>
      <c r="AY13" s="759"/>
      <c r="AZ13" s="760"/>
      <c r="BA13" s="760"/>
      <c r="BB13" s="760"/>
      <c r="BC13" s="760"/>
      <c r="BD13" s="761"/>
    </row>
    <row r="14" spans="1:57" ht="39.9" customHeight="1" x14ac:dyDescent="0.2">
      <c r="A14" s="141"/>
      <c r="B14" s="157">
        <f t="shared" ref="B14:B30" si="2">B13+1</f>
        <v>2</v>
      </c>
      <c r="C14" s="747"/>
      <c r="D14" s="748"/>
      <c r="E14" s="749"/>
      <c r="F14" s="750"/>
      <c r="G14" s="749"/>
      <c r="H14" s="751"/>
      <c r="I14" s="751"/>
      <c r="J14" s="751"/>
      <c r="K14" s="750"/>
      <c r="L14" s="752"/>
      <c r="M14" s="753"/>
      <c r="N14" s="753"/>
      <c r="O14" s="754"/>
      <c r="P14" s="158"/>
      <c r="Q14" s="159"/>
      <c r="R14" s="159"/>
      <c r="S14" s="159"/>
      <c r="T14" s="159"/>
      <c r="U14" s="159"/>
      <c r="V14" s="160"/>
      <c r="W14" s="158"/>
      <c r="X14" s="159"/>
      <c r="Y14" s="159"/>
      <c r="Z14" s="159"/>
      <c r="AA14" s="159"/>
      <c r="AB14" s="159"/>
      <c r="AC14" s="160"/>
      <c r="AD14" s="158"/>
      <c r="AE14" s="159"/>
      <c r="AF14" s="159"/>
      <c r="AG14" s="159"/>
      <c r="AH14" s="159"/>
      <c r="AI14" s="159"/>
      <c r="AJ14" s="160"/>
      <c r="AK14" s="158"/>
      <c r="AL14" s="159"/>
      <c r="AM14" s="159"/>
      <c r="AN14" s="159"/>
      <c r="AO14" s="159"/>
      <c r="AP14" s="159"/>
      <c r="AQ14" s="160"/>
      <c r="AR14" s="158"/>
      <c r="AS14" s="159"/>
      <c r="AT14" s="160"/>
      <c r="AU14" s="755" t="str">
        <f>IF($AZ$3="４週",SUM(P14:AQ14),IF($AZ$3="暦月",SUM(P14:AT14),""))</f>
        <v/>
      </c>
      <c r="AV14" s="756"/>
      <c r="AW14" s="757" t="str">
        <f t="shared" si="1"/>
        <v/>
      </c>
      <c r="AX14" s="758"/>
      <c r="AY14" s="729"/>
      <c r="AZ14" s="730"/>
      <c r="BA14" s="730"/>
      <c r="BB14" s="730"/>
      <c r="BC14" s="730"/>
      <c r="BD14" s="731"/>
    </row>
    <row r="15" spans="1:57" ht="39.9" customHeight="1" x14ac:dyDescent="0.2">
      <c r="A15" s="141"/>
      <c r="B15" s="157">
        <f t="shared" si="2"/>
        <v>3</v>
      </c>
      <c r="C15" s="747"/>
      <c r="D15" s="748"/>
      <c r="E15" s="749"/>
      <c r="F15" s="750"/>
      <c r="G15" s="749"/>
      <c r="H15" s="751"/>
      <c r="I15" s="751"/>
      <c r="J15" s="751"/>
      <c r="K15" s="750"/>
      <c r="L15" s="752"/>
      <c r="M15" s="753"/>
      <c r="N15" s="753"/>
      <c r="O15" s="754"/>
      <c r="P15" s="158"/>
      <c r="Q15" s="159"/>
      <c r="R15" s="159"/>
      <c r="S15" s="159"/>
      <c r="T15" s="159"/>
      <c r="U15" s="159"/>
      <c r="V15" s="160"/>
      <c r="W15" s="158"/>
      <c r="X15" s="159"/>
      <c r="Y15" s="159"/>
      <c r="Z15" s="159"/>
      <c r="AA15" s="159"/>
      <c r="AB15" s="159"/>
      <c r="AC15" s="160"/>
      <c r="AD15" s="158"/>
      <c r="AE15" s="159"/>
      <c r="AF15" s="159"/>
      <c r="AG15" s="159"/>
      <c r="AH15" s="159"/>
      <c r="AI15" s="159"/>
      <c r="AJ15" s="160"/>
      <c r="AK15" s="158"/>
      <c r="AL15" s="159"/>
      <c r="AM15" s="159"/>
      <c r="AN15" s="159"/>
      <c r="AO15" s="159"/>
      <c r="AP15" s="159"/>
      <c r="AQ15" s="160"/>
      <c r="AR15" s="158"/>
      <c r="AS15" s="159"/>
      <c r="AT15" s="160"/>
      <c r="AU15" s="755" t="str">
        <f>IF($AZ$3="４週",SUM(P15:AQ15),IF($AZ$3="暦月",SUM(P15:AT15),""))</f>
        <v/>
      </c>
      <c r="AV15" s="756"/>
      <c r="AW15" s="757" t="str">
        <f t="shared" si="1"/>
        <v/>
      </c>
      <c r="AX15" s="758"/>
      <c r="AY15" s="729"/>
      <c r="AZ15" s="730"/>
      <c r="BA15" s="730"/>
      <c r="BB15" s="730"/>
      <c r="BC15" s="730"/>
      <c r="BD15" s="731"/>
    </row>
    <row r="16" spans="1:57" ht="39.9" customHeight="1" x14ac:dyDescent="0.2">
      <c r="A16" s="141"/>
      <c r="B16" s="157">
        <f t="shared" si="2"/>
        <v>4</v>
      </c>
      <c r="C16" s="747"/>
      <c r="D16" s="748"/>
      <c r="E16" s="749"/>
      <c r="F16" s="750"/>
      <c r="G16" s="749"/>
      <c r="H16" s="751"/>
      <c r="I16" s="751"/>
      <c r="J16" s="751"/>
      <c r="K16" s="750"/>
      <c r="L16" s="752"/>
      <c r="M16" s="753"/>
      <c r="N16" s="753"/>
      <c r="O16" s="754"/>
      <c r="P16" s="158"/>
      <c r="Q16" s="159"/>
      <c r="R16" s="159"/>
      <c r="S16" s="159"/>
      <c r="T16" s="159"/>
      <c r="U16" s="159"/>
      <c r="V16" s="160"/>
      <c r="W16" s="158"/>
      <c r="X16" s="159"/>
      <c r="Y16" s="159"/>
      <c r="Z16" s="159"/>
      <c r="AA16" s="159"/>
      <c r="AB16" s="159"/>
      <c r="AC16" s="160"/>
      <c r="AD16" s="158"/>
      <c r="AE16" s="159"/>
      <c r="AF16" s="159"/>
      <c r="AG16" s="159"/>
      <c r="AH16" s="159"/>
      <c r="AI16" s="159"/>
      <c r="AJ16" s="160"/>
      <c r="AK16" s="158"/>
      <c r="AL16" s="159"/>
      <c r="AM16" s="159"/>
      <c r="AN16" s="159"/>
      <c r="AO16" s="159"/>
      <c r="AP16" s="159"/>
      <c r="AQ16" s="160"/>
      <c r="AR16" s="158"/>
      <c r="AS16" s="159"/>
      <c r="AT16" s="160"/>
      <c r="AU16" s="755" t="str">
        <f>IF($AZ$3="４週",SUM(P16:AQ16),IF($AZ$3="暦月",SUM(P16:AT16),""))</f>
        <v/>
      </c>
      <c r="AV16" s="756"/>
      <c r="AW16" s="757" t="str">
        <f t="shared" si="1"/>
        <v/>
      </c>
      <c r="AX16" s="758"/>
      <c r="AY16" s="729"/>
      <c r="AZ16" s="730"/>
      <c r="BA16" s="730"/>
      <c r="BB16" s="730"/>
      <c r="BC16" s="730"/>
      <c r="BD16" s="731"/>
    </row>
    <row r="17" spans="1:56" ht="39.9" customHeight="1" x14ac:dyDescent="0.2">
      <c r="A17" s="141"/>
      <c r="B17" s="157">
        <f t="shared" si="2"/>
        <v>5</v>
      </c>
      <c r="C17" s="747"/>
      <c r="D17" s="748"/>
      <c r="E17" s="749"/>
      <c r="F17" s="750"/>
      <c r="G17" s="749"/>
      <c r="H17" s="751"/>
      <c r="I17" s="751"/>
      <c r="J17" s="751"/>
      <c r="K17" s="750"/>
      <c r="L17" s="752"/>
      <c r="M17" s="753"/>
      <c r="N17" s="753"/>
      <c r="O17" s="754"/>
      <c r="P17" s="158"/>
      <c r="Q17" s="159"/>
      <c r="R17" s="159"/>
      <c r="S17" s="159"/>
      <c r="T17" s="159"/>
      <c r="U17" s="159"/>
      <c r="V17" s="160"/>
      <c r="W17" s="158"/>
      <c r="X17" s="159"/>
      <c r="Y17" s="159"/>
      <c r="Z17" s="159"/>
      <c r="AA17" s="159"/>
      <c r="AB17" s="159"/>
      <c r="AC17" s="160"/>
      <c r="AD17" s="158"/>
      <c r="AE17" s="159"/>
      <c r="AF17" s="159"/>
      <c r="AG17" s="159"/>
      <c r="AH17" s="159"/>
      <c r="AI17" s="159"/>
      <c r="AJ17" s="160"/>
      <c r="AK17" s="158"/>
      <c r="AL17" s="159"/>
      <c r="AM17" s="159"/>
      <c r="AN17" s="159"/>
      <c r="AO17" s="159"/>
      <c r="AP17" s="159"/>
      <c r="AQ17" s="160"/>
      <c r="AR17" s="158"/>
      <c r="AS17" s="159"/>
      <c r="AT17" s="160"/>
      <c r="AU17" s="755" t="str">
        <f t="shared" ref="AU17:AU30" si="3">IF($AZ$3="４週",SUM(P17:AQ17),IF($AZ$3="暦月",SUM(P17:AT17),""))</f>
        <v/>
      </c>
      <c r="AV17" s="756"/>
      <c r="AW17" s="757" t="str">
        <f t="shared" si="1"/>
        <v/>
      </c>
      <c r="AX17" s="758"/>
      <c r="AY17" s="729"/>
      <c r="AZ17" s="730"/>
      <c r="BA17" s="730"/>
      <c r="BB17" s="730"/>
      <c r="BC17" s="730"/>
      <c r="BD17" s="731"/>
    </row>
    <row r="18" spans="1:56" ht="39.9" customHeight="1" x14ac:dyDescent="0.2">
      <c r="A18" s="141"/>
      <c r="B18" s="157">
        <f t="shared" si="2"/>
        <v>6</v>
      </c>
      <c r="C18" s="747"/>
      <c r="D18" s="748"/>
      <c r="E18" s="749"/>
      <c r="F18" s="750"/>
      <c r="G18" s="749"/>
      <c r="H18" s="751"/>
      <c r="I18" s="751"/>
      <c r="J18" s="751"/>
      <c r="K18" s="750"/>
      <c r="L18" s="752"/>
      <c r="M18" s="753"/>
      <c r="N18" s="753"/>
      <c r="O18" s="754"/>
      <c r="P18" s="158"/>
      <c r="Q18" s="159"/>
      <c r="R18" s="159"/>
      <c r="S18" s="159"/>
      <c r="T18" s="159"/>
      <c r="U18" s="159"/>
      <c r="V18" s="160"/>
      <c r="W18" s="158"/>
      <c r="X18" s="159"/>
      <c r="Y18" s="159"/>
      <c r="Z18" s="159"/>
      <c r="AA18" s="159"/>
      <c r="AB18" s="159"/>
      <c r="AC18" s="160"/>
      <c r="AD18" s="158"/>
      <c r="AE18" s="159"/>
      <c r="AF18" s="159"/>
      <c r="AG18" s="159"/>
      <c r="AH18" s="159"/>
      <c r="AI18" s="159"/>
      <c r="AJ18" s="160"/>
      <c r="AK18" s="158"/>
      <c r="AL18" s="159"/>
      <c r="AM18" s="159"/>
      <c r="AN18" s="159"/>
      <c r="AO18" s="159"/>
      <c r="AP18" s="159"/>
      <c r="AQ18" s="160"/>
      <c r="AR18" s="158"/>
      <c r="AS18" s="159"/>
      <c r="AT18" s="160"/>
      <c r="AU18" s="755" t="str">
        <f t="shared" si="3"/>
        <v/>
      </c>
      <c r="AV18" s="756"/>
      <c r="AW18" s="757" t="str">
        <f t="shared" si="1"/>
        <v/>
      </c>
      <c r="AX18" s="758"/>
      <c r="AY18" s="729"/>
      <c r="AZ18" s="730"/>
      <c r="BA18" s="730"/>
      <c r="BB18" s="730"/>
      <c r="BC18" s="730"/>
      <c r="BD18" s="731"/>
    </row>
    <row r="19" spans="1:56" ht="39.9" customHeight="1" x14ac:dyDescent="0.2">
      <c r="A19" s="141"/>
      <c r="B19" s="157">
        <f t="shared" si="2"/>
        <v>7</v>
      </c>
      <c r="C19" s="747"/>
      <c r="D19" s="748"/>
      <c r="E19" s="749"/>
      <c r="F19" s="750"/>
      <c r="G19" s="749"/>
      <c r="H19" s="751"/>
      <c r="I19" s="751"/>
      <c r="J19" s="751"/>
      <c r="K19" s="750"/>
      <c r="L19" s="752"/>
      <c r="M19" s="753"/>
      <c r="N19" s="753"/>
      <c r="O19" s="754"/>
      <c r="P19" s="158"/>
      <c r="Q19" s="159"/>
      <c r="R19" s="159"/>
      <c r="S19" s="159"/>
      <c r="T19" s="159"/>
      <c r="U19" s="159"/>
      <c r="V19" s="160"/>
      <c r="W19" s="158"/>
      <c r="X19" s="159"/>
      <c r="Y19" s="159"/>
      <c r="Z19" s="159"/>
      <c r="AA19" s="159"/>
      <c r="AB19" s="159"/>
      <c r="AC19" s="160"/>
      <c r="AD19" s="158"/>
      <c r="AE19" s="159"/>
      <c r="AF19" s="159"/>
      <c r="AG19" s="159"/>
      <c r="AH19" s="159"/>
      <c r="AI19" s="159"/>
      <c r="AJ19" s="160"/>
      <c r="AK19" s="158"/>
      <c r="AL19" s="159"/>
      <c r="AM19" s="159"/>
      <c r="AN19" s="159"/>
      <c r="AO19" s="159"/>
      <c r="AP19" s="159"/>
      <c r="AQ19" s="160"/>
      <c r="AR19" s="158"/>
      <c r="AS19" s="159"/>
      <c r="AT19" s="160"/>
      <c r="AU19" s="755" t="str">
        <f>IF($AZ$3="４週",SUM(P19:AQ19),IF($AZ$3="暦月",SUM(P19:AT19),""))</f>
        <v/>
      </c>
      <c r="AV19" s="756"/>
      <c r="AW19" s="757" t="str">
        <f t="shared" si="1"/>
        <v/>
      </c>
      <c r="AX19" s="758"/>
      <c r="AY19" s="729"/>
      <c r="AZ19" s="730"/>
      <c r="BA19" s="730"/>
      <c r="BB19" s="730"/>
      <c r="BC19" s="730"/>
      <c r="BD19" s="731"/>
    </row>
    <row r="20" spans="1:56" ht="39.9" customHeight="1" x14ac:dyDescent="0.2">
      <c r="A20" s="141"/>
      <c r="B20" s="157">
        <f t="shared" si="2"/>
        <v>8</v>
      </c>
      <c r="C20" s="747"/>
      <c r="D20" s="748"/>
      <c r="E20" s="749"/>
      <c r="F20" s="750"/>
      <c r="G20" s="749"/>
      <c r="H20" s="751"/>
      <c r="I20" s="751"/>
      <c r="J20" s="751"/>
      <c r="K20" s="750"/>
      <c r="L20" s="752"/>
      <c r="M20" s="753"/>
      <c r="N20" s="753"/>
      <c r="O20" s="754"/>
      <c r="P20" s="158"/>
      <c r="Q20" s="159"/>
      <c r="R20" s="159"/>
      <c r="S20" s="159"/>
      <c r="T20" s="159"/>
      <c r="U20" s="159"/>
      <c r="V20" s="160"/>
      <c r="W20" s="158"/>
      <c r="X20" s="159"/>
      <c r="Y20" s="159"/>
      <c r="Z20" s="159"/>
      <c r="AA20" s="159"/>
      <c r="AB20" s="159"/>
      <c r="AC20" s="160"/>
      <c r="AD20" s="158"/>
      <c r="AE20" s="159"/>
      <c r="AF20" s="159"/>
      <c r="AG20" s="159"/>
      <c r="AH20" s="159"/>
      <c r="AI20" s="159"/>
      <c r="AJ20" s="160"/>
      <c r="AK20" s="158"/>
      <c r="AL20" s="159"/>
      <c r="AM20" s="159"/>
      <c r="AN20" s="159"/>
      <c r="AO20" s="159"/>
      <c r="AP20" s="159"/>
      <c r="AQ20" s="160"/>
      <c r="AR20" s="158"/>
      <c r="AS20" s="159"/>
      <c r="AT20" s="160"/>
      <c r="AU20" s="755" t="str">
        <f t="shared" si="3"/>
        <v/>
      </c>
      <c r="AV20" s="756"/>
      <c r="AW20" s="757" t="str">
        <f t="shared" si="1"/>
        <v/>
      </c>
      <c r="AX20" s="758"/>
      <c r="AY20" s="729"/>
      <c r="AZ20" s="730"/>
      <c r="BA20" s="730"/>
      <c r="BB20" s="730"/>
      <c r="BC20" s="730"/>
      <c r="BD20" s="731"/>
    </row>
    <row r="21" spans="1:56" ht="39.9" customHeight="1" x14ac:dyDescent="0.2">
      <c r="A21" s="141"/>
      <c r="B21" s="157">
        <f t="shared" si="2"/>
        <v>9</v>
      </c>
      <c r="C21" s="747"/>
      <c r="D21" s="748"/>
      <c r="E21" s="749"/>
      <c r="F21" s="750"/>
      <c r="G21" s="749"/>
      <c r="H21" s="751"/>
      <c r="I21" s="751"/>
      <c r="J21" s="751"/>
      <c r="K21" s="750"/>
      <c r="L21" s="752"/>
      <c r="M21" s="753"/>
      <c r="N21" s="753"/>
      <c r="O21" s="754"/>
      <c r="P21" s="158"/>
      <c r="Q21" s="159"/>
      <c r="R21" s="159"/>
      <c r="S21" s="159"/>
      <c r="T21" s="159"/>
      <c r="U21" s="159"/>
      <c r="V21" s="160"/>
      <c r="W21" s="158"/>
      <c r="X21" s="159"/>
      <c r="Y21" s="159"/>
      <c r="Z21" s="159"/>
      <c r="AA21" s="159"/>
      <c r="AB21" s="159"/>
      <c r="AC21" s="160"/>
      <c r="AD21" s="158"/>
      <c r="AE21" s="159"/>
      <c r="AF21" s="159"/>
      <c r="AG21" s="159"/>
      <c r="AH21" s="159"/>
      <c r="AI21" s="159"/>
      <c r="AJ21" s="160"/>
      <c r="AK21" s="158"/>
      <c r="AL21" s="159"/>
      <c r="AM21" s="159"/>
      <c r="AN21" s="159"/>
      <c r="AO21" s="159"/>
      <c r="AP21" s="159"/>
      <c r="AQ21" s="160"/>
      <c r="AR21" s="158"/>
      <c r="AS21" s="159"/>
      <c r="AT21" s="160"/>
      <c r="AU21" s="755" t="str">
        <f t="shared" si="3"/>
        <v/>
      </c>
      <c r="AV21" s="756"/>
      <c r="AW21" s="757" t="str">
        <f t="shared" si="1"/>
        <v/>
      </c>
      <c r="AX21" s="758"/>
      <c r="AY21" s="729"/>
      <c r="AZ21" s="730"/>
      <c r="BA21" s="730"/>
      <c r="BB21" s="730"/>
      <c r="BC21" s="730"/>
      <c r="BD21" s="731"/>
    </row>
    <row r="22" spans="1:56" ht="39.9" customHeight="1" x14ac:dyDescent="0.2">
      <c r="A22" s="141"/>
      <c r="B22" s="157">
        <f t="shared" si="2"/>
        <v>10</v>
      </c>
      <c r="C22" s="747"/>
      <c r="D22" s="748"/>
      <c r="E22" s="749"/>
      <c r="F22" s="750"/>
      <c r="G22" s="749"/>
      <c r="H22" s="751"/>
      <c r="I22" s="751"/>
      <c r="J22" s="751"/>
      <c r="K22" s="750"/>
      <c r="L22" s="752"/>
      <c r="M22" s="753"/>
      <c r="N22" s="753"/>
      <c r="O22" s="754"/>
      <c r="P22" s="158"/>
      <c r="Q22" s="159"/>
      <c r="R22" s="159"/>
      <c r="S22" s="159"/>
      <c r="T22" s="159"/>
      <c r="U22" s="159"/>
      <c r="V22" s="160"/>
      <c r="W22" s="158"/>
      <c r="X22" s="159"/>
      <c r="Y22" s="159"/>
      <c r="Z22" s="159"/>
      <c r="AA22" s="159"/>
      <c r="AB22" s="159"/>
      <c r="AC22" s="160"/>
      <c r="AD22" s="158"/>
      <c r="AE22" s="159"/>
      <c r="AF22" s="159"/>
      <c r="AG22" s="159"/>
      <c r="AH22" s="159"/>
      <c r="AI22" s="159"/>
      <c r="AJ22" s="160"/>
      <c r="AK22" s="158"/>
      <c r="AL22" s="159"/>
      <c r="AM22" s="159"/>
      <c r="AN22" s="159"/>
      <c r="AO22" s="159"/>
      <c r="AP22" s="159"/>
      <c r="AQ22" s="160"/>
      <c r="AR22" s="158"/>
      <c r="AS22" s="159"/>
      <c r="AT22" s="160"/>
      <c r="AU22" s="755" t="str">
        <f t="shared" si="3"/>
        <v/>
      </c>
      <c r="AV22" s="756"/>
      <c r="AW22" s="757" t="str">
        <f t="shared" si="1"/>
        <v/>
      </c>
      <c r="AX22" s="758"/>
      <c r="AY22" s="729"/>
      <c r="AZ22" s="730"/>
      <c r="BA22" s="730"/>
      <c r="BB22" s="730"/>
      <c r="BC22" s="730"/>
      <c r="BD22" s="731"/>
    </row>
    <row r="23" spans="1:56" ht="39.9" customHeight="1" x14ac:dyDescent="0.2">
      <c r="A23" s="141"/>
      <c r="B23" s="157">
        <f t="shared" si="2"/>
        <v>11</v>
      </c>
      <c r="C23" s="747"/>
      <c r="D23" s="748"/>
      <c r="E23" s="749"/>
      <c r="F23" s="750"/>
      <c r="G23" s="749"/>
      <c r="H23" s="751"/>
      <c r="I23" s="751"/>
      <c r="J23" s="751"/>
      <c r="K23" s="750"/>
      <c r="L23" s="752"/>
      <c r="M23" s="753"/>
      <c r="N23" s="753"/>
      <c r="O23" s="754"/>
      <c r="P23" s="158"/>
      <c r="Q23" s="159"/>
      <c r="R23" s="159"/>
      <c r="S23" s="159"/>
      <c r="T23" s="159"/>
      <c r="U23" s="159"/>
      <c r="V23" s="160"/>
      <c r="W23" s="158"/>
      <c r="X23" s="159"/>
      <c r="Y23" s="159"/>
      <c r="Z23" s="159"/>
      <c r="AA23" s="159"/>
      <c r="AB23" s="159"/>
      <c r="AC23" s="160"/>
      <c r="AD23" s="158"/>
      <c r="AE23" s="159"/>
      <c r="AF23" s="159"/>
      <c r="AG23" s="159"/>
      <c r="AH23" s="159"/>
      <c r="AI23" s="159"/>
      <c r="AJ23" s="160"/>
      <c r="AK23" s="158"/>
      <c r="AL23" s="159"/>
      <c r="AM23" s="159"/>
      <c r="AN23" s="159"/>
      <c r="AO23" s="159"/>
      <c r="AP23" s="159"/>
      <c r="AQ23" s="160"/>
      <c r="AR23" s="158"/>
      <c r="AS23" s="159"/>
      <c r="AT23" s="160"/>
      <c r="AU23" s="755" t="str">
        <f t="shared" si="3"/>
        <v/>
      </c>
      <c r="AV23" s="756"/>
      <c r="AW23" s="757" t="str">
        <f t="shared" si="1"/>
        <v/>
      </c>
      <c r="AX23" s="758"/>
      <c r="AY23" s="729"/>
      <c r="AZ23" s="730"/>
      <c r="BA23" s="730"/>
      <c r="BB23" s="730"/>
      <c r="BC23" s="730"/>
      <c r="BD23" s="731"/>
    </row>
    <row r="24" spans="1:56" ht="39.9" customHeight="1" x14ac:dyDescent="0.2">
      <c r="A24" s="141"/>
      <c r="B24" s="157">
        <f t="shared" si="2"/>
        <v>12</v>
      </c>
      <c r="C24" s="747"/>
      <c r="D24" s="748"/>
      <c r="E24" s="749"/>
      <c r="F24" s="750"/>
      <c r="G24" s="749"/>
      <c r="H24" s="751"/>
      <c r="I24" s="751"/>
      <c r="J24" s="751"/>
      <c r="K24" s="750"/>
      <c r="L24" s="752"/>
      <c r="M24" s="753"/>
      <c r="N24" s="753"/>
      <c r="O24" s="754"/>
      <c r="P24" s="158"/>
      <c r="Q24" s="159"/>
      <c r="R24" s="159"/>
      <c r="S24" s="159"/>
      <c r="T24" s="159"/>
      <c r="U24" s="159"/>
      <c r="V24" s="160"/>
      <c r="W24" s="158"/>
      <c r="X24" s="159"/>
      <c r="Y24" s="159"/>
      <c r="Z24" s="159"/>
      <c r="AA24" s="159"/>
      <c r="AB24" s="159"/>
      <c r="AC24" s="160"/>
      <c r="AD24" s="158"/>
      <c r="AE24" s="159"/>
      <c r="AF24" s="159"/>
      <c r="AG24" s="159"/>
      <c r="AH24" s="159"/>
      <c r="AI24" s="159"/>
      <c r="AJ24" s="160"/>
      <c r="AK24" s="158"/>
      <c r="AL24" s="159"/>
      <c r="AM24" s="159"/>
      <c r="AN24" s="159"/>
      <c r="AO24" s="159"/>
      <c r="AP24" s="159"/>
      <c r="AQ24" s="160"/>
      <c r="AR24" s="158"/>
      <c r="AS24" s="159"/>
      <c r="AT24" s="160"/>
      <c r="AU24" s="755" t="str">
        <f t="shared" si="3"/>
        <v/>
      </c>
      <c r="AV24" s="756"/>
      <c r="AW24" s="757" t="str">
        <f t="shared" si="1"/>
        <v/>
      </c>
      <c r="AX24" s="758"/>
      <c r="AY24" s="729"/>
      <c r="AZ24" s="730"/>
      <c r="BA24" s="730"/>
      <c r="BB24" s="730"/>
      <c r="BC24" s="730"/>
      <c r="BD24" s="731"/>
    </row>
    <row r="25" spans="1:56" ht="39.9" customHeight="1" x14ac:dyDescent="0.2">
      <c r="A25" s="141"/>
      <c r="B25" s="157">
        <f t="shared" si="2"/>
        <v>13</v>
      </c>
      <c r="C25" s="747"/>
      <c r="D25" s="748"/>
      <c r="E25" s="749"/>
      <c r="F25" s="750"/>
      <c r="G25" s="749"/>
      <c r="H25" s="751"/>
      <c r="I25" s="751"/>
      <c r="J25" s="751"/>
      <c r="K25" s="750"/>
      <c r="L25" s="752"/>
      <c r="M25" s="753"/>
      <c r="N25" s="753"/>
      <c r="O25" s="754"/>
      <c r="P25" s="158"/>
      <c r="Q25" s="159"/>
      <c r="R25" s="159"/>
      <c r="S25" s="159"/>
      <c r="T25" s="159"/>
      <c r="U25" s="159"/>
      <c r="V25" s="160"/>
      <c r="W25" s="158"/>
      <c r="X25" s="159"/>
      <c r="Y25" s="159"/>
      <c r="Z25" s="159"/>
      <c r="AA25" s="159"/>
      <c r="AB25" s="159"/>
      <c r="AC25" s="160"/>
      <c r="AD25" s="158"/>
      <c r="AE25" s="159"/>
      <c r="AF25" s="159"/>
      <c r="AG25" s="159"/>
      <c r="AH25" s="159"/>
      <c r="AI25" s="159"/>
      <c r="AJ25" s="160"/>
      <c r="AK25" s="158"/>
      <c r="AL25" s="159"/>
      <c r="AM25" s="159"/>
      <c r="AN25" s="159"/>
      <c r="AO25" s="159"/>
      <c r="AP25" s="159"/>
      <c r="AQ25" s="160"/>
      <c r="AR25" s="158"/>
      <c r="AS25" s="159"/>
      <c r="AT25" s="160"/>
      <c r="AU25" s="755" t="str">
        <f t="shared" si="3"/>
        <v/>
      </c>
      <c r="AV25" s="756"/>
      <c r="AW25" s="757" t="str">
        <f t="shared" si="1"/>
        <v/>
      </c>
      <c r="AX25" s="758"/>
      <c r="AY25" s="729"/>
      <c r="AZ25" s="730"/>
      <c r="BA25" s="730"/>
      <c r="BB25" s="730"/>
      <c r="BC25" s="730"/>
      <c r="BD25" s="731"/>
    </row>
    <row r="26" spans="1:56" ht="39.9" customHeight="1" x14ac:dyDescent="0.2">
      <c r="A26" s="141"/>
      <c r="B26" s="157">
        <f t="shared" si="2"/>
        <v>14</v>
      </c>
      <c r="C26" s="747"/>
      <c r="D26" s="748"/>
      <c r="E26" s="749"/>
      <c r="F26" s="750"/>
      <c r="G26" s="749"/>
      <c r="H26" s="751"/>
      <c r="I26" s="751"/>
      <c r="J26" s="751"/>
      <c r="K26" s="750"/>
      <c r="L26" s="752"/>
      <c r="M26" s="753"/>
      <c r="N26" s="753"/>
      <c r="O26" s="754"/>
      <c r="P26" s="158"/>
      <c r="Q26" s="159"/>
      <c r="R26" s="159"/>
      <c r="S26" s="159"/>
      <c r="T26" s="159"/>
      <c r="U26" s="159"/>
      <c r="V26" s="160"/>
      <c r="W26" s="158"/>
      <c r="X26" s="159"/>
      <c r="Y26" s="159"/>
      <c r="Z26" s="159"/>
      <c r="AA26" s="159"/>
      <c r="AB26" s="159"/>
      <c r="AC26" s="160"/>
      <c r="AD26" s="158"/>
      <c r="AE26" s="159"/>
      <c r="AF26" s="159"/>
      <c r="AG26" s="159"/>
      <c r="AH26" s="159"/>
      <c r="AI26" s="159"/>
      <c r="AJ26" s="160"/>
      <c r="AK26" s="158"/>
      <c r="AL26" s="159"/>
      <c r="AM26" s="159"/>
      <c r="AN26" s="159"/>
      <c r="AO26" s="159"/>
      <c r="AP26" s="159"/>
      <c r="AQ26" s="160"/>
      <c r="AR26" s="158"/>
      <c r="AS26" s="159"/>
      <c r="AT26" s="160"/>
      <c r="AU26" s="755" t="str">
        <f t="shared" si="3"/>
        <v/>
      </c>
      <c r="AV26" s="756"/>
      <c r="AW26" s="757" t="str">
        <f t="shared" si="1"/>
        <v/>
      </c>
      <c r="AX26" s="758"/>
      <c r="AY26" s="729"/>
      <c r="AZ26" s="730"/>
      <c r="BA26" s="730"/>
      <c r="BB26" s="730"/>
      <c r="BC26" s="730"/>
      <c r="BD26" s="731"/>
    </row>
    <row r="27" spans="1:56" ht="39.9" customHeight="1" x14ac:dyDescent="0.2">
      <c r="A27" s="141"/>
      <c r="B27" s="157">
        <f t="shared" si="2"/>
        <v>15</v>
      </c>
      <c r="C27" s="747"/>
      <c r="D27" s="748"/>
      <c r="E27" s="749"/>
      <c r="F27" s="750"/>
      <c r="G27" s="749"/>
      <c r="H27" s="751"/>
      <c r="I27" s="751"/>
      <c r="J27" s="751"/>
      <c r="K27" s="750"/>
      <c r="L27" s="752"/>
      <c r="M27" s="753"/>
      <c r="N27" s="753"/>
      <c r="O27" s="754"/>
      <c r="P27" s="158"/>
      <c r="Q27" s="159"/>
      <c r="R27" s="159"/>
      <c r="S27" s="159"/>
      <c r="T27" s="159"/>
      <c r="U27" s="159"/>
      <c r="V27" s="160"/>
      <c r="W27" s="158"/>
      <c r="X27" s="159"/>
      <c r="Y27" s="159"/>
      <c r="Z27" s="159"/>
      <c r="AA27" s="159"/>
      <c r="AB27" s="159"/>
      <c r="AC27" s="160"/>
      <c r="AD27" s="158"/>
      <c r="AE27" s="159"/>
      <c r="AF27" s="159"/>
      <c r="AG27" s="159"/>
      <c r="AH27" s="159"/>
      <c r="AI27" s="159"/>
      <c r="AJ27" s="160"/>
      <c r="AK27" s="158"/>
      <c r="AL27" s="159"/>
      <c r="AM27" s="159"/>
      <c r="AN27" s="159"/>
      <c r="AO27" s="159"/>
      <c r="AP27" s="159"/>
      <c r="AQ27" s="160"/>
      <c r="AR27" s="158"/>
      <c r="AS27" s="159"/>
      <c r="AT27" s="160"/>
      <c r="AU27" s="755" t="str">
        <f t="shared" si="3"/>
        <v/>
      </c>
      <c r="AV27" s="756"/>
      <c r="AW27" s="757" t="str">
        <f t="shared" si="1"/>
        <v/>
      </c>
      <c r="AX27" s="758"/>
      <c r="AY27" s="729"/>
      <c r="AZ27" s="730"/>
      <c r="BA27" s="730"/>
      <c r="BB27" s="730"/>
      <c r="BC27" s="730"/>
      <c r="BD27" s="731"/>
    </row>
    <row r="28" spans="1:56" ht="39.9" customHeight="1" x14ac:dyDescent="0.2">
      <c r="A28" s="141"/>
      <c r="B28" s="157">
        <f t="shared" si="2"/>
        <v>16</v>
      </c>
      <c r="C28" s="747"/>
      <c r="D28" s="748"/>
      <c r="E28" s="749"/>
      <c r="F28" s="750"/>
      <c r="G28" s="749"/>
      <c r="H28" s="751"/>
      <c r="I28" s="751"/>
      <c r="J28" s="751"/>
      <c r="K28" s="750"/>
      <c r="L28" s="752"/>
      <c r="M28" s="753"/>
      <c r="N28" s="753"/>
      <c r="O28" s="754"/>
      <c r="P28" s="158"/>
      <c r="Q28" s="159"/>
      <c r="R28" s="159"/>
      <c r="S28" s="159"/>
      <c r="T28" s="159"/>
      <c r="U28" s="159"/>
      <c r="V28" s="160"/>
      <c r="W28" s="158"/>
      <c r="X28" s="159"/>
      <c r="Y28" s="159"/>
      <c r="Z28" s="159"/>
      <c r="AA28" s="159"/>
      <c r="AB28" s="159"/>
      <c r="AC28" s="160"/>
      <c r="AD28" s="158"/>
      <c r="AE28" s="159"/>
      <c r="AF28" s="159"/>
      <c r="AG28" s="159"/>
      <c r="AH28" s="159"/>
      <c r="AI28" s="159"/>
      <c r="AJ28" s="160"/>
      <c r="AK28" s="158"/>
      <c r="AL28" s="159"/>
      <c r="AM28" s="159"/>
      <c r="AN28" s="159"/>
      <c r="AO28" s="159"/>
      <c r="AP28" s="159"/>
      <c r="AQ28" s="160"/>
      <c r="AR28" s="158"/>
      <c r="AS28" s="159"/>
      <c r="AT28" s="160"/>
      <c r="AU28" s="755" t="str">
        <f t="shared" si="3"/>
        <v/>
      </c>
      <c r="AV28" s="756"/>
      <c r="AW28" s="757" t="str">
        <f t="shared" si="1"/>
        <v/>
      </c>
      <c r="AX28" s="758"/>
      <c r="AY28" s="729"/>
      <c r="AZ28" s="730"/>
      <c r="BA28" s="730"/>
      <c r="BB28" s="730"/>
      <c r="BC28" s="730"/>
      <c r="BD28" s="731"/>
    </row>
    <row r="29" spans="1:56" ht="39.9" customHeight="1" x14ac:dyDescent="0.2">
      <c r="A29" s="141"/>
      <c r="B29" s="157">
        <f t="shared" si="2"/>
        <v>17</v>
      </c>
      <c r="C29" s="747"/>
      <c r="D29" s="748"/>
      <c r="E29" s="749"/>
      <c r="F29" s="750"/>
      <c r="G29" s="749"/>
      <c r="H29" s="751"/>
      <c r="I29" s="751"/>
      <c r="J29" s="751"/>
      <c r="K29" s="750"/>
      <c r="L29" s="752"/>
      <c r="M29" s="753"/>
      <c r="N29" s="753"/>
      <c r="O29" s="754"/>
      <c r="P29" s="158"/>
      <c r="Q29" s="159"/>
      <c r="R29" s="159"/>
      <c r="S29" s="159"/>
      <c r="T29" s="159"/>
      <c r="U29" s="159"/>
      <c r="V29" s="160"/>
      <c r="W29" s="158"/>
      <c r="X29" s="159"/>
      <c r="Y29" s="159"/>
      <c r="Z29" s="159"/>
      <c r="AA29" s="159"/>
      <c r="AB29" s="159"/>
      <c r="AC29" s="160"/>
      <c r="AD29" s="158"/>
      <c r="AE29" s="159"/>
      <c r="AF29" s="159"/>
      <c r="AG29" s="159"/>
      <c r="AH29" s="159"/>
      <c r="AI29" s="159"/>
      <c r="AJ29" s="160"/>
      <c r="AK29" s="158"/>
      <c r="AL29" s="159"/>
      <c r="AM29" s="159"/>
      <c r="AN29" s="159"/>
      <c r="AO29" s="159"/>
      <c r="AP29" s="159"/>
      <c r="AQ29" s="160"/>
      <c r="AR29" s="158"/>
      <c r="AS29" s="159"/>
      <c r="AT29" s="160"/>
      <c r="AU29" s="755" t="str">
        <f t="shared" si="3"/>
        <v/>
      </c>
      <c r="AV29" s="756"/>
      <c r="AW29" s="757" t="str">
        <f t="shared" si="1"/>
        <v/>
      </c>
      <c r="AX29" s="758"/>
      <c r="AY29" s="729"/>
      <c r="AZ29" s="730"/>
      <c r="BA29" s="730"/>
      <c r="BB29" s="730"/>
      <c r="BC29" s="730"/>
      <c r="BD29" s="731"/>
    </row>
    <row r="30" spans="1:56" ht="39.9" customHeight="1" thickBot="1" x14ac:dyDescent="0.25">
      <c r="A30" s="141"/>
      <c r="B30" s="164">
        <f t="shared" si="2"/>
        <v>18</v>
      </c>
      <c r="C30" s="732"/>
      <c r="D30" s="733"/>
      <c r="E30" s="734"/>
      <c r="F30" s="735"/>
      <c r="G30" s="734"/>
      <c r="H30" s="736"/>
      <c r="I30" s="736"/>
      <c r="J30" s="736"/>
      <c r="K30" s="735"/>
      <c r="L30" s="737"/>
      <c r="M30" s="738"/>
      <c r="N30" s="738"/>
      <c r="O30" s="739"/>
      <c r="P30" s="165"/>
      <c r="Q30" s="166"/>
      <c r="R30" s="166"/>
      <c r="S30" s="166"/>
      <c r="T30" s="166"/>
      <c r="U30" s="166"/>
      <c r="V30" s="167"/>
      <c r="W30" s="165"/>
      <c r="X30" s="166"/>
      <c r="Y30" s="166"/>
      <c r="Z30" s="166"/>
      <c r="AA30" s="166"/>
      <c r="AB30" s="166"/>
      <c r="AC30" s="167"/>
      <c r="AD30" s="165"/>
      <c r="AE30" s="166"/>
      <c r="AF30" s="166"/>
      <c r="AG30" s="166"/>
      <c r="AH30" s="166"/>
      <c r="AI30" s="166"/>
      <c r="AJ30" s="167"/>
      <c r="AK30" s="165"/>
      <c r="AL30" s="166"/>
      <c r="AM30" s="166"/>
      <c r="AN30" s="166"/>
      <c r="AO30" s="166"/>
      <c r="AP30" s="166"/>
      <c r="AQ30" s="167"/>
      <c r="AR30" s="165"/>
      <c r="AS30" s="166"/>
      <c r="AT30" s="167"/>
      <c r="AU30" s="740" t="str">
        <f t="shared" si="3"/>
        <v/>
      </c>
      <c r="AV30" s="741"/>
      <c r="AW30" s="742" t="str">
        <f t="shared" si="1"/>
        <v/>
      </c>
      <c r="AX30" s="743"/>
      <c r="AY30" s="744"/>
      <c r="AZ30" s="745"/>
      <c r="BA30" s="745"/>
      <c r="BB30" s="745"/>
      <c r="BC30" s="745"/>
      <c r="BD30" s="746"/>
    </row>
    <row r="31" spans="1:56" ht="20.25" customHeight="1" x14ac:dyDescent="0.2">
      <c r="A31" s="141"/>
      <c r="B31" s="141"/>
      <c r="C31" s="193"/>
      <c r="D31" s="194"/>
      <c r="E31" s="195"/>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96"/>
      <c r="AD31" s="143"/>
      <c r="AE31" s="143"/>
      <c r="AF31" s="143"/>
      <c r="AG31" s="143"/>
      <c r="AH31" s="143"/>
      <c r="AI31" s="143"/>
      <c r="AJ31" s="143"/>
      <c r="AK31" s="143"/>
      <c r="AL31" s="143"/>
      <c r="AM31" s="143"/>
      <c r="AN31" s="143"/>
      <c r="AO31" s="143"/>
      <c r="AP31" s="143"/>
      <c r="AQ31" s="143"/>
      <c r="AR31" s="143"/>
      <c r="AS31" s="143"/>
      <c r="AT31" s="143"/>
      <c r="AU31" s="143"/>
      <c r="AV31" s="141"/>
      <c r="AW31" s="141"/>
      <c r="AX31" s="141"/>
      <c r="AY31" s="141"/>
      <c r="AZ31" s="141"/>
      <c r="BA31" s="141"/>
      <c r="BB31" s="141"/>
      <c r="BC31" s="141"/>
      <c r="BD31" s="141"/>
    </row>
    <row r="32" spans="1:56" ht="20.25" customHeight="1" x14ac:dyDescent="0.2">
      <c r="A32" s="141"/>
      <c r="B32" s="169" t="s">
        <v>281</v>
      </c>
      <c r="C32" s="169"/>
      <c r="D32" s="169"/>
      <c r="E32" s="169"/>
      <c r="F32" s="169"/>
      <c r="G32" s="169"/>
      <c r="H32" s="169"/>
      <c r="I32" s="169"/>
      <c r="J32" s="169"/>
      <c r="K32" s="169"/>
      <c r="L32" s="170"/>
      <c r="M32" s="169"/>
      <c r="N32" s="169"/>
      <c r="O32" s="169"/>
      <c r="P32" s="169"/>
      <c r="Q32" s="169"/>
      <c r="R32" s="169"/>
      <c r="S32" s="169"/>
      <c r="T32" s="169" t="s">
        <v>249</v>
      </c>
      <c r="U32" s="169"/>
      <c r="V32" s="169"/>
      <c r="W32" s="169"/>
      <c r="X32" s="169"/>
      <c r="Y32" s="169"/>
      <c r="Z32" s="171"/>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row>
    <row r="33" spans="1:56" ht="20.25" customHeight="1" x14ac:dyDescent="0.2">
      <c r="A33" s="141"/>
      <c r="B33" s="169"/>
      <c r="C33" s="727" t="s">
        <v>250</v>
      </c>
      <c r="D33" s="727"/>
      <c r="E33" s="727" t="s">
        <v>251</v>
      </c>
      <c r="F33" s="727"/>
      <c r="G33" s="727"/>
      <c r="H33" s="727"/>
      <c r="I33" s="169"/>
      <c r="J33" s="728" t="s">
        <v>252</v>
      </c>
      <c r="K33" s="728"/>
      <c r="L33" s="728"/>
      <c r="M33" s="728"/>
      <c r="N33" s="137"/>
      <c r="O33" s="137"/>
      <c r="P33" s="172" t="s">
        <v>253</v>
      </c>
      <c r="Q33" s="172"/>
      <c r="R33" s="169"/>
      <c r="S33" s="169"/>
      <c r="T33" s="702" t="s">
        <v>254</v>
      </c>
      <c r="U33" s="704"/>
      <c r="V33" s="702" t="s">
        <v>255</v>
      </c>
      <c r="W33" s="703"/>
      <c r="X33" s="703"/>
      <c r="Y33" s="704"/>
      <c r="Z33" s="171"/>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row>
    <row r="34" spans="1:56" ht="20.25" customHeight="1" x14ac:dyDescent="0.2">
      <c r="A34" s="141"/>
      <c r="B34" s="169"/>
      <c r="C34" s="701"/>
      <c r="D34" s="701"/>
      <c r="E34" s="701" t="s">
        <v>256</v>
      </c>
      <c r="F34" s="701"/>
      <c r="G34" s="701" t="s">
        <v>257</v>
      </c>
      <c r="H34" s="701"/>
      <c r="I34" s="169"/>
      <c r="J34" s="701" t="s">
        <v>256</v>
      </c>
      <c r="K34" s="701"/>
      <c r="L34" s="701" t="s">
        <v>257</v>
      </c>
      <c r="M34" s="701"/>
      <c r="N34" s="137"/>
      <c r="O34" s="137"/>
      <c r="P34" s="172" t="s">
        <v>258</v>
      </c>
      <c r="Q34" s="172"/>
      <c r="R34" s="169"/>
      <c r="S34" s="169"/>
      <c r="T34" s="702" t="s">
        <v>259</v>
      </c>
      <c r="U34" s="704"/>
      <c r="V34" s="702" t="s">
        <v>260</v>
      </c>
      <c r="W34" s="703"/>
      <c r="X34" s="703"/>
      <c r="Y34" s="704"/>
      <c r="Z34" s="17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row>
    <row r="35" spans="1:56" ht="20.25" customHeight="1" x14ac:dyDescent="0.2">
      <c r="A35" s="141"/>
      <c r="B35" s="169"/>
      <c r="C35" s="702" t="s">
        <v>259</v>
      </c>
      <c r="D35" s="704"/>
      <c r="E35" s="719">
        <f>SUMIFS($AU$13:$AV$30,$C$13:$D$30,"福祉用具専門相談員",$E$13:$F$30,"A")</f>
        <v>0</v>
      </c>
      <c r="F35" s="720"/>
      <c r="G35" s="721">
        <f>SUMIFS($AW$13:$AX$30,$C$13:$D$30,"福祉用具専門相談員",$E$13:$F$30,"A")</f>
        <v>0</v>
      </c>
      <c r="H35" s="722"/>
      <c r="I35" s="174"/>
      <c r="J35" s="723">
        <v>0</v>
      </c>
      <c r="K35" s="724"/>
      <c r="L35" s="723">
        <v>0</v>
      </c>
      <c r="M35" s="724"/>
      <c r="N35" s="175"/>
      <c r="O35" s="175"/>
      <c r="P35" s="723">
        <v>0</v>
      </c>
      <c r="Q35" s="724"/>
      <c r="R35" s="169"/>
      <c r="S35" s="169"/>
      <c r="T35" s="702" t="s">
        <v>261</v>
      </c>
      <c r="U35" s="704"/>
      <c r="V35" s="702" t="s">
        <v>262</v>
      </c>
      <c r="W35" s="703"/>
      <c r="X35" s="703"/>
      <c r="Y35" s="704"/>
      <c r="Z35" s="176"/>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row>
    <row r="36" spans="1:56" ht="20.25" customHeight="1" x14ac:dyDescent="0.2">
      <c r="A36" s="141"/>
      <c r="B36" s="169"/>
      <c r="C36" s="702" t="s">
        <v>261</v>
      </c>
      <c r="D36" s="704"/>
      <c r="E36" s="719">
        <f>SUMIFS($AU$13:$AV$30,$C$13:$D$30,"福祉用具専門相談員",$E$13:$F$30,"B")</f>
        <v>0</v>
      </c>
      <c r="F36" s="720"/>
      <c r="G36" s="721">
        <f>SUMIFS($AW$13:$AX$30,$C$13:$D$30,"福祉用具専門相談員",$E$13:$F$30,"B")</f>
        <v>0</v>
      </c>
      <c r="H36" s="722"/>
      <c r="I36" s="174"/>
      <c r="J36" s="723">
        <v>0</v>
      </c>
      <c r="K36" s="724"/>
      <c r="L36" s="723">
        <v>0</v>
      </c>
      <c r="M36" s="724"/>
      <c r="N36" s="175"/>
      <c r="O36" s="175"/>
      <c r="P36" s="723">
        <v>0</v>
      </c>
      <c r="Q36" s="724"/>
      <c r="R36" s="169"/>
      <c r="S36" s="169"/>
      <c r="T36" s="702" t="s">
        <v>263</v>
      </c>
      <c r="U36" s="704"/>
      <c r="V36" s="702" t="s">
        <v>264</v>
      </c>
      <c r="W36" s="703"/>
      <c r="X36" s="703"/>
      <c r="Y36" s="704"/>
      <c r="Z36" s="17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row>
    <row r="37" spans="1:56" ht="20.25" customHeight="1" x14ac:dyDescent="0.2">
      <c r="A37" s="141"/>
      <c r="B37" s="169"/>
      <c r="C37" s="702" t="s">
        <v>263</v>
      </c>
      <c r="D37" s="704"/>
      <c r="E37" s="719">
        <f>SUMIFS($AU$13:$AV$30,$C$13:$D$30,"福祉用具専門相談員",$E$13:$F$30,"C")</f>
        <v>0</v>
      </c>
      <c r="F37" s="720"/>
      <c r="G37" s="721">
        <f>SUMIFS($AW$13:$AX$30,$C$13:$D$30,"福祉用具専門相談員",$E$13:$F$30,"C")</f>
        <v>0</v>
      </c>
      <c r="H37" s="722"/>
      <c r="I37" s="174"/>
      <c r="J37" s="723">
        <v>0</v>
      </c>
      <c r="K37" s="724"/>
      <c r="L37" s="725">
        <v>0</v>
      </c>
      <c r="M37" s="726"/>
      <c r="N37" s="175"/>
      <c r="O37" s="175"/>
      <c r="P37" s="719" t="s">
        <v>265</v>
      </c>
      <c r="Q37" s="720"/>
      <c r="R37" s="169"/>
      <c r="S37" s="169"/>
      <c r="T37" s="702" t="s">
        <v>266</v>
      </c>
      <c r="U37" s="704"/>
      <c r="V37" s="702" t="s">
        <v>267</v>
      </c>
      <c r="W37" s="703"/>
      <c r="X37" s="703"/>
      <c r="Y37" s="704"/>
      <c r="Z37" s="17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row>
    <row r="38" spans="1:56" ht="20.25" customHeight="1" x14ac:dyDescent="0.2">
      <c r="A38" s="141"/>
      <c r="B38" s="169"/>
      <c r="C38" s="702" t="s">
        <v>266</v>
      </c>
      <c r="D38" s="704"/>
      <c r="E38" s="719">
        <f>SUMIFS($AU$13:$AV$30,$C$13:$D$30,"福祉用具専門相談員",$E$13:$F$30,"D")</f>
        <v>0</v>
      </c>
      <c r="F38" s="720"/>
      <c r="G38" s="721">
        <f>SUMIFS($AW$13:$AX$30,$C$13:$D$30,"福祉用具専門相談員",$E$13:$F$30,"D")</f>
        <v>0</v>
      </c>
      <c r="H38" s="722"/>
      <c r="I38" s="174"/>
      <c r="J38" s="723">
        <v>0</v>
      </c>
      <c r="K38" s="724"/>
      <c r="L38" s="725">
        <v>0</v>
      </c>
      <c r="M38" s="726"/>
      <c r="N38" s="175"/>
      <c r="O38" s="175"/>
      <c r="P38" s="719" t="s">
        <v>265</v>
      </c>
      <c r="Q38" s="720"/>
      <c r="R38" s="169"/>
      <c r="S38" s="169"/>
      <c r="T38" s="169"/>
      <c r="U38" s="717"/>
      <c r="V38" s="717"/>
      <c r="W38" s="718"/>
      <c r="X38" s="718"/>
      <c r="Y38" s="178"/>
      <c r="Z38" s="17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row>
    <row r="39" spans="1:56" ht="20.25" customHeight="1" x14ac:dyDescent="0.2">
      <c r="A39" s="141"/>
      <c r="B39" s="169"/>
      <c r="C39" s="702" t="s">
        <v>268</v>
      </c>
      <c r="D39" s="704"/>
      <c r="E39" s="719">
        <f>SUM(E35:F38)</f>
        <v>0</v>
      </c>
      <c r="F39" s="720"/>
      <c r="G39" s="721">
        <f>SUM(G35:H38)</f>
        <v>0</v>
      </c>
      <c r="H39" s="722"/>
      <c r="I39" s="174"/>
      <c r="J39" s="719">
        <f>SUM(J35:K38)</f>
        <v>0</v>
      </c>
      <c r="K39" s="720"/>
      <c r="L39" s="719">
        <f>SUM(L35:M38)</f>
        <v>0</v>
      </c>
      <c r="M39" s="720"/>
      <c r="N39" s="175"/>
      <c r="O39" s="175"/>
      <c r="P39" s="719">
        <f>SUM(P35:Q36)</f>
        <v>0</v>
      </c>
      <c r="Q39" s="720"/>
      <c r="R39" s="169"/>
      <c r="S39" s="169"/>
      <c r="T39" s="169"/>
      <c r="U39" s="717"/>
      <c r="V39" s="717"/>
      <c r="W39" s="718"/>
      <c r="X39" s="718"/>
      <c r="Y39" s="179"/>
      <c r="Z39" s="17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row>
    <row r="40" spans="1:56" ht="20.25" customHeight="1" x14ac:dyDescent="0.2">
      <c r="A40" s="141"/>
      <c r="B40" s="169"/>
      <c r="C40" s="169"/>
      <c r="D40" s="169"/>
      <c r="E40" s="169"/>
      <c r="F40" s="169"/>
      <c r="G40" s="169"/>
      <c r="H40" s="169"/>
      <c r="I40" s="169"/>
      <c r="J40" s="169"/>
      <c r="K40" s="169"/>
      <c r="L40" s="170"/>
      <c r="M40" s="169"/>
      <c r="N40" s="169"/>
      <c r="O40" s="169"/>
      <c r="P40" s="169"/>
      <c r="Q40" s="169"/>
      <c r="R40" s="169"/>
      <c r="S40" s="169"/>
      <c r="T40" s="169"/>
      <c r="U40" s="171"/>
      <c r="V40" s="171"/>
      <c r="W40" s="171"/>
      <c r="X40" s="171"/>
      <c r="Y40" s="171"/>
      <c r="Z40" s="171"/>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row>
    <row r="41" spans="1:56" ht="20.25" customHeight="1" x14ac:dyDescent="0.2">
      <c r="A41" s="141"/>
      <c r="B41" s="169"/>
      <c r="C41" s="170" t="s">
        <v>269</v>
      </c>
      <c r="D41" s="169"/>
      <c r="E41" s="169"/>
      <c r="F41" s="169"/>
      <c r="G41" s="169"/>
      <c r="H41" s="169"/>
      <c r="I41" s="180" t="s">
        <v>270</v>
      </c>
      <c r="J41" s="711"/>
      <c r="K41" s="712"/>
      <c r="L41" s="181"/>
      <c r="M41" s="180"/>
      <c r="N41" s="169"/>
      <c r="O41" s="169"/>
      <c r="P41" s="169"/>
      <c r="Q41" s="169"/>
      <c r="R41" s="169"/>
      <c r="S41" s="169"/>
      <c r="T41" s="169"/>
      <c r="U41" s="182"/>
      <c r="V41" s="171"/>
      <c r="W41" s="171"/>
      <c r="X41" s="171"/>
      <c r="Y41" s="171"/>
      <c r="Z41" s="17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row>
    <row r="42" spans="1:56" ht="20.25" customHeight="1" x14ac:dyDescent="0.2">
      <c r="A42" s="141"/>
      <c r="B42" s="169"/>
      <c r="C42" s="169" t="s">
        <v>271</v>
      </c>
      <c r="D42" s="169"/>
      <c r="E42" s="169"/>
      <c r="F42" s="169"/>
      <c r="G42" s="169"/>
      <c r="H42" s="169" t="s">
        <v>272</v>
      </c>
      <c r="I42" s="169"/>
      <c r="J42" s="169"/>
      <c r="K42" s="169"/>
      <c r="L42" s="170"/>
      <c r="M42" s="169"/>
      <c r="N42" s="169"/>
      <c r="O42" s="169"/>
      <c r="P42" s="169"/>
      <c r="Q42" s="169"/>
      <c r="R42" s="169"/>
      <c r="S42" s="169"/>
      <c r="T42" s="169"/>
      <c r="U42" s="171"/>
      <c r="V42" s="171"/>
      <c r="W42" s="171"/>
      <c r="X42" s="171"/>
      <c r="Y42" s="171"/>
      <c r="Z42" s="171"/>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row>
    <row r="43" spans="1:56" ht="20.25" customHeight="1" x14ac:dyDescent="0.2">
      <c r="A43" s="141"/>
      <c r="B43" s="169"/>
      <c r="C43" s="169" t="str">
        <f>IF($J$41="週","対象時間数（週平均）","対象時間数（当月合計）")</f>
        <v>対象時間数（当月合計）</v>
      </c>
      <c r="D43" s="169"/>
      <c r="E43" s="169"/>
      <c r="F43" s="169"/>
      <c r="G43" s="169"/>
      <c r="H43" s="169" t="str">
        <f>IF($J$41="週","週に勤務すべき時間数","当月に勤務すべき時間数")</f>
        <v>当月に勤務すべき時間数</v>
      </c>
      <c r="I43" s="169"/>
      <c r="J43" s="169"/>
      <c r="K43" s="169"/>
      <c r="L43" s="170"/>
      <c r="M43" s="701" t="s">
        <v>273</v>
      </c>
      <c r="N43" s="701"/>
      <c r="O43" s="701"/>
      <c r="P43" s="701"/>
      <c r="Q43" s="169"/>
      <c r="R43" s="169"/>
      <c r="S43" s="169"/>
      <c r="T43" s="169"/>
      <c r="U43" s="171"/>
      <c r="V43" s="171"/>
      <c r="W43" s="171"/>
      <c r="X43" s="171"/>
      <c r="Y43" s="171"/>
      <c r="Z43" s="171"/>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row>
    <row r="44" spans="1:56" ht="20.25" customHeight="1" x14ac:dyDescent="0.2">
      <c r="A44" s="141"/>
      <c r="B44" s="169"/>
      <c r="C44" s="713">
        <f>IF($J$41="週",L39,J39)</f>
        <v>0</v>
      </c>
      <c r="D44" s="714"/>
      <c r="E44" s="714"/>
      <c r="F44" s="715"/>
      <c r="G44" s="183" t="s">
        <v>274</v>
      </c>
      <c r="H44" s="702">
        <f>IF($J$41="週",$AV$5,$AZ$5)</f>
        <v>0</v>
      </c>
      <c r="I44" s="703"/>
      <c r="J44" s="703"/>
      <c r="K44" s="704"/>
      <c r="L44" s="183" t="s">
        <v>275</v>
      </c>
      <c r="M44" s="705" t="e">
        <f>ROUNDDOWN(C44/H44,1)</f>
        <v>#DIV/0!</v>
      </c>
      <c r="N44" s="706"/>
      <c r="O44" s="706"/>
      <c r="P44" s="707"/>
      <c r="Q44" s="169"/>
      <c r="R44" s="169"/>
      <c r="S44" s="169"/>
      <c r="T44" s="169"/>
      <c r="U44" s="716"/>
      <c r="V44" s="716"/>
      <c r="W44" s="716"/>
      <c r="X44" s="716"/>
      <c r="Y44" s="176"/>
      <c r="Z44" s="171"/>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row>
    <row r="45" spans="1:56" ht="20.25" customHeight="1" x14ac:dyDescent="0.2">
      <c r="A45" s="141"/>
      <c r="B45" s="169"/>
      <c r="C45" s="169"/>
      <c r="D45" s="169"/>
      <c r="E45" s="169"/>
      <c r="F45" s="169"/>
      <c r="G45" s="169"/>
      <c r="H45" s="169"/>
      <c r="I45" s="169"/>
      <c r="J45" s="169"/>
      <c r="K45" s="169"/>
      <c r="L45" s="170"/>
      <c r="M45" s="169" t="s">
        <v>276</v>
      </c>
      <c r="N45" s="169"/>
      <c r="O45" s="169"/>
      <c r="P45" s="169"/>
      <c r="Q45" s="169"/>
      <c r="R45" s="169"/>
      <c r="S45" s="169"/>
      <c r="T45" s="169"/>
      <c r="U45" s="171"/>
      <c r="V45" s="171"/>
      <c r="W45" s="171"/>
      <c r="X45" s="171"/>
      <c r="Y45" s="171"/>
      <c r="Z45" s="171"/>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row>
    <row r="46" spans="1:56" ht="20.25" customHeight="1" x14ac:dyDescent="0.2">
      <c r="A46" s="141"/>
      <c r="B46" s="169"/>
      <c r="C46" s="169" t="s">
        <v>277</v>
      </c>
      <c r="D46" s="169"/>
      <c r="E46" s="169"/>
      <c r="F46" s="169"/>
      <c r="G46" s="169"/>
      <c r="H46" s="169"/>
      <c r="I46" s="169"/>
      <c r="J46" s="169"/>
      <c r="K46" s="169"/>
      <c r="L46" s="170"/>
      <c r="M46" s="169"/>
      <c r="N46" s="169"/>
      <c r="O46" s="169"/>
      <c r="P46" s="169"/>
      <c r="Q46" s="169"/>
      <c r="R46" s="169"/>
      <c r="S46" s="169"/>
      <c r="T46" s="169"/>
      <c r="U46" s="169"/>
      <c r="V46" s="184"/>
      <c r="W46" s="185"/>
      <c r="X46" s="185"/>
      <c r="Y46" s="169"/>
      <c r="Z46" s="169"/>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row>
    <row r="47" spans="1:56" ht="20.25" customHeight="1" x14ac:dyDescent="0.2">
      <c r="A47" s="141"/>
      <c r="B47" s="169"/>
      <c r="C47" s="169" t="s">
        <v>253</v>
      </c>
      <c r="D47" s="169"/>
      <c r="E47" s="169"/>
      <c r="F47" s="169"/>
      <c r="G47" s="169"/>
      <c r="H47" s="169"/>
      <c r="I47" s="169"/>
      <c r="J47" s="169"/>
      <c r="K47" s="169"/>
      <c r="L47" s="170"/>
      <c r="M47" s="183"/>
      <c r="N47" s="183"/>
      <c r="O47" s="183"/>
      <c r="P47" s="183"/>
      <c r="Q47" s="169"/>
      <c r="R47" s="169"/>
      <c r="S47" s="169"/>
      <c r="T47" s="169"/>
      <c r="U47" s="169"/>
      <c r="V47" s="184"/>
      <c r="W47" s="185"/>
      <c r="X47" s="185"/>
      <c r="Y47" s="169"/>
      <c r="Z47" s="169"/>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row>
    <row r="48" spans="1:56" ht="20.25" customHeight="1" x14ac:dyDescent="0.2">
      <c r="A48" s="141"/>
      <c r="B48" s="169"/>
      <c r="C48" s="137" t="s">
        <v>278</v>
      </c>
      <c r="D48" s="137"/>
      <c r="E48" s="137"/>
      <c r="F48" s="137"/>
      <c r="G48" s="137"/>
      <c r="H48" s="169" t="s">
        <v>279</v>
      </c>
      <c r="I48" s="137"/>
      <c r="J48" s="137"/>
      <c r="K48" s="137"/>
      <c r="L48" s="137"/>
      <c r="M48" s="701" t="s">
        <v>268</v>
      </c>
      <c r="N48" s="701"/>
      <c r="O48" s="701"/>
      <c r="P48" s="701"/>
      <c r="Q48" s="169"/>
      <c r="R48" s="169"/>
      <c r="S48" s="169"/>
      <c r="T48" s="169"/>
      <c r="U48" s="169"/>
      <c r="V48" s="184"/>
      <c r="W48" s="185"/>
      <c r="X48" s="185"/>
      <c r="Y48" s="169"/>
      <c r="Z48" s="169"/>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row>
    <row r="49" spans="1:58" ht="20.25" customHeight="1" x14ac:dyDescent="0.2">
      <c r="A49" s="141"/>
      <c r="B49" s="169"/>
      <c r="C49" s="702">
        <f>P39</f>
        <v>0</v>
      </c>
      <c r="D49" s="703"/>
      <c r="E49" s="703"/>
      <c r="F49" s="704"/>
      <c r="G49" s="183" t="s">
        <v>280</v>
      </c>
      <c r="H49" s="705" t="e">
        <f>M44</f>
        <v>#DIV/0!</v>
      </c>
      <c r="I49" s="706"/>
      <c r="J49" s="706"/>
      <c r="K49" s="707"/>
      <c r="L49" s="183" t="s">
        <v>275</v>
      </c>
      <c r="M49" s="708" t="e">
        <f>ROUNDDOWN(C49+H49,1)</f>
        <v>#DIV/0!</v>
      </c>
      <c r="N49" s="709"/>
      <c r="O49" s="709"/>
      <c r="P49" s="710"/>
      <c r="Q49" s="169"/>
      <c r="R49" s="169"/>
      <c r="S49" s="169"/>
      <c r="T49" s="169"/>
      <c r="U49" s="169"/>
      <c r="V49" s="184"/>
      <c r="W49" s="185"/>
      <c r="X49" s="185"/>
      <c r="Y49" s="169"/>
      <c r="Z49" s="16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row>
    <row r="50" spans="1:58" ht="20.25" customHeight="1" x14ac:dyDescent="0.2">
      <c r="A50" s="141"/>
      <c r="B50" s="169"/>
      <c r="C50" s="169"/>
      <c r="D50" s="169"/>
      <c r="E50" s="169"/>
      <c r="F50" s="169"/>
      <c r="G50" s="169"/>
      <c r="H50" s="169"/>
      <c r="I50" s="169"/>
      <c r="J50" s="169"/>
      <c r="K50" s="169"/>
      <c r="L50" s="169"/>
      <c r="M50" s="169"/>
      <c r="N50" s="170"/>
      <c r="O50" s="169"/>
      <c r="P50" s="169"/>
      <c r="Q50" s="169"/>
      <c r="R50" s="169"/>
      <c r="S50" s="169"/>
      <c r="T50" s="169"/>
      <c r="U50" s="169"/>
      <c r="V50" s="184"/>
      <c r="W50" s="185"/>
      <c r="X50" s="185"/>
      <c r="Y50" s="169"/>
      <c r="Z50" s="169"/>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row>
    <row r="51" spans="1:58" ht="20.25" customHeight="1" x14ac:dyDescent="0.2">
      <c r="C51" s="186"/>
      <c r="D51" s="186"/>
      <c r="E51" s="187"/>
      <c r="F51" s="187"/>
      <c r="G51" s="187"/>
      <c r="H51" s="187"/>
      <c r="I51" s="187"/>
      <c r="J51" s="187"/>
      <c r="K51" s="187"/>
      <c r="L51" s="187"/>
      <c r="M51" s="187"/>
      <c r="N51" s="187"/>
      <c r="O51" s="187"/>
      <c r="P51" s="187"/>
      <c r="Q51" s="187"/>
      <c r="R51" s="187"/>
      <c r="S51" s="187"/>
      <c r="T51" s="186"/>
      <c r="U51" s="187"/>
      <c r="V51" s="187"/>
      <c r="W51" s="187"/>
      <c r="X51" s="187"/>
      <c r="Y51" s="187"/>
      <c r="Z51" s="187"/>
      <c r="AA51" s="187"/>
      <c r="AB51" s="187"/>
      <c r="AC51" s="187"/>
      <c r="AD51" s="187"/>
      <c r="AE51" s="187"/>
      <c r="AF51" s="187"/>
      <c r="AJ51" s="188"/>
      <c r="AK51" s="189"/>
      <c r="AL51" s="189"/>
      <c r="AM51" s="187"/>
      <c r="AN51" s="187"/>
      <c r="AO51" s="187"/>
      <c r="AP51" s="187"/>
      <c r="AQ51" s="187"/>
      <c r="AR51" s="187"/>
      <c r="AS51" s="187"/>
      <c r="AT51" s="187"/>
      <c r="AU51" s="187"/>
      <c r="AV51" s="187"/>
      <c r="AW51" s="187"/>
      <c r="AX51" s="187"/>
      <c r="AY51" s="187"/>
      <c r="AZ51" s="187"/>
      <c r="BA51" s="187"/>
      <c r="BB51" s="187"/>
      <c r="BC51" s="187"/>
      <c r="BD51" s="187"/>
      <c r="BE51" s="189"/>
    </row>
    <row r="52" spans="1:58" ht="20.25" customHeight="1" x14ac:dyDescent="0.2">
      <c r="A52" s="187"/>
      <c r="B52" s="187"/>
      <c r="C52" s="186"/>
      <c r="D52" s="186"/>
      <c r="E52" s="187"/>
      <c r="F52" s="187"/>
      <c r="G52" s="187"/>
      <c r="H52" s="187"/>
      <c r="I52" s="187"/>
      <c r="J52" s="187"/>
      <c r="K52" s="187"/>
      <c r="L52" s="187"/>
      <c r="M52" s="187"/>
      <c r="N52" s="187"/>
      <c r="O52" s="187"/>
      <c r="P52" s="187"/>
      <c r="Q52" s="187"/>
      <c r="R52" s="187"/>
      <c r="S52" s="187"/>
      <c r="T52" s="187"/>
      <c r="U52" s="186"/>
      <c r="V52" s="187"/>
      <c r="W52" s="187"/>
      <c r="X52" s="187"/>
      <c r="Y52" s="187"/>
      <c r="Z52" s="187"/>
      <c r="AA52" s="187"/>
      <c r="AB52" s="187"/>
      <c r="AC52" s="187"/>
      <c r="AD52" s="187"/>
      <c r="AE52" s="187"/>
      <c r="AF52" s="187"/>
      <c r="AG52" s="187"/>
      <c r="AK52" s="188"/>
      <c r="AL52" s="189"/>
      <c r="AM52" s="189"/>
      <c r="AN52" s="187"/>
      <c r="AO52" s="187"/>
      <c r="AP52" s="187"/>
      <c r="AQ52" s="187"/>
      <c r="AR52" s="187"/>
      <c r="AS52" s="187"/>
      <c r="AT52" s="187"/>
      <c r="AU52" s="187"/>
      <c r="AV52" s="187"/>
      <c r="AW52" s="187"/>
      <c r="AX52" s="187"/>
      <c r="AY52" s="187"/>
      <c r="AZ52" s="187"/>
      <c r="BA52" s="187"/>
      <c r="BB52" s="187"/>
      <c r="BC52" s="187"/>
      <c r="BD52" s="187"/>
      <c r="BE52" s="187"/>
      <c r="BF52" s="189"/>
    </row>
    <row r="53" spans="1:58" ht="20.25" customHeight="1" x14ac:dyDescent="0.2">
      <c r="A53" s="187"/>
      <c r="B53" s="187"/>
      <c r="C53" s="187"/>
      <c r="D53" s="186"/>
      <c r="E53" s="187"/>
      <c r="F53" s="187"/>
      <c r="G53" s="187"/>
      <c r="H53" s="187"/>
      <c r="I53" s="187"/>
      <c r="J53" s="187"/>
      <c r="K53" s="187"/>
      <c r="L53" s="187"/>
      <c r="M53" s="187"/>
      <c r="N53" s="187"/>
      <c r="O53" s="187"/>
      <c r="P53" s="187"/>
      <c r="Q53" s="187"/>
      <c r="R53" s="187"/>
      <c r="S53" s="187"/>
      <c r="T53" s="187"/>
      <c r="U53" s="186"/>
      <c r="V53" s="187"/>
      <c r="W53" s="187"/>
      <c r="X53" s="187"/>
      <c r="Y53" s="187"/>
      <c r="Z53" s="187"/>
      <c r="AA53" s="187"/>
      <c r="AB53" s="187"/>
      <c r="AC53" s="187"/>
      <c r="AD53" s="187"/>
      <c r="AE53" s="187"/>
      <c r="AF53" s="187"/>
      <c r="AG53" s="187"/>
      <c r="AK53" s="188"/>
      <c r="AL53" s="189"/>
      <c r="AM53" s="189"/>
      <c r="AN53" s="187"/>
      <c r="AO53" s="187"/>
      <c r="AP53" s="187"/>
      <c r="AQ53" s="187"/>
      <c r="AR53" s="187"/>
      <c r="AS53" s="187"/>
      <c r="AT53" s="187"/>
      <c r="AU53" s="187"/>
      <c r="AV53" s="187"/>
      <c r="AW53" s="187"/>
      <c r="AX53" s="187"/>
      <c r="AY53" s="187"/>
      <c r="AZ53" s="187"/>
      <c r="BA53" s="187"/>
      <c r="BB53" s="187"/>
      <c r="BC53" s="187"/>
      <c r="BD53" s="187"/>
      <c r="BE53" s="187"/>
      <c r="BF53" s="189"/>
    </row>
    <row r="54" spans="1:58" ht="20.25" customHeight="1" x14ac:dyDescent="0.2">
      <c r="A54" s="187"/>
      <c r="B54" s="187"/>
      <c r="C54" s="186"/>
      <c r="D54" s="186"/>
      <c r="E54" s="187"/>
      <c r="F54" s="187"/>
      <c r="G54" s="187"/>
      <c r="H54" s="187"/>
      <c r="I54" s="187"/>
      <c r="J54" s="187"/>
      <c r="K54" s="187"/>
      <c r="L54" s="187"/>
      <c r="M54" s="187"/>
      <c r="N54" s="187"/>
      <c r="O54" s="187"/>
      <c r="P54" s="187"/>
      <c r="Q54" s="187"/>
      <c r="R54" s="187"/>
      <c r="S54" s="187"/>
      <c r="T54" s="187"/>
      <c r="U54" s="186"/>
      <c r="V54" s="187"/>
      <c r="W54" s="187"/>
      <c r="X54" s="187"/>
      <c r="Y54" s="187"/>
      <c r="Z54" s="187"/>
      <c r="AA54" s="187"/>
      <c r="AB54" s="187"/>
      <c r="AC54" s="187"/>
      <c r="AD54" s="187"/>
      <c r="AE54" s="187"/>
      <c r="AF54" s="187"/>
      <c r="AG54" s="187"/>
      <c r="AK54" s="188"/>
      <c r="AL54" s="189"/>
      <c r="AM54" s="189"/>
      <c r="AN54" s="187"/>
      <c r="AO54" s="187"/>
      <c r="AP54" s="187"/>
      <c r="AQ54" s="187"/>
      <c r="AR54" s="187"/>
      <c r="AS54" s="187"/>
      <c r="AT54" s="187"/>
      <c r="AU54" s="187"/>
      <c r="AV54" s="187"/>
      <c r="AW54" s="187"/>
      <c r="AX54" s="187"/>
      <c r="AY54" s="187"/>
      <c r="AZ54" s="187"/>
      <c r="BA54" s="187"/>
      <c r="BB54" s="187"/>
      <c r="BC54" s="187"/>
      <c r="BD54" s="187"/>
      <c r="BE54" s="187"/>
      <c r="BF54" s="189"/>
    </row>
    <row r="55" spans="1:58" ht="20.25" customHeight="1" x14ac:dyDescent="0.2">
      <c r="C55" s="188"/>
      <c r="D55" s="188"/>
      <c r="E55" s="188"/>
      <c r="F55" s="188"/>
      <c r="G55" s="188"/>
      <c r="H55" s="188"/>
      <c r="I55" s="188"/>
      <c r="J55" s="188"/>
      <c r="K55" s="188"/>
      <c r="L55" s="188"/>
      <c r="M55" s="188"/>
      <c r="N55" s="188"/>
      <c r="O55" s="188"/>
      <c r="P55" s="188"/>
      <c r="Q55" s="188"/>
      <c r="R55" s="188"/>
      <c r="S55" s="188"/>
      <c r="T55" s="188"/>
      <c r="U55" s="189"/>
      <c r="V55" s="189"/>
      <c r="W55" s="188"/>
      <c r="X55" s="188"/>
      <c r="Y55" s="188"/>
      <c r="Z55" s="188"/>
      <c r="AA55" s="188"/>
      <c r="AB55" s="188"/>
      <c r="AC55" s="188"/>
      <c r="AD55" s="188"/>
      <c r="AE55" s="188"/>
      <c r="AF55" s="188"/>
      <c r="AG55" s="188"/>
      <c r="AH55" s="188"/>
      <c r="AI55" s="188"/>
      <c r="AJ55" s="188"/>
      <c r="AK55" s="188"/>
      <c r="AL55" s="189"/>
      <c r="AM55" s="189"/>
      <c r="AN55" s="187"/>
      <c r="AO55" s="187"/>
      <c r="AP55" s="187"/>
      <c r="AQ55" s="187"/>
      <c r="AR55" s="187"/>
      <c r="AS55" s="187"/>
      <c r="AT55" s="187"/>
      <c r="AU55" s="187"/>
      <c r="AV55" s="187"/>
      <c r="AW55" s="187"/>
      <c r="AX55" s="187"/>
      <c r="AY55" s="187"/>
      <c r="AZ55" s="187"/>
      <c r="BA55" s="187"/>
      <c r="BB55" s="187"/>
      <c r="BC55" s="187"/>
      <c r="BD55" s="187"/>
      <c r="BE55" s="187"/>
      <c r="BF55" s="189"/>
    </row>
    <row r="56" spans="1:58" ht="20.25" customHeight="1" x14ac:dyDescent="0.2">
      <c r="C56" s="188"/>
      <c r="D56" s="188"/>
      <c r="E56" s="188"/>
      <c r="F56" s="188"/>
      <c r="G56" s="188"/>
      <c r="H56" s="188"/>
      <c r="I56" s="188"/>
      <c r="J56" s="188"/>
      <c r="K56" s="188"/>
      <c r="L56" s="188"/>
      <c r="M56" s="188"/>
      <c r="N56" s="188"/>
      <c r="O56" s="188"/>
      <c r="P56" s="188"/>
      <c r="Q56" s="188"/>
      <c r="R56" s="188"/>
      <c r="S56" s="188"/>
      <c r="T56" s="188"/>
      <c r="U56" s="189"/>
      <c r="V56" s="189"/>
      <c r="W56" s="188"/>
      <c r="X56" s="188"/>
      <c r="Y56" s="188"/>
      <c r="Z56" s="188"/>
      <c r="AA56" s="188"/>
      <c r="AB56" s="188"/>
      <c r="AC56" s="188"/>
      <c r="AD56" s="188"/>
      <c r="AE56" s="188"/>
      <c r="AF56" s="188"/>
      <c r="AG56" s="188"/>
      <c r="AH56" s="188"/>
      <c r="AI56" s="188"/>
      <c r="AJ56" s="188"/>
      <c r="AK56" s="188"/>
      <c r="AL56" s="189"/>
      <c r="AM56" s="189"/>
      <c r="AN56" s="187"/>
      <c r="AO56" s="187"/>
      <c r="AP56" s="187"/>
      <c r="AQ56" s="187"/>
      <c r="AR56" s="187"/>
      <c r="AS56" s="187"/>
      <c r="AT56" s="187"/>
      <c r="AU56" s="187"/>
      <c r="AV56" s="187"/>
      <c r="AW56" s="187"/>
      <c r="AX56" s="187"/>
      <c r="AY56" s="187"/>
      <c r="AZ56" s="187"/>
      <c r="BA56" s="187"/>
      <c r="BB56" s="187"/>
      <c r="BC56" s="187"/>
      <c r="BD56" s="187"/>
      <c r="BE56" s="187"/>
      <c r="BF56" s="189"/>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12"/>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30"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topLeftCell="C1" workbookViewId="0">
      <selection activeCell="L18" sqref="L18:O18"/>
    </sheetView>
  </sheetViews>
  <sheetFormatPr defaultColWidth="9" defaultRowHeight="19.2" x14ac:dyDescent="0.2"/>
  <cols>
    <col min="1" max="1" width="2" style="218" customWidth="1"/>
    <col min="2" max="2" width="8.59765625" style="218" customWidth="1"/>
    <col min="3" max="11" width="40.59765625" style="218" customWidth="1"/>
    <col min="12" max="16384" width="9" style="218"/>
  </cols>
  <sheetData>
    <row r="1" spans="2:11" x14ac:dyDescent="0.2">
      <c r="B1" s="218" t="s">
        <v>321</v>
      </c>
    </row>
    <row r="3" spans="2:11" x14ac:dyDescent="0.2">
      <c r="B3" s="219" t="s">
        <v>235</v>
      </c>
      <c r="C3" s="219" t="s">
        <v>322</v>
      </c>
    </row>
    <row r="4" spans="2:11" x14ac:dyDescent="0.2">
      <c r="B4" s="219">
        <v>1</v>
      </c>
      <c r="C4" s="220" t="s">
        <v>221</v>
      </c>
    </row>
    <row r="5" spans="2:11" x14ac:dyDescent="0.2">
      <c r="B5" s="219">
        <v>2</v>
      </c>
      <c r="C5" s="220" t="s">
        <v>323</v>
      </c>
    </row>
    <row r="6" spans="2:11" x14ac:dyDescent="0.2">
      <c r="B6" s="219">
        <v>3</v>
      </c>
      <c r="C6" s="220" t="s">
        <v>324</v>
      </c>
    </row>
    <row r="7" spans="2:11" x14ac:dyDescent="0.2">
      <c r="B7" s="219">
        <v>4</v>
      </c>
      <c r="C7" s="220" t="s">
        <v>325</v>
      </c>
    </row>
    <row r="8" spans="2:11" x14ac:dyDescent="0.2">
      <c r="B8" s="219">
        <v>5</v>
      </c>
      <c r="C8" s="220" t="s">
        <v>326</v>
      </c>
    </row>
    <row r="9" spans="2:11" x14ac:dyDescent="0.2">
      <c r="B9" s="219">
        <v>6</v>
      </c>
      <c r="C9" s="220" t="s">
        <v>327</v>
      </c>
    </row>
    <row r="10" spans="2:11" x14ac:dyDescent="0.2">
      <c r="B10" s="219">
        <v>7</v>
      </c>
      <c r="C10" s="220"/>
    </row>
    <row r="11" spans="2:11" x14ac:dyDescent="0.2">
      <c r="B11" s="219">
        <v>8</v>
      </c>
      <c r="C11" s="220"/>
    </row>
    <row r="13" spans="2:11" x14ac:dyDescent="0.2">
      <c r="B13" s="218" t="s">
        <v>328</v>
      </c>
    </row>
    <row r="14" spans="2:11" ht="19.8" thickBot="1" x14ac:dyDescent="0.25"/>
    <row r="15" spans="2:11" ht="19.8" thickBot="1" x14ac:dyDescent="0.25">
      <c r="B15" s="221" t="s">
        <v>293</v>
      </c>
      <c r="C15" s="222" t="s">
        <v>294</v>
      </c>
      <c r="D15" s="223" t="s">
        <v>329</v>
      </c>
      <c r="E15" s="224" t="s">
        <v>330</v>
      </c>
      <c r="F15" s="224" t="s">
        <v>330</v>
      </c>
      <c r="G15" s="224" t="s">
        <v>330</v>
      </c>
      <c r="H15" s="224" t="s">
        <v>330</v>
      </c>
      <c r="I15" s="224" t="s">
        <v>330</v>
      </c>
      <c r="J15" s="224" t="s">
        <v>330</v>
      </c>
      <c r="K15" s="225" t="s">
        <v>330</v>
      </c>
    </row>
    <row r="16" spans="2:11" x14ac:dyDescent="0.2">
      <c r="B16" s="812" t="s">
        <v>331</v>
      </c>
      <c r="C16" s="226" t="s">
        <v>332</v>
      </c>
      <c r="D16" s="227" t="s">
        <v>333</v>
      </c>
      <c r="E16" s="228"/>
      <c r="F16" s="228"/>
      <c r="G16" s="228"/>
      <c r="H16" s="228"/>
      <c r="I16" s="229"/>
      <c r="J16" s="229"/>
      <c r="K16" s="230"/>
    </row>
    <row r="17" spans="2:11" x14ac:dyDescent="0.2">
      <c r="B17" s="812"/>
      <c r="C17" s="226" t="s">
        <v>332</v>
      </c>
      <c r="D17" s="228" t="s">
        <v>334</v>
      </c>
      <c r="E17" s="228"/>
      <c r="F17" s="228"/>
      <c r="G17" s="228"/>
      <c r="H17" s="228"/>
      <c r="I17" s="231"/>
      <c r="J17" s="231"/>
      <c r="K17" s="232"/>
    </row>
    <row r="18" spans="2:11" x14ac:dyDescent="0.2">
      <c r="B18" s="812"/>
      <c r="C18" s="226" t="s">
        <v>332</v>
      </c>
      <c r="D18" s="228" t="s">
        <v>335</v>
      </c>
      <c r="E18" s="228"/>
      <c r="F18" s="228"/>
      <c r="G18" s="228"/>
      <c r="H18" s="228"/>
      <c r="I18" s="231"/>
      <c r="J18" s="231"/>
      <c r="K18" s="232"/>
    </row>
    <row r="19" spans="2:11" x14ac:dyDescent="0.2">
      <c r="B19" s="812"/>
      <c r="C19" s="226" t="s">
        <v>330</v>
      </c>
      <c r="D19" s="228" t="s">
        <v>336</v>
      </c>
      <c r="E19" s="228"/>
      <c r="F19" s="228"/>
      <c r="G19" s="228"/>
      <c r="H19" s="228"/>
      <c r="I19" s="231"/>
      <c r="J19" s="231"/>
      <c r="K19" s="232"/>
    </row>
    <row r="20" spans="2:11" x14ac:dyDescent="0.2">
      <c r="B20" s="812"/>
      <c r="C20" s="226" t="s">
        <v>330</v>
      </c>
      <c r="D20" s="228" t="s">
        <v>337</v>
      </c>
      <c r="E20" s="228"/>
      <c r="F20" s="228"/>
      <c r="G20" s="228"/>
      <c r="H20" s="228"/>
      <c r="I20" s="231"/>
      <c r="J20" s="231"/>
      <c r="K20" s="232"/>
    </row>
    <row r="21" spans="2:11" x14ac:dyDescent="0.2">
      <c r="B21" s="812"/>
      <c r="C21" s="226" t="s">
        <v>330</v>
      </c>
      <c r="D21" s="228" t="s">
        <v>338</v>
      </c>
      <c r="E21" s="228"/>
      <c r="F21" s="228"/>
      <c r="G21" s="228"/>
      <c r="H21" s="228"/>
      <c r="I21" s="231"/>
      <c r="J21" s="231"/>
      <c r="K21" s="232"/>
    </row>
    <row r="22" spans="2:11" x14ac:dyDescent="0.2">
      <c r="B22" s="812"/>
      <c r="C22" s="226" t="s">
        <v>330</v>
      </c>
      <c r="D22" s="228" t="s">
        <v>339</v>
      </c>
      <c r="E22" s="228"/>
      <c r="F22" s="228"/>
      <c r="G22" s="228"/>
      <c r="H22" s="228"/>
      <c r="I22" s="231"/>
      <c r="J22" s="231"/>
      <c r="K22" s="232"/>
    </row>
    <row r="23" spans="2:11" x14ac:dyDescent="0.2">
      <c r="B23" s="812"/>
      <c r="C23" s="226" t="s">
        <v>330</v>
      </c>
      <c r="D23" s="228" t="s">
        <v>340</v>
      </c>
      <c r="E23" s="228"/>
      <c r="F23" s="228"/>
      <c r="G23" s="228"/>
      <c r="H23" s="228"/>
      <c r="I23" s="231"/>
      <c r="J23" s="231"/>
      <c r="K23" s="232"/>
    </row>
    <row r="24" spans="2:11" x14ac:dyDescent="0.2">
      <c r="B24" s="812"/>
      <c r="C24" s="226" t="s">
        <v>330</v>
      </c>
      <c r="D24" s="228" t="s">
        <v>341</v>
      </c>
      <c r="E24" s="228"/>
      <c r="F24" s="228"/>
      <c r="G24" s="228"/>
      <c r="H24" s="228"/>
      <c r="I24" s="231"/>
      <c r="J24" s="231"/>
      <c r="K24" s="232"/>
    </row>
    <row r="25" spans="2:11" x14ac:dyDescent="0.2">
      <c r="B25" s="812"/>
      <c r="C25" s="226" t="s">
        <v>330</v>
      </c>
      <c r="D25" s="233" t="s">
        <v>330</v>
      </c>
      <c r="E25" s="233"/>
      <c r="F25" s="233"/>
      <c r="G25" s="233"/>
      <c r="H25" s="233"/>
      <c r="I25" s="231"/>
      <c r="J25" s="231"/>
      <c r="K25" s="232"/>
    </row>
    <row r="26" spans="2:11" x14ac:dyDescent="0.2">
      <c r="B26" s="812"/>
      <c r="C26" s="226" t="s">
        <v>330</v>
      </c>
      <c r="D26" s="233" t="s">
        <v>330</v>
      </c>
      <c r="E26" s="233"/>
      <c r="F26" s="233"/>
      <c r="G26" s="233"/>
      <c r="H26" s="233"/>
      <c r="I26" s="231"/>
      <c r="J26" s="231"/>
      <c r="K26" s="232"/>
    </row>
    <row r="27" spans="2:11" x14ac:dyDescent="0.2">
      <c r="B27" s="812"/>
      <c r="C27" s="226" t="s">
        <v>330</v>
      </c>
      <c r="D27" s="233" t="s">
        <v>330</v>
      </c>
      <c r="E27" s="233"/>
      <c r="F27" s="233"/>
      <c r="G27" s="233"/>
      <c r="H27" s="233"/>
      <c r="I27" s="231"/>
      <c r="J27" s="231"/>
      <c r="K27" s="232"/>
    </row>
    <row r="28" spans="2:11" ht="19.8" thickBot="1" x14ac:dyDescent="0.25">
      <c r="B28" s="813"/>
      <c r="C28" s="234" t="s">
        <v>330</v>
      </c>
      <c r="D28" s="235" t="s">
        <v>330</v>
      </c>
      <c r="E28" s="235"/>
      <c r="F28" s="235"/>
      <c r="G28" s="235"/>
      <c r="H28" s="235"/>
      <c r="I28" s="235"/>
      <c r="J28" s="235"/>
      <c r="K28" s="236"/>
    </row>
    <row r="31" spans="2:11" x14ac:dyDescent="0.2">
      <c r="C31" s="218" t="s">
        <v>342</v>
      </c>
    </row>
    <row r="32" spans="2:11" x14ac:dyDescent="0.2">
      <c r="C32" s="218" t="s">
        <v>343</v>
      </c>
    </row>
    <row r="33" spans="3:3" x14ac:dyDescent="0.2">
      <c r="C33" s="218" t="s">
        <v>344</v>
      </c>
    </row>
    <row r="34" spans="3:3" x14ac:dyDescent="0.2">
      <c r="C34" s="218" t="s">
        <v>345</v>
      </c>
    </row>
    <row r="35" spans="3:3" x14ac:dyDescent="0.2">
      <c r="C35" s="218" t="s">
        <v>346</v>
      </c>
    </row>
    <row r="36" spans="3:3" x14ac:dyDescent="0.2">
      <c r="C36" s="218" t="s">
        <v>347</v>
      </c>
    </row>
    <row r="37" spans="3:3" x14ac:dyDescent="0.2">
      <c r="C37" s="218" t="s">
        <v>348</v>
      </c>
    </row>
    <row r="39" spans="3:3" x14ac:dyDescent="0.2">
      <c r="C39" s="218" t="s">
        <v>349</v>
      </c>
    </row>
    <row r="40" spans="3:3" x14ac:dyDescent="0.2">
      <c r="C40" s="218" t="s">
        <v>350</v>
      </c>
    </row>
    <row r="41" spans="3:3" x14ac:dyDescent="0.2">
      <c r="C41" s="218" t="s">
        <v>351</v>
      </c>
    </row>
    <row r="42" spans="3:3" x14ac:dyDescent="0.2">
      <c r="C42" s="218" t="s">
        <v>352</v>
      </c>
    </row>
    <row r="43" spans="3:3" x14ac:dyDescent="0.2">
      <c r="C43" s="218" t="s">
        <v>353</v>
      </c>
    </row>
    <row r="44" spans="3:3" x14ac:dyDescent="0.2">
      <c r="C44" s="218" t="s">
        <v>354</v>
      </c>
    </row>
  </sheetData>
  <sheetProtection sheet="1" objects="1" scenarios="1"/>
  <mergeCells count="1">
    <mergeCell ref="B16:B28"/>
  </mergeCells>
  <phoneticPr fontId="12"/>
  <pageMargins left="0.70866141732283472" right="0.70866141732283472" top="0.74803149606299213" bottom="0.74803149606299213"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90" zoomScaleNormal="100" zoomScaleSheetLayoutView="90" workbookViewId="0">
      <selection sqref="A1:H1"/>
    </sheetView>
  </sheetViews>
  <sheetFormatPr defaultColWidth="9" defaultRowHeight="13.2" x14ac:dyDescent="0.2"/>
  <cols>
    <col min="1" max="1" width="9" style="10"/>
    <col min="2" max="2" width="17.19921875" style="10" customWidth="1"/>
    <col min="3" max="3" width="11" style="10" customWidth="1"/>
    <col min="4" max="4" width="6.8984375" style="10" customWidth="1"/>
    <col min="5" max="5" width="9" style="10"/>
    <col min="6" max="6" width="6.59765625" style="10" customWidth="1"/>
    <col min="7" max="16384" width="9" style="10"/>
  </cols>
  <sheetData>
    <row r="1" spans="1:9" ht="16.2" x14ac:dyDescent="0.2">
      <c r="A1" s="814" t="s">
        <v>28</v>
      </c>
      <c r="B1" s="814"/>
      <c r="C1" s="814"/>
      <c r="D1" s="814"/>
      <c r="E1" s="814"/>
      <c r="F1" s="814"/>
      <c r="G1" s="814"/>
      <c r="H1" s="814"/>
      <c r="I1" s="17"/>
    </row>
    <row r="3" spans="1:9" x14ac:dyDescent="0.2">
      <c r="A3" s="10" t="s">
        <v>29</v>
      </c>
    </row>
    <row r="6" spans="1:9" x14ac:dyDescent="0.2">
      <c r="A6" s="10" t="s">
        <v>30</v>
      </c>
    </row>
    <row r="8" spans="1:9" ht="19.5" customHeight="1" x14ac:dyDescent="0.2">
      <c r="B8" s="11" t="s">
        <v>31</v>
      </c>
      <c r="C8" s="11"/>
      <c r="D8" s="11" t="s">
        <v>32</v>
      </c>
      <c r="E8" s="11"/>
      <c r="F8" s="11" t="s">
        <v>33</v>
      </c>
    </row>
    <row r="10" spans="1:9" ht="19.5" customHeight="1" x14ac:dyDescent="0.2">
      <c r="B10" s="11" t="s">
        <v>34</v>
      </c>
      <c r="C10" s="11"/>
      <c r="D10" s="11" t="s">
        <v>35</v>
      </c>
      <c r="E10" s="11"/>
      <c r="F10" s="11" t="s">
        <v>36</v>
      </c>
    </row>
    <row r="12" spans="1:9" ht="19.5" customHeight="1" x14ac:dyDescent="0.2">
      <c r="B12" s="11" t="s">
        <v>37</v>
      </c>
      <c r="C12" s="11"/>
      <c r="D12" s="11" t="s">
        <v>35</v>
      </c>
      <c r="E12" s="11"/>
      <c r="F12" s="11" t="s">
        <v>36</v>
      </c>
    </row>
    <row r="14" spans="1:9" ht="19.5" customHeight="1" x14ac:dyDescent="0.2">
      <c r="B14" s="11" t="s">
        <v>38</v>
      </c>
      <c r="C14" s="11"/>
      <c r="D14" s="11" t="s">
        <v>39</v>
      </c>
      <c r="E14" s="12"/>
      <c r="F14" s="12"/>
    </row>
    <row r="15" spans="1:9" ht="13.8" thickBot="1" x14ac:dyDescent="0.25"/>
    <row r="16" spans="1:9" ht="19.5" customHeight="1" thickBot="1" x14ac:dyDescent="0.25">
      <c r="B16" s="13" t="s">
        <v>40</v>
      </c>
      <c r="C16" s="14"/>
      <c r="D16" s="817" t="s">
        <v>41</v>
      </c>
      <c r="E16" s="818"/>
    </row>
    <row r="17" spans="1:6" ht="19.5" customHeight="1" thickBot="1" x14ac:dyDescent="0.25">
      <c r="C17" s="14"/>
      <c r="D17" s="817" t="s">
        <v>42</v>
      </c>
      <c r="E17" s="818"/>
    </row>
    <row r="20" spans="1:6" x14ac:dyDescent="0.2">
      <c r="A20" s="10" t="s">
        <v>43</v>
      </c>
    </row>
    <row r="22" spans="1:6" ht="19.5" customHeight="1" x14ac:dyDescent="0.2">
      <c r="B22" s="11" t="s">
        <v>31</v>
      </c>
      <c r="C22" s="11"/>
      <c r="D22" s="11" t="s">
        <v>32</v>
      </c>
      <c r="E22" s="11"/>
      <c r="F22" s="11" t="s">
        <v>33</v>
      </c>
    </row>
    <row r="24" spans="1:6" ht="19.5" customHeight="1" x14ac:dyDescent="0.2">
      <c r="B24" s="11" t="s">
        <v>34</v>
      </c>
      <c r="C24" s="11"/>
      <c r="D24" s="11" t="s">
        <v>35</v>
      </c>
      <c r="E24" s="11"/>
      <c r="F24" s="11" t="s">
        <v>36</v>
      </c>
    </row>
    <row r="26" spans="1:6" ht="19.5" customHeight="1" x14ac:dyDescent="0.2">
      <c r="B26" s="11" t="s">
        <v>37</v>
      </c>
      <c r="C26" s="11"/>
      <c r="D26" s="11" t="s">
        <v>35</v>
      </c>
      <c r="E26" s="11"/>
      <c r="F26" s="11" t="s">
        <v>36</v>
      </c>
    </row>
    <row r="28" spans="1:6" ht="19.5" customHeight="1" x14ac:dyDescent="0.2">
      <c r="B28" s="11" t="s">
        <v>38</v>
      </c>
      <c r="C28" s="11"/>
      <c r="D28" s="11" t="s">
        <v>39</v>
      </c>
      <c r="E28" s="12"/>
      <c r="F28" s="12"/>
    </row>
    <row r="29" spans="1:6" ht="13.8" thickBot="1" x14ac:dyDescent="0.25"/>
    <row r="30" spans="1:6" ht="19.5" customHeight="1" thickBot="1" x14ac:dyDescent="0.25">
      <c r="B30" s="13" t="s">
        <v>40</v>
      </c>
      <c r="C30" s="14"/>
      <c r="D30" s="817" t="s">
        <v>44</v>
      </c>
      <c r="E30" s="818"/>
    </row>
    <row r="31" spans="1:6" ht="19.5" customHeight="1" thickBot="1" x14ac:dyDescent="0.25">
      <c r="C31" s="14"/>
      <c r="D31" s="817" t="s">
        <v>45</v>
      </c>
      <c r="E31" s="818"/>
    </row>
    <row r="33" spans="1:6" x14ac:dyDescent="0.2">
      <c r="F33" s="15"/>
    </row>
    <row r="34" spans="1:6" x14ac:dyDescent="0.2">
      <c r="A34" s="10" t="s">
        <v>46</v>
      </c>
    </row>
    <row r="35" spans="1:6" ht="19.5" customHeight="1" x14ac:dyDescent="0.2">
      <c r="B35" s="11" t="s">
        <v>47</v>
      </c>
      <c r="C35" s="11"/>
    </row>
    <row r="36" spans="1:6" ht="19.5" customHeight="1" x14ac:dyDescent="0.2">
      <c r="B36" s="11" t="s">
        <v>48</v>
      </c>
      <c r="C36" s="11"/>
    </row>
    <row r="37" spans="1:6" ht="19.5" customHeight="1" x14ac:dyDescent="0.2">
      <c r="B37" s="11" t="s">
        <v>49</v>
      </c>
      <c r="C37" s="11"/>
    </row>
    <row r="38" spans="1:6" ht="19.5" customHeight="1" x14ac:dyDescent="0.2">
      <c r="B38" s="11" t="s">
        <v>50</v>
      </c>
      <c r="C38" s="11"/>
    </row>
    <row r="39" spans="1:6" ht="19.5" customHeight="1" x14ac:dyDescent="0.2">
      <c r="B39" s="16" t="s">
        <v>51</v>
      </c>
      <c r="C39" s="11"/>
    </row>
    <row r="42" spans="1:6" x14ac:dyDescent="0.2">
      <c r="A42" s="10" t="s">
        <v>52</v>
      </c>
    </row>
    <row r="43" spans="1:6" ht="13.8" thickBot="1" x14ac:dyDescent="0.25"/>
    <row r="44" spans="1:6" ht="19.5" customHeight="1" thickBot="1" x14ac:dyDescent="0.25">
      <c r="B44" s="10" t="s">
        <v>53</v>
      </c>
      <c r="D44" s="815"/>
      <c r="E44" s="816"/>
      <c r="F44" s="10" t="s">
        <v>39</v>
      </c>
    </row>
  </sheetData>
  <mergeCells count="6">
    <mergeCell ref="A1:H1"/>
    <mergeCell ref="D44:E44"/>
    <mergeCell ref="D16:E16"/>
    <mergeCell ref="D17:E17"/>
    <mergeCell ref="D30:E30"/>
    <mergeCell ref="D31:E31"/>
  </mergeCells>
  <phoneticPr fontId="1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添付書類一覧</vt:lpstr>
      <vt:lpstr>申請書（様式第一号（一））</vt:lpstr>
      <vt:lpstr>申請書（様式第一号（一）　裏面）</vt:lpstr>
      <vt:lpstr>付表第一号（十三）（福祉用具貸与）</vt:lpstr>
      <vt:lpstr>勤務表の記入方法</vt:lpstr>
      <vt:lpstr>福祉用具（参考様式1_100名まで）</vt:lpstr>
      <vt:lpstr>福祉用具（参考様式1_1枚版）</vt:lpstr>
      <vt:lpstr>プルダウン・リスト</vt:lpstr>
      <vt:lpstr>勤務時間調べ</vt:lpstr>
      <vt:lpstr>平面図（参考様式2）</vt:lpstr>
      <vt:lpstr>写真（例）</vt:lpstr>
      <vt:lpstr>苦情処理（参考様式3）</vt:lpstr>
      <vt:lpstr>誓約書（参考様式４）</vt:lpstr>
      <vt:lpstr>誓約書別紙①（参考様式４別紙①）</vt:lpstr>
      <vt:lpstr>誓約書別紙⑤（参考様式４別紙⑤）</vt:lpstr>
      <vt:lpstr>雇用契約・就業規則チェックリスト</vt:lpstr>
      <vt:lpstr>勤務表の記入方法!Print_Area</vt:lpstr>
      <vt:lpstr>'苦情処理（参考様式3）'!Print_Area</vt:lpstr>
      <vt:lpstr>雇用契約・就業規則チェックリスト!Print_Area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'付表第一号（十三）（福祉用具貸与）'!Print_Area</vt:lpstr>
      <vt:lpstr>'福祉用具（参考様式1_100名まで）'!Print_Area</vt:lpstr>
      <vt:lpstr>'福祉用具（参考様式1_1枚版）'!Print_Area</vt:lpstr>
      <vt:lpstr>'平面図（参考様式2）'!Print_Area</vt:lpstr>
      <vt:lpstr>'福祉用具（参考様式1_100名まで）'!Print_Titles</vt:lpstr>
      <vt:lpstr>'福祉用具（参考様式1_1枚版）'!Print_Titles</vt:lpstr>
      <vt:lpstr>管理者</vt:lpstr>
      <vt:lpstr>職種</vt:lpstr>
      <vt:lpstr>福祉用具専門相談員</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東京都</cp:lastModifiedBy>
  <cp:lastPrinted>2023-09-27T00:53:19Z</cp:lastPrinted>
  <dcterms:created xsi:type="dcterms:W3CDTF">1999-03-12T15:58:00Z</dcterms:created>
  <dcterms:modified xsi:type="dcterms:W3CDTF">2024-05-17T00:53:42Z</dcterms:modified>
</cp:coreProperties>
</file>