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7_通所リハ\02 新規届出（みなしの再指定）\新　R051016\"/>
    </mc:Choice>
  </mc:AlternateContent>
  <bookViews>
    <workbookView xWindow="0" yWindow="276" windowWidth="15156" windowHeight="6912" tabRatio="922"/>
  </bookViews>
  <sheets>
    <sheet name="添付書類一覧" sheetId="76" r:id="rId1"/>
    <sheet name="申請書（様式第一号（一））" sheetId="109" r:id="rId2"/>
    <sheet name="申請書（様式第一号（一）　裏面）" sheetId="110" r:id="rId3"/>
    <sheet name="付表第一号（七）（通所リハビリ）" sheetId="112" r:id="rId4"/>
    <sheet name="（参考）付表第一号（七）（通所リハビリ）" sheetId="113" r:id="rId5"/>
    <sheet name="通所リハ（1枚版）" sheetId="105" r:id="rId6"/>
    <sheet name="シフト記号表（勤務時間帯）" sheetId="106" r:id="rId7"/>
    <sheet name="記入方法" sheetId="96" r:id="rId8"/>
    <sheet name="勤務時間調べ" sheetId="55" r:id="rId9"/>
    <sheet name="プルダウン・リスト" sheetId="97" state="hidden" r:id="rId10"/>
    <sheet name="平面図（参考用様式2）" sheetId="98" r:id="rId11"/>
    <sheet name="写真（添付例）" sheetId="60" r:id="rId12"/>
    <sheet name="苦情処理（参考様式3）" sheetId="99" r:id="rId13"/>
    <sheet name="誓約書（参考様式４）" sheetId="100" r:id="rId14"/>
    <sheet name="誓約書別紙①（参考様式４別紙①）" sheetId="101" r:id="rId15"/>
    <sheet name="誓約書別紙⑤（参考様式４別紙⑤）" sheetId="102" r:id="rId16"/>
    <sheet name="雇用契約、就業規則に関するチェックリスト" sheetId="108" r:id="rId17"/>
  </sheets>
  <externalReferences>
    <externalReference r:id="rId18"/>
    <externalReference r:id="rId19"/>
    <externalReference r:id="rId20"/>
  </externalReferences>
  <definedNames>
    <definedName name="【記載例】シフト記号" localSheetId="6">'シフト記号表（勤務時間帯）'!$C$6:$C$35</definedName>
    <definedName name="【記載例】シフト記号" localSheetId="9">'[1]【記載例】シフト記号表（勤務時間帯）'!$C$6:$C$35</definedName>
    <definedName name="【記載例】シフト記号" localSheetId="12">'[2]【記載例】シフト記号表（勤務時間帯）'!$C$6:$C$35</definedName>
    <definedName name="【記載例】シフト記号" localSheetId="10">'[1]【記載例】シフト記号表（勤務時間帯）'!$C$6:$C$35</definedName>
    <definedName name="【記載例】シフト記号">'[2]【記載例】シフト記号表（勤務時間帯）'!$C$6:$C$35</definedName>
    <definedName name="aa" localSheetId="12">#REF!</definedName>
    <definedName name="aa" localSheetId="16">#REF!</definedName>
    <definedName name="aa" localSheetId="10">#REF!</definedName>
    <definedName name="aa">#REF!</definedName>
    <definedName name="aaa" localSheetId="12">#REF!</definedName>
    <definedName name="aaa" localSheetId="10">#REF!</definedName>
    <definedName name="aaa">#REF!</definedName>
    <definedName name="aaaa">#REF!</definedName>
    <definedName name="aas">#REF!</definedName>
    <definedName name="ass">#REF!</definedName>
    <definedName name="_xlnm.Print_Area" localSheetId="4">'（参考）付表第一号（七）（通所リハビリ）'!$A$1:$AH$47</definedName>
    <definedName name="_xlnm.Print_Area" localSheetId="7">記入方法!$B$1:$P$83</definedName>
    <definedName name="_xlnm.Print_Area" localSheetId="12">'苦情処理（参考様式3）'!$A$1:$B$18</definedName>
    <definedName name="_xlnm.Print_Area" localSheetId="16">'雇用契約、就業規則に関するチェックリスト'!$A$1:$L$49</definedName>
    <definedName name="_xlnm.Print_Area" localSheetId="2">'申請書（様式第一号（一）　裏面）'!$A$1:$L$34</definedName>
    <definedName name="_xlnm.Print_Area" localSheetId="1">'申請書（様式第一号（一））'!$A$1:$AK$68</definedName>
    <definedName name="_xlnm.Print_Area" localSheetId="13">'誓約書（参考様式４）'!$A$1:$L$25</definedName>
    <definedName name="_xlnm.Print_Area" localSheetId="14">'誓約書別紙①（参考様式４別紙①）'!$A$1:$D$22</definedName>
    <definedName name="_xlnm.Print_Area" localSheetId="5">'通所リハ（1枚版）'!$A$1:$BF$70</definedName>
    <definedName name="_xlnm.Print_Area" localSheetId="0">添付書類一覧!$A$1:$F$39</definedName>
    <definedName name="_xlnm.Print_Area" localSheetId="3">'付表第一号（七）（通所リハビリ）'!$A$1:$AH$62</definedName>
    <definedName name="_xlnm.Print_Area" localSheetId="10">'平面図（参考用様式2）'!$A$1:$N$20</definedName>
    <definedName name="_xlnm.Print_Area">#REF!</definedName>
    <definedName name="_xlnm.Print_Titles" localSheetId="5">'通所リハ（1枚版）'!$1:$21</definedName>
    <definedName name="ss">#REF!</definedName>
    <definedName name="ssa">#REF!</definedName>
    <definedName name="sss">#REF!</definedName>
    <definedName name="シフト記号表" localSheetId="16">#REF!</definedName>
    <definedName name="シフト記号表" localSheetId="10">'[3]シフト記号表（勤務時間帯）'!$C$6:$C$35</definedName>
    <definedName name="シフト記号表">'シフト記号表（勤務時間帯）'!$C$6:$C$35</definedName>
    <definedName name="医師">プルダウン・リスト!$C$17:$C$29</definedName>
    <definedName name="加算様式" localSheetId="12">#REF!</definedName>
    <definedName name="加算様式" localSheetId="10">#REF!</definedName>
    <definedName name="加算様式">#REF!</definedName>
    <definedName name="介護職員" localSheetId="16">#REF!</definedName>
    <definedName name="介護職員">プルダウン・リスト!$H$17:$H$29</definedName>
    <definedName name="看護職員" localSheetId="16">#REF!</definedName>
    <definedName name="看護職員">プルダウン・リスト!$G$17:$G$29</definedName>
    <definedName name="管理栄養士【栄養】" localSheetId="16">#REF!</definedName>
    <definedName name="管理栄養士【栄養】">#REF!</definedName>
    <definedName name="管理者" localSheetId="16">#REF!</definedName>
    <definedName name="機能訓練指導員" localSheetId="16">#REF!</definedName>
    <definedName name="機能訓練指導員">#REF!</definedName>
    <definedName name="経験を有する看護師">プルダウン・リスト!$I$17:$I$29</definedName>
    <definedName name="言語聴覚士">プルダウン・リスト!$F$17:$F$29</definedName>
    <definedName name="作業療法士">プルダウン・リスト!$E$17:$E$29</definedName>
    <definedName name="職種" localSheetId="9">プルダウン・リスト!$C$16:$L$16</definedName>
    <definedName name="職種" localSheetId="16">#REF!</definedName>
    <definedName name="職種" localSheetId="10">[3]プルダウン・リスト!$C$16:$L$16</definedName>
    <definedName name="職種">プルダウン・リスト!$C$16:$L$16</definedName>
    <definedName name="生活相談員" localSheetId="16">#REF!</definedName>
    <definedName name="生活相談員">#REF!</definedName>
    <definedName name="他のリハビリテーション提供者">プルダウン・リスト!$J$17:$J$29</definedName>
    <definedName name="理学療法士">プルダウン・リスト!$D$17:$D$29</definedName>
  </definedNames>
  <calcPr calcId="162913"/>
</workbook>
</file>

<file path=xl/calcChain.xml><?xml version="1.0" encoding="utf-8"?>
<calcChain xmlns="http://schemas.openxmlformats.org/spreadsheetml/2006/main">
  <c r="S25" i="106" l="1"/>
  <c r="Q25" i="106"/>
  <c r="U25" i="106" s="1"/>
  <c r="K25" i="106"/>
  <c r="S24" i="106"/>
  <c r="Q24" i="106"/>
  <c r="U24" i="106" s="1"/>
  <c r="K24" i="106"/>
  <c r="S23" i="106"/>
  <c r="Q23" i="106"/>
  <c r="U23" i="106" s="1"/>
  <c r="K23" i="106"/>
  <c r="S22" i="106"/>
  <c r="Q22" i="106"/>
  <c r="U22" i="106" s="1"/>
  <c r="K22" i="106"/>
  <c r="S21" i="106"/>
  <c r="Q21" i="106"/>
  <c r="U21" i="106" s="1"/>
  <c r="K21" i="106"/>
  <c r="S20" i="106"/>
  <c r="Q20" i="106"/>
  <c r="U20" i="106" s="1"/>
  <c r="K20" i="106"/>
  <c r="S19" i="106"/>
  <c r="Q19" i="106"/>
  <c r="U19" i="106" s="1"/>
  <c r="K19" i="106"/>
  <c r="S18" i="106"/>
  <c r="Q18" i="106"/>
  <c r="U18" i="106" s="1"/>
  <c r="K18" i="106"/>
  <c r="S17" i="106"/>
  <c r="Q17" i="106"/>
  <c r="U17" i="106" s="1"/>
  <c r="K17" i="106"/>
  <c r="S16" i="106"/>
  <c r="Q16" i="106"/>
  <c r="U16" i="106" s="1"/>
  <c r="K16" i="106"/>
  <c r="S15" i="106"/>
  <c r="Q15" i="106"/>
  <c r="U15" i="106" s="1"/>
  <c r="K15" i="106"/>
  <c r="S14" i="106"/>
  <c r="Q14" i="106"/>
  <c r="U14" i="106" s="1"/>
  <c r="K14" i="106"/>
  <c r="S13" i="106"/>
  <c r="Q13" i="106"/>
  <c r="U13" i="106" s="1"/>
  <c r="K13" i="106"/>
  <c r="S12" i="106"/>
  <c r="Q12" i="106"/>
  <c r="U12" i="106" s="1"/>
  <c r="K12" i="106"/>
  <c r="S11" i="106"/>
  <c r="Q11" i="106"/>
  <c r="U11" i="106" s="1"/>
  <c r="K11" i="106"/>
  <c r="S10" i="106"/>
  <c r="Q10" i="106"/>
  <c r="U10" i="106" s="1"/>
  <c r="K10" i="106"/>
  <c r="S9" i="106"/>
  <c r="Q9" i="106"/>
  <c r="U9" i="106" s="1"/>
  <c r="K9" i="106"/>
  <c r="S8" i="106"/>
  <c r="Q8" i="106"/>
  <c r="U8" i="106" s="1"/>
  <c r="K8" i="106"/>
  <c r="S7" i="106"/>
  <c r="Q7" i="106"/>
  <c r="U7" i="106" s="1"/>
  <c r="K7" i="106"/>
  <c r="S6" i="106"/>
  <c r="Q6" i="106"/>
  <c r="K6" i="106"/>
  <c r="T23" i="105" s="1"/>
  <c r="AW60" i="105"/>
  <c r="AV60" i="105"/>
  <c r="AU60" i="105"/>
  <c r="AT60" i="105"/>
  <c r="AS60" i="105"/>
  <c r="AR60" i="105"/>
  <c r="AQ60" i="105"/>
  <c r="AP60" i="105"/>
  <c r="AO60" i="105"/>
  <c r="AN60" i="105"/>
  <c r="AM60" i="105"/>
  <c r="AL60" i="105"/>
  <c r="AK60" i="105"/>
  <c r="AJ60" i="105"/>
  <c r="AI60" i="105"/>
  <c r="AH60" i="105"/>
  <c r="AG60" i="105"/>
  <c r="AF60" i="105"/>
  <c r="AE60" i="105"/>
  <c r="AD60" i="105"/>
  <c r="AC60" i="105"/>
  <c r="AB60" i="105"/>
  <c r="AA60" i="105"/>
  <c r="Z60" i="105"/>
  <c r="Y60" i="105"/>
  <c r="X60" i="105"/>
  <c r="W60" i="105"/>
  <c r="V60" i="105"/>
  <c r="U60" i="105"/>
  <c r="T60" i="105"/>
  <c r="S60" i="105"/>
  <c r="F60" i="105"/>
  <c r="AW59" i="105"/>
  <c r="AV59" i="105"/>
  <c r="AU59" i="105"/>
  <c r="AT59" i="105"/>
  <c r="AS59" i="105"/>
  <c r="AR59" i="105"/>
  <c r="AQ59" i="105"/>
  <c r="AP59" i="105"/>
  <c r="AO59" i="105"/>
  <c r="AN59" i="105"/>
  <c r="AM59" i="105"/>
  <c r="AL59" i="105"/>
  <c r="AK59" i="105"/>
  <c r="AJ59" i="105"/>
  <c r="AI59" i="105"/>
  <c r="AH59" i="105"/>
  <c r="AG59" i="105"/>
  <c r="AF59" i="105"/>
  <c r="AE59" i="105"/>
  <c r="AD59" i="105"/>
  <c r="AC59" i="105"/>
  <c r="AB59" i="105"/>
  <c r="AA59" i="105"/>
  <c r="Z59" i="105"/>
  <c r="Y59" i="105"/>
  <c r="X59" i="105"/>
  <c r="W59" i="105"/>
  <c r="V59" i="105"/>
  <c r="U59" i="105"/>
  <c r="T59" i="105"/>
  <c r="S59" i="105"/>
  <c r="AW57" i="105"/>
  <c r="AV57" i="105"/>
  <c r="AU57" i="105"/>
  <c r="AT57" i="105"/>
  <c r="AS57" i="105"/>
  <c r="AR57" i="105"/>
  <c r="AQ57" i="105"/>
  <c r="AP57" i="105"/>
  <c r="AO57" i="105"/>
  <c r="AN57" i="105"/>
  <c r="AM57" i="105"/>
  <c r="AL57" i="105"/>
  <c r="AK57" i="105"/>
  <c r="AJ57" i="105"/>
  <c r="AI57" i="105"/>
  <c r="AH57" i="105"/>
  <c r="AG57" i="105"/>
  <c r="AF57" i="105"/>
  <c r="AE57" i="105"/>
  <c r="AD57" i="105"/>
  <c r="AC57" i="105"/>
  <c r="AB57" i="105"/>
  <c r="AA57" i="105"/>
  <c r="Z57" i="105"/>
  <c r="Y57" i="105"/>
  <c r="X57" i="105"/>
  <c r="W57" i="105"/>
  <c r="V57" i="105"/>
  <c r="U57" i="105"/>
  <c r="T57" i="105"/>
  <c r="S57" i="105"/>
  <c r="AX57" i="105" s="1"/>
  <c r="AZ57" i="105" s="1"/>
  <c r="F57" i="105"/>
  <c r="AW56" i="105"/>
  <c r="AV56" i="105"/>
  <c r="AU56" i="105"/>
  <c r="AT56" i="105"/>
  <c r="AS56" i="105"/>
  <c r="AR56" i="105"/>
  <c r="AQ56" i="105"/>
  <c r="AP56" i="105"/>
  <c r="AO56" i="105"/>
  <c r="AN56" i="105"/>
  <c r="AM56" i="105"/>
  <c r="AL56" i="105"/>
  <c r="AK56" i="105"/>
  <c r="AJ56" i="105"/>
  <c r="AI56" i="105"/>
  <c r="AH56" i="105"/>
  <c r="AG56" i="105"/>
  <c r="AF56" i="105"/>
  <c r="AE56" i="105"/>
  <c r="AD56" i="105"/>
  <c r="AC56" i="105"/>
  <c r="AB56" i="105"/>
  <c r="AA56" i="105"/>
  <c r="Z56" i="105"/>
  <c r="Y56" i="105"/>
  <c r="X56" i="105"/>
  <c r="W56" i="105"/>
  <c r="V56" i="105"/>
  <c r="U56" i="105"/>
  <c r="T56" i="105"/>
  <c r="S56" i="105"/>
  <c r="AX56" i="105" s="1"/>
  <c r="AZ56" i="105" s="1"/>
  <c r="AW54" i="105"/>
  <c r="AV54" i="105"/>
  <c r="AU54" i="105"/>
  <c r="AT54" i="105"/>
  <c r="AS54" i="105"/>
  <c r="AR54" i="105"/>
  <c r="AQ54" i="105"/>
  <c r="AP54" i="105"/>
  <c r="AO54" i="105"/>
  <c r="AN54" i="105"/>
  <c r="AM54" i="105"/>
  <c r="AL54" i="105"/>
  <c r="AK54" i="105"/>
  <c r="AJ54" i="105"/>
  <c r="AI54" i="105"/>
  <c r="AH54" i="105"/>
  <c r="AG54" i="105"/>
  <c r="AF54" i="105"/>
  <c r="AE54" i="105"/>
  <c r="AD54" i="105"/>
  <c r="AC54" i="105"/>
  <c r="AB54" i="105"/>
  <c r="AA54" i="105"/>
  <c r="Z54" i="105"/>
  <c r="Y54" i="105"/>
  <c r="X54" i="105"/>
  <c r="W54" i="105"/>
  <c r="V54" i="105"/>
  <c r="U54" i="105"/>
  <c r="T54" i="105"/>
  <c r="S54" i="105"/>
  <c r="F54" i="105"/>
  <c r="AW53" i="105"/>
  <c r="AV53" i="105"/>
  <c r="AU53" i="105"/>
  <c r="AT53" i="105"/>
  <c r="AS53" i="105"/>
  <c r="AR53" i="105"/>
  <c r="AQ53" i="105"/>
  <c r="AP53" i="105"/>
  <c r="AO53" i="105"/>
  <c r="AN53" i="105"/>
  <c r="AM53" i="105"/>
  <c r="AL53" i="105"/>
  <c r="AK53" i="105"/>
  <c r="AJ53" i="105"/>
  <c r="AI53" i="105"/>
  <c r="AH53" i="105"/>
  <c r="AG53" i="105"/>
  <c r="AF53" i="105"/>
  <c r="AE53" i="105"/>
  <c r="AD53" i="105"/>
  <c r="AC53" i="105"/>
  <c r="AB53" i="105"/>
  <c r="AA53" i="105"/>
  <c r="Z53" i="105"/>
  <c r="Y53" i="105"/>
  <c r="X53" i="105"/>
  <c r="W53" i="105"/>
  <c r="V53" i="105"/>
  <c r="U53" i="105"/>
  <c r="T53" i="105"/>
  <c r="S53" i="105"/>
  <c r="AW51" i="105"/>
  <c r="AV51" i="105"/>
  <c r="AU51" i="105"/>
  <c r="AT51" i="105"/>
  <c r="AS51" i="105"/>
  <c r="AR51" i="105"/>
  <c r="AQ51" i="105"/>
  <c r="AP51" i="105"/>
  <c r="AO51" i="105"/>
  <c r="AN51" i="105"/>
  <c r="AM51" i="105"/>
  <c r="AL51" i="105"/>
  <c r="AK51" i="105"/>
  <c r="AJ51" i="105"/>
  <c r="AI51" i="105"/>
  <c r="AH51" i="105"/>
  <c r="AG51" i="105"/>
  <c r="AF51" i="105"/>
  <c r="AE51" i="105"/>
  <c r="AD51" i="105"/>
  <c r="AC51" i="105"/>
  <c r="AB51" i="105"/>
  <c r="AA51" i="105"/>
  <c r="Z51" i="105"/>
  <c r="Y51" i="105"/>
  <c r="X51" i="105"/>
  <c r="W51" i="105"/>
  <c r="V51" i="105"/>
  <c r="U51" i="105"/>
  <c r="T51" i="105"/>
  <c r="S51" i="105"/>
  <c r="AX51" i="105" s="1"/>
  <c r="AZ51" i="105" s="1"/>
  <c r="F51" i="105"/>
  <c r="AW50" i="105"/>
  <c r="AV50" i="105"/>
  <c r="AU50" i="105"/>
  <c r="AT50" i="105"/>
  <c r="AS50" i="105"/>
  <c r="AR50" i="105"/>
  <c r="AQ50" i="105"/>
  <c r="AP50" i="105"/>
  <c r="AO50" i="105"/>
  <c r="AN50" i="105"/>
  <c r="AM50" i="105"/>
  <c r="AL50" i="105"/>
  <c r="AK50" i="105"/>
  <c r="AJ50" i="105"/>
  <c r="AI50" i="105"/>
  <c r="AH50" i="105"/>
  <c r="AG50" i="105"/>
  <c r="AF50" i="105"/>
  <c r="AE50" i="105"/>
  <c r="AD50" i="105"/>
  <c r="AC50" i="105"/>
  <c r="AB50" i="105"/>
  <c r="AA50" i="105"/>
  <c r="Z50" i="105"/>
  <c r="Y50" i="105"/>
  <c r="X50" i="105"/>
  <c r="W50" i="105"/>
  <c r="V50" i="105"/>
  <c r="U50" i="105"/>
  <c r="T50" i="105"/>
  <c r="S50" i="105"/>
  <c r="AX50" i="105" s="1"/>
  <c r="AZ50" i="105" s="1"/>
  <c r="AW48" i="105"/>
  <c r="AV48" i="105"/>
  <c r="AU48" i="105"/>
  <c r="AT48" i="105"/>
  <c r="AS48" i="105"/>
  <c r="AR48" i="105"/>
  <c r="AQ48" i="105"/>
  <c r="AP48" i="105"/>
  <c r="AO48" i="105"/>
  <c r="AN48" i="105"/>
  <c r="AM48" i="105"/>
  <c r="AL48" i="105"/>
  <c r="AK48" i="105"/>
  <c r="AJ48" i="105"/>
  <c r="AI48" i="105"/>
  <c r="AH48" i="105"/>
  <c r="AG48" i="105"/>
  <c r="AF48" i="105"/>
  <c r="AE48" i="105"/>
  <c r="AD48" i="105"/>
  <c r="AC48" i="105"/>
  <c r="AB48" i="105"/>
  <c r="AA48" i="105"/>
  <c r="Z48" i="105"/>
  <c r="Y48" i="105"/>
  <c r="X48" i="105"/>
  <c r="W48" i="105"/>
  <c r="V48" i="105"/>
  <c r="U48" i="105"/>
  <c r="T48" i="105"/>
  <c r="S48" i="105"/>
  <c r="F48" i="105"/>
  <c r="AW47" i="105"/>
  <c r="AV47" i="105"/>
  <c r="AU47" i="105"/>
  <c r="AT47" i="105"/>
  <c r="AS47" i="105"/>
  <c r="AR47" i="105"/>
  <c r="AQ47" i="105"/>
  <c r="AP47" i="105"/>
  <c r="AO47" i="105"/>
  <c r="AN47" i="105"/>
  <c r="AM47" i="105"/>
  <c r="AL47" i="105"/>
  <c r="AK47" i="105"/>
  <c r="AJ47" i="105"/>
  <c r="AI47" i="105"/>
  <c r="AH47" i="105"/>
  <c r="AG47" i="105"/>
  <c r="AF47" i="105"/>
  <c r="AE47" i="105"/>
  <c r="AD47" i="105"/>
  <c r="AC47" i="105"/>
  <c r="AB47" i="105"/>
  <c r="AA47" i="105"/>
  <c r="Z47" i="105"/>
  <c r="Y47" i="105"/>
  <c r="X47" i="105"/>
  <c r="W47" i="105"/>
  <c r="V47" i="105"/>
  <c r="U47" i="105"/>
  <c r="T47" i="105"/>
  <c r="S47" i="105"/>
  <c r="AW45" i="105"/>
  <c r="AV45" i="105"/>
  <c r="AU45" i="105"/>
  <c r="AT45" i="105"/>
  <c r="AS45" i="105"/>
  <c r="AR45" i="105"/>
  <c r="AQ45" i="105"/>
  <c r="AP45" i="105"/>
  <c r="AO45" i="105"/>
  <c r="AN45" i="105"/>
  <c r="AM45" i="105"/>
  <c r="AL45" i="105"/>
  <c r="AK45" i="105"/>
  <c r="AJ45" i="105"/>
  <c r="AI45" i="105"/>
  <c r="AH45" i="105"/>
  <c r="AG45" i="105"/>
  <c r="AF45" i="105"/>
  <c r="AE45" i="105"/>
  <c r="AD45" i="105"/>
  <c r="AC45" i="105"/>
  <c r="AB45" i="105"/>
  <c r="AA45" i="105"/>
  <c r="Z45" i="105"/>
  <c r="Y45" i="105"/>
  <c r="X45" i="105"/>
  <c r="W45" i="105"/>
  <c r="V45" i="105"/>
  <c r="U45" i="105"/>
  <c r="T45" i="105"/>
  <c r="S45" i="105"/>
  <c r="AX45" i="105" s="1"/>
  <c r="AZ45" i="105" s="1"/>
  <c r="F45" i="105"/>
  <c r="AW44" i="105"/>
  <c r="AV44" i="105"/>
  <c r="AU44" i="105"/>
  <c r="AT44" i="105"/>
  <c r="AS44" i="105"/>
  <c r="AR44" i="105"/>
  <c r="AQ44" i="105"/>
  <c r="AP44" i="105"/>
  <c r="AO44" i="105"/>
  <c r="AN44" i="105"/>
  <c r="AM44" i="105"/>
  <c r="AL44" i="105"/>
  <c r="AK44" i="105"/>
  <c r="AJ44" i="105"/>
  <c r="AI44" i="105"/>
  <c r="AH44" i="105"/>
  <c r="AG44" i="105"/>
  <c r="AF44" i="105"/>
  <c r="AE44" i="105"/>
  <c r="AD44" i="105"/>
  <c r="AC44" i="105"/>
  <c r="AB44" i="105"/>
  <c r="AA44" i="105"/>
  <c r="Z44" i="105"/>
  <c r="Y44" i="105"/>
  <c r="X44" i="105"/>
  <c r="W44" i="105"/>
  <c r="V44" i="105"/>
  <c r="U44" i="105"/>
  <c r="T44" i="105"/>
  <c r="S44" i="105"/>
  <c r="AX44" i="105" s="1"/>
  <c r="AZ44" i="105" s="1"/>
  <c r="AW42" i="105"/>
  <c r="AV42" i="105"/>
  <c r="AU42" i="105"/>
  <c r="AT42" i="105"/>
  <c r="AS42" i="105"/>
  <c r="AR42" i="105"/>
  <c r="AQ42" i="105"/>
  <c r="AP42" i="105"/>
  <c r="AO42" i="105"/>
  <c r="AN42" i="105"/>
  <c r="AM42" i="105"/>
  <c r="AL42" i="105"/>
  <c r="AK42" i="105"/>
  <c r="AJ42" i="105"/>
  <c r="AI42" i="105"/>
  <c r="AH42" i="105"/>
  <c r="AG42" i="105"/>
  <c r="AF42" i="105"/>
  <c r="AE42" i="105"/>
  <c r="AD42" i="105"/>
  <c r="AC42" i="105"/>
  <c r="AB42" i="105"/>
  <c r="AA42" i="105"/>
  <c r="Z42" i="105"/>
  <c r="Y42" i="105"/>
  <c r="X42" i="105"/>
  <c r="W42" i="105"/>
  <c r="V42" i="105"/>
  <c r="U42" i="105"/>
  <c r="T42" i="105"/>
  <c r="S42" i="105"/>
  <c r="F42" i="105"/>
  <c r="AW41" i="105"/>
  <c r="AV41" i="105"/>
  <c r="AU41" i="105"/>
  <c r="AT41" i="105"/>
  <c r="AS41" i="105"/>
  <c r="AR41" i="105"/>
  <c r="AQ41" i="105"/>
  <c r="AP41" i="105"/>
  <c r="AO41" i="105"/>
  <c r="AN41" i="105"/>
  <c r="AM41" i="105"/>
  <c r="AL41" i="105"/>
  <c r="AK41" i="105"/>
  <c r="AJ41" i="105"/>
  <c r="AI41" i="105"/>
  <c r="AH41" i="105"/>
  <c r="AG41" i="105"/>
  <c r="AF41" i="105"/>
  <c r="AE41" i="105"/>
  <c r="AD41" i="105"/>
  <c r="AC41" i="105"/>
  <c r="AB41" i="105"/>
  <c r="AA41" i="105"/>
  <c r="Z41" i="105"/>
  <c r="Y41" i="105"/>
  <c r="X41" i="105"/>
  <c r="W41" i="105"/>
  <c r="V41" i="105"/>
  <c r="U41" i="105"/>
  <c r="T41" i="105"/>
  <c r="S41" i="105"/>
  <c r="AW39" i="105"/>
  <c r="AV39" i="105"/>
  <c r="AU39" i="105"/>
  <c r="AT39" i="105"/>
  <c r="AS39" i="105"/>
  <c r="AR39" i="105"/>
  <c r="AQ39" i="105"/>
  <c r="AP39" i="105"/>
  <c r="AO39" i="105"/>
  <c r="AN39" i="105"/>
  <c r="AM39" i="105"/>
  <c r="AL39" i="105"/>
  <c r="AK39" i="105"/>
  <c r="AJ39" i="105"/>
  <c r="AI39" i="105"/>
  <c r="AH39" i="105"/>
  <c r="AG39" i="105"/>
  <c r="AF39" i="105"/>
  <c r="AE39" i="105"/>
  <c r="AD39" i="105"/>
  <c r="AC39" i="105"/>
  <c r="AB39" i="105"/>
  <c r="AA39" i="105"/>
  <c r="Z39" i="105"/>
  <c r="Y39" i="105"/>
  <c r="X39" i="105"/>
  <c r="W39" i="105"/>
  <c r="V39" i="105"/>
  <c r="U39" i="105"/>
  <c r="T39" i="105"/>
  <c r="S39" i="105"/>
  <c r="AX39" i="105" s="1"/>
  <c r="AZ39" i="105" s="1"/>
  <c r="F39" i="105"/>
  <c r="AW38" i="105"/>
  <c r="AV38" i="105"/>
  <c r="AU38" i="105"/>
  <c r="AT38" i="105"/>
  <c r="AS38" i="105"/>
  <c r="AR38" i="105"/>
  <c r="AQ38" i="105"/>
  <c r="AP38" i="105"/>
  <c r="AO38" i="105"/>
  <c r="AN38" i="105"/>
  <c r="AM38" i="105"/>
  <c r="AL38" i="105"/>
  <c r="AK38" i="105"/>
  <c r="AJ38" i="105"/>
  <c r="AI38" i="105"/>
  <c r="AH38" i="105"/>
  <c r="AG38" i="105"/>
  <c r="AF38" i="105"/>
  <c r="AE38" i="105"/>
  <c r="AD38" i="105"/>
  <c r="AC38" i="105"/>
  <c r="AB38" i="105"/>
  <c r="AA38" i="105"/>
  <c r="Z38" i="105"/>
  <c r="Y38" i="105"/>
  <c r="X38" i="105"/>
  <c r="W38" i="105"/>
  <c r="V38" i="105"/>
  <c r="U38" i="105"/>
  <c r="T38" i="105"/>
  <c r="S38" i="105"/>
  <c r="AW36" i="105"/>
  <c r="AV36" i="105"/>
  <c r="AU36" i="105"/>
  <c r="AT36" i="105"/>
  <c r="AS36" i="105"/>
  <c r="AR36" i="105"/>
  <c r="AQ36" i="105"/>
  <c r="AP36" i="105"/>
  <c r="AO36" i="105"/>
  <c r="AN36" i="105"/>
  <c r="AM36" i="105"/>
  <c r="AL36" i="105"/>
  <c r="AK36" i="105"/>
  <c r="AJ36" i="105"/>
  <c r="AI36" i="105"/>
  <c r="AH36" i="105"/>
  <c r="AG36" i="105"/>
  <c r="AF36" i="105"/>
  <c r="AE36" i="105"/>
  <c r="AD36" i="105"/>
  <c r="AC36" i="105"/>
  <c r="AB36" i="105"/>
  <c r="AA36" i="105"/>
  <c r="Z36" i="105"/>
  <c r="Y36" i="105"/>
  <c r="X36" i="105"/>
  <c r="W36" i="105"/>
  <c r="V36" i="105"/>
  <c r="U36" i="105"/>
  <c r="T36" i="105"/>
  <c r="S36" i="105"/>
  <c r="F36" i="105"/>
  <c r="AW35" i="105"/>
  <c r="AV35" i="105"/>
  <c r="AU35" i="105"/>
  <c r="AT35" i="105"/>
  <c r="AS35" i="105"/>
  <c r="AR35" i="105"/>
  <c r="AQ35" i="105"/>
  <c r="AP35" i="105"/>
  <c r="AO35" i="105"/>
  <c r="AN35" i="105"/>
  <c r="AM35" i="105"/>
  <c r="AL35" i="105"/>
  <c r="AK35" i="105"/>
  <c r="AJ35" i="105"/>
  <c r="AI35" i="105"/>
  <c r="AH35" i="105"/>
  <c r="AG35" i="105"/>
  <c r="AF35" i="105"/>
  <c r="AE35" i="105"/>
  <c r="AD35" i="105"/>
  <c r="AC35" i="105"/>
  <c r="AB35" i="105"/>
  <c r="AA35" i="105"/>
  <c r="Z35" i="105"/>
  <c r="Y35" i="105"/>
  <c r="X35" i="105"/>
  <c r="W35" i="105"/>
  <c r="V35" i="105"/>
  <c r="U35" i="105"/>
  <c r="T35" i="105"/>
  <c r="S35" i="105"/>
  <c r="AW33" i="105"/>
  <c r="AV33" i="105"/>
  <c r="AU33" i="105"/>
  <c r="AT33" i="105"/>
  <c r="AS33" i="105"/>
  <c r="AR33" i="105"/>
  <c r="AQ33" i="105"/>
  <c r="AP33" i="105"/>
  <c r="AO33" i="105"/>
  <c r="AN33" i="105"/>
  <c r="AM33" i="105"/>
  <c r="AL33" i="105"/>
  <c r="AK33" i="105"/>
  <c r="AJ33" i="105"/>
  <c r="AI33" i="105"/>
  <c r="AH33" i="105"/>
  <c r="AG33" i="105"/>
  <c r="AF33" i="105"/>
  <c r="AE33" i="105"/>
  <c r="AD33" i="105"/>
  <c r="AC33" i="105"/>
  <c r="AB33" i="105"/>
  <c r="AA33" i="105"/>
  <c r="Z33" i="105"/>
  <c r="Y33" i="105"/>
  <c r="X33" i="105"/>
  <c r="W33" i="105"/>
  <c r="V33" i="105"/>
  <c r="U33" i="105"/>
  <c r="T33" i="105"/>
  <c r="S33" i="105"/>
  <c r="AX33" i="105" s="1"/>
  <c r="AZ33" i="105" s="1"/>
  <c r="F33" i="105"/>
  <c r="AW32" i="105"/>
  <c r="AV32" i="105"/>
  <c r="AU32" i="105"/>
  <c r="AT32" i="105"/>
  <c r="AS32" i="105"/>
  <c r="AR32" i="105"/>
  <c r="AQ32" i="105"/>
  <c r="AP32" i="105"/>
  <c r="AO32" i="105"/>
  <c r="AN32" i="105"/>
  <c r="AM32" i="105"/>
  <c r="AL32" i="105"/>
  <c r="AK32" i="105"/>
  <c r="AJ32" i="105"/>
  <c r="AI32" i="105"/>
  <c r="AH32" i="105"/>
  <c r="AG32" i="105"/>
  <c r="AF32" i="105"/>
  <c r="AE32" i="105"/>
  <c r="AD32" i="105"/>
  <c r="AC32" i="105"/>
  <c r="AB32" i="105"/>
  <c r="AA32" i="105"/>
  <c r="Z32" i="105"/>
  <c r="Y32" i="105"/>
  <c r="X32" i="105"/>
  <c r="W32" i="105"/>
  <c r="V32" i="105"/>
  <c r="U32" i="105"/>
  <c r="T32" i="105"/>
  <c r="S32" i="105"/>
  <c r="AX32" i="105" s="1"/>
  <c r="AZ32" i="105" s="1"/>
  <c r="AW30" i="105"/>
  <c r="AV30" i="105"/>
  <c r="AU30" i="105"/>
  <c r="AT30" i="105"/>
  <c r="AS30" i="105"/>
  <c r="AR30" i="105"/>
  <c r="AQ30" i="105"/>
  <c r="AP30" i="105"/>
  <c r="AO30" i="105"/>
  <c r="AN30" i="105"/>
  <c r="AM30" i="105"/>
  <c r="AL30" i="105"/>
  <c r="AK30" i="105"/>
  <c r="AJ30" i="105"/>
  <c r="AI30" i="105"/>
  <c r="AH30" i="105"/>
  <c r="AG30" i="105"/>
  <c r="AF30" i="105"/>
  <c r="AE30" i="105"/>
  <c r="AD30" i="105"/>
  <c r="AC30" i="105"/>
  <c r="AB30" i="105"/>
  <c r="AA30" i="105"/>
  <c r="Z30" i="105"/>
  <c r="Y30" i="105"/>
  <c r="X30" i="105"/>
  <c r="W30" i="105"/>
  <c r="V30" i="105"/>
  <c r="U30" i="105"/>
  <c r="T30" i="105"/>
  <c r="S30" i="105"/>
  <c r="F30" i="105"/>
  <c r="AW29" i="105"/>
  <c r="AV29" i="105"/>
  <c r="AU29" i="105"/>
  <c r="AT29" i="105"/>
  <c r="AS29" i="105"/>
  <c r="AR29" i="105"/>
  <c r="AQ29" i="105"/>
  <c r="AP29" i="105"/>
  <c r="AO29" i="105"/>
  <c r="AN29" i="105"/>
  <c r="AM29" i="105"/>
  <c r="AL29" i="105"/>
  <c r="AK29" i="105"/>
  <c r="AJ29" i="105"/>
  <c r="AI29" i="105"/>
  <c r="AH29" i="105"/>
  <c r="AG29" i="105"/>
  <c r="AF29" i="105"/>
  <c r="AE29" i="105"/>
  <c r="AD29" i="105"/>
  <c r="AC29" i="105"/>
  <c r="AB29" i="105"/>
  <c r="AA29" i="105"/>
  <c r="Z29" i="105"/>
  <c r="Y29" i="105"/>
  <c r="X29" i="105"/>
  <c r="W29" i="105"/>
  <c r="V29" i="105"/>
  <c r="U29" i="105"/>
  <c r="T29" i="105"/>
  <c r="S29" i="105"/>
  <c r="AW27" i="105"/>
  <c r="AV27" i="105"/>
  <c r="AU27" i="105"/>
  <c r="AT27" i="105"/>
  <c r="AS27" i="105"/>
  <c r="AR27" i="105"/>
  <c r="AQ27" i="105"/>
  <c r="AP27" i="105"/>
  <c r="AO27" i="105"/>
  <c r="AN27" i="105"/>
  <c r="AM27" i="105"/>
  <c r="AL27" i="105"/>
  <c r="AK27" i="105"/>
  <c r="AJ27" i="105"/>
  <c r="AI27" i="105"/>
  <c r="AH27" i="105"/>
  <c r="AG27" i="105"/>
  <c r="AF27" i="105"/>
  <c r="AE27" i="105"/>
  <c r="AD27" i="105"/>
  <c r="AC27" i="105"/>
  <c r="AB27" i="105"/>
  <c r="AA27" i="105"/>
  <c r="Z27" i="105"/>
  <c r="Y27" i="105"/>
  <c r="X27" i="105"/>
  <c r="W27" i="105"/>
  <c r="V27" i="105"/>
  <c r="U27" i="105"/>
  <c r="T27" i="105"/>
  <c r="S27" i="105"/>
  <c r="AX27" i="105" s="1"/>
  <c r="AZ27" i="105" s="1"/>
  <c r="F27" i="105"/>
  <c r="AW26" i="105"/>
  <c r="AV26" i="105"/>
  <c r="AU26" i="105"/>
  <c r="AT26" i="105"/>
  <c r="AS26" i="105"/>
  <c r="AR26" i="105"/>
  <c r="AQ26" i="105"/>
  <c r="AP26" i="105"/>
  <c r="AO26" i="105"/>
  <c r="AN26" i="105"/>
  <c r="AM26" i="105"/>
  <c r="AL26" i="105"/>
  <c r="AK26" i="105"/>
  <c r="AJ26" i="105"/>
  <c r="AI26" i="105"/>
  <c r="AH26" i="105"/>
  <c r="AG26" i="105"/>
  <c r="AF26" i="105"/>
  <c r="AE26" i="105"/>
  <c r="AD26" i="105"/>
  <c r="AC26" i="105"/>
  <c r="AB26" i="105"/>
  <c r="AA26" i="105"/>
  <c r="Z26" i="105"/>
  <c r="Y26" i="105"/>
  <c r="X26" i="105"/>
  <c r="W26" i="105"/>
  <c r="V26" i="105"/>
  <c r="U26" i="105"/>
  <c r="T26" i="105"/>
  <c r="S26" i="105"/>
  <c r="AX26" i="105" s="1"/>
  <c r="AZ26" i="105" s="1"/>
  <c r="B25" i="105"/>
  <c r="B28" i="105" s="1"/>
  <c r="B31" i="105" s="1"/>
  <c r="B34" i="105" s="1"/>
  <c r="B37" i="105" s="1"/>
  <c r="B40" i="105" s="1"/>
  <c r="B43" i="105" s="1"/>
  <c r="B46" i="105" s="1"/>
  <c r="B49" i="105" s="1"/>
  <c r="B52" i="105" s="1"/>
  <c r="B55" i="105" s="1"/>
  <c r="B58" i="105" s="1"/>
  <c r="AW24" i="105"/>
  <c r="AV24" i="105"/>
  <c r="AU24" i="105"/>
  <c r="AT24" i="105"/>
  <c r="AS24" i="105"/>
  <c r="AR24" i="105"/>
  <c r="AQ24" i="105"/>
  <c r="AP24" i="105"/>
  <c r="AO24" i="105"/>
  <c r="AN24" i="105"/>
  <c r="AM24" i="105"/>
  <c r="AL24" i="105"/>
  <c r="AK24" i="105"/>
  <c r="AJ24" i="105"/>
  <c r="AI24" i="105"/>
  <c r="AH24" i="105"/>
  <c r="AG24" i="105"/>
  <c r="AF24" i="105"/>
  <c r="AE24" i="105"/>
  <c r="AD24" i="105"/>
  <c r="AC24" i="105"/>
  <c r="AB24" i="105"/>
  <c r="AA24" i="105"/>
  <c r="Z24" i="105"/>
  <c r="Y24" i="105"/>
  <c r="X24" i="105"/>
  <c r="W24" i="105"/>
  <c r="V24" i="105"/>
  <c r="U24" i="105"/>
  <c r="F24" i="105"/>
  <c r="AF62" i="105" s="1"/>
  <c r="AW23" i="105"/>
  <c r="AV23" i="105"/>
  <c r="AU23" i="105"/>
  <c r="AT23" i="105"/>
  <c r="AS23" i="105"/>
  <c r="AR23" i="105"/>
  <c r="AQ23" i="105"/>
  <c r="AP23" i="105"/>
  <c r="AO23" i="105"/>
  <c r="AN23" i="105"/>
  <c r="AM23" i="105"/>
  <c r="AL23" i="105"/>
  <c r="AK23" i="105"/>
  <c r="AJ23" i="105"/>
  <c r="AI23" i="105"/>
  <c r="AH23" i="105"/>
  <c r="AG23" i="105"/>
  <c r="AF23" i="105"/>
  <c r="AE23" i="105"/>
  <c r="AD23" i="105"/>
  <c r="AC23" i="105"/>
  <c r="AB23" i="105"/>
  <c r="AA23" i="105"/>
  <c r="Z23" i="105"/>
  <c r="Y23" i="105"/>
  <c r="X23" i="105"/>
  <c r="W23" i="105"/>
  <c r="V23" i="105"/>
  <c r="U23" i="105"/>
  <c r="AW19" i="105"/>
  <c r="AW20" i="105" s="1"/>
  <c r="AW21" i="105" s="1"/>
  <c r="AV19" i="105"/>
  <c r="AV20" i="105" s="1"/>
  <c r="AV21" i="105" s="1"/>
  <c r="AU19" i="105"/>
  <c r="AU20" i="105" s="1"/>
  <c r="AU21" i="105" s="1"/>
  <c r="AX17" i="105"/>
  <c r="BC14" i="105"/>
  <c r="AC2" i="105"/>
  <c r="AT20" i="105" s="1"/>
  <c r="AT21" i="105" s="1"/>
  <c r="AX38" i="105" l="1"/>
  <c r="AZ38" i="105" s="1"/>
  <c r="S23" i="105"/>
  <c r="AX23" i="105" s="1"/>
  <c r="AZ23" i="105" s="1"/>
  <c r="AX29" i="105"/>
  <c r="AZ29" i="105" s="1"/>
  <c r="AX30" i="105"/>
  <c r="AZ30" i="105" s="1"/>
  <c r="AX35" i="105"/>
  <c r="AZ35" i="105" s="1"/>
  <c r="AX36" i="105"/>
  <c r="AZ36" i="105" s="1"/>
  <c r="AX41" i="105"/>
  <c r="AZ41" i="105" s="1"/>
  <c r="AX42" i="105"/>
  <c r="AZ42" i="105" s="1"/>
  <c r="AX47" i="105"/>
  <c r="AZ47" i="105" s="1"/>
  <c r="AX48" i="105"/>
  <c r="AZ48" i="105" s="1"/>
  <c r="AX53" i="105"/>
  <c r="AZ53" i="105" s="1"/>
  <c r="AX54" i="105"/>
  <c r="AZ54" i="105" s="1"/>
  <c r="AX59" i="105"/>
  <c r="AZ59" i="105" s="1"/>
  <c r="AX60" i="105"/>
  <c r="AZ60" i="105" s="1"/>
  <c r="U6" i="106"/>
  <c r="BB8" i="105"/>
  <c r="S20" i="105"/>
  <c r="S21" i="105" s="1"/>
  <c r="U20" i="105"/>
  <c r="U21" i="105" s="1"/>
  <c r="W20" i="105"/>
  <c r="W21" i="105" s="1"/>
  <c r="Y20" i="105"/>
  <c r="Y21" i="105" s="1"/>
  <c r="AA20" i="105"/>
  <c r="AA21" i="105" s="1"/>
  <c r="AC20" i="105"/>
  <c r="AC21" i="105" s="1"/>
  <c r="AE20" i="105"/>
  <c r="AE21" i="105" s="1"/>
  <c r="AG20" i="105"/>
  <c r="AG21" i="105" s="1"/>
  <c r="AI20" i="105"/>
  <c r="AI21" i="105" s="1"/>
  <c r="AK20" i="105"/>
  <c r="AK21" i="105" s="1"/>
  <c r="AM20" i="105"/>
  <c r="AM21" i="105" s="1"/>
  <c r="AO20" i="105"/>
  <c r="AO21" i="105" s="1"/>
  <c r="AQ20" i="105"/>
  <c r="AQ21" i="105" s="1"/>
  <c r="AS20" i="105"/>
  <c r="AS21" i="105" s="1"/>
  <c r="T62" i="105"/>
  <c r="V62" i="105"/>
  <c r="X62" i="105"/>
  <c r="AB62" i="105"/>
  <c r="T20" i="105"/>
  <c r="T21" i="105" s="1"/>
  <c r="V20" i="105"/>
  <c r="V21" i="105" s="1"/>
  <c r="X20" i="105"/>
  <c r="X21" i="105" s="1"/>
  <c r="Z20" i="105"/>
  <c r="Z21" i="105" s="1"/>
  <c r="AB20" i="105"/>
  <c r="AB21" i="105" s="1"/>
  <c r="AD20" i="105"/>
  <c r="AD21" i="105" s="1"/>
  <c r="AF20" i="105"/>
  <c r="AF21" i="105" s="1"/>
  <c r="AH20" i="105"/>
  <c r="AH21" i="105" s="1"/>
  <c r="AJ20" i="105"/>
  <c r="AJ21" i="105" s="1"/>
  <c r="AL20" i="105"/>
  <c r="AL21" i="105" s="1"/>
  <c r="AN20" i="105"/>
  <c r="AN21" i="105" s="1"/>
  <c r="AP20" i="105"/>
  <c r="AP21" i="105" s="1"/>
  <c r="AR20" i="105"/>
  <c r="AR21" i="105" s="1"/>
  <c r="AX68" i="105"/>
  <c r="AZ68" i="105" s="1"/>
  <c r="AV68" i="105"/>
  <c r="AT68" i="105"/>
  <c r="AR68" i="105"/>
  <c r="AP68" i="105"/>
  <c r="AN68" i="105"/>
  <c r="AL68" i="105"/>
  <c r="AJ68" i="105"/>
  <c r="AH68" i="105"/>
  <c r="AF68" i="105"/>
  <c r="AD68" i="105"/>
  <c r="AB68" i="105"/>
  <c r="Z68" i="105"/>
  <c r="X68" i="105"/>
  <c r="V68" i="105"/>
  <c r="T68" i="105"/>
  <c r="AW67" i="105"/>
  <c r="AU67" i="105"/>
  <c r="AS67" i="105"/>
  <c r="AQ67" i="105"/>
  <c r="AO67" i="105"/>
  <c r="AM67" i="105"/>
  <c r="AK67" i="105"/>
  <c r="AI67" i="105"/>
  <c r="AG67" i="105"/>
  <c r="AE67" i="105"/>
  <c r="AC67" i="105"/>
  <c r="AA67" i="105"/>
  <c r="Y67" i="105"/>
  <c r="W67" i="105"/>
  <c r="U67" i="105"/>
  <c r="S67" i="105"/>
  <c r="AX66" i="105"/>
  <c r="AZ66" i="105" s="1"/>
  <c r="AV66" i="105"/>
  <c r="AT66" i="105"/>
  <c r="AR66" i="105"/>
  <c r="AP66" i="105"/>
  <c r="AN66" i="105"/>
  <c r="AL66" i="105"/>
  <c r="AJ66" i="105"/>
  <c r="AH66" i="105"/>
  <c r="AF66" i="105"/>
  <c r="AD66" i="105"/>
  <c r="AB66" i="105"/>
  <c r="Z66" i="105"/>
  <c r="X66" i="105"/>
  <c r="V66" i="105"/>
  <c r="T66" i="105"/>
  <c r="AW65" i="105"/>
  <c r="AU65" i="105"/>
  <c r="AS65" i="105"/>
  <c r="AQ65" i="105"/>
  <c r="AO65" i="105"/>
  <c r="AM65" i="105"/>
  <c r="AK65" i="105"/>
  <c r="AI65" i="105"/>
  <c r="AG65" i="105"/>
  <c r="AE65" i="105"/>
  <c r="AC65" i="105"/>
  <c r="AA65" i="105"/>
  <c r="Y65" i="105"/>
  <c r="W65" i="105"/>
  <c r="U65" i="105"/>
  <c r="S65" i="105"/>
  <c r="AX64" i="105"/>
  <c r="AZ64" i="105" s="1"/>
  <c r="AV64" i="105"/>
  <c r="AT64" i="105"/>
  <c r="AR64" i="105"/>
  <c r="AP64" i="105"/>
  <c r="AN64" i="105"/>
  <c r="AL64" i="105"/>
  <c r="AJ64" i="105"/>
  <c r="AH64" i="105"/>
  <c r="AF64" i="105"/>
  <c r="AD64" i="105"/>
  <c r="AB64" i="105"/>
  <c r="Z64" i="105"/>
  <c r="X64" i="105"/>
  <c r="V64" i="105"/>
  <c r="T64" i="105"/>
  <c r="AW63" i="105"/>
  <c r="AU63" i="105"/>
  <c r="AU68" i="105"/>
  <c r="AQ68" i="105"/>
  <c r="AM68" i="105"/>
  <c r="AI68" i="105"/>
  <c r="AE68" i="105"/>
  <c r="AA68" i="105"/>
  <c r="W68" i="105"/>
  <c r="S68" i="105"/>
  <c r="AV67" i="105"/>
  <c r="AR67" i="105"/>
  <c r="AN67" i="105"/>
  <c r="AJ67" i="105"/>
  <c r="AF67" i="105"/>
  <c r="AB67" i="105"/>
  <c r="X67" i="105"/>
  <c r="T67" i="105"/>
  <c r="AW66" i="105"/>
  <c r="AS66" i="105"/>
  <c r="AO66" i="105"/>
  <c r="AK66" i="105"/>
  <c r="AG66" i="105"/>
  <c r="AC66" i="105"/>
  <c r="Y66" i="105"/>
  <c r="U66" i="105"/>
  <c r="AX65" i="105"/>
  <c r="AZ65" i="105" s="1"/>
  <c r="AT65" i="105"/>
  <c r="AP65" i="105"/>
  <c r="AL65" i="105"/>
  <c r="AH65" i="105"/>
  <c r="AD65" i="105"/>
  <c r="Z65" i="105"/>
  <c r="V65" i="105"/>
  <c r="AU64" i="105"/>
  <c r="AQ64" i="105"/>
  <c r="AM64" i="105"/>
  <c r="AI64" i="105"/>
  <c r="AE64" i="105"/>
  <c r="AA64" i="105"/>
  <c r="W64" i="105"/>
  <c r="S64" i="105"/>
  <c r="AV63" i="105"/>
  <c r="AS63" i="105"/>
  <c r="AQ63" i="105"/>
  <c r="AO63" i="105"/>
  <c r="AM63" i="105"/>
  <c r="AK63" i="105"/>
  <c r="AI63" i="105"/>
  <c r="AG63" i="105"/>
  <c r="AE63" i="105"/>
  <c r="AC63" i="105"/>
  <c r="AA63" i="105"/>
  <c r="Y63" i="105"/>
  <c r="W63" i="105"/>
  <c r="U63" i="105"/>
  <c r="S63" i="105"/>
  <c r="AX62" i="105"/>
  <c r="AZ62" i="105" s="1"/>
  <c r="AV62" i="105"/>
  <c r="AT62" i="105"/>
  <c r="AR62" i="105"/>
  <c r="AP62" i="105"/>
  <c r="AN62" i="105"/>
  <c r="AL62" i="105"/>
  <c r="AJ62" i="105"/>
  <c r="AW68" i="105"/>
  <c r="AS68" i="105"/>
  <c r="AO68" i="105"/>
  <c r="AK68" i="105"/>
  <c r="AG68" i="105"/>
  <c r="AC68" i="105"/>
  <c r="Y68" i="105"/>
  <c r="U68" i="105"/>
  <c r="AX67" i="105"/>
  <c r="AZ67" i="105" s="1"/>
  <c r="AT67" i="105"/>
  <c r="AP67" i="105"/>
  <c r="AL67" i="105"/>
  <c r="AH67" i="105"/>
  <c r="AD67" i="105"/>
  <c r="Z67" i="105"/>
  <c r="V67" i="105"/>
  <c r="AU66" i="105"/>
  <c r="AQ66" i="105"/>
  <c r="AM66" i="105"/>
  <c r="AI66" i="105"/>
  <c r="AE66" i="105"/>
  <c r="AA66" i="105"/>
  <c r="W66" i="105"/>
  <c r="S66" i="105"/>
  <c r="AV65" i="105"/>
  <c r="AR65" i="105"/>
  <c r="AN65" i="105"/>
  <c r="AJ65" i="105"/>
  <c r="AF65" i="105"/>
  <c r="AB65" i="105"/>
  <c r="X65" i="105"/>
  <c r="T65" i="105"/>
  <c r="AW64" i="105"/>
  <c r="AS64" i="105"/>
  <c r="AO64" i="105"/>
  <c r="AK64" i="105"/>
  <c r="AG64" i="105"/>
  <c r="AC64" i="105"/>
  <c r="Y64" i="105"/>
  <c r="U64" i="105"/>
  <c r="AX63" i="105"/>
  <c r="AZ63" i="105" s="1"/>
  <c r="AT63" i="105"/>
  <c r="AR63" i="105"/>
  <c r="AP63" i="105"/>
  <c r="AN63" i="105"/>
  <c r="AL63" i="105"/>
  <c r="AJ63" i="105"/>
  <c r="AH63" i="105"/>
  <c r="AF63" i="105"/>
  <c r="AD63" i="105"/>
  <c r="AB63" i="105"/>
  <c r="Z63" i="105"/>
  <c r="X63" i="105"/>
  <c r="V63" i="105"/>
  <c r="T63" i="105"/>
  <c r="AW62" i="105"/>
  <c r="AU62" i="105"/>
  <c r="AS62" i="105"/>
  <c r="AQ62" i="105"/>
  <c r="AO62" i="105"/>
  <c r="AM62" i="105"/>
  <c r="AK62" i="105"/>
  <c r="AI62" i="105"/>
  <c r="AG62" i="105"/>
  <c r="AE62" i="105"/>
  <c r="AC62" i="105"/>
  <c r="AA62" i="105"/>
  <c r="Y62" i="105"/>
  <c r="S62" i="105"/>
  <c r="U62" i="105"/>
  <c r="W62" i="105"/>
  <c r="Z62" i="105"/>
  <c r="AD62" i="105"/>
  <c r="AH62" i="105"/>
  <c r="T24" i="105" l="1"/>
  <c r="S24" i="105"/>
  <c r="AX24" i="105" l="1"/>
  <c r="AZ24" i="105" s="1"/>
</calcChain>
</file>

<file path=xl/sharedStrings.xml><?xml version="1.0" encoding="utf-8"?>
<sst xmlns="http://schemas.openxmlformats.org/spreadsheetml/2006/main" count="1253" uniqueCount="544">
  <si>
    <t>通所リハビリテーション・介護予防通所リハビリテーション事業所の
指定申請に係る添付書類一覧</t>
    <phoneticPr fontId="14"/>
  </si>
  <si>
    <t>※介護保険法第71条ただし書きにより、「別段の申出」をした事業所が再度通所リハビリテーション事業所の指定を申請する際、必要な書類です。</t>
    <rPh sb="1" eb="3">
      <t>カイゴ</t>
    </rPh>
    <rPh sb="3" eb="5">
      <t>ホケン</t>
    </rPh>
    <rPh sb="5" eb="6">
      <t>ホウ</t>
    </rPh>
    <rPh sb="6" eb="7">
      <t>ｄ</t>
    </rPh>
    <rPh sb="9" eb="10">
      <t>ジョウ</t>
    </rPh>
    <rPh sb="13" eb="14">
      <t>ガ</t>
    </rPh>
    <rPh sb="20" eb="22">
      <t>ベツダン</t>
    </rPh>
    <rPh sb="23" eb="25">
      <t>モウシデ</t>
    </rPh>
    <rPh sb="29" eb="31">
      <t>ジギョウ</t>
    </rPh>
    <rPh sb="31" eb="32">
      <t>ショ</t>
    </rPh>
    <rPh sb="33" eb="35">
      <t>サイド</t>
    </rPh>
    <rPh sb="35" eb="37">
      <t>ツウショ</t>
    </rPh>
    <rPh sb="46" eb="48">
      <t>ジギョウ</t>
    </rPh>
    <rPh sb="48" eb="49">
      <t>ショ</t>
    </rPh>
    <rPh sb="50" eb="52">
      <t>シテイ</t>
    </rPh>
    <rPh sb="53" eb="55">
      <t>シンセイ</t>
    </rPh>
    <rPh sb="57" eb="58">
      <t>サイ</t>
    </rPh>
    <rPh sb="59" eb="61">
      <t>ヒツヨウ</t>
    </rPh>
    <rPh sb="62" eb="64">
      <t>ショルイ</t>
    </rPh>
    <phoneticPr fontId="14"/>
  </si>
  <si>
    <t>備　考</t>
    <phoneticPr fontId="14"/>
  </si>
  <si>
    <t>○</t>
    <phoneticPr fontId="11"/>
  </si>
  <si>
    <t>運営規程（料金表含む）</t>
    <rPh sb="5" eb="7">
      <t>リョウキン</t>
    </rPh>
    <rPh sb="7" eb="8">
      <t>ヒョウ</t>
    </rPh>
    <rPh sb="8" eb="9">
      <t>フク</t>
    </rPh>
    <phoneticPr fontId="14"/>
  </si>
  <si>
    <t>○</t>
    <phoneticPr fontId="11"/>
  </si>
  <si>
    <t>○</t>
    <phoneticPr fontId="11"/>
  </si>
  <si>
    <t>　提出いただいた申請書類に記載された内容等について問い合わせをする際の担当者名と連絡先を記入してください。</t>
    <rPh sb="1" eb="3">
      <t>テイシュツ</t>
    </rPh>
    <rPh sb="8" eb="10">
      <t>シンセイ</t>
    </rPh>
    <rPh sb="10" eb="12">
      <t>ジョルイ</t>
    </rPh>
    <rPh sb="13" eb="15">
      <t>キサイ</t>
    </rPh>
    <rPh sb="18" eb="20">
      <t>ナイヨウ</t>
    </rPh>
    <rPh sb="20" eb="21">
      <t>トウ</t>
    </rPh>
    <rPh sb="25" eb="28">
      <t>トイア</t>
    </rPh>
    <rPh sb="33" eb="34">
      <t>サイ</t>
    </rPh>
    <rPh sb="35" eb="38">
      <t>タントウシャ</t>
    </rPh>
    <rPh sb="38" eb="39">
      <t>メイ</t>
    </rPh>
    <rPh sb="40" eb="42">
      <t>レンラク</t>
    </rPh>
    <rPh sb="42" eb="43">
      <t>サキ</t>
    </rPh>
    <rPh sb="44" eb="46">
      <t>キニュウ</t>
    </rPh>
    <phoneticPr fontId="14"/>
  </si>
  <si>
    <t>○</t>
    <phoneticPr fontId="11"/>
  </si>
  <si>
    <t>月</t>
  </si>
  <si>
    <t>日</t>
  </si>
  <si>
    <t>電話番号</t>
  </si>
  <si>
    <t>申請するサービス種類</t>
  </si>
  <si>
    <t>ＦＡＸ番号</t>
  </si>
  <si>
    <t>年</t>
  </si>
  <si>
    <t>申請者</t>
  </si>
  <si>
    <t>関係書類を添えて申請します。</t>
  </si>
  <si>
    <t>同一所在地において行う事業等の種類</t>
  </si>
  <si>
    <t>訪問介護</t>
  </si>
  <si>
    <t>訪問入浴介護</t>
  </si>
  <si>
    <t>訪問看護</t>
  </si>
  <si>
    <t>通所介護</t>
  </si>
  <si>
    <t>短期入所生活介護</t>
  </si>
  <si>
    <t>短期入所療養介護</t>
  </si>
  <si>
    <t>福祉用具貸与</t>
  </si>
  <si>
    <t>申請書</t>
  </si>
  <si>
    <t>（ＦＡＸ）</t>
    <phoneticPr fontId="14"/>
  </si>
  <si>
    <t>日</t>
    <rPh sb="0" eb="1">
      <t>ニチ</t>
    </rPh>
    <phoneticPr fontId="14"/>
  </si>
  <si>
    <t>月</t>
    <rPh sb="0" eb="1">
      <t>ゲツ</t>
    </rPh>
    <phoneticPr fontId="14"/>
  </si>
  <si>
    <t>都</t>
    <rPh sb="0" eb="1">
      <t>ト</t>
    </rPh>
    <phoneticPr fontId="14"/>
  </si>
  <si>
    <t>氏　名</t>
    <rPh sb="0" eb="3">
      <t>シメイ</t>
    </rPh>
    <phoneticPr fontId="14"/>
  </si>
  <si>
    <t>医療機関コード等</t>
    <rPh sb="7" eb="8">
      <t>トウ</t>
    </rPh>
    <phoneticPr fontId="14"/>
  </si>
  <si>
    <t>申請者
確認欄</t>
    <rPh sb="0" eb="3">
      <t>シンセイシャ</t>
    </rPh>
    <rPh sb="4" eb="6">
      <t>カクニン</t>
    </rPh>
    <rPh sb="6" eb="7">
      <t>ラン</t>
    </rPh>
    <phoneticPr fontId="14"/>
  </si>
  <si>
    <t>指定居宅サービス事業所</t>
    <rPh sb="10" eb="11">
      <t>ショ</t>
    </rPh>
    <phoneticPr fontId="14"/>
  </si>
  <si>
    <t>　  介護保険法に規定する事業所（施設）に係る指定（許可）を受けたいので、下記のとおり、</t>
    <rPh sb="15" eb="16">
      <t>ショ</t>
    </rPh>
    <phoneticPr fontId="14"/>
  </si>
  <si>
    <t>特定施設入居者生活介護</t>
    <rPh sb="5" eb="6">
      <t>キョ</t>
    </rPh>
    <phoneticPr fontId="14"/>
  </si>
  <si>
    <t>特定福祉用具販売</t>
    <rPh sb="0" eb="2">
      <t>トクテイ</t>
    </rPh>
    <rPh sb="6" eb="8">
      <t>ハンバイ</t>
    </rPh>
    <phoneticPr fontId="14"/>
  </si>
  <si>
    <t>所在地</t>
    <rPh sb="0" eb="3">
      <t>ショザイチ</t>
    </rPh>
    <phoneticPr fontId="14"/>
  </si>
  <si>
    <t>連絡先</t>
    <rPh sb="0" eb="3">
      <t>レンラクサキ</t>
    </rPh>
    <phoneticPr fontId="14"/>
  </si>
  <si>
    <t>管理者</t>
    <rPh sb="0" eb="3">
      <t>カンリシャ</t>
    </rPh>
    <phoneticPr fontId="14"/>
  </si>
  <si>
    <t>備考</t>
    <rPh sb="0" eb="2">
      <t>ビコウ</t>
    </rPh>
    <phoneticPr fontId="14"/>
  </si>
  <si>
    <t>備考　１　「申請者確認欄」の該当欄に「〇」を付し、添付書類等に漏れがないよう確認してください。</t>
    <rPh sb="0" eb="2">
      <t>ビコウ</t>
    </rPh>
    <phoneticPr fontId="14"/>
  </si>
  <si>
    <t>事業所名</t>
    <rPh sb="0" eb="3">
      <t>ジギョウショ</t>
    </rPh>
    <rPh sb="3" eb="4">
      <t>メイ</t>
    </rPh>
    <phoneticPr fontId="14"/>
  </si>
  <si>
    <t>住所</t>
    <rPh sb="0" eb="2">
      <t>ジュウショ</t>
    </rPh>
    <phoneticPr fontId="14"/>
  </si>
  <si>
    <t>（この書類も提出してください。）</t>
    <rPh sb="1" eb="5">
      <t>コノショルイ</t>
    </rPh>
    <rPh sb="6" eb="8">
      <t>テイシュツ</t>
    </rPh>
    <phoneticPr fontId="14"/>
  </si>
  <si>
    <t>申請する事業所の名称</t>
    <rPh sb="0" eb="2">
      <t>シンセイ</t>
    </rPh>
    <phoneticPr fontId="14"/>
  </si>
  <si>
    <t>申　請　書　及　び　添　付　書　類</t>
    <rPh sb="0" eb="5">
      <t>シンセイショ</t>
    </rPh>
    <rPh sb="6" eb="7">
      <t>オヨ</t>
    </rPh>
    <rPh sb="10" eb="13">
      <t>テンプ</t>
    </rPh>
    <rPh sb="14" eb="17">
      <t>ショルイ</t>
    </rPh>
    <phoneticPr fontId="14"/>
  </si>
  <si>
    <t>○</t>
    <phoneticPr fontId="11"/>
  </si>
  <si>
    <t>○</t>
    <phoneticPr fontId="11"/>
  </si>
  <si>
    <t>＜法人以外の者が開設する病院・診療所である場合を除く。＞</t>
    <rPh sb="21" eb="23">
      <t>バアイ</t>
    </rPh>
    <phoneticPr fontId="14"/>
  </si>
  <si>
    <t>従業者の勤務体制及び勤務形態一覧表（参考様式１）</t>
    <rPh sb="18" eb="20">
      <t>サンコウ</t>
    </rPh>
    <rPh sb="20" eb="22">
      <t>ヨウシキ</t>
    </rPh>
    <phoneticPr fontId="11"/>
  </si>
  <si>
    <t>外観及び内部の様子がわかる写真</t>
    <phoneticPr fontId="14"/>
  </si>
  <si>
    <t>担　当　者　連　絡　先</t>
    <rPh sb="0" eb="5">
      <t>タントウシャ</t>
    </rPh>
    <rPh sb="6" eb="9">
      <t>レンラク</t>
    </rPh>
    <rPh sb="10" eb="11">
      <t>サキ</t>
    </rPh>
    <phoneticPr fontId="14"/>
  </si>
  <si>
    <t>担当者名</t>
    <rPh sb="0" eb="3">
      <t>タントウシャ</t>
    </rPh>
    <rPh sb="3" eb="4">
      <t>メイ</t>
    </rPh>
    <phoneticPr fontId="14"/>
  </si>
  <si>
    <t>連絡先</t>
    <rPh sb="0" eb="2">
      <t>レンラク</t>
    </rPh>
    <rPh sb="2" eb="3">
      <t>サキ</t>
    </rPh>
    <phoneticPr fontId="14"/>
  </si>
  <si>
    <t>（電話）</t>
    <rPh sb="1" eb="3">
      <t>デンワ</t>
    </rPh>
    <phoneticPr fontId="14"/>
  </si>
  <si>
    <t>病院</t>
    <rPh sb="0" eb="2">
      <t>ビョウイン</t>
    </rPh>
    <phoneticPr fontId="14"/>
  </si>
  <si>
    <t>利用定員</t>
    <rPh sb="0" eb="2">
      <t>リヨウ</t>
    </rPh>
    <rPh sb="2" eb="4">
      <t>テイイン</t>
    </rPh>
    <phoneticPr fontId="14"/>
  </si>
  <si>
    <t>計</t>
    <rPh sb="0" eb="1">
      <t>ケイ</t>
    </rPh>
    <phoneticPr fontId="14"/>
  </si>
  <si>
    <t xml:space="preserve"> </t>
    <phoneticPr fontId="14"/>
  </si>
  <si>
    <t>居宅療養管理指導</t>
    <rPh sb="6" eb="8">
      <t>シドウ</t>
    </rPh>
    <phoneticPr fontId="14"/>
  </si>
  <si>
    <t>常勤職員の勤務時間に関する調べ</t>
    <rPh sb="0" eb="2">
      <t>ジョウキン</t>
    </rPh>
    <rPh sb="2" eb="4">
      <t>ショクイン</t>
    </rPh>
    <rPh sb="5" eb="7">
      <t>キンム</t>
    </rPh>
    <rPh sb="7" eb="9">
      <t>ジカン</t>
    </rPh>
    <rPh sb="10" eb="11">
      <t>カン</t>
    </rPh>
    <rPh sb="13" eb="14">
      <t>シラ</t>
    </rPh>
    <phoneticPr fontId="14"/>
  </si>
  <si>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4"/>
  </si>
  <si>
    <t>1日あたりの労働時間－①</t>
    <rPh sb="1" eb="2">
      <t>ニチ</t>
    </rPh>
    <rPh sb="6" eb="8">
      <t>ロウドウ</t>
    </rPh>
    <rPh sb="8" eb="10">
      <t>ジカン</t>
    </rPh>
    <phoneticPr fontId="14"/>
  </si>
  <si>
    <t>勤務日</t>
    <rPh sb="0" eb="3">
      <t>キンムビ</t>
    </rPh>
    <phoneticPr fontId="14"/>
  </si>
  <si>
    <t>～</t>
    <phoneticPr fontId="14"/>
  </si>
  <si>
    <t>曜日</t>
    <rPh sb="0" eb="2">
      <t>ヨウビ</t>
    </rPh>
    <phoneticPr fontId="14"/>
  </si>
  <si>
    <t>始業時間</t>
    <rPh sb="0" eb="2">
      <t>シギョウ</t>
    </rPh>
    <rPh sb="2" eb="4">
      <t>ジカン</t>
    </rPh>
    <phoneticPr fontId="14"/>
  </si>
  <si>
    <t>時</t>
    <rPh sb="0" eb="1">
      <t>ジ</t>
    </rPh>
    <phoneticPr fontId="14"/>
  </si>
  <si>
    <t>分</t>
    <rPh sb="0" eb="1">
      <t>フン</t>
    </rPh>
    <phoneticPr fontId="14"/>
  </si>
  <si>
    <t>終業時間</t>
    <rPh sb="0" eb="2">
      <t>シュウギョウ</t>
    </rPh>
    <rPh sb="2" eb="4">
      <t>ジカン</t>
    </rPh>
    <phoneticPr fontId="14"/>
  </si>
  <si>
    <t>休憩時間</t>
    <rPh sb="0" eb="2">
      <t>キュウケイ</t>
    </rPh>
    <rPh sb="2" eb="4">
      <t>ジカン</t>
    </rPh>
    <phoneticPr fontId="14"/>
  </si>
  <si>
    <t>時間</t>
    <rPh sb="0" eb="2">
      <t>ジカン</t>
    </rPh>
    <phoneticPr fontId="14"/>
  </si>
  <si>
    <t>時間（Ａ）</t>
    <rPh sb="0" eb="2">
      <t>ジカン</t>
    </rPh>
    <phoneticPr fontId="14"/>
  </si>
  <si>
    <t>日勤務（Ｂ）</t>
    <rPh sb="0" eb="1">
      <t>ニチ</t>
    </rPh>
    <rPh sb="1" eb="3">
      <t>キンム</t>
    </rPh>
    <phoneticPr fontId="14"/>
  </si>
  <si>
    <t>1日あたりの労働時間－②</t>
    <rPh sb="1" eb="2">
      <t>ニチ</t>
    </rPh>
    <rPh sb="6" eb="8">
      <t>ロウドウ</t>
    </rPh>
    <rPh sb="8" eb="10">
      <t>ジカン</t>
    </rPh>
    <phoneticPr fontId="14"/>
  </si>
  <si>
    <t>時間（Ｃ）</t>
    <rPh sb="0" eb="2">
      <t>ジカン</t>
    </rPh>
    <phoneticPr fontId="14"/>
  </si>
  <si>
    <t>日勤務（Ｄ）</t>
    <rPh sb="0" eb="1">
      <t>ニチ</t>
    </rPh>
    <rPh sb="1" eb="3">
      <t>キンム</t>
    </rPh>
    <phoneticPr fontId="14"/>
  </si>
  <si>
    <t>休日</t>
    <rPh sb="0" eb="2">
      <t>キュウジツ</t>
    </rPh>
    <phoneticPr fontId="14"/>
  </si>
  <si>
    <t>土曜日</t>
    <rPh sb="0" eb="3">
      <t>ドヨウビ</t>
    </rPh>
    <phoneticPr fontId="14"/>
  </si>
  <si>
    <t>日曜日</t>
    <rPh sb="0" eb="2">
      <t>ニチヨウ</t>
    </rPh>
    <rPh sb="2" eb="3">
      <t>ビ</t>
    </rPh>
    <phoneticPr fontId="14"/>
  </si>
  <si>
    <t>（　　　　　）曜日</t>
    <rPh sb="7" eb="9">
      <t>ヨウビ</t>
    </rPh>
    <phoneticPr fontId="14"/>
  </si>
  <si>
    <t>祝日</t>
    <rPh sb="0" eb="2">
      <t>シュクジツ</t>
    </rPh>
    <phoneticPr fontId="14"/>
  </si>
  <si>
    <t>会社の指定する日</t>
    <rPh sb="0" eb="2">
      <t>カイシャ</t>
    </rPh>
    <rPh sb="3" eb="5">
      <t>シテイ</t>
    </rPh>
    <rPh sb="7" eb="8">
      <t>ヒ</t>
    </rPh>
    <phoneticPr fontId="14"/>
  </si>
  <si>
    <t>週あたりの労働時間</t>
    <rPh sb="0" eb="1">
      <t>シュウ</t>
    </rPh>
    <rPh sb="5" eb="7">
      <t>ロウドウ</t>
    </rPh>
    <rPh sb="7" eb="9">
      <t>ジカン</t>
    </rPh>
    <phoneticPr fontId="14"/>
  </si>
  <si>
    <t>（（Ａ）×（Ｂ））＋（（Ｃ）×（Ｄ））＝</t>
    <phoneticPr fontId="14"/>
  </si>
  <si>
    <t>事業所のカラー写真添付例（Ａ４　横）</t>
    <rPh sb="0" eb="3">
      <t>ジギョウショ</t>
    </rPh>
    <rPh sb="7" eb="9">
      <t>シャシン</t>
    </rPh>
    <rPh sb="9" eb="11">
      <t>テンプ</t>
    </rPh>
    <rPh sb="11" eb="12">
      <t>レイ</t>
    </rPh>
    <rPh sb="16" eb="17">
      <t>ヨコ</t>
    </rPh>
    <phoneticPr fontId="14"/>
  </si>
  <si>
    <t>事業所名</t>
    <rPh sb="0" eb="3">
      <t>ジギョウショ</t>
    </rPh>
    <rPh sb="3" eb="4">
      <t>ナ</t>
    </rPh>
    <phoneticPr fontId="14"/>
  </si>
  <si>
    <t>①　外観（建物全体）</t>
    <rPh sb="2" eb="4">
      <t>ガイカン</t>
    </rPh>
    <rPh sb="5" eb="7">
      <t>タテモノ</t>
    </rPh>
    <rPh sb="7" eb="9">
      <t>ゼンタイ</t>
    </rPh>
    <phoneticPr fontId="14"/>
  </si>
  <si>
    <t>②　入口（病院又は診療所）</t>
    <rPh sb="2" eb="4">
      <t>イリグチ</t>
    </rPh>
    <rPh sb="5" eb="7">
      <t>ビョウイン</t>
    </rPh>
    <rPh sb="7" eb="8">
      <t>マタ</t>
    </rPh>
    <rPh sb="9" eb="12">
      <t>シンリョウジョ</t>
    </rPh>
    <phoneticPr fontId="14"/>
  </si>
  <si>
    <t>③　トイレ</t>
    <phoneticPr fontId="14"/>
  </si>
  <si>
    <t>⑧　浴室　</t>
    <rPh sb="2" eb="4">
      <t>ヨクシツ</t>
    </rPh>
    <phoneticPr fontId="14"/>
  </si>
  <si>
    <t>⑩　脱衣室　</t>
    <rPh sb="2" eb="5">
      <t>ダツイシツ</t>
    </rPh>
    <phoneticPr fontId="14"/>
  </si>
  <si>
    <t>④　機能訓練室　　・・・・　次ページ続く</t>
    <rPh sb="2" eb="4">
      <t>キノウ</t>
    </rPh>
    <rPh sb="4" eb="6">
      <t>クンレン</t>
    </rPh>
    <rPh sb="6" eb="7">
      <t>シツ</t>
    </rPh>
    <rPh sb="14" eb="15">
      <t>ツギ</t>
    </rPh>
    <rPh sb="18" eb="19">
      <t>ツヅ</t>
    </rPh>
    <phoneticPr fontId="14"/>
  </si>
  <si>
    <t>※必要に応じてＡ４横に添付（⑫駐車場及び送迎車まで）</t>
    <rPh sb="1" eb="3">
      <t>ヒツヨウ</t>
    </rPh>
    <rPh sb="4" eb="5">
      <t>オウ</t>
    </rPh>
    <rPh sb="9" eb="10">
      <t>ヨコ</t>
    </rPh>
    <rPh sb="11" eb="13">
      <t>テンプ</t>
    </rPh>
    <rPh sb="15" eb="18">
      <t>チュウシャジョウ</t>
    </rPh>
    <rPh sb="18" eb="19">
      <t>オヨ</t>
    </rPh>
    <rPh sb="20" eb="22">
      <t>ソウゲイ</t>
    </rPh>
    <rPh sb="22" eb="23">
      <t>グルマ</t>
    </rPh>
    <phoneticPr fontId="14"/>
  </si>
  <si>
    <t>（病院の場合）病院の使用許可証
（診療所の場合）診療所の使用許可証又は届出書等の写し</t>
    <rPh sb="1" eb="3">
      <t>ビョウイン</t>
    </rPh>
    <rPh sb="4" eb="6">
      <t>バアイ</t>
    </rPh>
    <rPh sb="7" eb="9">
      <t>ビョウイン</t>
    </rPh>
    <rPh sb="10" eb="12">
      <t>シヨウ</t>
    </rPh>
    <rPh sb="12" eb="14">
      <t>キョカショ</t>
    </rPh>
    <rPh sb="14" eb="15">
      <t>ショウ</t>
    </rPh>
    <rPh sb="17" eb="20">
      <t>シンリョウジョ</t>
    </rPh>
    <rPh sb="21" eb="23">
      <t>バアイ</t>
    </rPh>
    <rPh sb="24" eb="27">
      <t>シンリョウジョ</t>
    </rPh>
    <rPh sb="28" eb="30">
      <t>シヨウ</t>
    </rPh>
    <rPh sb="30" eb="32">
      <t>キョカショ</t>
    </rPh>
    <rPh sb="32" eb="33">
      <t>ショウ</t>
    </rPh>
    <rPh sb="33" eb="34">
      <t>マタ</t>
    </rPh>
    <rPh sb="35" eb="37">
      <t>トドケデ</t>
    </rPh>
    <rPh sb="37" eb="38">
      <t>ショ</t>
    </rPh>
    <rPh sb="38" eb="39">
      <t>トウ</t>
    </rPh>
    <rPh sb="40" eb="41">
      <t>ウツ</t>
    </rPh>
    <phoneticPr fontId="14"/>
  </si>
  <si>
    <t>介護予防通所リハビリテーション</t>
    <rPh sb="0" eb="2">
      <t>カイゴ</t>
    </rPh>
    <rPh sb="2" eb="4">
      <t>ヨボウ</t>
    </rPh>
    <rPh sb="4" eb="6">
      <t>ツウショ</t>
    </rPh>
    <phoneticPr fontId="14"/>
  </si>
  <si>
    <t>年</t>
    <rPh sb="0" eb="1">
      <t>ネン</t>
    </rPh>
    <phoneticPr fontId="14"/>
  </si>
  <si>
    <t>保険医療機関
みなし再申請</t>
    <rPh sb="0" eb="2">
      <t>ホケン</t>
    </rPh>
    <rPh sb="2" eb="4">
      <t>イリョウ</t>
    </rPh>
    <rPh sb="4" eb="6">
      <t>キカン</t>
    </rPh>
    <rPh sb="10" eb="11">
      <t>サイ</t>
    </rPh>
    <rPh sb="11" eb="13">
      <t>シンセイ</t>
    </rPh>
    <phoneticPr fontId="14"/>
  </si>
  <si>
    <t>フリガナ</t>
    <phoneticPr fontId="14"/>
  </si>
  <si>
    <t>申請者の登記簿謄本又は条例等</t>
    <rPh sb="4" eb="7">
      <t>トウキボ</t>
    </rPh>
    <phoneticPr fontId="14"/>
  </si>
  <si>
    <t>事業所の平面図（参考様式2）</t>
    <rPh sb="8" eb="10">
      <t>サンコウ</t>
    </rPh>
    <rPh sb="10" eb="12">
      <t>ヨウシキ</t>
    </rPh>
    <phoneticPr fontId="14"/>
  </si>
  <si>
    <t>利用者からの苦情を処理するために講ずる措置の概要（参考様式3）</t>
    <rPh sb="25" eb="27">
      <t>サンコウ</t>
    </rPh>
    <rPh sb="27" eb="29">
      <t>ヨウシキ</t>
    </rPh>
    <phoneticPr fontId="11"/>
  </si>
  <si>
    <t>訪問リハビリテーション</t>
    <phoneticPr fontId="14"/>
  </si>
  <si>
    <t>通所リハビリテーション</t>
    <phoneticPr fontId="14"/>
  </si>
  <si>
    <t>介護医療院</t>
    <rPh sb="0" eb="2">
      <t>カイゴ</t>
    </rPh>
    <rPh sb="2" eb="4">
      <t>イリョウ</t>
    </rPh>
    <rPh sb="4" eb="5">
      <t>イン</t>
    </rPh>
    <phoneticPr fontId="14"/>
  </si>
  <si>
    <t>備考</t>
    <phoneticPr fontId="14"/>
  </si>
  <si>
    <t>１</t>
    <phoneticPr fontId="14"/>
  </si>
  <si>
    <t>３</t>
    <phoneticPr fontId="14"/>
  </si>
  <si>
    <t>（参考様式３）</t>
    <phoneticPr fontId="14"/>
  </si>
  <si>
    <t>指定介護予防サービス事業所</t>
    <rPh sb="0" eb="2">
      <t>シテイ</t>
    </rPh>
    <rPh sb="2" eb="4">
      <t>カイゴ</t>
    </rPh>
    <rPh sb="4" eb="6">
      <t>ヨボウ</t>
    </rPh>
    <rPh sb="10" eb="13">
      <t>ジギョウショ</t>
    </rPh>
    <phoneticPr fontId="14"/>
  </si>
  <si>
    <t>介護保険施設</t>
    <rPh sb="0" eb="2">
      <t>カイゴ</t>
    </rPh>
    <rPh sb="2" eb="4">
      <t>ホケン</t>
    </rPh>
    <rPh sb="4" eb="6">
      <t>シセツ</t>
    </rPh>
    <phoneticPr fontId="14"/>
  </si>
  <si>
    <t>（代表者の職名・氏名）</t>
    <rPh sb="1" eb="4">
      <t>ダイヒョウシャ</t>
    </rPh>
    <rPh sb="5" eb="7">
      <t>ショクメイ</t>
    </rPh>
    <rPh sb="8" eb="10">
      <t>シメイ</t>
    </rPh>
    <phoneticPr fontId="14"/>
  </si>
  <si>
    <t>申　請　者</t>
    <rPh sb="0" eb="1">
      <t>サル</t>
    </rPh>
    <rPh sb="2" eb="3">
      <t>ショウ</t>
    </rPh>
    <rPh sb="4" eb="5">
      <t>モノ</t>
    </rPh>
    <phoneticPr fontId="17"/>
  </si>
  <si>
    <t>名称</t>
    <rPh sb="0" eb="1">
      <t>ナ</t>
    </rPh>
    <rPh sb="1" eb="2">
      <t>ショウ</t>
    </rPh>
    <phoneticPr fontId="14"/>
  </si>
  <si>
    <t>主たる事務所の
所在地</t>
    <rPh sb="8" eb="11">
      <t>ショザイチ</t>
    </rPh>
    <phoneticPr fontId="14"/>
  </si>
  <si>
    <t>（郵便番号</t>
    <phoneticPr fontId="14"/>
  </si>
  <si>
    <t>-</t>
    <phoneticPr fontId="14"/>
  </si>
  <si>
    <t>）</t>
    <phoneticPr fontId="14"/>
  </si>
  <si>
    <t>Email</t>
    <phoneticPr fontId="14"/>
  </si>
  <si>
    <t>職名</t>
    <rPh sb="0" eb="2">
      <t>ショクメイ</t>
    </rPh>
    <phoneticPr fontId="14"/>
  </si>
  <si>
    <t>生年
月日</t>
    <rPh sb="0" eb="2">
      <t>セイネン</t>
    </rPh>
    <rPh sb="3" eb="5">
      <t>ガッピ</t>
    </rPh>
    <phoneticPr fontId="14"/>
  </si>
  <si>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4"/>
  </si>
  <si>
    <t>指定（許可）申請をする事業等の開始予定年月日</t>
    <rPh sb="15" eb="17">
      <t>カイシ</t>
    </rPh>
    <rPh sb="17" eb="19">
      <t>ヨテイ</t>
    </rPh>
    <rPh sb="19" eb="22">
      <t>ネンガッピ</t>
    </rPh>
    <phoneticPr fontId="14"/>
  </si>
  <si>
    <t>様　式</t>
    <rPh sb="0" eb="3">
      <t>ヨウシキ</t>
    </rPh>
    <phoneticPr fontId="14"/>
  </si>
  <si>
    <t>指定居宅サービス</t>
    <rPh sb="0" eb="2">
      <t>シテイ</t>
    </rPh>
    <rPh sb="2" eb="4">
      <t>キョタク</t>
    </rPh>
    <phoneticPr fontId="14"/>
  </si>
  <si>
    <t>施設</t>
    <rPh sb="0" eb="2">
      <t>シセツ</t>
    </rPh>
    <phoneticPr fontId="38"/>
  </si>
  <si>
    <t>介護老人福祉施設</t>
    <rPh sb="0" eb="2">
      <t>カイゴ</t>
    </rPh>
    <rPh sb="2" eb="4">
      <t>ロウジン</t>
    </rPh>
    <rPh sb="4" eb="6">
      <t>フクシ</t>
    </rPh>
    <rPh sb="6" eb="8">
      <t>シセツ</t>
    </rPh>
    <phoneticPr fontId="14"/>
  </si>
  <si>
    <t>介護老人保健施設</t>
    <rPh sb="0" eb="2">
      <t>カイゴ</t>
    </rPh>
    <rPh sb="2" eb="4">
      <t>ロウジン</t>
    </rPh>
    <rPh sb="4" eb="6">
      <t>ホケン</t>
    </rPh>
    <phoneticPr fontId="14"/>
  </si>
  <si>
    <t>指定介護予防サービス</t>
    <rPh sb="0" eb="2">
      <t>シテイ</t>
    </rPh>
    <rPh sb="2" eb="4">
      <t>カイゴ</t>
    </rPh>
    <rPh sb="4" eb="6">
      <t>ヨボウ</t>
    </rPh>
    <phoneticPr fontId="14"/>
  </si>
  <si>
    <t>介護予防訪問入浴介護</t>
    <rPh sb="0" eb="2">
      <t>カイゴ</t>
    </rPh>
    <rPh sb="2" eb="4">
      <t>ヨボウ</t>
    </rPh>
    <rPh sb="4" eb="6">
      <t>ホウモン</t>
    </rPh>
    <rPh sb="6" eb="8">
      <t>ニュウヨク</t>
    </rPh>
    <rPh sb="8" eb="10">
      <t>カイゴ</t>
    </rPh>
    <phoneticPr fontId="14"/>
  </si>
  <si>
    <t>介護予防訪問看護</t>
    <rPh sb="0" eb="2">
      <t>カイゴ</t>
    </rPh>
    <rPh sb="2" eb="4">
      <t>ヨボウ</t>
    </rPh>
    <rPh sb="4" eb="6">
      <t>ホウモン</t>
    </rPh>
    <rPh sb="6" eb="8">
      <t>カンゴ</t>
    </rPh>
    <phoneticPr fontId="14"/>
  </si>
  <si>
    <t>介護予防訪問リハビリテーション</t>
    <rPh sb="0" eb="2">
      <t>カイゴ</t>
    </rPh>
    <rPh sb="2" eb="4">
      <t>ヨボウ</t>
    </rPh>
    <rPh sb="4" eb="6">
      <t>ホウモン</t>
    </rPh>
    <phoneticPr fontId="14"/>
  </si>
  <si>
    <t>介護予防居宅療養管理指導</t>
    <rPh sb="0" eb="2">
      <t>カイゴ</t>
    </rPh>
    <rPh sb="2" eb="4">
      <t>ヨボウ</t>
    </rPh>
    <rPh sb="4" eb="6">
      <t>キョタク</t>
    </rPh>
    <rPh sb="6" eb="8">
      <t>リョウヨウ</t>
    </rPh>
    <rPh sb="8" eb="10">
      <t>カンリ</t>
    </rPh>
    <rPh sb="10" eb="12">
      <t>シドウ</t>
    </rPh>
    <phoneticPr fontId="14"/>
  </si>
  <si>
    <t>介護予防短期入所生活介護</t>
    <rPh sb="0" eb="2">
      <t>カイゴ</t>
    </rPh>
    <rPh sb="2" eb="4">
      <t>ヨボウ</t>
    </rPh>
    <rPh sb="4" eb="6">
      <t>タンキ</t>
    </rPh>
    <rPh sb="6" eb="8">
      <t>ニュウショ</t>
    </rPh>
    <rPh sb="8" eb="10">
      <t>セイカツ</t>
    </rPh>
    <rPh sb="10" eb="12">
      <t>カイゴ</t>
    </rPh>
    <phoneticPr fontId="14"/>
  </si>
  <si>
    <t>介護予防短期入所療養介護</t>
    <rPh sb="0" eb="2">
      <t>カイゴ</t>
    </rPh>
    <rPh sb="2" eb="4">
      <t>ヨボウ</t>
    </rPh>
    <rPh sb="4" eb="6">
      <t>タンキ</t>
    </rPh>
    <rPh sb="6" eb="8">
      <t>ニュウショ</t>
    </rPh>
    <rPh sb="8" eb="10">
      <t>リョウヨウ</t>
    </rPh>
    <rPh sb="10" eb="12">
      <t>カイゴ</t>
    </rPh>
    <phoneticPr fontId="1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</si>
  <si>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4"/>
  </si>
  <si>
    <t>介護予防福祉用具貸与</t>
    <rPh sb="0" eb="2">
      <t>カイゴ</t>
    </rPh>
    <rPh sb="2" eb="4">
      <t>ヨボウ</t>
    </rPh>
    <rPh sb="4" eb="7">
      <t>フクシヨウ</t>
    </rPh>
    <rPh sb="7" eb="8">
      <t>グ</t>
    </rPh>
    <rPh sb="8" eb="10">
      <t>タイヨ</t>
    </rPh>
    <phoneticPr fontId="14"/>
  </si>
  <si>
    <t>特定介護予防福祉用具販売</t>
    <rPh sb="0" eb="2">
      <t>トクテイ</t>
    </rPh>
    <rPh sb="2" eb="4">
      <t>カイゴ</t>
    </rPh>
    <rPh sb="4" eb="6">
      <t>ヨボウ</t>
    </rPh>
    <rPh sb="6" eb="8">
      <t>フクシ</t>
    </rPh>
    <rPh sb="8" eb="10">
      <t>ヨウグ</t>
    </rPh>
    <rPh sb="10" eb="12">
      <t>ハンバイ</t>
    </rPh>
    <phoneticPr fontId="14"/>
  </si>
  <si>
    <t>介護保険事業所番号</t>
    <rPh sb="6" eb="7">
      <t>ショ</t>
    </rPh>
    <phoneticPr fontId="14"/>
  </si>
  <si>
    <t>（既に指定又は許可を受けている場合）</t>
    <rPh sb="1" eb="2">
      <t>スデ</t>
    </rPh>
    <phoneticPr fontId="14"/>
  </si>
  <si>
    <t>（保険医療機関として指定を受けている場合）</t>
    <rPh sb="1" eb="3">
      <t>ホケン</t>
    </rPh>
    <rPh sb="3" eb="5">
      <t>イリョウ</t>
    </rPh>
    <rPh sb="5" eb="7">
      <t>キカン</t>
    </rPh>
    <rPh sb="10" eb="12">
      <t>シテイ</t>
    </rPh>
    <phoneticPr fontId="14"/>
  </si>
  <si>
    <t>（日本産業規格A列４番）</t>
    <rPh sb="1" eb="3">
      <t>ニホン</t>
    </rPh>
    <rPh sb="3" eb="5">
      <t>サンギョウ</t>
    </rPh>
    <rPh sb="5" eb="7">
      <t>キカク</t>
    </rPh>
    <rPh sb="8" eb="9">
      <t>レツ</t>
    </rPh>
    <rPh sb="10" eb="11">
      <t>バン</t>
    </rPh>
    <phoneticPr fontId="38"/>
  </si>
  <si>
    <t>事 業 所</t>
  </si>
  <si>
    <t>名　　称</t>
    <rPh sb="0" eb="1">
      <t>メイ</t>
    </rPh>
    <rPh sb="3" eb="4">
      <t>ショウ</t>
    </rPh>
    <phoneticPr fontId="14"/>
  </si>
  <si>
    <t>氏    名</t>
    <phoneticPr fontId="14"/>
  </si>
  <si>
    <t>生年月日</t>
    <phoneticPr fontId="14"/>
  </si>
  <si>
    <t>事業所の種別
（１つに○）</t>
    <phoneticPr fontId="14"/>
  </si>
  <si>
    <t>介護老人保健施設</t>
    <phoneticPr fontId="14"/>
  </si>
  <si>
    <t>介護医療院</t>
    <phoneticPr fontId="14"/>
  </si>
  <si>
    <t>○人員に関する基準の確認に必要な事項</t>
    <phoneticPr fontId="14"/>
  </si>
  <si>
    <t>従業者の職種・員数</t>
    <phoneticPr fontId="14"/>
  </si>
  <si>
    <t>医師</t>
    <rPh sb="0" eb="2">
      <t>イシ</t>
    </rPh>
    <phoneticPr fontId="14"/>
  </si>
  <si>
    <t>常　勤（人）</t>
    <phoneticPr fontId="14"/>
  </si>
  <si>
    <t>非常勤（人）</t>
    <phoneticPr fontId="14"/>
  </si>
  <si>
    <t>○設備に関する基準の確認に必要な事項</t>
    <phoneticPr fontId="14"/>
  </si>
  <si>
    <t>専用の部屋等の面積</t>
    <rPh sb="0" eb="2">
      <t>センヨウ</t>
    </rPh>
    <rPh sb="3" eb="5">
      <t>ヘヤ</t>
    </rPh>
    <rPh sb="5" eb="6">
      <t>トウ</t>
    </rPh>
    <rPh sb="7" eb="9">
      <t>メンセキ</t>
    </rPh>
    <phoneticPr fontId="14"/>
  </si>
  <si>
    <t>人</t>
    <rPh sb="0" eb="1">
      <t>ヒト</t>
    </rPh>
    <phoneticPr fontId="14"/>
  </si>
  <si>
    <t>添付書類</t>
    <rPh sb="0" eb="2">
      <t>テンプ</t>
    </rPh>
    <rPh sb="2" eb="4">
      <t>ショルイ</t>
    </rPh>
    <phoneticPr fontId="14"/>
  </si>
  <si>
    <t>別添のとおり</t>
    <rPh sb="0" eb="2">
      <t>ベッテン</t>
    </rPh>
    <phoneticPr fontId="14"/>
  </si>
  <si>
    <t>（参考様式1）</t>
    <rPh sb="1" eb="3">
      <t>サンコウ</t>
    </rPh>
    <rPh sb="3" eb="5">
      <t>ヨウシキ</t>
    </rPh>
    <phoneticPr fontId="14"/>
  </si>
  <si>
    <t>従業者の勤務の体制及び勤務形態一覧表　</t>
  </si>
  <si>
    <t>サービス種別（</t>
    <rPh sb="4" eb="6">
      <t>シュベツ</t>
    </rPh>
    <phoneticPr fontId="38"/>
  </si>
  <si>
    <t>通所リハビリテーション</t>
    <rPh sb="0" eb="2">
      <t>ツウショ</t>
    </rPh>
    <phoneticPr fontId="38"/>
  </si>
  <si>
    <t>）</t>
    <phoneticPr fontId="38"/>
  </si>
  <si>
    <t>令和</t>
    <rPh sb="0" eb="2">
      <t>レイワ</t>
    </rPh>
    <phoneticPr fontId="38"/>
  </si>
  <si>
    <t>(</t>
    <phoneticPr fontId="38"/>
  </si>
  <si>
    <t>)</t>
    <phoneticPr fontId="38"/>
  </si>
  <si>
    <t>年</t>
    <rPh sb="0" eb="1">
      <t>ネン</t>
    </rPh>
    <phoneticPr fontId="38"/>
  </si>
  <si>
    <t>月</t>
    <rPh sb="0" eb="1">
      <t>ゲツ</t>
    </rPh>
    <phoneticPr fontId="38"/>
  </si>
  <si>
    <t>事業所名（</t>
    <rPh sb="0" eb="3">
      <t>ジギョウショ</t>
    </rPh>
    <rPh sb="3" eb="4">
      <t>メイ</t>
    </rPh>
    <phoneticPr fontId="38"/>
  </si>
  <si>
    <t>(1)</t>
    <phoneticPr fontId="38"/>
  </si>
  <si>
    <t>４週</t>
  </si>
  <si>
    <t>(2)</t>
    <phoneticPr fontId="38"/>
  </si>
  <si>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</si>
  <si>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8"/>
  </si>
  <si>
    <t>時間/週</t>
    <rPh sb="0" eb="2">
      <t>ジカン</t>
    </rPh>
    <rPh sb="3" eb="4">
      <t>シュウ</t>
    </rPh>
    <phoneticPr fontId="38"/>
  </si>
  <si>
    <t>時間/月</t>
    <rPh sb="0" eb="2">
      <t>ジカン</t>
    </rPh>
    <rPh sb="3" eb="4">
      <t>ツキ</t>
    </rPh>
    <phoneticPr fontId="38"/>
  </si>
  <si>
    <t>当月の日数</t>
    <rPh sb="0" eb="2">
      <t>トウゲツ</t>
    </rPh>
    <rPh sb="3" eb="5">
      <t>ニッスウ</t>
    </rPh>
    <phoneticPr fontId="38"/>
  </si>
  <si>
    <t>日</t>
    <rPh sb="0" eb="1">
      <t>ニチ</t>
    </rPh>
    <phoneticPr fontId="38"/>
  </si>
  <si>
    <t>(4) 事業所全体のサービス提供単位数</t>
    <phoneticPr fontId="38"/>
  </si>
  <si>
    <t>単位</t>
    <rPh sb="0" eb="2">
      <t>タンイ</t>
    </rPh>
    <phoneticPr fontId="38"/>
  </si>
  <si>
    <t>単位目</t>
    <rPh sb="0" eb="2">
      <t>タンイ</t>
    </rPh>
    <rPh sb="2" eb="3">
      <t>メ</t>
    </rPh>
    <phoneticPr fontId="38"/>
  </si>
  <si>
    <t xml:space="preserve">(5) 当該サービス提供単位のサービス提供時間 </t>
    <rPh sb="4" eb="6">
      <t>トウガイ</t>
    </rPh>
    <rPh sb="10" eb="12">
      <t>テイキョウ</t>
    </rPh>
    <rPh sb="12" eb="14">
      <t>タンイ</t>
    </rPh>
    <rPh sb="19" eb="21">
      <t>テイキョウ</t>
    </rPh>
    <rPh sb="21" eb="23">
      <t>ジカン</t>
    </rPh>
    <phoneticPr fontId="38"/>
  </si>
  <si>
    <t>～</t>
    <phoneticPr fontId="38"/>
  </si>
  <si>
    <t>（計</t>
    <rPh sb="1" eb="2">
      <t>ケイ</t>
    </rPh>
    <phoneticPr fontId="38"/>
  </si>
  <si>
    <t>時間）</t>
    <rPh sb="0" eb="2">
      <t>ジカン</t>
    </rPh>
    <phoneticPr fontId="38"/>
  </si>
  <si>
    <t>No</t>
    <phoneticPr fontId="38"/>
  </si>
  <si>
    <t>(6) 
職種</t>
    <phoneticPr fontId="14"/>
  </si>
  <si>
    <t>(7)
勤務
形態</t>
    <phoneticPr fontId="14"/>
  </si>
  <si>
    <t>(8)
資格</t>
    <rPh sb="4" eb="6">
      <t>シカク</t>
    </rPh>
    <phoneticPr fontId="38"/>
  </si>
  <si>
    <t>(9) 氏　名</t>
    <phoneticPr fontId="14"/>
  </si>
  <si>
    <t>(10)</t>
    <phoneticPr fontId="38"/>
  </si>
  <si>
    <t>(12)
週平均
勤務時間
数</t>
    <phoneticPr fontId="38"/>
  </si>
  <si>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4"/>
  </si>
  <si>
    <t>1週目</t>
    <rPh sb="1" eb="2">
      <t>シュウ</t>
    </rPh>
    <rPh sb="2" eb="3">
      <t>メ</t>
    </rPh>
    <phoneticPr fontId="38"/>
  </si>
  <si>
    <t>2週目</t>
    <rPh sb="1" eb="2">
      <t>シュウ</t>
    </rPh>
    <rPh sb="2" eb="3">
      <t>メ</t>
    </rPh>
    <phoneticPr fontId="38"/>
  </si>
  <si>
    <t>3週目</t>
    <rPh sb="1" eb="2">
      <t>シュウ</t>
    </rPh>
    <rPh sb="2" eb="3">
      <t>メ</t>
    </rPh>
    <phoneticPr fontId="38"/>
  </si>
  <si>
    <t>4週目</t>
    <rPh sb="1" eb="2">
      <t>シュウ</t>
    </rPh>
    <rPh sb="2" eb="3">
      <t>メ</t>
    </rPh>
    <phoneticPr fontId="38"/>
  </si>
  <si>
    <t>5週目</t>
    <rPh sb="1" eb="2">
      <t>シュウ</t>
    </rPh>
    <rPh sb="2" eb="3">
      <t>メ</t>
    </rPh>
    <phoneticPr fontId="38"/>
  </si>
  <si>
    <t>シフト記号</t>
    <phoneticPr fontId="38"/>
  </si>
  <si>
    <t>勤務時間数</t>
    <rPh sb="0" eb="2">
      <t>キンム</t>
    </rPh>
    <rPh sb="2" eb="4">
      <t>ジカン</t>
    </rPh>
    <rPh sb="4" eb="5">
      <t>スウ</t>
    </rPh>
    <phoneticPr fontId="38"/>
  </si>
  <si>
    <t>サービス提供時間内
の勤務時間数</t>
    <rPh sb="4" eb="6">
      <t>テイキョウ</t>
    </rPh>
    <rPh sb="6" eb="9">
      <t>ジカンナイ</t>
    </rPh>
    <rPh sb="11" eb="13">
      <t>キンム</t>
    </rPh>
    <rPh sb="13" eb="15">
      <t>ジカン</t>
    </rPh>
    <rPh sb="15" eb="16">
      <t>スウ</t>
    </rPh>
    <phoneticPr fontId="38"/>
  </si>
  <si>
    <t>(14) サービス提供時間内の勤務延時間数</t>
    <phoneticPr fontId="38"/>
  </si>
  <si>
    <t>理学療法士</t>
    <rPh sb="0" eb="2">
      <t>リガク</t>
    </rPh>
    <rPh sb="2" eb="5">
      <t>リョウホウシ</t>
    </rPh>
    <phoneticPr fontId="38"/>
  </si>
  <si>
    <t>作業療法士</t>
    <rPh sb="0" eb="2">
      <t>サギョウ</t>
    </rPh>
    <rPh sb="2" eb="5">
      <t>リョウホウシ</t>
    </rPh>
    <phoneticPr fontId="38"/>
  </si>
  <si>
    <t>言語聴覚士</t>
    <rPh sb="0" eb="2">
      <t>ゲンゴ</t>
    </rPh>
    <rPh sb="2" eb="5">
      <t>チョウカクシ</t>
    </rPh>
    <phoneticPr fontId="38"/>
  </si>
  <si>
    <t>看護職員</t>
    <rPh sb="0" eb="2">
      <t>カンゴ</t>
    </rPh>
    <rPh sb="2" eb="4">
      <t>ショクイン</t>
    </rPh>
    <phoneticPr fontId="38"/>
  </si>
  <si>
    <t>介護職員</t>
    <rPh sb="0" eb="2">
      <t>カイゴ</t>
    </rPh>
    <rPh sb="2" eb="4">
      <t>ショクイン</t>
    </rPh>
    <phoneticPr fontId="38"/>
  </si>
  <si>
    <t>経験を有する看護師</t>
    <rPh sb="0" eb="2">
      <t>ケイケン</t>
    </rPh>
    <rPh sb="3" eb="4">
      <t>ユウ</t>
    </rPh>
    <rPh sb="6" eb="9">
      <t>カンゴシ</t>
    </rPh>
    <phoneticPr fontId="38"/>
  </si>
  <si>
    <t>他のリハビリテーション提供者</t>
    <rPh sb="0" eb="1">
      <t>タ</t>
    </rPh>
    <rPh sb="11" eb="14">
      <t>テイキョウシャ</t>
    </rPh>
    <phoneticPr fontId="38"/>
  </si>
  <si>
    <t>(15) 利用者数　　　</t>
    <phoneticPr fontId="38"/>
  </si>
  <si>
    <t>≪要 提出≫</t>
    <rPh sb="1" eb="2">
      <t>ヨウ</t>
    </rPh>
    <rPh sb="3" eb="5">
      <t>テイシュツ</t>
    </rPh>
    <phoneticPr fontId="38"/>
  </si>
  <si>
    <t>■シフト記号表（勤務時間帯）</t>
    <rPh sb="4" eb="6">
      <t>キゴウ</t>
    </rPh>
    <rPh sb="6" eb="7">
      <t>ヒョウ</t>
    </rPh>
    <rPh sb="8" eb="10">
      <t>キンム</t>
    </rPh>
    <rPh sb="10" eb="13">
      <t>ジカンタイ</t>
    </rPh>
    <phoneticPr fontId="38"/>
  </si>
  <si>
    <t>※24時間表記</t>
  </si>
  <si>
    <t>休憩時間1時間は「1:00」、休憩時間45分は「00:45」と入力してください。</t>
    <phoneticPr fontId="38"/>
  </si>
  <si>
    <t>勤務時間</t>
    <rPh sb="0" eb="2">
      <t>キンム</t>
    </rPh>
    <rPh sb="2" eb="4">
      <t>ジカン</t>
    </rPh>
    <phoneticPr fontId="38"/>
  </si>
  <si>
    <t>サービス提供時間</t>
    <rPh sb="4" eb="6">
      <t>テイキョウ</t>
    </rPh>
    <rPh sb="6" eb="8">
      <t>ジカン</t>
    </rPh>
    <phoneticPr fontId="38"/>
  </si>
  <si>
    <t>サービス提供時間内の勤務時間</t>
    <rPh sb="4" eb="6">
      <t>テイキョウ</t>
    </rPh>
    <rPh sb="6" eb="8">
      <t>ジカン</t>
    </rPh>
    <rPh sb="8" eb="9">
      <t>ナイ</t>
    </rPh>
    <rPh sb="10" eb="12">
      <t>キンム</t>
    </rPh>
    <rPh sb="12" eb="14">
      <t>ジカン</t>
    </rPh>
    <phoneticPr fontId="38"/>
  </si>
  <si>
    <t>自由記載欄</t>
    <rPh sb="0" eb="2">
      <t>ジユウ</t>
    </rPh>
    <rPh sb="2" eb="4">
      <t>キサイ</t>
    </rPh>
    <rPh sb="4" eb="5">
      <t>ラン</t>
    </rPh>
    <phoneticPr fontId="38"/>
  </si>
  <si>
    <t>記号</t>
    <rPh sb="0" eb="2">
      <t>キゴウ</t>
    </rPh>
    <phoneticPr fontId="38"/>
  </si>
  <si>
    <t>始業時刻</t>
    <rPh sb="0" eb="2">
      <t>シギョウ</t>
    </rPh>
    <rPh sb="2" eb="4">
      <t>ジコク</t>
    </rPh>
    <phoneticPr fontId="38"/>
  </si>
  <si>
    <t>終業時刻</t>
    <rPh sb="0" eb="2">
      <t>シュウギョウ</t>
    </rPh>
    <rPh sb="2" eb="4">
      <t>ジコク</t>
    </rPh>
    <phoneticPr fontId="38"/>
  </si>
  <si>
    <t>うち、休憩時間</t>
    <rPh sb="3" eb="5">
      <t>キュウケイ</t>
    </rPh>
    <rPh sb="5" eb="7">
      <t>ジカン</t>
    </rPh>
    <phoneticPr fontId="38"/>
  </si>
  <si>
    <t>開始時刻</t>
    <rPh sb="0" eb="2">
      <t>カイシ</t>
    </rPh>
    <rPh sb="2" eb="4">
      <t>ジコク</t>
    </rPh>
    <phoneticPr fontId="38"/>
  </si>
  <si>
    <t>終了時刻</t>
    <rPh sb="0" eb="2">
      <t>シュウリョウ</t>
    </rPh>
    <rPh sb="2" eb="4">
      <t>ジコク</t>
    </rPh>
    <phoneticPr fontId="38"/>
  </si>
  <si>
    <t>a</t>
    <phoneticPr fontId="38"/>
  </si>
  <si>
    <t>：</t>
    <phoneticPr fontId="38"/>
  </si>
  <si>
    <t>（</t>
    <phoneticPr fontId="38"/>
  </si>
  <si>
    <t>b</t>
    <phoneticPr fontId="38"/>
  </si>
  <si>
    <t>c</t>
    <phoneticPr fontId="38"/>
  </si>
  <si>
    <t>d</t>
    <phoneticPr fontId="38"/>
  </si>
  <si>
    <t>e</t>
    <phoneticPr fontId="38"/>
  </si>
  <si>
    <t>f</t>
    <phoneticPr fontId="38"/>
  </si>
  <si>
    <t>g</t>
    <phoneticPr fontId="38"/>
  </si>
  <si>
    <t>h</t>
    <phoneticPr fontId="38"/>
  </si>
  <si>
    <t>i</t>
    <phoneticPr fontId="38"/>
  </si>
  <si>
    <t>j</t>
    <phoneticPr fontId="38"/>
  </si>
  <si>
    <t>k</t>
    <phoneticPr fontId="38"/>
  </si>
  <si>
    <t>l</t>
    <phoneticPr fontId="38"/>
  </si>
  <si>
    <t>m</t>
    <phoneticPr fontId="38"/>
  </si>
  <si>
    <t>n</t>
    <phoneticPr fontId="38"/>
  </si>
  <si>
    <t>o</t>
    <phoneticPr fontId="38"/>
  </si>
  <si>
    <t>p</t>
    <phoneticPr fontId="38"/>
  </si>
  <si>
    <t>q</t>
    <phoneticPr fontId="38"/>
  </si>
  <si>
    <t>r</t>
    <phoneticPr fontId="38"/>
  </si>
  <si>
    <t>s</t>
    <phoneticPr fontId="38"/>
  </si>
  <si>
    <t>t</t>
    <phoneticPr fontId="38"/>
  </si>
  <si>
    <t>u</t>
    <phoneticPr fontId="38"/>
  </si>
  <si>
    <t>v</t>
    <phoneticPr fontId="38"/>
  </si>
  <si>
    <t>w</t>
    <phoneticPr fontId="38"/>
  </si>
  <si>
    <t>x</t>
    <phoneticPr fontId="38"/>
  </si>
  <si>
    <t>y</t>
    <phoneticPr fontId="38"/>
  </si>
  <si>
    <t>z</t>
    <phoneticPr fontId="38"/>
  </si>
  <si>
    <t>休</t>
    <rPh sb="0" eb="1">
      <t>ヤス</t>
    </rPh>
    <phoneticPr fontId="38"/>
  </si>
  <si>
    <t>休日</t>
    <rPh sb="0" eb="2">
      <t>キュウジツ</t>
    </rPh>
    <phoneticPr fontId="38"/>
  </si>
  <si>
    <t>-</t>
    <phoneticPr fontId="38"/>
  </si>
  <si>
    <t>・職種ごとの勤務時間を「○：○○～○：○○」と表記することが困難な場合は、No21～30を活用し、勤務時間数のみを入力してください。</t>
    <rPh sb="45" eb="47">
      <t>カツヨウ</t>
    </rPh>
    <phoneticPr fontId="38"/>
  </si>
  <si>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8"/>
  </si>
  <si>
    <t>・シフト記号が足りない場合は、適宜、行を追加してください。</t>
    <rPh sb="4" eb="6">
      <t>キゴウ</t>
    </rPh>
    <rPh sb="7" eb="8">
      <t>タ</t>
    </rPh>
    <rPh sb="11" eb="13">
      <t>バアイ</t>
    </rPh>
    <rPh sb="15" eb="17">
      <t>テキギ</t>
    </rPh>
    <rPh sb="18" eb="19">
      <t>ギョウ</t>
    </rPh>
    <rPh sb="20" eb="22">
      <t>ツイカ</t>
    </rPh>
    <phoneticPr fontId="38"/>
  </si>
  <si>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8"/>
  </si>
  <si>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8"/>
  </si>
  <si>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8"/>
  </si>
  <si>
    <t>≪提出不要≫</t>
    <rPh sb="1" eb="3">
      <t>テイシュツ</t>
    </rPh>
    <rPh sb="3" eb="5">
      <t>フヨウ</t>
    </rPh>
    <phoneticPr fontId="38"/>
  </si>
  <si>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14"/>
  </si>
  <si>
    <t>・・・直接入力する必要がある箇所です。</t>
    <rPh sb="3" eb="5">
      <t>チョクセツ</t>
    </rPh>
    <rPh sb="5" eb="7">
      <t>ニュウリョク</t>
    </rPh>
    <rPh sb="9" eb="11">
      <t>ヒツヨウ</t>
    </rPh>
    <rPh sb="14" eb="16">
      <t>カショ</t>
    </rPh>
    <phoneticPr fontId="38"/>
  </si>
  <si>
    <t>下記の記入方法に従って、入力してください。</t>
    <phoneticPr fontId="38"/>
  </si>
  <si>
    <t>・・・プルダウンから選択して入力する必要がある箇所です。</t>
    <rPh sb="10" eb="12">
      <t>センタク</t>
    </rPh>
    <rPh sb="14" eb="16">
      <t>ニュウリョク</t>
    </rPh>
    <rPh sb="18" eb="20">
      <t>ヒツヨウ</t>
    </rPh>
    <rPh sb="23" eb="25">
      <t>カショ</t>
    </rPh>
    <phoneticPr fontId="3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</si>
  <si>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</si>
  <si>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8"/>
  </si>
  <si>
    <t>　(1) 「４週」・「暦月」のいずれかを選択してください。</t>
    <rPh sb="7" eb="8">
      <t>シュウ</t>
    </rPh>
    <rPh sb="11" eb="12">
      <t>レキ</t>
    </rPh>
    <rPh sb="12" eb="13">
      <t>ツキ</t>
    </rPh>
    <rPh sb="20" eb="22">
      <t>センタク</t>
    </rPh>
    <phoneticPr fontId="3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</si>
  <si>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</si>
  <si>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8"/>
  </si>
  <si>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8"/>
  </si>
  <si>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8"/>
  </si>
  <si>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8"/>
  </si>
  <si>
    <t xml:space="preserve"> 　　 記入の順序は、職種ごとにまとめてください。</t>
    <rPh sb="4" eb="6">
      <t>キニュウ</t>
    </rPh>
    <rPh sb="7" eb="9">
      <t>ジュンジョ</t>
    </rPh>
    <rPh sb="11" eb="13">
      <t>ショクシュ</t>
    </rPh>
    <phoneticPr fontId="38"/>
  </si>
  <si>
    <t>職種名</t>
    <rPh sb="0" eb="2">
      <t>ショクシュ</t>
    </rPh>
    <rPh sb="2" eb="3">
      <t>メイ</t>
    </rPh>
    <phoneticPr fontId="38"/>
  </si>
  <si>
    <t>備考</t>
    <rPh sb="0" eb="2">
      <t>ビコウ</t>
    </rPh>
    <phoneticPr fontId="38"/>
  </si>
  <si>
    <t>医師</t>
    <rPh sb="0" eb="2">
      <t>イシ</t>
    </rPh>
    <phoneticPr fontId="38"/>
  </si>
  <si>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38"/>
  </si>
  <si>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38"/>
  </si>
  <si>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38"/>
  </si>
  <si>
    <t>　　　関係学会等により開催されているものを指します。</t>
    <rPh sb="3" eb="5">
      <t>カンケイ</t>
    </rPh>
    <rPh sb="5" eb="7">
      <t>ガッカイ</t>
    </rPh>
    <rPh sb="7" eb="8">
      <t>トウ</t>
    </rPh>
    <rPh sb="11" eb="13">
      <t>カイサイ</t>
    </rPh>
    <rPh sb="21" eb="22">
      <t>サ</t>
    </rPh>
    <phoneticPr fontId="38"/>
  </si>
  <si>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38"/>
  </si>
  <si>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38"/>
  </si>
  <si>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</si>
  <si>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8"/>
  </si>
  <si>
    <t>区分</t>
    <rPh sb="0" eb="2">
      <t>クブン</t>
    </rPh>
    <phoneticPr fontId="38"/>
  </si>
  <si>
    <t>A</t>
    <phoneticPr fontId="38"/>
  </si>
  <si>
    <t>常勤で専従</t>
    <rPh sb="0" eb="2">
      <t>ジョウキン</t>
    </rPh>
    <rPh sb="3" eb="5">
      <t>センジュウ</t>
    </rPh>
    <phoneticPr fontId="38"/>
  </si>
  <si>
    <t>B</t>
    <phoneticPr fontId="38"/>
  </si>
  <si>
    <t>常勤で兼務</t>
    <rPh sb="0" eb="2">
      <t>ジョウキン</t>
    </rPh>
    <rPh sb="3" eb="5">
      <t>ケンム</t>
    </rPh>
    <phoneticPr fontId="38"/>
  </si>
  <si>
    <t>C</t>
    <phoneticPr fontId="38"/>
  </si>
  <si>
    <t>非常勤で専従</t>
    <rPh sb="0" eb="3">
      <t>ヒジョウキン</t>
    </rPh>
    <rPh sb="4" eb="6">
      <t>センジュウ</t>
    </rPh>
    <phoneticPr fontId="38"/>
  </si>
  <si>
    <t>D</t>
    <phoneticPr fontId="38"/>
  </si>
  <si>
    <t>非常勤で兼務</t>
    <rPh sb="0" eb="1">
      <t>ヒ</t>
    </rPh>
    <rPh sb="1" eb="3">
      <t>ジョウキン</t>
    </rPh>
    <rPh sb="4" eb="6">
      <t>ケンム</t>
    </rPh>
    <phoneticPr fontId="38"/>
  </si>
  <si>
    <t>（注）常勤・非常勤の区分について</t>
    <rPh sb="1" eb="2">
      <t>チュウ</t>
    </rPh>
    <rPh sb="3" eb="5">
      <t>ジョウキン</t>
    </rPh>
    <rPh sb="6" eb="9">
      <t>ヒジョウキン</t>
    </rPh>
    <rPh sb="10" eb="12">
      <t>クブン</t>
    </rPh>
    <phoneticPr fontId="3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</si>
  <si>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</si>
  <si>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8"/>
  </si>
  <si>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</si>
  <si>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8"/>
  </si>
  <si>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8"/>
  </si>
  <si>
    <t>　(9) 従業者の氏名を記入してください。</t>
    <rPh sb="5" eb="8">
      <t>ジュウギョウシャ</t>
    </rPh>
    <rPh sb="9" eb="11">
      <t>シメイ</t>
    </rPh>
    <rPh sb="12" eb="14">
      <t>キニュウ</t>
    </rPh>
    <phoneticPr fontId="38"/>
  </si>
  <si>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8"/>
  </si>
  <si>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</si>
  <si>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</si>
  <si>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8"/>
  </si>
  <si>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8"/>
  </si>
  <si>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</si>
  <si>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8"/>
  </si>
  <si>
    <t>　　　 その他、特記事項欄としてもご活用ください。</t>
    <rPh sb="6" eb="7">
      <t>タ</t>
    </rPh>
    <rPh sb="8" eb="10">
      <t>トッキ</t>
    </rPh>
    <rPh sb="10" eb="12">
      <t>ジコウ</t>
    </rPh>
    <rPh sb="12" eb="13">
      <t>ラン</t>
    </rPh>
    <rPh sb="18" eb="20">
      <t>カツヨウ</t>
    </rPh>
    <phoneticPr fontId="38"/>
  </si>
  <si>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38"/>
  </si>
  <si>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8"/>
  </si>
  <si>
    <t>１．サービス種別</t>
    <rPh sb="6" eb="8">
      <t>シュベツ</t>
    </rPh>
    <phoneticPr fontId="38"/>
  </si>
  <si>
    <t>サービス種別</t>
    <rPh sb="4" eb="6">
      <t>シュベツ</t>
    </rPh>
    <phoneticPr fontId="38"/>
  </si>
  <si>
    <t>通所リハビリテーション（診療所）</t>
    <rPh sb="0" eb="2">
      <t>ツウショ</t>
    </rPh>
    <rPh sb="12" eb="15">
      <t>シンリョウジョ</t>
    </rPh>
    <phoneticPr fontId="38"/>
  </si>
  <si>
    <t>介護予防通所リハビリテーション</t>
    <rPh sb="0" eb="2">
      <t>カイゴ</t>
    </rPh>
    <rPh sb="2" eb="4">
      <t>ヨボウ</t>
    </rPh>
    <rPh sb="4" eb="6">
      <t>ツウショ</t>
    </rPh>
    <phoneticPr fontId="38"/>
  </si>
  <si>
    <t>介護予防通所リハビリテーション（診療所）</t>
    <rPh sb="0" eb="2">
      <t>カイゴ</t>
    </rPh>
    <rPh sb="2" eb="4">
      <t>ヨボウ</t>
    </rPh>
    <rPh sb="4" eb="6">
      <t>ツウショ</t>
    </rPh>
    <rPh sb="16" eb="19">
      <t>シンリョウジョ</t>
    </rPh>
    <phoneticPr fontId="38"/>
  </si>
  <si>
    <t>通所リハビリテーション・介護予防リハビリテーション</t>
    <rPh sb="0" eb="2">
      <t>ツウショ</t>
    </rPh>
    <rPh sb="12" eb="14">
      <t>カイゴ</t>
    </rPh>
    <rPh sb="14" eb="16">
      <t>ヨボウ</t>
    </rPh>
    <phoneticPr fontId="38"/>
  </si>
  <si>
    <t>通所リハビリテーション・介護予防リハビリテーション（診療所）</t>
    <rPh sb="0" eb="2">
      <t>ツウショ</t>
    </rPh>
    <rPh sb="12" eb="14">
      <t>カイゴ</t>
    </rPh>
    <rPh sb="14" eb="16">
      <t>ヨボウ</t>
    </rPh>
    <phoneticPr fontId="38"/>
  </si>
  <si>
    <t>ー</t>
    <phoneticPr fontId="38"/>
  </si>
  <si>
    <t>２．職種名・資格名称</t>
    <rPh sb="2" eb="4">
      <t>ショクシュ</t>
    </rPh>
    <rPh sb="4" eb="5">
      <t>メイ</t>
    </rPh>
    <rPh sb="6" eb="8">
      <t>シカク</t>
    </rPh>
    <rPh sb="8" eb="10">
      <t>メイショウ</t>
    </rPh>
    <phoneticPr fontId="38"/>
  </si>
  <si>
    <t>資格</t>
    <rPh sb="0" eb="2">
      <t>シカク</t>
    </rPh>
    <phoneticPr fontId="38"/>
  </si>
  <si>
    <t>理学療法士</t>
    <rPh sb="0" eb="2">
      <t>リガク</t>
    </rPh>
    <rPh sb="2" eb="5">
      <t>リョウホウシ</t>
    </rPh>
    <phoneticPr fontId="47"/>
  </si>
  <si>
    <t>看護師</t>
    <rPh sb="0" eb="3">
      <t>カンゴシ</t>
    </rPh>
    <phoneticPr fontId="38"/>
  </si>
  <si>
    <t>ー</t>
  </si>
  <si>
    <t>准看護師</t>
    <rPh sb="0" eb="4">
      <t>ジュンカンゴシ</t>
    </rPh>
    <phoneticPr fontId="38"/>
  </si>
  <si>
    <t>柔道整復師</t>
    <rPh sb="0" eb="2">
      <t>ジュウドウ</t>
    </rPh>
    <rPh sb="2" eb="5">
      <t>セイフクシ</t>
    </rPh>
    <phoneticPr fontId="38"/>
  </si>
  <si>
    <t>あん摩マッサージ師</t>
    <rPh sb="2" eb="3">
      <t>マ</t>
    </rPh>
    <rPh sb="8" eb="9">
      <t>シ</t>
    </rPh>
    <phoneticPr fontId="38"/>
  </si>
  <si>
    <t>【自治体の皆様へ】</t>
    <rPh sb="1" eb="4">
      <t>ジチタイ</t>
    </rPh>
    <rPh sb="5" eb="7">
      <t>ミナサマ</t>
    </rPh>
    <phoneticPr fontId="38"/>
  </si>
  <si>
    <t>※ INDIRECT関数使用のため、以下のとおりセルに「名前の定義」をしています。</t>
    <rPh sb="10" eb="12">
      <t>カンスウ</t>
    </rPh>
    <rPh sb="12" eb="14">
      <t>シヨウ</t>
    </rPh>
    <rPh sb="18" eb="20">
      <t>イカ</t>
    </rPh>
    <rPh sb="28" eb="30">
      <t>ナマエ</t>
    </rPh>
    <rPh sb="31" eb="33">
      <t>テイギ</t>
    </rPh>
    <phoneticPr fontId="38"/>
  </si>
  <si>
    <t>　C16～L16・・・「職種」</t>
    <rPh sb="12" eb="14">
      <t>ショクシュ</t>
    </rPh>
    <phoneticPr fontId="38"/>
  </si>
  <si>
    <t>　C列・・・「医師」</t>
    <rPh sb="2" eb="3">
      <t>レツ</t>
    </rPh>
    <rPh sb="7" eb="9">
      <t>イシ</t>
    </rPh>
    <phoneticPr fontId="38"/>
  </si>
  <si>
    <t>　D列・・・「理学療法士」</t>
    <rPh sb="2" eb="3">
      <t>レツ</t>
    </rPh>
    <rPh sb="7" eb="9">
      <t>リガク</t>
    </rPh>
    <rPh sb="9" eb="12">
      <t>リョウホウシ</t>
    </rPh>
    <phoneticPr fontId="38"/>
  </si>
  <si>
    <t>　E列・・・「作業療法士」</t>
    <rPh sb="2" eb="3">
      <t>レツ</t>
    </rPh>
    <rPh sb="7" eb="9">
      <t>サギョウ</t>
    </rPh>
    <rPh sb="9" eb="12">
      <t>リョウホウシ</t>
    </rPh>
    <phoneticPr fontId="38"/>
  </si>
  <si>
    <t>　F列・・・「言語聴覚士」</t>
    <rPh sb="2" eb="3">
      <t>レツ</t>
    </rPh>
    <rPh sb="7" eb="9">
      <t>ゲンゴ</t>
    </rPh>
    <rPh sb="9" eb="12">
      <t>チョウカクシ</t>
    </rPh>
    <phoneticPr fontId="38"/>
  </si>
  <si>
    <t>　G列・・・「看護職員」</t>
    <rPh sb="2" eb="3">
      <t>レツ</t>
    </rPh>
    <rPh sb="7" eb="9">
      <t>カンゴ</t>
    </rPh>
    <rPh sb="9" eb="11">
      <t>ショクイン</t>
    </rPh>
    <phoneticPr fontId="38"/>
  </si>
  <si>
    <t>　H列・・・「介護職員」</t>
    <rPh sb="2" eb="3">
      <t>レツ</t>
    </rPh>
    <rPh sb="7" eb="9">
      <t>カイゴ</t>
    </rPh>
    <rPh sb="9" eb="11">
      <t>ショクイン</t>
    </rPh>
    <phoneticPr fontId="38"/>
  </si>
  <si>
    <t>　I列・・・「経験を有する看護師」</t>
    <rPh sb="2" eb="3">
      <t>レツ</t>
    </rPh>
    <rPh sb="7" eb="9">
      <t>ケイケン</t>
    </rPh>
    <rPh sb="10" eb="11">
      <t>ユウ</t>
    </rPh>
    <rPh sb="13" eb="16">
      <t>カンゴシ</t>
    </rPh>
    <phoneticPr fontId="38"/>
  </si>
  <si>
    <t>　J列・・・「他のリハビリテーション提供者」</t>
    <rPh sb="2" eb="3">
      <t>レツ</t>
    </rPh>
    <rPh sb="7" eb="8">
      <t>タ</t>
    </rPh>
    <rPh sb="18" eb="21">
      <t>テイキョウシャ</t>
    </rPh>
    <phoneticPr fontId="3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</si>
  <si>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8"/>
  </si>
  <si>
    <t>　行が足りない場合は、適宜追加してください。</t>
    <rPh sb="1" eb="2">
      <t>ギョウ</t>
    </rPh>
    <rPh sb="3" eb="4">
      <t>タ</t>
    </rPh>
    <rPh sb="7" eb="9">
      <t>バアイ</t>
    </rPh>
    <rPh sb="11" eb="13">
      <t>テキギ</t>
    </rPh>
    <rPh sb="13" eb="15">
      <t>ツイカ</t>
    </rPh>
    <phoneticPr fontId="38"/>
  </si>
  <si>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</si>
  <si>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8"/>
  </si>
  <si>
    <t>　・「数式」タブ　⇒　「名前の定義」を選択</t>
    <rPh sb="3" eb="5">
      <t>スウシキ</t>
    </rPh>
    <rPh sb="12" eb="14">
      <t>ナマエ</t>
    </rPh>
    <rPh sb="15" eb="17">
      <t>テイギ</t>
    </rPh>
    <rPh sb="19" eb="21">
      <t>センタク</t>
    </rPh>
    <phoneticPr fontId="38"/>
  </si>
  <si>
    <t>　・「名前」に職種名を入力</t>
    <rPh sb="3" eb="5">
      <t>ナマエ</t>
    </rPh>
    <rPh sb="7" eb="9">
      <t>ショクシュ</t>
    </rPh>
    <rPh sb="9" eb="10">
      <t>メイ</t>
    </rPh>
    <rPh sb="11" eb="13">
      <t>ニュウリョク</t>
    </rPh>
    <phoneticPr fontId="3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</si>
  <si>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</si>
  <si>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8"/>
  </si>
  <si>
    <t>（参考様式２）</t>
    <rPh sb="1" eb="3">
      <t>サンコウ</t>
    </rPh>
    <rPh sb="3" eb="5">
      <t>ヨウシキ</t>
    </rPh>
    <phoneticPr fontId="14"/>
  </si>
  <si>
    <t>平面図</t>
    <rPh sb="0" eb="3">
      <t>ヘイメンズ</t>
    </rPh>
    <phoneticPr fontId="14"/>
  </si>
  <si>
    <t>事業所・施設の名称</t>
    <rPh sb="0" eb="3">
      <t>ジギョウショ</t>
    </rPh>
    <rPh sb="4" eb="6">
      <t>シセツ</t>
    </rPh>
    <rPh sb="7" eb="9">
      <t>メイショウ</t>
    </rPh>
    <phoneticPr fontId="14"/>
  </si>
  <si>
    <t>備考　1</t>
    <rPh sb="0" eb="2">
      <t>ビコウ</t>
    </rPh>
    <phoneticPr fontId="1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</si>
  <si>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4"/>
  </si>
  <si>
    <t>　各室の用途及び面積を記載してください。</t>
    <phoneticPr fontId="1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</si>
  <si>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4"/>
  </si>
  <si>
    <t>利用者からの苦情を処理するために講ずる措置の概要</t>
  </si>
  <si>
    <t>事業所又は施設名</t>
  </si>
  <si>
    <t>措  置  の  概  要</t>
  </si>
  <si>
    <t>１  利用者からの相談又は苦情等に対応する常設の窓口（連絡先）、担当者の設置</t>
    <phoneticPr fontId="14"/>
  </si>
  <si>
    <t>２  円滑かつ迅速に苦情処理を行うための処理体制・手順</t>
    <phoneticPr fontId="14"/>
  </si>
  <si>
    <t>３  苦情があったサービス事業者に対する対応方針等（居宅介護支援事業者の場合記入）</t>
    <phoneticPr fontId="14"/>
  </si>
  <si>
    <t>４  その他参考事項</t>
    <phoneticPr fontId="14"/>
  </si>
  <si>
    <t>備考  上の事項は例示であり、これにかかわらず苦情処理に係る対応方針を具体的に記してください。</t>
  </si>
  <si>
    <t>（参考様式４）</t>
    <rPh sb="1" eb="3">
      <t>サンコウ</t>
    </rPh>
    <rPh sb="3" eb="5">
      <t>ヨウシキ</t>
    </rPh>
    <phoneticPr fontId="14"/>
  </si>
  <si>
    <t>誓　約　書</t>
    <phoneticPr fontId="14"/>
  </si>
  <si>
    <t>東京都</t>
    <rPh sb="0" eb="2">
      <t>トウキョウ</t>
    </rPh>
    <rPh sb="2" eb="3">
      <t>ト</t>
    </rPh>
    <phoneticPr fontId="14"/>
  </si>
  <si>
    <t>知事    殿</t>
    <phoneticPr fontId="14"/>
  </si>
  <si>
    <t xml:space="preserve">申請者    </t>
    <phoneticPr fontId="14"/>
  </si>
  <si>
    <t>（名称）</t>
    <rPh sb="1" eb="3">
      <t>メイショウ</t>
    </rPh>
    <phoneticPr fontId="1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</si>
  <si>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4"/>
  </si>
  <si>
    <t>別紙①：　居宅サービス事業所向け</t>
    <rPh sb="0" eb="2">
      <t>ベッシ</t>
    </rPh>
    <rPh sb="14" eb="15">
      <t>ム</t>
    </rPh>
    <phoneticPr fontId="14"/>
  </si>
  <si>
    <t>別紙②：　介護老人福祉施設向け</t>
    <rPh sb="0" eb="2">
      <t>ベッシ</t>
    </rPh>
    <rPh sb="13" eb="14">
      <t>ム</t>
    </rPh>
    <phoneticPr fontId="14"/>
  </si>
  <si>
    <t>別紙③：　介護老人保健施設向け</t>
    <rPh sb="0" eb="2">
      <t>ベッシ</t>
    </rPh>
    <rPh sb="13" eb="14">
      <t>ム</t>
    </rPh>
    <phoneticPr fontId="14"/>
  </si>
  <si>
    <t>別紙④：　介護医療院向け</t>
    <rPh sb="0" eb="2">
      <t>ベッシ</t>
    </rPh>
    <rPh sb="10" eb="11">
      <t>ム</t>
    </rPh>
    <phoneticPr fontId="14"/>
  </si>
  <si>
    <t>別紙⑤：　介護予防サービス事業所向け</t>
    <rPh sb="0" eb="2">
      <t>ベッシ</t>
    </rPh>
    <rPh sb="16" eb="17">
      <t>ム</t>
    </rPh>
    <phoneticPr fontId="14"/>
  </si>
  <si>
    <t>（該当に○）</t>
    <rPh sb="1" eb="3">
      <t>ガイトウ</t>
    </rPh>
    <phoneticPr fontId="14"/>
  </si>
  <si>
    <t>（別紙①：居宅サービス事業所向け）</t>
    <rPh sb="1" eb="3">
      <t>ベッシ</t>
    </rPh>
    <rPh sb="14" eb="15">
      <t>ム</t>
    </rPh>
    <phoneticPr fontId="69"/>
  </si>
  <si>
    <t>介護保険法第７０条第２項</t>
    <rPh sb="0" eb="2">
      <t>カイゴ</t>
    </rPh>
    <rPh sb="2" eb="4">
      <t>ホケン</t>
    </rPh>
    <rPh sb="4" eb="5">
      <t>ホウ</t>
    </rPh>
    <rPh sb="5" eb="6">
      <t>ダイ</t>
    </rPh>
    <rPh sb="8" eb="9">
      <t>ジョウ</t>
    </rPh>
    <rPh sb="9" eb="10">
      <t>ダイ</t>
    </rPh>
    <rPh sb="11" eb="12">
      <t>コウ</t>
    </rPh>
    <phoneticPr fontId="69"/>
  </si>
  <si>
    <t>一</t>
    <rPh sb="0" eb="1">
      <t>イチ</t>
    </rPh>
    <phoneticPr fontId="14"/>
  </si>
  <si>
    <t>申請者が都道府県の条例で定める者でないとき。</t>
    <phoneticPr fontId="14"/>
  </si>
  <si>
    <t>二</t>
    <rPh sb="0" eb="1">
      <t>ニ</t>
    </rPh>
    <phoneticPr fontId="14"/>
  </si>
  <si>
    <t>当該申請に係る事業所の従業者の知識及び技能並びに人員が、第七十四条第一項の都道府県の条例で定める基準及び同項の都道府県の条例で定める員数を満たしていないとき。</t>
    <phoneticPr fontId="14"/>
  </si>
  <si>
    <t>三</t>
    <rPh sb="0" eb="1">
      <t>サン</t>
    </rPh>
    <phoneticPr fontId="14"/>
  </si>
  <si>
    <t>申請者が、第七十四条第二項に規定する指定居宅サービスの事業の設備及び運営に関する基準に従って適正な居宅サービス事業の運営をすることができないと認められるとき。</t>
    <phoneticPr fontId="14"/>
  </si>
  <si>
    <t>四</t>
    <rPh sb="0" eb="1">
      <t>ヨン</t>
    </rPh>
    <phoneticPr fontId="14"/>
  </si>
  <si>
    <t>申請者が、禁錮以上の刑に処せられ、その執行を終わり、又は執行を受けることがなくなるまでの者であるとき。</t>
    <phoneticPr fontId="14"/>
  </si>
  <si>
    <t>五</t>
    <rPh sb="0" eb="1">
      <t>ゴ</t>
    </rPh>
    <phoneticPr fontId="1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</si>
  <si>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4"/>
  </si>
  <si>
    <t>五の二</t>
    <rPh sb="0" eb="1">
      <t>ゴ</t>
    </rPh>
    <rPh sb="2" eb="3">
      <t>ニ</t>
    </rPh>
    <phoneticPr fontId="14"/>
  </si>
  <si>
    <t>申請者が、労働に関する法律の規定であって政令で定めるものにより罰金の刑に処せられ、その執行を終わり、又は執行を受けることがなくなるまでの者であるとき。</t>
    <phoneticPr fontId="14"/>
  </si>
  <si>
    <t>五の三</t>
    <rPh sb="0" eb="1">
      <t>ゴ</t>
    </rPh>
    <rPh sb="2" eb="3">
      <t>サン</t>
    </rPh>
    <phoneticPr fontId="1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</si>
  <si>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4"/>
  </si>
  <si>
    <t>六</t>
    <rPh sb="0" eb="1">
      <t>ロク</t>
    </rPh>
    <phoneticPr fontId="1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</si>
  <si>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4"/>
  </si>
  <si>
    <t>六の二</t>
    <rPh sb="0" eb="1">
      <t>ロク</t>
    </rPh>
    <rPh sb="2" eb="3">
      <t>ニ</t>
    </rPh>
    <phoneticPr fontId="1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</si>
  <si>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4"/>
  </si>
  <si>
    <t>六の三</t>
    <rPh sb="0" eb="1">
      <t>ロク</t>
    </rPh>
    <rPh sb="2" eb="3">
      <t>サン</t>
    </rPh>
    <phoneticPr fontId="1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</si>
  <si>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4"/>
  </si>
  <si>
    <t>七</t>
    <rPh sb="0" eb="1">
      <t>ナナ</t>
    </rPh>
    <phoneticPr fontId="1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</si>
  <si>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4"/>
  </si>
  <si>
    <t>七の二</t>
    <rPh sb="0" eb="1">
      <t>ナナ</t>
    </rPh>
    <rPh sb="2" eb="3">
      <t>ニ</t>
    </rPh>
    <phoneticPr fontId="1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</si>
  <si>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4"/>
  </si>
  <si>
    <t>八</t>
    <rPh sb="0" eb="1">
      <t>ハチ</t>
    </rPh>
    <phoneticPr fontId="1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</si>
  <si>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4"/>
  </si>
  <si>
    <t>九</t>
    <rPh sb="0" eb="1">
      <t>キュウ</t>
    </rPh>
    <phoneticPr fontId="14"/>
  </si>
  <si>
    <t>申請者が、指定の申請前五年以内に居宅サービス等に関し不正又は著しく不当な行為をした者であるとき。</t>
    <phoneticPr fontId="14"/>
  </si>
  <si>
    <t>十</t>
    <rPh sb="0" eb="1">
      <t>ジュウ</t>
    </rPh>
    <phoneticPr fontId="14"/>
  </si>
  <si>
    <t>申請者（特定施設入居者生活介護に係る指定の申請者を除く。）が、法人で、その役員等のうちに第四号から第六号まで又は第七号から前号までのいずれかに該当する者のあるものであるとき。</t>
    <phoneticPr fontId="14"/>
  </si>
  <si>
    <t>十の二</t>
    <rPh sb="0" eb="1">
      <t>ジュウ</t>
    </rPh>
    <rPh sb="2" eb="3">
      <t>ニ</t>
    </rPh>
    <phoneticPr fontId="1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</si>
  <si>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4"/>
  </si>
  <si>
    <t>十一</t>
    <rPh sb="0" eb="2">
      <t>ジュウイチ</t>
    </rPh>
    <phoneticPr fontId="14"/>
  </si>
  <si>
    <t>申請者（特定施設入居者生活介護に係る指定の申請者を除く。）が、法人でない事業所で、その管理者が第四号から第六号まで又は第七号から第九号までのいずれかに該当する者であるとき。</t>
    <phoneticPr fontId="14"/>
  </si>
  <si>
    <t>十二</t>
    <rPh sb="0" eb="1">
      <t>ジュウ</t>
    </rPh>
    <rPh sb="1" eb="2">
      <t>ニ</t>
    </rPh>
    <phoneticPr fontId="1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</si>
  <si>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4"/>
  </si>
  <si>
    <t>（別紙⑤：介護予防サービス事業所向け）</t>
    <rPh sb="1" eb="3">
      <t>ベッシ</t>
    </rPh>
    <rPh sb="16" eb="17">
      <t>ム</t>
    </rPh>
    <phoneticPr fontId="69"/>
  </si>
  <si>
    <t>介護保険法第１１５条の２第２項</t>
    <rPh sb="0" eb="2">
      <t>カイゴ</t>
    </rPh>
    <rPh sb="2" eb="5">
      <t>ホケンホウ</t>
    </rPh>
    <rPh sb="5" eb="6">
      <t>ダイ</t>
    </rPh>
    <rPh sb="9" eb="10">
      <t>ジョウ</t>
    </rPh>
    <rPh sb="12" eb="13">
      <t>ダイ</t>
    </rPh>
    <rPh sb="14" eb="15">
      <t>コウ</t>
    </rPh>
    <phoneticPr fontId="69"/>
  </si>
  <si>
    <t>当該申請に係る事業所の従業者の知識及び技能並びに人員が、第百十五条の四第一項の都道府県の条例で定める基準及び同項の都道府県の条例で定める員数を満たしていないとき。</t>
    <phoneticPr fontId="1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</si>
  <si>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</si>
  <si>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</si>
  <si>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</si>
  <si>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</si>
  <si>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</si>
  <si>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</si>
  <si>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</si>
  <si>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</si>
  <si>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</si>
  <si>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</si>
  <si>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4"/>
  </si>
  <si>
    <t>十二</t>
    <rPh sb="0" eb="2">
      <t>ジュウニ</t>
    </rPh>
    <phoneticPr fontId="1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</si>
  <si>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4"/>
  </si>
  <si>
    <t>誓約書及び誓約書別紙（参考様式4）</t>
    <rPh sb="0" eb="3">
      <t>セイヤクショ</t>
    </rPh>
    <rPh sb="3" eb="4">
      <t>オヨ</t>
    </rPh>
    <rPh sb="5" eb="8">
      <t>セイヤクショ</t>
    </rPh>
    <rPh sb="8" eb="10">
      <t>ベッシ</t>
    </rPh>
    <rPh sb="11" eb="13">
      <t>サンコウ</t>
    </rPh>
    <rPh sb="13" eb="15">
      <t>ヨウシキ</t>
    </rPh>
    <phoneticPr fontId="14"/>
  </si>
  <si>
    <t>資格証の写し</t>
    <rPh sb="0" eb="2">
      <t>シカク</t>
    </rPh>
    <rPh sb="2" eb="3">
      <t>ショウ</t>
    </rPh>
    <rPh sb="4" eb="5">
      <t>ウツ</t>
    </rPh>
    <phoneticPr fontId="14"/>
  </si>
  <si>
    <t>　　　２　処遇改善加算等計画書については、以下URLを参照してください。
　　　　　https://www.fukushi.metro.tokyo.lg.jp/kourei/hoken/shogu/index.html
　　　　　東京都福祉保健局 &gt; 高齢者 &gt; 介護保険 &gt; 介護職員処遇改善加算（現行加算及び特定加算）について</t>
    <phoneticPr fontId="14"/>
  </si>
  <si>
    <t>チェックリスト</t>
    <phoneticPr fontId="14"/>
  </si>
  <si>
    <t>申請者 
確認欄</t>
    <phoneticPr fontId="14"/>
  </si>
  <si>
    <t>雇用契約、就業規則に関するチェックリスト</t>
    <rPh sb="0" eb="2">
      <t>コヨウ</t>
    </rPh>
    <rPh sb="2" eb="4">
      <t>ケイヤク</t>
    </rPh>
    <rPh sb="5" eb="7">
      <t>シュウギョウ</t>
    </rPh>
    <rPh sb="7" eb="9">
      <t>キソク</t>
    </rPh>
    <rPh sb="10" eb="11">
      <t>カン</t>
    </rPh>
    <phoneticPr fontId="14"/>
  </si>
  <si>
    <t>備　考</t>
    <phoneticPr fontId="14"/>
  </si>
  <si>
    <t>事業所名　：</t>
    <rPh sb="0" eb="3">
      <t>ジギョウショ</t>
    </rPh>
    <rPh sb="3" eb="4">
      <t>メイ</t>
    </rPh>
    <phoneticPr fontId="14"/>
  </si>
  <si>
    <t>＊</t>
    <phoneticPr fontId="14"/>
  </si>
  <si>
    <t>あてはまる箇所にチェックをお願いします。</t>
    <rPh sb="5" eb="7">
      <t>カショ</t>
    </rPh>
    <rPh sb="14" eb="15">
      <t>ネガ</t>
    </rPh>
    <phoneticPr fontId="14"/>
  </si>
  <si>
    <t>「いいえ」と答えた項目については、それぞれ所定の手続きを行ってください。</t>
    <rPh sb="6" eb="7">
      <t>コタ</t>
    </rPh>
    <rPh sb="9" eb="11">
      <t>コウモク</t>
    </rPh>
    <rPh sb="21" eb="23">
      <t>ショテイ</t>
    </rPh>
    <rPh sb="24" eb="26">
      <t>テツヅ</t>
    </rPh>
    <rPh sb="28" eb="29">
      <t>オコナ</t>
    </rPh>
    <phoneticPr fontId="14"/>
  </si>
  <si>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4"/>
  </si>
  <si>
    <t>　　はい　　　　　いいえ</t>
    <phoneticPr fontId="14"/>
  </si>
  <si>
    <t>１-②</t>
    <phoneticPr fontId="14"/>
  </si>
  <si>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4"/>
  </si>
  <si>
    <t>　　　年　　月　　日まで</t>
    <rPh sb="3" eb="4">
      <t>ネン</t>
    </rPh>
    <rPh sb="6" eb="7">
      <t>ガツ</t>
    </rPh>
    <rPh sb="9" eb="10">
      <t>ヒ</t>
    </rPh>
    <phoneticPr fontId="14"/>
  </si>
  <si>
    <t>（※指定日の1か月前までに必要）</t>
    <rPh sb="2" eb="4">
      <t>シテイ</t>
    </rPh>
    <rPh sb="4" eb="5">
      <t>ヒ</t>
    </rPh>
    <rPh sb="8" eb="9">
      <t>ゲツ</t>
    </rPh>
    <rPh sb="9" eb="10">
      <t>マエ</t>
    </rPh>
    <rPh sb="13" eb="15">
      <t>ヒツヨウ</t>
    </rPh>
    <phoneticPr fontId="14"/>
  </si>
  <si>
    <t>２</t>
    <phoneticPr fontId="14"/>
  </si>
  <si>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4"/>
  </si>
  <si>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4"/>
  </si>
  <si>
    <t>①派遣・出向される職員が特定されていること</t>
    <rPh sb="1" eb="3">
      <t>ハケン</t>
    </rPh>
    <rPh sb="4" eb="6">
      <t>シュッコウ</t>
    </rPh>
    <phoneticPr fontId="14"/>
  </si>
  <si>
    <t>②事業所管理者の指揮命令下で従事すること</t>
    <phoneticPr fontId="14"/>
  </si>
  <si>
    <t>③派遣・出向期間が特定されていること</t>
    <rPh sb="1" eb="3">
      <t>ハケン</t>
    </rPh>
    <phoneticPr fontId="14"/>
  </si>
  <si>
    <t>④当該従事者に同意を得ていること</t>
    <phoneticPr fontId="14"/>
  </si>
  <si>
    <t>※『訪問看護』については、紹介予定派遣や産休・育休代替としての派遣以外は認められません。</t>
  </si>
  <si>
    <t>就業規則（従業者が10人未満で就業規則を作成していない場合は、「常勤職員の勤務時間に関する調べ」）を作成し、事業所に備えていますか。</t>
    <rPh sb="0" eb="2">
      <t>シュウギョウ</t>
    </rPh>
    <rPh sb="2" eb="4">
      <t>キソク</t>
    </rPh>
    <rPh sb="5" eb="8">
      <t>ジュウギョウシャ</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4"/>
  </si>
  <si>
    <t>４</t>
    <phoneticPr fontId="14"/>
  </si>
  <si>
    <t>最新の就業規則（または「常勤職員の勤務時間に関する調べ」）で定めている常勤職員の実労働時間数を記入してください。</t>
    <rPh sb="40" eb="45">
      <t>ジツロウドウジカン</t>
    </rPh>
    <phoneticPr fontId="14"/>
  </si>
  <si>
    <t>〔　　　　　〕時間／日　</t>
    <rPh sb="10" eb="11">
      <t>ニチ</t>
    </rPh>
    <phoneticPr fontId="14"/>
  </si>
  <si>
    <r>
      <t>〔　　　　　〕時間／週</t>
    </r>
    <r>
      <rPr>
        <sz val="6"/>
        <color theme="1"/>
        <rFont val="ＭＳ 明朝"/>
        <family val="1"/>
        <charset val="128"/>
      </rPr>
      <t>＊</t>
    </r>
    <rPh sb="10" eb="11">
      <t>シュウ</t>
    </rPh>
    <phoneticPr fontId="14"/>
  </si>
  <si>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4"/>
  </si>
  <si>
    <t>別紙様式第一号（一）</t>
    <phoneticPr fontId="14"/>
  </si>
  <si>
    <t>指定（許可）申請書</t>
    <phoneticPr fontId="14"/>
  </si>
  <si>
    <t>東京都知事　殿</t>
    <rPh sb="0" eb="2">
      <t>トウキョウ</t>
    </rPh>
    <rPh sb="2" eb="3">
      <t>ト</t>
    </rPh>
    <rPh sb="3" eb="5">
      <t>チジ</t>
    </rPh>
    <rPh sb="6" eb="7">
      <t>ドノ</t>
    </rPh>
    <phoneticPr fontId="14"/>
  </si>
  <si>
    <t>所在地</t>
    <phoneticPr fontId="14"/>
  </si>
  <si>
    <t>名称</t>
    <phoneticPr fontId="14"/>
  </si>
  <si>
    <t>代表者職名・氏名</t>
  </si>
  <si>
    <t>法人番号</t>
    <rPh sb="0" eb="2">
      <t>ホウジン</t>
    </rPh>
    <rPh sb="2" eb="4">
      <t>バンゴウ</t>
    </rPh>
    <phoneticPr fontId="14"/>
  </si>
  <si>
    <t>道</t>
    <rPh sb="0" eb="1">
      <t>ミチ</t>
    </rPh>
    <phoneticPr fontId="14"/>
  </si>
  <si>
    <t>市</t>
    <rPh sb="0" eb="1">
      <t>シ</t>
    </rPh>
    <phoneticPr fontId="14"/>
  </si>
  <si>
    <t>区</t>
    <rPh sb="0" eb="1">
      <t>ク</t>
    </rPh>
    <phoneticPr fontId="14"/>
  </si>
  <si>
    <t>府</t>
    <rPh sb="0" eb="1">
      <t>フ</t>
    </rPh>
    <phoneticPr fontId="14"/>
  </si>
  <si>
    <t>県</t>
    <rPh sb="0" eb="1">
      <t>ケン</t>
    </rPh>
    <phoneticPr fontId="14"/>
  </si>
  <si>
    <t>町</t>
    <rPh sb="0" eb="1">
      <t>マチ</t>
    </rPh>
    <phoneticPr fontId="14"/>
  </si>
  <si>
    <t>村</t>
    <rPh sb="0" eb="1">
      <t>ムラ</t>
    </rPh>
    <phoneticPr fontId="14"/>
  </si>
  <si>
    <t>（内線）</t>
    <rPh sb="1" eb="3">
      <t>ナイセン</t>
    </rPh>
    <phoneticPr fontId="14"/>
  </si>
  <si>
    <t>法人等の種類</t>
    <rPh sb="2" eb="3">
      <t>トウ</t>
    </rPh>
    <rPh sb="4" eb="6">
      <t>シュルイ</t>
    </rPh>
    <phoneticPr fontId="14"/>
  </si>
  <si>
    <t>代表者（開設者）の職名・氏名・生年月日</t>
    <rPh sb="4" eb="6">
      <t>カイセツ</t>
    </rPh>
    <rPh sb="6" eb="7">
      <t>モノ</t>
    </rPh>
    <rPh sb="10" eb="11">
      <t>メイ</t>
    </rPh>
    <rPh sb="15" eb="17">
      <t>セイネン</t>
    </rPh>
    <rPh sb="17" eb="19">
      <t>ガッピ</t>
    </rPh>
    <phoneticPr fontId="14"/>
  </si>
  <si>
    <t>代表者（開設者）
の住所</t>
    <phoneticPr fontId="14"/>
  </si>
  <si>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4"/>
  </si>
  <si>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4"/>
  </si>
  <si>
    <t>既に指定（許可）を受けている事業等（該当事業に○）</t>
    <rPh sb="5" eb="7">
      <t>キョカ</t>
    </rPh>
    <rPh sb="16" eb="17">
      <t>トウ</t>
    </rPh>
    <phoneticPr fontId="14"/>
  </si>
  <si>
    <t>共生型サービス申請時に☑</t>
    <phoneticPr fontId="14"/>
  </si>
  <si>
    <t>付表第一号（一）</t>
    <rPh sb="0" eb="2">
      <t>フヒョウ</t>
    </rPh>
    <rPh sb="2" eb="4">
      <t>ダイイチ</t>
    </rPh>
    <rPh sb="4" eb="5">
      <t>ゴウ</t>
    </rPh>
    <rPh sb="6" eb="7">
      <t>イチ</t>
    </rPh>
    <phoneticPr fontId="14"/>
  </si>
  <si>
    <t>付表第一号（二）</t>
    <rPh sb="0" eb="2">
      <t>フヒョウ</t>
    </rPh>
    <rPh sb="2" eb="4">
      <t>ダイイチ</t>
    </rPh>
    <rPh sb="4" eb="5">
      <t>ゴウ</t>
    </rPh>
    <rPh sb="6" eb="7">
      <t>ニ</t>
    </rPh>
    <phoneticPr fontId="14"/>
  </si>
  <si>
    <t>付表第一号（三）</t>
    <rPh sb="0" eb="2">
      <t>フヒョウ</t>
    </rPh>
    <rPh sb="2" eb="4">
      <t>ダイイチ</t>
    </rPh>
    <rPh sb="4" eb="5">
      <t>ゴウ</t>
    </rPh>
    <rPh sb="6" eb="7">
      <t>サン</t>
    </rPh>
    <phoneticPr fontId="14"/>
  </si>
  <si>
    <t>付表第一号（四）</t>
    <rPh sb="0" eb="2">
      <t>フヒョウ</t>
    </rPh>
    <rPh sb="2" eb="4">
      <t>ダイイチ</t>
    </rPh>
    <rPh sb="4" eb="5">
      <t>ゴウ</t>
    </rPh>
    <rPh sb="6" eb="7">
      <t>ヨン</t>
    </rPh>
    <phoneticPr fontId="14"/>
  </si>
  <si>
    <t>付表第一号（五）</t>
    <rPh sb="0" eb="2">
      <t>フヒョウ</t>
    </rPh>
    <rPh sb="2" eb="4">
      <t>ダイイチ</t>
    </rPh>
    <rPh sb="4" eb="5">
      <t>ゴウ</t>
    </rPh>
    <rPh sb="6" eb="7">
      <t>ゴ</t>
    </rPh>
    <phoneticPr fontId="14"/>
  </si>
  <si>
    <t>付表第一号（六）</t>
    <rPh sb="0" eb="2">
      <t>フヒョウ</t>
    </rPh>
    <rPh sb="2" eb="4">
      <t>ダイイチ</t>
    </rPh>
    <rPh sb="4" eb="5">
      <t>ゴウ</t>
    </rPh>
    <rPh sb="6" eb="7">
      <t>ロク</t>
    </rPh>
    <phoneticPr fontId="14"/>
  </si>
  <si>
    <t>付表第一号（七）</t>
    <rPh sb="0" eb="2">
      <t>フヒョウ</t>
    </rPh>
    <rPh sb="2" eb="4">
      <t>ダイイチ</t>
    </rPh>
    <rPh sb="4" eb="5">
      <t>ゴウ</t>
    </rPh>
    <rPh sb="6" eb="7">
      <t>ナナ</t>
    </rPh>
    <phoneticPr fontId="14"/>
  </si>
  <si>
    <t>付表第一号（八）（九）（十）</t>
    <rPh sb="0" eb="2">
      <t>フヒョウ</t>
    </rPh>
    <rPh sb="2" eb="4">
      <t>ダイイチ</t>
    </rPh>
    <rPh sb="4" eb="5">
      <t>ゴウ</t>
    </rPh>
    <rPh sb="6" eb="7">
      <t>ハチ</t>
    </rPh>
    <rPh sb="8" eb="9">
      <t>キュウ</t>
    </rPh>
    <rPh sb="12" eb="13">
      <t>ジュウ</t>
    </rPh>
    <phoneticPr fontId="14"/>
  </si>
  <si>
    <t>付表第一号（十一）</t>
    <rPh sb="0" eb="2">
      <t>フヒョウ</t>
    </rPh>
    <rPh sb="2" eb="4">
      <t>ダイイチ</t>
    </rPh>
    <rPh sb="4" eb="5">
      <t>ゴウ</t>
    </rPh>
    <rPh sb="6" eb="8">
      <t>ジュウイチ</t>
    </rPh>
    <phoneticPr fontId="14"/>
  </si>
  <si>
    <t>付表第一号（十二）</t>
    <rPh sb="0" eb="2">
      <t>フヒョウ</t>
    </rPh>
    <rPh sb="2" eb="4">
      <t>ダイイチ</t>
    </rPh>
    <rPh sb="4" eb="5">
      <t>ゴウ</t>
    </rPh>
    <rPh sb="6" eb="8">
      <t>ジュウニ</t>
    </rPh>
    <phoneticPr fontId="14"/>
  </si>
  <si>
    <t>付表第一号（十三）</t>
    <rPh sb="0" eb="2">
      <t>フヒョウ</t>
    </rPh>
    <rPh sb="2" eb="4">
      <t>ダイイチ</t>
    </rPh>
    <rPh sb="4" eb="5">
      <t>ゴウ</t>
    </rPh>
    <rPh sb="6" eb="8">
      <t>ジュウサン</t>
    </rPh>
    <phoneticPr fontId="14"/>
  </si>
  <si>
    <t>付表第一号（十四）</t>
    <rPh sb="0" eb="2">
      <t>フヒョウ</t>
    </rPh>
    <rPh sb="2" eb="4">
      <t>ダイイチ</t>
    </rPh>
    <rPh sb="4" eb="5">
      <t>ゴウ</t>
    </rPh>
    <rPh sb="6" eb="8">
      <t>ジュウヨン</t>
    </rPh>
    <phoneticPr fontId="14"/>
  </si>
  <si>
    <t>付表第一号（十五）</t>
    <rPh sb="0" eb="2">
      <t>フヒョウ</t>
    </rPh>
    <rPh sb="2" eb="4">
      <t>ダイイチ</t>
    </rPh>
    <rPh sb="4" eb="5">
      <t>ゴウ</t>
    </rPh>
    <rPh sb="6" eb="8">
      <t>ジュウゴ</t>
    </rPh>
    <phoneticPr fontId="14"/>
  </si>
  <si>
    <t>付表第一号（十六）</t>
    <rPh sb="0" eb="2">
      <t>フヒョウ</t>
    </rPh>
    <rPh sb="2" eb="4">
      <t>ダイイチ</t>
    </rPh>
    <rPh sb="4" eb="5">
      <t>ゴウ</t>
    </rPh>
    <rPh sb="6" eb="8">
      <t>ジュウロク</t>
    </rPh>
    <phoneticPr fontId="14"/>
  </si>
  <si>
    <t>付表第一号（十七）</t>
    <rPh sb="0" eb="2">
      <t>フヒョウ</t>
    </rPh>
    <rPh sb="2" eb="4">
      <t>ダイイチ</t>
    </rPh>
    <rPh sb="4" eb="5">
      <t>ゴウ</t>
    </rPh>
    <rPh sb="6" eb="8">
      <t>ジュウナナ</t>
    </rPh>
    <phoneticPr fontId="14"/>
  </si>
  <si>
    <t>付表第一号（八）（九）（十）</t>
    <rPh sb="0" eb="2">
      <t>フヒョウ</t>
    </rPh>
    <rPh sb="2" eb="4">
      <t>ダイイチ</t>
    </rPh>
    <rPh sb="4" eb="5">
      <t>ゴウ</t>
    </rPh>
    <rPh sb="6" eb="7">
      <t>ハチ</t>
    </rPh>
    <rPh sb="9" eb="10">
      <t>キュウ</t>
    </rPh>
    <rPh sb="12" eb="13">
      <t>ジュウ</t>
    </rPh>
    <phoneticPr fontId="14"/>
  </si>
  <si>
    <t>１
２
３
４
５
６</t>
    <phoneticPr fontId="14"/>
  </si>
  <si>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4"/>
  </si>
  <si>
    <t>付表第一号（七）　通所リハビリテーション・介護予防通所リハビリテーション事業所の指定等に係る記載事項</t>
    <rPh sb="42" eb="43">
      <t>トウ</t>
    </rPh>
    <phoneticPr fontId="14"/>
  </si>
  <si>
    <t>　</t>
    <phoneticPr fontId="14"/>
  </si>
  <si>
    <t>法人番号</t>
    <phoneticPr fontId="14"/>
  </si>
  <si>
    <t>専従</t>
    <rPh sb="0" eb="1">
      <t>セン</t>
    </rPh>
    <rPh sb="1" eb="2">
      <t>ジュウ</t>
    </rPh>
    <phoneticPr fontId="14"/>
  </si>
  <si>
    <t>兼務</t>
    <rPh sb="0" eb="1">
      <t>ケン</t>
    </rPh>
    <rPh sb="1" eb="2">
      <t>ツトム</t>
    </rPh>
    <phoneticPr fontId="14"/>
  </si>
  <si>
    <t>㎡</t>
  </si>
  <si>
    <t>利用定員（同時利用）</t>
    <rPh sb="0" eb="2">
      <t>リヨウ</t>
    </rPh>
    <rPh sb="2" eb="4">
      <t>テイイン</t>
    </rPh>
    <rPh sb="5" eb="7">
      <t>ドウジ</t>
    </rPh>
    <rPh sb="7" eb="9">
      <t>リヨウ</t>
    </rPh>
    <phoneticPr fontId="14"/>
  </si>
  <si>
    <t>人</t>
    <rPh sb="0" eb="1">
      <t xml:space="preserve">ニン </t>
    </rPh>
    <phoneticPr fontId="14"/>
  </si>
  <si>
    <t>サービス提供単位１</t>
    <rPh sb="4" eb="6">
      <t>テイキョウ</t>
    </rPh>
    <phoneticPr fontId="14"/>
  </si>
  <si>
    <t>理学療法士</t>
    <phoneticPr fontId="14"/>
  </si>
  <si>
    <t>作業療法士</t>
    <phoneticPr fontId="14"/>
  </si>
  <si>
    <t>言語聴覚士</t>
    <phoneticPr fontId="14"/>
  </si>
  <si>
    <t>看護職員</t>
    <phoneticPr fontId="14"/>
  </si>
  <si>
    <t>介護職員</t>
    <phoneticPr fontId="14"/>
  </si>
  <si>
    <t>営業日（該当に〇）</t>
    <rPh sb="0" eb="2">
      <t>エイギョウ</t>
    </rPh>
    <rPh sb="2" eb="3">
      <t>ビ</t>
    </rPh>
    <rPh sb="4" eb="6">
      <t>ガイトウ</t>
    </rPh>
    <phoneticPr fontId="14"/>
  </si>
  <si>
    <t>日曜日</t>
    <rPh sb="0" eb="3">
      <t>ニチヨウビ</t>
    </rPh>
    <phoneticPr fontId="14"/>
  </si>
  <si>
    <t>月曜日</t>
    <rPh sb="0" eb="3">
      <t>ゲツヨウビ</t>
    </rPh>
    <phoneticPr fontId="14"/>
  </si>
  <si>
    <t>火曜日</t>
    <rPh sb="0" eb="3">
      <t>カヨウビ</t>
    </rPh>
    <phoneticPr fontId="14"/>
  </si>
  <si>
    <t>水曜日</t>
    <rPh sb="0" eb="3">
      <t>スイヨウビ</t>
    </rPh>
    <phoneticPr fontId="14"/>
  </si>
  <si>
    <t>木曜日</t>
    <rPh sb="0" eb="3">
      <t>モクヨウビ</t>
    </rPh>
    <phoneticPr fontId="14"/>
  </si>
  <si>
    <t>金曜日</t>
    <rPh sb="0" eb="3">
      <t>キンヨウビ</t>
    </rPh>
    <phoneticPr fontId="14"/>
  </si>
  <si>
    <t>その他（年末年始休日等）</t>
    <phoneticPr fontId="14"/>
  </si>
  <si>
    <t>営業時間</t>
    <phoneticPr fontId="14"/>
  </si>
  <si>
    <t>：</t>
    <phoneticPr fontId="14"/>
  </si>
  <si>
    <t>曜日ごとに
異なる場合記入</t>
    <rPh sb="0" eb="2">
      <t>ヨウビ</t>
    </rPh>
    <rPh sb="6" eb="7">
      <t>コト</t>
    </rPh>
    <rPh sb="9" eb="11">
      <t>バアイ</t>
    </rPh>
    <rPh sb="11" eb="13">
      <t>キニュウ</t>
    </rPh>
    <phoneticPr fontId="14"/>
  </si>
  <si>
    <t>平日</t>
    <rPh sb="0" eb="2">
      <t>ヘイジツ</t>
    </rPh>
    <phoneticPr fontId="14"/>
  </si>
  <si>
    <t>日曜日・祝日</t>
    <rPh sb="0" eb="2">
      <t>ニチヨウ</t>
    </rPh>
    <rPh sb="2" eb="3">
      <t>ビ</t>
    </rPh>
    <rPh sb="4" eb="6">
      <t>シュクジツ</t>
    </rPh>
    <phoneticPr fontId="14"/>
  </si>
  <si>
    <t>サービス提供時間</t>
    <rPh sb="4" eb="6">
      <t>テイキョウ</t>
    </rPh>
    <phoneticPr fontId="14"/>
  </si>
  <si>
    <t>サービス提供単位２</t>
    <rPh sb="4" eb="6">
      <t>テイキョウ</t>
    </rPh>
    <phoneticPr fontId="14"/>
  </si>
  <si>
    <t>１
２
３
４
５</t>
    <phoneticPr fontId="14"/>
  </si>
  <si>
    <t>指定（許可）申請書（様式第一号（一））</t>
    <rPh sb="0" eb="2">
      <t>シテイ</t>
    </rPh>
    <rPh sb="3" eb="5">
      <t>キョカ</t>
    </rPh>
    <rPh sb="13" eb="14">
      <t>イチ</t>
    </rPh>
    <rPh sb="16" eb="17">
      <t>イチ</t>
    </rPh>
    <phoneticPr fontId="14"/>
  </si>
  <si>
    <t>通所リハビリテーション・介護予防通所リハビリテーション事業所の指定等に係る記載事項（付表第一号（七））</t>
    <rPh sb="0" eb="2">
      <t>ツウショ</t>
    </rPh>
    <rPh sb="12" eb="14">
      <t>カイゴ</t>
    </rPh>
    <rPh sb="14" eb="16">
      <t>ヨボウ</t>
    </rPh>
    <rPh sb="16" eb="17">
      <t>ツウ</t>
    </rPh>
    <rPh sb="17" eb="18">
      <t>ショ</t>
    </rPh>
    <rPh sb="27" eb="30">
      <t>ジギョウショ</t>
    </rPh>
    <rPh sb="33" eb="34">
      <t>トウ</t>
    </rPh>
    <rPh sb="44" eb="46">
      <t>ダイイチ</t>
    </rPh>
    <rPh sb="46" eb="47">
      <t>ゴウ</t>
    </rPh>
    <rPh sb="48" eb="49">
      <t>ナナ</t>
    </rPh>
    <phoneticPr fontId="14"/>
  </si>
  <si>
    <t>介護給付費算定に係る体制等に関する届出書、体制等状況一覧表、加算様式・参考様式</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2"/>
  </si>
  <si>
    <t>介護職員等処遇改善加算の算定にあたっては、別途、処遇改善等計画書の提出（法人として新規提出）又は変更（既に提出済みの計画書に事業所を追加）が必要となります。</t>
    <rPh sb="4" eb="5">
      <t>トウ</t>
    </rPh>
    <phoneticPr fontId="12"/>
  </si>
  <si>
    <t>診療所（下記のものを除く。）</t>
    <rPh sb="4" eb="6">
      <t>カキ</t>
    </rPh>
    <rPh sb="10" eb="11">
      <t>ノゾ</t>
    </rPh>
    <phoneticPr fontId="14"/>
  </si>
  <si>
    <t>診療所（指定居宅サービス等の事業の人員、設備及び運営に関する基準第111条第１項の適用を受けるもの）</t>
    <phoneticPr fontId="1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</si>
  <si>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14"/>
  </si>
  <si>
    <t>（参考）　通所リハビリテーション・介護予防通所リハビリテーション事業所の指定等に係る記載事項記入欄不足時の資料</t>
    <rPh sb="1" eb="3">
      <t>サンコウ</t>
    </rPh>
    <rPh sb="38" eb="39">
      <t>トウ</t>
    </rPh>
    <phoneticPr fontId="14"/>
  </si>
  <si>
    <t>■サービス提供単位３以降</t>
    <rPh sb="5" eb="7">
      <t>テイキョウ</t>
    </rPh>
    <phoneticPr fontId="14"/>
  </si>
  <si>
    <t>サービス提供単位３</t>
    <rPh sb="4" eb="6">
      <t>テイキョウ</t>
    </rPh>
    <phoneticPr fontId="14"/>
  </si>
  <si>
    <t>サービス提供単位４</t>
    <rPh sb="4" eb="6">
      <t>テイキョウ</t>
    </rPh>
    <phoneticPr fontId="14"/>
  </si>
  <si>
    <t>サービス提供単位５</t>
    <rPh sb="4" eb="6">
      <t>テイキョウ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</si>
</sst>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0.0"/>
    <numFmt numFmtId="178" formatCode="#,##0.0#"/>
    <numFmt numFmtId="179" formatCode="yyyy&quot;年&quot;m&quot;月&quot;d&quot;日&quot;;@"/>
  </numFmts>
  <fonts count="10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sz val="10"/>
      <name val="ＭＳ ゴシック"/>
      <family val="3"/>
      <charset val="128"/>
    </font>
    <font>
      <sz val="11"/>
      <name val="ＭＳ Ｐゴシック"/>
      <family val="3"/>
      <charset val="128"/>
    </font>
    <font>
      <i/>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0"/>
      <color rgb="FF000000"/>
      <name val="Times New Roman"/>
      <family val="1"/>
    </font>
    <font>
      <sz val="10"/>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
      <sz val="11"/>
      <color rgb="FFFF0000"/>
      <name val="ＭＳ Ｐゴシック"/>
      <family val="3"/>
      <charset val="128"/>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color theme="1"/>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0"/>
      <color theme="1"/>
      <name val="Times New Roman"/>
      <family val="1"/>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name val="ＭＳ Ｐゴシック"/>
      <family val="3"/>
      <charset val="128"/>
    </font>
    <font>
      <b/>
      <sz val="10"/>
      <name val="Times New Roman"/>
      <family val="1"/>
    </font>
    <font>
      <sz val="10"/>
      <color rgb="FF000000"/>
      <name val="ＭＳ Ｐゴシック"/>
      <family val="3"/>
      <charset val="128"/>
      <scheme val="minor"/>
    </font>
    <font>
      <sz val="10"/>
      <name val="ＭＳ Ｐゴシック"/>
      <family val="3"/>
      <charset val="128"/>
      <scheme val="maj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tint="-0.14996795556505021"/>
        <bgColor indexed="64"/>
      </patternFill>
    </fill>
    <fill>
      <patternFill patternType="solid">
        <fgColor theme="0" tint="-0.14999847407452621"/>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left/>
      <right/>
      <top style="dotted">
        <color indexed="64"/>
      </top>
      <bottom style="thin">
        <color indexed="64"/>
      </bottom>
      <diagonal/>
    </border>
    <border>
      <left style="thin">
        <color indexed="64"/>
      </left>
      <right/>
      <top style="medium">
        <color indexed="64"/>
      </top>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hair">
        <color indexed="64"/>
      </bottom>
      <diagonal/>
    </border>
  </borders>
  <cellStyleXfs count="82">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18" fillId="0" borderId="0"/>
    <xf numFmtId="0" fontId="11" fillId="0" borderId="0" applyBorder="0"/>
    <xf numFmtId="0" fontId="18" fillId="0" borderId="0">
      <alignment vertical="center"/>
    </xf>
    <xf numFmtId="0" fontId="11" fillId="0" borderId="0" applyBorder="0"/>
    <xf numFmtId="0" fontId="36" fillId="4" borderId="0" applyNumberFormat="0" applyBorder="0" applyAlignment="0" applyProtection="0">
      <alignment vertical="center"/>
    </xf>
    <xf numFmtId="0" fontId="12" fillId="0" borderId="0"/>
    <xf numFmtId="0" fontId="7" fillId="0" borderId="0"/>
    <xf numFmtId="0" fontId="6" fillId="0" borderId="0">
      <alignment vertical="center"/>
    </xf>
    <xf numFmtId="0" fontId="11" fillId="0" borderId="0" applyBorder="0"/>
    <xf numFmtId="0" fontId="12" fillId="0" borderId="0"/>
    <xf numFmtId="0" fontId="7" fillId="22" borderId="2" applyNumberFormat="0" applyFont="0" applyAlignment="0" applyProtection="0">
      <alignment vertical="center"/>
    </xf>
    <xf numFmtId="0" fontId="7" fillId="0" borderId="0"/>
    <xf numFmtId="0" fontId="5" fillId="0" borderId="0">
      <alignment vertical="center"/>
    </xf>
    <xf numFmtId="0" fontId="7" fillId="0" borderId="0"/>
    <xf numFmtId="0" fontId="11" fillId="0" borderId="0" applyBorder="0"/>
    <xf numFmtId="0" fontId="7" fillId="0" borderId="0"/>
    <xf numFmtId="0" fontId="5" fillId="0" borderId="0">
      <alignment vertical="center"/>
    </xf>
    <xf numFmtId="0" fontId="5" fillId="0" borderId="0">
      <alignment vertical="center"/>
    </xf>
    <xf numFmtId="0" fontId="7" fillId="22" borderId="2" applyNumberFormat="0" applyFont="0" applyAlignment="0" applyProtection="0">
      <alignment vertical="center"/>
    </xf>
    <xf numFmtId="38" fontId="7" fillId="0" borderId="0" applyFont="0" applyFill="0" applyBorder="0" applyAlignment="0" applyProtection="0"/>
    <xf numFmtId="0" fontId="5" fillId="0" borderId="0">
      <alignment vertical="center"/>
    </xf>
    <xf numFmtId="0" fontId="12" fillId="0" borderId="0"/>
    <xf numFmtId="0" fontId="4" fillId="0" borderId="0">
      <alignment vertical="center"/>
    </xf>
    <xf numFmtId="0" fontId="3" fillId="0" borderId="0">
      <alignment vertical="center"/>
    </xf>
    <xf numFmtId="0" fontId="41" fillId="0" borderId="0"/>
    <xf numFmtId="0" fontId="41"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7" fillId="0" borderId="0"/>
    <xf numFmtId="0" fontId="11" fillId="0" borderId="0" applyBorder="0"/>
    <xf numFmtId="0" fontId="41" fillId="0" borderId="0"/>
    <xf numFmtId="0" fontId="68" fillId="0" borderId="0"/>
    <xf numFmtId="0" fontId="2"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1" fillId="0" borderId="0">
      <alignment vertical="center"/>
    </xf>
    <xf numFmtId="0" fontId="41" fillId="0" borderId="0"/>
  </cellStyleXfs>
  <cellXfs count="1138">
    <xf numFmtId="0" fontId="0" fillId="0" borderId="0" xfId="0"/>
    <xf numFmtId="0" fontId="15" fillId="0" borderId="0" xfId="43" applyFont="1" applyAlignment="1">
      <alignment vertical="center"/>
    </xf>
    <xf numFmtId="0" fontId="18" fillId="0" borderId="0" xfId="43">
      <alignment vertical="center"/>
    </xf>
    <xf numFmtId="0" fontId="18" fillId="0" borderId="33" xfId="43" applyBorder="1">
      <alignment vertical="center"/>
    </xf>
    <xf numFmtId="0" fontId="18" fillId="0" borderId="0" xfId="43" applyBorder="1">
      <alignment vertical="center"/>
    </xf>
    <xf numFmtId="0" fontId="18" fillId="0" borderId="0" xfId="43" applyAlignment="1">
      <alignment horizontal="right" vertical="center"/>
    </xf>
    <xf numFmtId="0" fontId="18" fillId="0" borderId="60" xfId="43" applyBorder="1">
      <alignment vertical="center"/>
    </xf>
    <xf numFmtId="0" fontId="19" fillId="0" borderId="0" xfId="43" applyFont="1">
      <alignment vertical="center"/>
    </xf>
    <xf numFmtId="0" fontId="18" fillId="0" borderId="33" xfId="43" applyBorder="1" applyAlignment="1">
      <alignment vertical="center" shrinkToFit="1"/>
    </xf>
    <xf numFmtId="0" fontId="0" fillId="0" borderId="61" xfId="0" applyBorder="1" applyAlignment="1">
      <alignment horizontal="center" vertical="center"/>
    </xf>
    <xf numFmtId="0" fontId="0" fillId="0" borderId="0" xfId="0" applyAlignment="1">
      <alignment horizontal="left"/>
    </xf>
    <xf numFmtId="0" fontId="9" fillId="0" borderId="12" xfId="41" applyFont="1" applyBorder="1" applyAlignment="1"/>
    <xf numFmtId="0" fontId="15" fillId="0" borderId="0" xfId="41" applyFont="1"/>
    <xf numFmtId="0" fontId="18" fillId="0" borderId="0" xfId="41"/>
    <xf numFmtId="0" fontId="16" fillId="0" borderId="0" xfId="41" applyFont="1"/>
    <xf numFmtId="0" fontId="9" fillId="0" borderId="0" xfId="41" applyFont="1" applyFill="1" applyBorder="1" applyAlignment="1">
      <alignment horizontal="center" vertical="center"/>
    </xf>
    <xf numFmtId="0" fontId="18" fillId="0" borderId="0" xfId="41" applyFill="1" applyBorder="1"/>
    <xf numFmtId="0" fontId="18" fillId="0" borderId="67" xfId="41" applyBorder="1"/>
    <xf numFmtId="0" fontId="18" fillId="0" borderId="62" xfId="41" applyBorder="1"/>
    <xf numFmtId="0" fontId="18" fillId="0" borderId="69" xfId="41" applyBorder="1"/>
    <xf numFmtId="0" fontId="18" fillId="0" borderId="69" xfId="41" applyFont="1" applyBorder="1" applyAlignment="1">
      <alignment horizontal="center"/>
    </xf>
    <xf numFmtId="0" fontId="18" fillId="0" borderId="73" xfId="41" applyBorder="1"/>
    <xf numFmtId="0" fontId="18" fillId="0" borderId="54" xfId="41" applyBorder="1"/>
    <xf numFmtId="0" fontId="18" fillId="0" borderId="73" xfId="41" applyFont="1" applyBorder="1"/>
    <xf numFmtId="0" fontId="18" fillId="0" borderId="66" xfId="41" applyFont="1" applyBorder="1" applyAlignment="1">
      <alignment horizontal="center" vertical="center" shrinkToFit="1"/>
    </xf>
    <xf numFmtId="0" fontId="18" fillId="0" borderId="51" xfId="41" applyBorder="1"/>
    <xf numFmtId="0" fontId="18" fillId="0" borderId="66" xfId="41" applyFont="1" applyBorder="1"/>
    <xf numFmtId="0" fontId="18" fillId="0" borderId="74" xfId="41" applyFont="1" applyBorder="1" applyAlignment="1">
      <alignment horizontal="center" vertical="center" shrinkToFit="1"/>
    </xf>
    <xf numFmtId="0" fontId="18" fillId="0" borderId="75" xfId="41" applyBorder="1"/>
    <xf numFmtId="0" fontId="18" fillId="0" borderId="74" xfId="41" applyFont="1" applyBorder="1"/>
    <xf numFmtId="0" fontId="18" fillId="0" borderId="67" xfId="41" applyBorder="1" applyAlignment="1">
      <alignment horizontal="center"/>
    </xf>
    <xf numFmtId="0" fontId="18" fillId="0" borderId="63" xfId="41" applyBorder="1" applyAlignment="1">
      <alignment horizontal="center"/>
    </xf>
    <xf numFmtId="0" fontId="18" fillId="0" borderId="76" xfId="41" applyBorder="1" applyAlignment="1">
      <alignment horizontal="center"/>
    </xf>
    <xf numFmtId="0" fontId="18" fillId="0" borderId="76" xfId="41" applyFont="1" applyBorder="1" applyAlignment="1">
      <alignment horizontal="center" vertical="center"/>
    </xf>
    <xf numFmtId="0" fontId="18" fillId="0" borderId="21" xfId="41" applyBorder="1" applyAlignment="1">
      <alignment horizontal="center"/>
    </xf>
    <xf numFmtId="0" fontId="18" fillId="0" borderId="69" xfId="41" applyBorder="1" applyAlignment="1">
      <alignment horizontal="center"/>
    </xf>
    <xf numFmtId="0" fontId="18" fillId="0" borderId="74" xfId="41" applyFont="1" applyBorder="1" applyAlignment="1">
      <alignment horizontal="center" vertical="center"/>
    </xf>
    <xf numFmtId="0" fontId="18" fillId="0" borderId="75" xfId="41" applyBorder="1" applyAlignment="1">
      <alignment horizontal="center"/>
    </xf>
    <xf numFmtId="0" fontId="18" fillId="0" borderId="74" xfId="41" applyBorder="1" applyAlignment="1">
      <alignment horizontal="center"/>
    </xf>
    <xf numFmtId="0" fontId="18" fillId="0" borderId="69" xfId="41" applyFont="1" applyBorder="1" applyAlignment="1">
      <alignment horizontal="center" vertical="center"/>
    </xf>
    <xf numFmtId="0" fontId="18" fillId="0" borderId="50" xfId="41" applyBorder="1" applyAlignment="1">
      <alignment horizontal="center"/>
    </xf>
    <xf numFmtId="0" fontId="18" fillId="0" borderId="68" xfId="41" applyBorder="1" applyAlignment="1">
      <alignment horizontal="center"/>
    </xf>
    <xf numFmtId="0" fontId="18" fillId="0" borderId="77" xfId="41" applyFont="1" applyBorder="1" applyAlignment="1">
      <alignment horizontal="center" vertical="center"/>
    </xf>
    <xf numFmtId="0" fontId="18" fillId="0" borderId="78" xfId="41" applyBorder="1" applyAlignment="1">
      <alignment horizontal="center"/>
    </xf>
    <xf numFmtId="0" fontId="18" fillId="0" borderId="77" xfId="41" applyBorder="1" applyAlignment="1">
      <alignment horizontal="center"/>
    </xf>
    <xf numFmtId="0" fontId="18" fillId="0" borderId="79" xfId="41" applyBorder="1" applyAlignment="1">
      <alignment horizontal="center"/>
    </xf>
    <xf numFmtId="0" fontId="9" fillId="0" borderId="11" xfId="41" applyFont="1" applyBorder="1"/>
    <xf numFmtId="0" fontId="13" fillId="0" borderId="77" xfId="41" applyFont="1" applyBorder="1" applyAlignment="1">
      <alignment horizontal="center"/>
    </xf>
    <xf numFmtId="0" fontId="18" fillId="0" borderId="68" xfId="41" applyFont="1" applyBorder="1" applyAlignment="1">
      <alignment horizontal="center" vertical="center" shrinkToFit="1"/>
    </xf>
    <xf numFmtId="0" fontId="18" fillId="0" borderId="80" xfId="41" applyBorder="1" applyAlignment="1">
      <alignment horizontal="center"/>
    </xf>
    <xf numFmtId="0" fontId="18" fillId="0" borderId="68" xfId="41" applyFont="1" applyBorder="1" applyAlignment="1">
      <alignment horizontal="center" vertical="center"/>
    </xf>
    <xf numFmtId="0" fontId="13" fillId="0" borderId="68" xfId="41" applyFont="1" applyBorder="1" applyAlignment="1">
      <alignment horizontal="center"/>
    </xf>
    <xf numFmtId="0" fontId="17" fillId="0" borderId="0" xfId="41" applyFont="1" applyBorder="1" applyAlignment="1">
      <alignment horizontal="left"/>
    </xf>
    <xf numFmtId="0" fontId="18" fillId="0" borderId="33" xfId="41" applyBorder="1" applyAlignment="1">
      <alignment horizontal="distributed" vertical="center"/>
    </xf>
    <xf numFmtId="0" fontId="18" fillId="0" borderId="34" xfId="41" applyBorder="1"/>
    <xf numFmtId="0" fontId="18" fillId="0" borderId="14" xfId="41" applyBorder="1"/>
    <xf numFmtId="0" fontId="18" fillId="0" borderId="13" xfId="41" applyBorder="1"/>
    <xf numFmtId="0" fontId="18" fillId="0" borderId="10" xfId="41" applyBorder="1" applyAlignment="1">
      <alignment vertical="center"/>
    </xf>
    <xf numFmtId="0" fontId="18" fillId="0" borderId="11" xfId="41" applyBorder="1" applyAlignment="1">
      <alignment vertical="center"/>
    </xf>
    <xf numFmtId="0" fontId="18" fillId="0" borderId="11" xfId="41" applyBorder="1"/>
    <xf numFmtId="0" fontId="18" fillId="0" borderId="38" xfId="41" applyBorder="1"/>
    <xf numFmtId="0" fontId="18" fillId="0" borderId="32" xfId="41" applyBorder="1" applyAlignment="1">
      <alignment vertical="center"/>
    </xf>
    <xf numFmtId="0" fontId="18" fillId="0" borderId="12" xfId="41" applyBorder="1" applyAlignment="1">
      <alignment vertical="center"/>
    </xf>
    <xf numFmtId="0" fontId="18" fillId="0" borderId="12" xfId="41" applyBorder="1"/>
    <xf numFmtId="0" fontId="18" fillId="0" borderId="36" xfId="41" applyBorder="1"/>
    <xf numFmtId="0" fontId="13" fillId="0" borderId="102" xfId="41" applyFont="1" applyBorder="1" applyAlignment="1">
      <alignment horizontal="center"/>
    </xf>
    <xf numFmtId="0" fontId="0" fillId="0" borderId="55" xfId="0" applyBorder="1" applyAlignment="1">
      <alignment horizontal="center"/>
    </xf>
    <xf numFmtId="0" fontId="18" fillId="0" borderId="102" xfId="41" applyBorder="1" applyAlignment="1">
      <alignment horizontal="center"/>
    </xf>
    <xf numFmtId="0" fontId="0" fillId="0" borderId="73" xfId="0" applyFont="1" applyFill="1" applyBorder="1" applyAlignment="1">
      <alignment horizontal="center" vertical="center"/>
    </xf>
    <xf numFmtId="0" fontId="18" fillId="0" borderId="102" xfId="41" applyFont="1" applyBorder="1" applyAlignment="1">
      <alignment horizontal="center" vertical="center"/>
    </xf>
    <xf numFmtId="0" fontId="13" fillId="0" borderId="73" xfId="0" applyFont="1" applyFill="1" applyBorder="1" applyAlignment="1">
      <alignment horizontal="center"/>
    </xf>
    <xf numFmtId="0" fontId="40" fillId="0" borderId="73" xfId="0" applyFont="1" applyFill="1" applyBorder="1" applyAlignment="1">
      <alignment horizontal="center"/>
    </xf>
    <xf numFmtId="0" fontId="9" fillId="24" borderId="0" xfId="44" applyFont="1" applyFill="1" applyAlignment="1">
      <alignment vertical="center"/>
    </xf>
    <xf numFmtId="0" fontId="9" fillId="24" borderId="0" xfId="44" applyFont="1" applyFill="1" applyBorder="1" applyAlignment="1">
      <alignment vertical="center"/>
    </xf>
    <xf numFmtId="0" fontId="7" fillId="24" borderId="0" xfId="44" applyFont="1" applyFill="1" applyAlignment="1">
      <alignment horizontal="right" vertical="center"/>
    </xf>
    <xf numFmtId="0" fontId="9" fillId="24" borderId="0" xfId="42" applyFont="1" applyFill="1"/>
    <xf numFmtId="0" fontId="3" fillId="24" borderId="0" xfId="71" applyFill="1">
      <alignment vertical="center"/>
    </xf>
    <xf numFmtId="0" fontId="48" fillId="24" borderId="0" xfId="71" applyFont="1" applyFill="1" applyAlignment="1">
      <alignment horizontal="left" vertical="center"/>
    </xf>
    <xf numFmtId="0" fontId="46" fillId="24" borderId="0" xfId="71" applyFont="1" applyFill="1" applyAlignment="1">
      <alignment horizontal="left" vertical="center"/>
    </xf>
    <xf numFmtId="0" fontId="48" fillId="24" borderId="0" xfId="71" applyFont="1" applyFill="1">
      <alignment vertical="center"/>
    </xf>
    <xf numFmtId="0" fontId="48" fillId="27" borderId="33" xfId="71" applyFont="1" applyFill="1" applyBorder="1" applyAlignment="1">
      <alignment horizontal="left" vertical="center"/>
    </xf>
    <xf numFmtId="0" fontId="48" fillId="24" borderId="0" xfId="71" applyFont="1" applyFill="1" applyAlignment="1">
      <alignment vertical="center"/>
    </xf>
    <xf numFmtId="0" fontId="48" fillId="25" borderId="33" xfId="71" applyFont="1" applyFill="1" applyBorder="1" applyAlignment="1">
      <alignment horizontal="left" vertical="center"/>
    </xf>
    <xf numFmtId="0" fontId="58" fillId="24" borderId="0" xfId="71" applyFont="1" applyFill="1" applyAlignment="1">
      <alignment horizontal="left" vertical="center"/>
    </xf>
    <xf numFmtId="0" fontId="48" fillId="24" borderId="0" xfId="71" applyFont="1" applyFill="1" applyBorder="1" applyAlignment="1">
      <alignment horizontal="center" vertical="center"/>
    </xf>
    <xf numFmtId="0" fontId="48" fillId="24" borderId="0" xfId="71" applyFont="1" applyFill="1" applyBorder="1" applyAlignment="1">
      <alignment horizontal="left" vertical="center"/>
    </xf>
    <xf numFmtId="0" fontId="48" fillId="24" borderId="33" xfId="71" applyFont="1" applyFill="1" applyBorder="1" applyAlignment="1">
      <alignment horizontal="center" vertical="center"/>
    </xf>
    <xf numFmtId="0" fontId="48" fillId="24" borderId="33" xfId="71" applyFont="1" applyFill="1" applyBorder="1" applyAlignment="1">
      <alignment horizontal="left" vertical="center"/>
    </xf>
    <xf numFmtId="0" fontId="59" fillId="24" borderId="0" xfId="71" applyFont="1" applyFill="1">
      <alignment vertical="center"/>
    </xf>
    <xf numFmtId="0" fontId="59" fillId="24" borderId="0" xfId="71" applyFont="1" applyFill="1" applyAlignment="1">
      <alignment horizontal="left" vertical="center"/>
    </xf>
    <xf numFmtId="0" fontId="48" fillId="24" borderId="0" xfId="71" applyFont="1" applyFill="1" applyBorder="1">
      <alignment vertical="center"/>
    </xf>
    <xf numFmtId="0" fontId="49" fillId="24" borderId="0" xfId="71" applyFont="1" applyFill="1" applyAlignment="1">
      <alignment vertical="center"/>
    </xf>
    <xf numFmtId="0" fontId="59" fillId="24" borderId="0" xfId="71" applyFont="1" applyFill="1" applyBorder="1">
      <alignment vertical="center"/>
    </xf>
    <xf numFmtId="0" fontId="59" fillId="24" borderId="0" xfId="71" applyFont="1" applyFill="1" applyBorder="1" applyAlignment="1">
      <alignment vertical="center"/>
    </xf>
    <xf numFmtId="0" fontId="59" fillId="24" borderId="0" xfId="71" applyFont="1" applyFill="1" applyBorder="1" applyAlignment="1">
      <alignment vertical="center" shrinkToFit="1"/>
    </xf>
    <xf numFmtId="0" fontId="48" fillId="24" borderId="0" xfId="71" applyFont="1" applyFill="1" applyAlignment="1">
      <alignment vertical="center" wrapText="1"/>
    </xf>
    <xf numFmtId="0" fontId="62" fillId="24" borderId="0" xfId="64" applyFont="1" applyFill="1" applyBorder="1">
      <alignment vertical="center"/>
    </xf>
    <xf numFmtId="0" fontId="44" fillId="24" borderId="0" xfId="64" applyFont="1" applyFill="1" applyBorder="1">
      <alignment vertical="center"/>
    </xf>
    <xf numFmtId="0" fontId="63" fillId="24" borderId="0" xfId="64" applyFont="1" applyFill="1">
      <alignment vertical="center"/>
    </xf>
    <xf numFmtId="0" fontId="44" fillId="24" borderId="33" xfId="64" applyFont="1" applyFill="1" applyBorder="1" applyAlignment="1">
      <alignment horizontal="center" vertical="center"/>
    </xf>
    <xf numFmtId="0" fontId="44" fillId="24" borderId="33" xfId="64" applyFont="1" applyFill="1" applyBorder="1">
      <alignment vertical="center"/>
    </xf>
    <xf numFmtId="0" fontId="44" fillId="24" borderId="33" xfId="64" applyFont="1" applyFill="1" applyBorder="1" applyAlignment="1">
      <alignment vertical="center" shrinkToFit="1"/>
    </xf>
    <xf numFmtId="0" fontId="63" fillId="24" borderId="60" xfId="64" applyFont="1" applyFill="1" applyBorder="1" applyAlignment="1">
      <alignment horizontal="center" vertical="center"/>
    </xf>
    <xf numFmtId="0" fontId="64" fillId="24" borderId="154" xfId="64" applyFont="1" applyFill="1" applyBorder="1" applyAlignment="1">
      <alignment horizontal="center" vertical="center"/>
    </xf>
    <xf numFmtId="0" fontId="64" fillId="24" borderId="155" xfId="64" applyFont="1" applyFill="1" applyBorder="1" applyAlignment="1">
      <alignment horizontal="center" vertical="center"/>
    </xf>
    <xf numFmtId="0" fontId="64" fillId="24" borderId="156" xfId="64" applyFont="1" applyFill="1" applyBorder="1" applyAlignment="1">
      <alignment horizontal="center" vertical="center"/>
    </xf>
    <xf numFmtId="0" fontId="63" fillId="24" borderId="155" xfId="64" applyFont="1" applyFill="1" applyBorder="1" applyAlignment="1">
      <alignment horizontal="center" vertical="center"/>
    </xf>
    <xf numFmtId="0" fontId="63" fillId="24" borderId="157" xfId="64" applyFont="1" applyFill="1" applyBorder="1" applyAlignment="1">
      <alignment horizontal="center" vertical="center"/>
    </xf>
    <xf numFmtId="0" fontId="64" fillId="24" borderId="43" xfId="64" applyFont="1" applyFill="1" applyBorder="1">
      <alignment vertical="center"/>
    </xf>
    <xf numFmtId="0" fontId="64" fillId="24" borderId="44" xfId="64" applyFont="1" applyFill="1" applyBorder="1">
      <alignment vertical="center"/>
    </xf>
    <xf numFmtId="0" fontId="64" fillId="24" borderId="18" xfId="64" applyFont="1" applyFill="1" applyBorder="1">
      <alignment vertical="center"/>
    </xf>
    <xf numFmtId="0" fontId="63" fillId="24" borderId="44" xfId="64" applyFont="1" applyFill="1" applyBorder="1">
      <alignment vertical="center"/>
    </xf>
    <xf numFmtId="0" fontId="63" fillId="24" borderId="45" xfId="64" applyFont="1" applyFill="1" applyBorder="1">
      <alignment vertical="center"/>
    </xf>
    <xf numFmtId="0" fontId="64" fillId="24" borderId="47" xfId="64" applyFont="1" applyFill="1" applyBorder="1">
      <alignment vertical="center"/>
    </xf>
    <xf numFmtId="0" fontId="63" fillId="24" borderId="33" xfId="64" applyFont="1" applyFill="1" applyBorder="1">
      <alignment vertical="center"/>
    </xf>
    <xf numFmtId="0" fontId="64" fillId="24" borderId="34" xfId="64" applyFont="1" applyFill="1" applyBorder="1">
      <alignment vertical="center"/>
    </xf>
    <xf numFmtId="0" fontId="64" fillId="24" borderId="33" xfId="64" applyFont="1" applyFill="1" applyBorder="1">
      <alignment vertical="center"/>
    </xf>
    <xf numFmtId="0" fontId="64" fillId="24" borderId="48" xfId="64" applyFont="1" applyFill="1" applyBorder="1">
      <alignment vertical="center"/>
    </xf>
    <xf numFmtId="0" fontId="63" fillId="24" borderId="48" xfId="64" applyFont="1" applyFill="1" applyBorder="1">
      <alignment vertical="center"/>
    </xf>
    <xf numFmtId="0" fontId="63" fillId="24" borderId="40" xfId="64" applyFont="1" applyFill="1" applyBorder="1">
      <alignment vertical="center"/>
    </xf>
    <xf numFmtId="0" fontId="63" fillId="24" borderId="41" xfId="64" applyFont="1" applyFill="1" applyBorder="1">
      <alignment vertical="center"/>
    </xf>
    <xf numFmtId="0" fontId="63" fillId="24" borderId="42" xfId="64" applyFont="1" applyFill="1" applyBorder="1">
      <alignment vertical="center"/>
    </xf>
    <xf numFmtId="0" fontId="7" fillId="0" borderId="0" xfId="72" applyAlignment="1">
      <alignment vertical="center"/>
    </xf>
    <xf numFmtId="0" fontId="7" fillId="0" borderId="39" xfId="72" applyBorder="1" applyAlignment="1">
      <alignment vertical="center"/>
    </xf>
    <xf numFmtId="0" fontId="7" fillId="0" borderId="62" xfId="72" applyBorder="1" applyAlignment="1">
      <alignment vertical="center"/>
    </xf>
    <xf numFmtId="0" fontId="7" fillId="0" borderId="63" xfId="72" applyBorder="1" applyAlignment="1">
      <alignment vertical="center"/>
    </xf>
    <xf numFmtId="0" fontId="7" fillId="0" borderId="50" xfId="72" applyBorder="1" applyAlignment="1">
      <alignment vertical="center"/>
    </xf>
    <xf numFmtId="0" fontId="11" fillId="0" borderId="0" xfId="73"/>
    <xf numFmtId="0" fontId="7" fillId="0" borderId="52" xfId="72" applyBorder="1" applyAlignment="1">
      <alignment vertical="center"/>
    </xf>
    <xf numFmtId="0" fontId="7" fillId="0" borderId="53" xfId="72" applyBorder="1" applyAlignment="1">
      <alignment vertical="center"/>
    </xf>
    <xf numFmtId="0" fontId="7" fillId="0" borderId="54" xfId="72" applyBorder="1" applyAlignment="1">
      <alignment vertical="center"/>
    </xf>
    <xf numFmtId="0" fontId="7" fillId="0" borderId="55" xfId="72" applyBorder="1" applyAlignment="1">
      <alignment vertical="center"/>
    </xf>
    <xf numFmtId="0" fontId="7" fillId="0" borderId="0" xfId="72" applyAlignment="1">
      <alignment horizontal="right" vertical="center"/>
    </xf>
    <xf numFmtId="0" fontId="65" fillId="24" borderId="0" xfId="44" applyFont="1" applyFill="1" applyAlignment="1">
      <alignment horizontal="right" vertical="center"/>
    </xf>
    <xf numFmtId="0" fontId="43" fillId="24" borderId="0" xfId="74" applyFont="1" applyFill="1" applyBorder="1" applyAlignment="1">
      <alignment horizontal="left" vertical="top"/>
    </xf>
    <xf numFmtId="0" fontId="42" fillId="24" borderId="0" xfId="74" applyFont="1" applyFill="1" applyBorder="1" applyAlignment="1">
      <alignment horizontal="left" vertical="top"/>
    </xf>
    <xf numFmtId="0" fontId="39" fillId="24" borderId="158" xfId="74" applyFont="1" applyFill="1" applyBorder="1" applyAlignment="1">
      <alignment horizontal="left" vertical="center" wrapText="1"/>
    </xf>
    <xf numFmtId="0" fontId="39" fillId="24" borderId="159" xfId="74" applyFont="1" applyFill="1" applyBorder="1" applyAlignment="1">
      <alignment horizontal="left" vertical="center" wrapText="1"/>
    </xf>
    <xf numFmtId="0" fontId="39" fillId="24" borderId="0" xfId="74" applyFont="1" applyFill="1" applyBorder="1" applyAlignment="1">
      <alignment horizontal="left" vertical="top"/>
    </xf>
    <xf numFmtId="0" fontId="39" fillId="24" borderId="160" xfId="74" applyFont="1" applyFill="1" applyBorder="1" applyAlignment="1">
      <alignment horizontal="left" vertical="center" wrapText="1"/>
    </xf>
    <xf numFmtId="0" fontId="39" fillId="24" borderId="161" xfId="74" applyFont="1" applyFill="1" applyBorder="1" applyAlignment="1">
      <alignment horizontal="left" vertical="center" wrapText="1"/>
    </xf>
    <xf numFmtId="0" fontId="39" fillId="24" borderId="0" xfId="74" applyFont="1" applyFill="1" applyBorder="1" applyAlignment="1">
      <alignment horizontal="left" vertical="center" wrapText="1"/>
    </xf>
    <xf numFmtId="0" fontId="39" fillId="24" borderId="0" xfId="74" applyFont="1" applyFill="1" applyBorder="1" applyAlignment="1">
      <alignment horizontal="left" vertical="top" wrapText="1"/>
    </xf>
    <xf numFmtId="0" fontId="67" fillId="24" borderId="0" xfId="74" applyFont="1" applyFill="1" applyBorder="1" applyAlignment="1">
      <alignment horizontal="center" vertical="center"/>
    </xf>
    <xf numFmtId="0" fontId="43" fillId="24" borderId="0" xfId="74" applyFont="1" applyFill="1" applyBorder="1" applyAlignment="1">
      <alignment vertical="center"/>
    </xf>
    <xf numFmtId="0" fontId="43" fillId="24" borderId="0" xfId="74" applyFont="1" applyFill="1" applyBorder="1" applyAlignment="1">
      <alignment horizontal="right" vertical="center"/>
    </xf>
    <xf numFmtId="0" fontId="43" fillId="24" borderId="0" xfId="74" applyFont="1" applyFill="1" applyBorder="1" applyAlignment="1">
      <alignment horizontal="center" vertical="center"/>
    </xf>
    <xf numFmtId="0" fontId="43" fillId="24" borderId="0" xfId="74" applyFont="1" applyFill="1" applyBorder="1" applyAlignment="1">
      <alignment horizontal="left" vertical="center"/>
    </xf>
    <xf numFmtId="0" fontId="42" fillId="24" borderId="0" xfId="74" applyFont="1" applyFill="1" applyBorder="1" applyAlignment="1"/>
    <xf numFmtId="0" fontId="43" fillId="24" borderId="0" xfId="74" applyFont="1" applyFill="1" applyBorder="1" applyAlignment="1">
      <alignment horizontal="left"/>
    </xf>
    <xf numFmtId="0" fontId="66" fillId="24" borderId="0" xfId="74" applyFont="1" applyFill="1" applyBorder="1" applyAlignment="1">
      <alignment horizontal="right" vertical="top"/>
    </xf>
    <xf numFmtId="0" fontId="43" fillId="24" borderId="12" xfId="74" applyFont="1" applyFill="1" applyBorder="1" applyAlignment="1"/>
    <xf numFmtId="0" fontId="43" fillId="24" borderId="0" xfId="74" applyFont="1" applyFill="1" applyBorder="1" applyAlignment="1">
      <alignment horizontal="center" vertical="top"/>
    </xf>
    <xf numFmtId="0" fontId="42" fillId="24" borderId="0" xfId="74" applyFont="1" applyFill="1" applyBorder="1" applyAlignment="1">
      <alignment vertical="top"/>
    </xf>
    <xf numFmtId="0" fontId="42" fillId="24" borderId="0" xfId="74" applyFont="1" applyFill="1" applyBorder="1" applyAlignment="1">
      <alignment vertical="top" wrapText="1"/>
    </xf>
    <xf numFmtId="0" fontId="43" fillId="24" borderId="33" xfId="74" applyFont="1" applyFill="1" applyBorder="1" applyAlignment="1">
      <alignment horizontal="center" vertical="center"/>
    </xf>
    <xf numFmtId="0" fontId="68" fillId="0" borderId="0" xfId="75"/>
    <xf numFmtId="0" fontId="70" fillId="0" borderId="0" xfId="75" applyFont="1" applyAlignment="1">
      <alignment wrapText="1"/>
    </xf>
    <xf numFmtId="0" fontId="68" fillId="0" borderId="0" xfId="75" applyFont="1" applyAlignment="1">
      <alignment wrapText="1"/>
    </xf>
    <xf numFmtId="0" fontId="70" fillId="0" borderId="111" xfId="75" applyFont="1" applyBorder="1" applyAlignment="1">
      <alignment vertical="top"/>
    </xf>
    <xf numFmtId="0" fontId="71" fillId="0" borderId="110" xfId="75" applyFont="1" applyBorder="1" applyAlignment="1">
      <alignment vertical="top" wrapText="1"/>
    </xf>
    <xf numFmtId="0" fontId="71" fillId="0" borderId="35" xfId="75" applyFont="1" applyBorder="1" applyAlignment="1">
      <alignment vertical="top"/>
    </xf>
    <xf numFmtId="0" fontId="70" fillId="0" borderId="37" xfId="75" applyFont="1" applyBorder="1" applyAlignment="1">
      <alignment vertical="top" wrapText="1"/>
    </xf>
    <xf numFmtId="0" fontId="71" fillId="0" borderId="37" xfId="75" applyFont="1" applyBorder="1" applyAlignment="1">
      <alignment vertical="top" wrapText="1"/>
    </xf>
    <xf numFmtId="0" fontId="71" fillId="0" borderId="32" xfId="75" applyFont="1" applyBorder="1" applyAlignment="1">
      <alignment vertical="top"/>
    </xf>
    <xf numFmtId="0" fontId="70" fillId="0" borderId="36" xfId="75" applyFont="1" applyBorder="1" applyAlignment="1">
      <alignment vertical="top" wrapText="1"/>
    </xf>
    <xf numFmtId="0" fontId="70" fillId="0" borderId="0" xfId="75" applyFont="1"/>
    <xf numFmtId="0" fontId="44" fillId="0" borderId="0" xfId="76" applyFont="1">
      <alignment vertical="center"/>
    </xf>
    <xf numFmtId="0" fontId="44" fillId="0" borderId="0" xfId="76" applyFont="1" applyAlignment="1">
      <alignment horizontal="left" vertical="center"/>
    </xf>
    <xf numFmtId="0" fontId="45" fillId="0" borderId="0" xfId="76" applyFont="1" applyAlignment="1">
      <alignment horizontal="left" vertical="center"/>
    </xf>
    <xf numFmtId="0" fontId="46" fillId="0" borderId="0" xfId="76" applyFont="1" applyAlignment="1">
      <alignment horizontal="left" vertical="center"/>
    </xf>
    <xf numFmtId="0" fontId="45" fillId="0" borderId="0" xfId="76" applyFont="1" applyAlignment="1">
      <alignment horizontal="right" vertical="center"/>
    </xf>
    <xf numFmtId="0" fontId="45" fillId="0" borderId="0" xfId="76" applyFont="1" applyFill="1" applyAlignment="1">
      <alignment horizontal="right" vertical="center"/>
    </xf>
    <xf numFmtId="0" fontId="45" fillId="0" borderId="0" xfId="76" applyFont="1" applyFill="1" applyAlignment="1">
      <alignment vertical="center"/>
    </xf>
    <xf numFmtId="0" fontId="45" fillId="0" borderId="0" xfId="76" applyFont="1" applyProtection="1">
      <alignment vertical="center"/>
    </xf>
    <xf numFmtId="0" fontId="45" fillId="0" borderId="0" xfId="76" applyFont="1" applyAlignment="1" applyProtection="1">
      <alignment horizontal="left" vertical="center"/>
    </xf>
    <xf numFmtId="0" fontId="45" fillId="0" borderId="0" xfId="76" applyFont="1" applyAlignment="1" applyProtection="1">
      <alignment horizontal="right" vertical="center"/>
    </xf>
    <xf numFmtId="0" fontId="45" fillId="24" borderId="0" xfId="76" applyFont="1" applyFill="1" applyAlignment="1" applyProtection="1">
      <alignment vertical="center"/>
    </xf>
    <xf numFmtId="0" fontId="45" fillId="24" borderId="0" xfId="76" applyFont="1" applyFill="1" applyProtection="1">
      <alignment vertical="center"/>
    </xf>
    <xf numFmtId="0" fontId="45" fillId="24" borderId="0" xfId="76" applyFont="1" applyFill="1" applyAlignment="1" applyProtection="1">
      <alignment horizontal="center" vertical="center"/>
    </xf>
    <xf numFmtId="0" fontId="45" fillId="0" borderId="0" xfId="76" applyFont="1">
      <alignment vertical="center"/>
    </xf>
    <xf numFmtId="0" fontId="44" fillId="24" borderId="0" xfId="76" quotePrefix="1" applyFont="1" applyFill="1" applyBorder="1" applyAlignment="1">
      <alignment vertical="center"/>
    </xf>
    <xf numFmtId="0" fontId="45" fillId="0" borderId="0" xfId="76" applyFont="1" applyAlignment="1" applyProtection="1">
      <alignment horizontal="center" vertical="center"/>
    </xf>
    <xf numFmtId="0" fontId="44" fillId="0" borderId="0" xfId="76" applyFont="1" applyProtection="1">
      <alignment vertical="center"/>
    </xf>
    <xf numFmtId="0" fontId="44" fillId="0" borderId="0" xfId="76" applyFont="1" applyAlignment="1">
      <alignment horizontal="right" vertical="center"/>
    </xf>
    <xf numFmtId="0" fontId="44" fillId="0" borderId="0" xfId="76" applyFont="1" applyBorder="1" applyProtection="1">
      <alignment vertical="center"/>
    </xf>
    <xf numFmtId="0" fontId="44" fillId="0" borderId="0" xfId="76" applyFont="1" applyBorder="1" applyAlignment="1" applyProtection="1">
      <alignment horizontal="left" vertical="center"/>
    </xf>
    <xf numFmtId="0" fontId="44" fillId="0" borderId="0" xfId="76" applyFont="1" applyBorder="1" applyAlignment="1" applyProtection="1">
      <alignment horizontal="right" vertical="center"/>
    </xf>
    <xf numFmtId="0" fontId="44" fillId="0" borderId="0" xfId="76" applyFont="1" applyBorder="1" applyAlignment="1" applyProtection="1">
      <alignment horizontal="center" vertical="center"/>
    </xf>
    <xf numFmtId="0" fontId="44" fillId="24" borderId="0" xfId="76" applyFont="1" applyFill="1" applyBorder="1" applyAlignment="1" applyProtection="1">
      <alignment vertical="center"/>
    </xf>
    <xf numFmtId="0" fontId="47" fillId="0" borderId="0" xfId="76" applyFont="1" applyProtection="1">
      <alignment vertical="center"/>
    </xf>
    <xf numFmtId="0" fontId="44" fillId="24" borderId="0" xfId="76" applyFont="1" applyFill="1" applyBorder="1" applyAlignment="1" applyProtection="1">
      <alignment horizontal="center" vertical="center"/>
    </xf>
    <xf numFmtId="20" fontId="44" fillId="24" borderId="0" xfId="76" applyNumberFormat="1" applyFont="1" applyFill="1" applyBorder="1" applyAlignment="1" applyProtection="1">
      <alignment vertical="center"/>
    </xf>
    <xf numFmtId="0" fontId="44" fillId="24" borderId="0" xfId="76" applyFont="1" applyFill="1" applyBorder="1" applyAlignment="1" applyProtection="1">
      <alignment horizontal="right" vertical="center"/>
    </xf>
    <xf numFmtId="177" fontId="44" fillId="24" borderId="0" xfId="76" applyNumberFormat="1" applyFont="1" applyFill="1" applyBorder="1" applyAlignment="1" applyProtection="1">
      <alignment vertical="center"/>
    </xf>
    <xf numFmtId="0" fontId="44" fillId="24" borderId="0" xfId="76" applyFont="1" applyFill="1" applyBorder="1" applyAlignment="1" applyProtection="1">
      <alignment horizontal="left" vertical="center"/>
    </xf>
    <xf numFmtId="177" fontId="44" fillId="0" borderId="0" xfId="76" applyNumberFormat="1" applyFont="1" applyBorder="1" applyAlignment="1" applyProtection="1">
      <alignment vertical="center"/>
    </xf>
    <xf numFmtId="0" fontId="45" fillId="0" borderId="0" xfId="76" applyFont="1" applyBorder="1" applyAlignment="1" applyProtection="1">
      <alignment horizontal="center" vertical="center"/>
    </xf>
    <xf numFmtId="20" fontId="44" fillId="0" borderId="0" xfId="76" applyNumberFormat="1" applyFont="1" applyBorder="1" applyAlignment="1" applyProtection="1">
      <alignment vertical="center"/>
    </xf>
    <xf numFmtId="0" fontId="44" fillId="0" borderId="0" xfId="76" applyFont="1" applyBorder="1" applyAlignment="1" applyProtection="1">
      <alignment vertical="center"/>
    </xf>
    <xf numFmtId="0" fontId="47" fillId="0" borderId="0" xfId="76" applyFont="1" applyBorder="1" applyAlignment="1" applyProtection="1">
      <alignment horizontal="left" vertical="center"/>
    </xf>
    <xf numFmtId="0" fontId="44" fillId="24" borderId="0" xfId="76" applyFont="1" applyFill="1" applyBorder="1" applyAlignment="1" applyProtection="1">
      <alignment vertical="center"/>
      <protection locked="0"/>
    </xf>
    <xf numFmtId="0" fontId="44" fillId="24" borderId="0" xfId="76" applyFont="1" applyFill="1" applyBorder="1" applyAlignment="1">
      <alignment horizontal="center" vertical="center"/>
    </xf>
    <xf numFmtId="0" fontId="44" fillId="24" borderId="0" xfId="76" applyFont="1" applyFill="1" applyBorder="1" applyProtection="1">
      <alignment vertical="center"/>
    </xf>
    <xf numFmtId="0" fontId="45" fillId="0" borderId="0" xfId="76" applyFont="1" applyBorder="1" applyAlignment="1" applyProtection="1">
      <alignment vertical="center"/>
    </xf>
    <xf numFmtId="0" fontId="44" fillId="0" borderId="0" xfId="76" applyFont="1" applyAlignment="1" applyProtection="1">
      <alignment horizontal="center" vertical="center"/>
    </xf>
    <xf numFmtId="1" fontId="44" fillId="24" borderId="0" xfId="76" applyNumberFormat="1" applyFont="1" applyFill="1" applyBorder="1" applyAlignment="1" applyProtection="1">
      <alignment vertical="center"/>
    </xf>
    <xf numFmtId="0" fontId="44" fillId="0" borderId="0" xfId="76" applyFont="1" applyAlignment="1">
      <alignment horizontal="center" vertical="center"/>
    </xf>
    <xf numFmtId="0" fontId="44" fillId="0" borderId="0" xfId="76" applyFont="1" applyBorder="1" applyAlignment="1">
      <alignment vertical="center"/>
    </xf>
    <xf numFmtId="0" fontId="47" fillId="0" borderId="0" xfId="76" applyFont="1" applyAlignment="1">
      <alignment horizontal="right" vertical="center"/>
    </xf>
    <xf numFmtId="0" fontId="47" fillId="0" borderId="0" xfId="76" applyFont="1" applyAlignment="1"/>
    <xf numFmtId="0" fontId="45" fillId="24" borderId="0" xfId="76" applyFont="1" applyFill="1" applyBorder="1" applyProtection="1">
      <alignment vertical="center"/>
    </xf>
    <xf numFmtId="0" fontId="47" fillId="0" borderId="0" xfId="76" applyFont="1" applyAlignment="1" applyProtection="1">
      <alignment horizontal="center" vertical="center"/>
    </xf>
    <xf numFmtId="0" fontId="44" fillId="0" borderId="0" xfId="76" applyFont="1" applyBorder="1" applyAlignment="1">
      <alignment horizontal="center" vertical="center"/>
    </xf>
    <xf numFmtId="0" fontId="48" fillId="24" borderId="0" xfId="76" applyFont="1" applyFill="1" applyBorder="1" applyAlignment="1" applyProtection="1">
      <alignment vertical="center"/>
    </xf>
    <xf numFmtId="0" fontId="48" fillId="0" borderId="0" xfId="76" applyFont="1" applyBorder="1" applyAlignment="1" applyProtection="1">
      <alignment vertical="center"/>
    </xf>
    <xf numFmtId="0" fontId="47" fillId="0" borderId="0" xfId="76" applyFont="1" applyAlignment="1">
      <alignment horizontal="left"/>
    </xf>
    <xf numFmtId="0" fontId="48" fillId="0" borderId="0" xfId="76" applyFont="1" applyBorder="1" applyAlignment="1" applyProtection="1">
      <alignment horizontal="left" vertical="center"/>
    </xf>
    <xf numFmtId="0" fontId="44" fillId="0" borderId="0" xfId="76" applyFont="1" applyAlignment="1" applyProtection="1">
      <alignment horizontal="right" vertical="center"/>
    </xf>
    <xf numFmtId="0" fontId="44" fillId="0" borderId="0" xfId="76" applyFont="1" applyBorder="1" applyAlignment="1">
      <alignment horizontal="right" vertical="center"/>
    </xf>
    <xf numFmtId="0" fontId="44" fillId="0" borderId="0" xfId="76" applyFont="1" applyBorder="1" applyAlignment="1">
      <alignment horizontal="left" vertical="center"/>
    </xf>
    <xf numFmtId="0" fontId="44" fillId="0" borderId="0" xfId="76" applyNumberFormat="1" applyFont="1" applyBorder="1" applyAlignment="1" applyProtection="1">
      <alignment horizontal="center" vertical="center"/>
    </xf>
    <xf numFmtId="20" fontId="45" fillId="0" borderId="0" xfId="76" applyNumberFormat="1" applyFont="1" applyBorder="1" applyAlignment="1" applyProtection="1">
      <alignment vertical="center"/>
    </xf>
    <xf numFmtId="0" fontId="45" fillId="0" borderId="0" xfId="76" applyFont="1" applyBorder="1" applyProtection="1">
      <alignment vertical="center"/>
    </xf>
    <xf numFmtId="0" fontId="45" fillId="0" borderId="0" xfId="76" applyFont="1" applyAlignment="1">
      <alignment horizontal="center" vertical="center"/>
    </xf>
    <xf numFmtId="0" fontId="45" fillId="0" borderId="0" xfId="76" applyFont="1" applyBorder="1" applyAlignment="1">
      <alignment vertical="center"/>
    </xf>
    <xf numFmtId="0" fontId="46" fillId="0" borderId="0" xfId="76" applyFont="1" applyAlignment="1">
      <alignment horizontal="right" vertical="center"/>
    </xf>
    <xf numFmtId="0" fontId="45" fillId="0" borderId="0" xfId="76" applyFont="1" applyBorder="1" applyAlignment="1">
      <alignment horizontal="center" vertical="center"/>
    </xf>
    <xf numFmtId="0" fontId="49" fillId="0" borderId="0" xfId="76" applyFont="1" applyAlignment="1"/>
    <xf numFmtId="0" fontId="48" fillId="0" borderId="0" xfId="76" applyFont="1" applyProtection="1">
      <alignment vertical="center"/>
    </xf>
    <xf numFmtId="0" fontId="48" fillId="0" borderId="0" xfId="76" applyFont="1" applyAlignment="1" applyProtection="1">
      <alignment horizontal="left" vertical="center"/>
    </xf>
    <xf numFmtId="0" fontId="48" fillId="0" borderId="0" xfId="76" applyFont="1">
      <alignment vertical="center"/>
    </xf>
    <xf numFmtId="0" fontId="48" fillId="0" borderId="0" xfId="76" applyFont="1" applyAlignment="1">
      <alignment horizontal="right" vertical="center"/>
    </xf>
    <xf numFmtId="0" fontId="44" fillId="0" borderId="100" xfId="76" applyFont="1" applyBorder="1" applyAlignment="1">
      <alignment horizontal="center" vertical="center" wrapText="1"/>
    </xf>
    <xf numFmtId="0" fontId="44" fillId="0" borderId="37" xfId="76" applyFont="1" applyBorder="1" applyAlignment="1">
      <alignment horizontal="center" vertical="center" wrapText="1"/>
    </xf>
    <xf numFmtId="0" fontId="47" fillId="0" borderId="47" xfId="76" applyFont="1" applyBorder="1" applyAlignment="1">
      <alignment horizontal="center" vertical="center"/>
    </xf>
    <xf numFmtId="0" fontId="47" fillId="0" borderId="33" xfId="76" applyFont="1" applyBorder="1" applyAlignment="1">
      <alignment horizontal="center" vertical="center"/>
    </xf>
    <xf numFmtId="0" fontId="47" fillId="0" borderId="48" xfId="76" applyFont="1" applyBorder="1" applyAlignment="1">
      <alignment horizontal="center" vertical="center"/>
    </xf>
    <xf numFmtId="0" fontId="47" fillId="0" borderId="13" xfId="76" applyFont="1" applyBorder="1" applyAlignment="1">
      <alignment horizontal="center" vertical="center"/>
    </xf>
    <xf numFmtId="0" fontId="47" fillId="0" borderId="47" xfId="76" applyFont="1" applyFill="1" applyBorder="1" applyAlignment="1">
      <alignment horizontal="center" vertical="center"/>
    </xf>
    <xf numFmtId="0" fontId="47" fillId="0" borderId="33" xfId="76" applyFont="1" applyFill="1" applyBorder="1" applyAlignment="1">
      <alignment horizontal="center" vertical="center"/>
    </xf>
    <xf numFmtId="0" fontId="47" fillId="0" borderId="48" xfId="76" applyFont="1" applyFill="1" applyBorder="1" applyAlignment="1">
      <alignment horizontal="center" vertical="center"/>
    </xf>
    <xf numFmtId="0" fontId="44" fillId="0" borderId="92" xfId="76" applyFont="1" applyBorder="1" applyAlignment="1">
      <alignment horizontal="center" vertical="center" wrapText="1"/>
    </xf>
    <xf numFmtId="0" fontId="47" fillId="0" borderId="40" xfId="76" applyNumberFormat="1" applyFont="1" applyFill="1" applyBorder="1" applyAlignment="1">
      <alignment horizontal="center" vertical="center" wrapText="1"/>
    </xf>
    <xf numFmtId="0" fontId="47" fillId="0" borderId="41" xfId="76" applyNumberFormat="1" applyFont="1" applyFill="1" applyBorder="1" applyAlignment="1">
      <alignment horizontal="center" vertical="center" wrapText="1"/>
    </xf>
    <xf numFmtId="0" fontId="47" fillId="0" borderId="42" xfId="76" applyNumberFormat="1" applyFont="1" applyFill="1" applyBorder="1" applyAlignment="1">
      <alignment horizontal="center" vertical="center" wrapText="1"/>
    </xf>
    <xf numFmtId="0" fontId="44" fillId="25" borderId="100" xfId="76" applyFont="1" applyFill="1" applyBorder="1" applyAlignment="1" applyProtection="1">
      <alignment horizontal="center" vertical="center" wrapText="1"/>
      <protection locked="0"/>
    </xf>
    <xf numFmtId="0" fontId="44" fillId="25" borderId="115" xfId="76" applyFont="1" applyFill="1" applyBorder="1" applyAlignment="1" applyProtection="1">
      <alignment horizontal="center" vertical="center" shrinkToFit="1"/>
      <protection locked="0"/>
    </xf>
    <xf numFmtId="0" fontId="44" fillId="25" borderId="116" xfId="76" applyFont="1" applyFill="1" applyBorder="1" applyAlignment="1" applyProtection="1">
      <alignment horizontal="center" vertical="center" shrinkToFit="1"/>
      <protection locked="0"/>
    </xf>
    <xf numFmtId="0" fontId="44" fillId="25" borderId="117" xfId="76" applyFont="1" applyFill="1" applyBorder="1" applyAlignment="1" applyProtection="1">
      <alignment horizontal="center" vertical="center" shrinkToFit="1"/>
      <protection locked="0"/>
    </xf>
    <xf numFmtId="0" fontId="44" fillId="25" borderId="37" xfId="76" applyFont="1" applyFill="1" applyBorder="1" applyAlignment="1" applyProtection="1">
      <alignment horizontal="center" vertical="center" wrapText="1"/>
      <protection locked="0"/>
    </xf>
    <xf numFmtId="178" fontId="44" fillId="0" borderId="122" xfId="76" applyNumberFormat="1" applyFont="1" applyBorder="1" applyAlignment="1">
      <alignment horizontal="center" vertical="center" shrinkToFit="1"/>
    </xf>
    <xf numFmtId="178" fontId="44" fillId="0" borderId="123" xfId="76" applyNumberFormat="1" applyFont="1" applyBorder="1" applyAlignment="1">
      <alignment horizontal="center" vertical="center" shrinkToFit="1"/>
    </xf>
    <xf numFmtId="178" fontId="44" fillId="0" borderId="124" xfId="76" applyNumberFormat="1" applyFont="1" applyBorder="1" applyAlignment="1">
      <alignment horizontal="center" vertical="center" shrinkToFit="1"/>
    </xf>
    <xf numFmtId="0" fontId="44" fillId="25" borderId="49" xfId="76" applyFont="1" applyFill="1" applyBorder="1" applyAlignment="1" applyProtection="1">
      <alignment horizontal="center" vertical="center" wrapText="1"/>
      <protection locked="0"/>
    </xf>
    <xf numFmtId="178" fontId="44" fillId="0" borderId="127" xfId="76" applyNumberFormat="1" applyFont="1" applyBorder="1" applyAlignment="1">
      <alignment horizontal="center" vertical="center" shrinkToFit="1"/>
    </xf>
    <xf numFmtId="178" fontId="44" fillId="0" borderId="128" xfId="76" applyNumberFormat="1" applyFont="1" applyBorder="1" applyAlignment="1">
      <alignment horizontal="center" vertical="center" shrinkToFit="1"/>
    </xf>
    <xf numFmtId="178" fontId="44" fillId="0" borderId="129" xfId="76" applyNumberFormat="1" applyFont="1" applyBorder="1" applyAlignment="1">
      <alignment horizontal="center" vertical="center" shrinkToFit="1"/>
    </xf>
    <xf numFmtId="0" fontId="44" fillId="25" borderId="82" xfId="76" applyFont="1" applyFill="1" applyBorder="1" applyAlignment="1" applyProtection="1">
      <alignment horizontal="center" vertical="center" wrapText="1"/>
      <protection locked="0"/>
    </xf>
    <xf numFmtId="0" fontId="44" fillId="25" borderId="92" xfId="76" applyFont="1" applyFill="1" applyBorder="1" applyAlignment="1" applyProtection="1">
      <alignment horizontal="center" vertical="center" wrapText="1"/>
      <protection locked="0"/>
    </xf>
    <xf numFmtId="0" fontId="48" fillId="24" borderId="81" xfId="76" applyFont="1" applyFill="1" applyBorder="1">
      <alignment vertical="center"/>
    </xf>
    <xf numFmtId="0" fontId="53" fillId="24" borderId="136" xfId="76" applyFont="1" applyFill="1" applyBorder="1" applyAlignment="1">
      <alignment horizontal="center" vertical="center"/>
    </xf>
    <xf numFmtId="0" fontId="48" fillId="24" borderId="136" xfId="76" applyFont="1" applyFill="1" applyBorder="1" applyAlignment="1">
      <alignment horizontal="center" vertical="center" wrapText="1"/>
    </xf>
    <xf numFmtId="0" fontId="48" fillId="24" borderId="136" xfId="76" applyFont="1" applyFill="1" applyBorder="1" applyAlignment="1">
      <alignment horizontal="center" vertical="center" shrinkToFit="1"/>
    </xf>
    <xf numFmtId="0" fontId="52" fillId="24" borderId="136" xfId="76" applyFont="1" applyFill="1" applyBorder="1" applyAlignment="1">
      <alignment horizontal="center" vertical="center" wrapText="1"/>
    </xf>
    <xf numFmtId="1" fontId="48" fillId="24" borderId="136" xfId="76" applyNumberFormat="1" applyFont="1" applyFill="1" applyBorder="1" applyAlignment="1">
      <alignment horizontal="center" vertical="center" wrapText="1"/>
    </xf>
    <xf numFmtId="0" fontId="48" fillId="24" borderId="91" xfId="76" applyFont="1" applyFill="1" applyBorder="1" applyAlignment="1">
      <alignment horizontal="center" vertical="center" wrapText="1"/>
    </xf>
    <xf numFmtId="0" fontId="48" fillId="24" borderId="0" xfId="76" applyFont="1" applyFill="1">
      <alignment vertical="center"/>
    </xf>
    <xf numFmtId="0" fontId="47" fillId="0" borderId="39" xfId="76" applyFont="1" applyBorder="1" applyProtection="1">
      <alignment vertical="center"/>
    </xf>
    <xf numFmtId="0" fontId="47" fillId="0" borderId="62" xfId="76" applyFont="1" applyFill="1" applyBorder="1" applyAlignment="1" applyProtection="1">
      <alignment vertical="center" wrapText="1"/>
    </xf>
    <xf numFmtId="0" fontId="47" fillId="0" borderId="19" xfId="76" applyFont="1" applyFill="1" applyBorder="1" applyAlignment="1" applyProtection="1">
      <alignment vertical="center" wrapText="1"/>
    </xf>
    <xf numFmtId="0" fontId="47" fillId="0" borderId="99" xfId="76" applyFont="1" applyFill="1" applyBorder="1" applyAlignment="1">
      <alignment vertical="center" wrapText="1"/>
    </xf>
    <xf numFmtId="178" fontId="47" fillId="24" borderId="137" xfId="76" applyNumberFormat="1" applyFont="1" applyFill="1" applyBorder="1" applyAlignment="1" applyProtection="1">
      <alignment horizontal="center" vertical="center" shrinkToFit="1"/>
    </xf>
    <xf numFmtId="178" fontId="47" fillId="24" borderId="138" xfId="76" applyNumberFormat="1" applyFont="1" applyFill="1" applyBorder="1" applyAlignment="1" applyProtection="1">
      <alignment horizontal="center" vertical="center" shrinkToFit="1"/>
    </xf>
    <xf numFmtId="178" fontId="47" fillId="24" borderId="139" xfId="76" applyNumberFormat="1" applyFont="1" applyFill="1" applyBorder="1" applyAlignment="1" applyProtection="1">
      <alignment horizontal="center" vertical="center" shrinkToFit="1"/>
    </xf>
    <xf numFmtId="0" fontId="47" fillId="0" borderId="50" xfId="76" applyFont="1" applyBorder="1" applyProtection="1">
      <alignment vertical="center"/>
    </xf>
    <xf numFmtId="0" fontId="47" fillId="0" borderId="0" xfId="76" applyFont="1" applyFill="1" applyBorder="1" applyAlignment="1" applyProtection="1">
      <alignment vertical="center" wrapText="1"/>
    </xf>
    <xf numFmtId="0" fontId="47" fillId="0" borderId="14" xfId="76" applyFont="1" applyFill="1" applyBorder="1" applyAlignment="1" applyProtection="1">
      <alignment vertical="center" wrapText="1"/>
    </xf>
    <xf numFmtId="0" fontId="47" fillId="0" borderId="16" xfId="76" applyFont="1" applyFill="1" applyBorder="1" applyAlignment="1">
      <alignment vertical="center" wrapText="1"/>
    </xf>
    <xf numFmtId="0" fontId="47" fillId="0" borderId="79" xfId="76" applyFont="1" applyBorder="1" applyProtection="1">
      <alignment vertical="center"/>
    </xf>
    <xf numFmtId="0" fontId="47" fillId="0" borderId="12" xfId="76" applyFont="1" applyFill="1" applyBorder="1" applyAlignment="1" applyProtection="1">
      <alignment vertical="center" wrapText="1"/>
    </xf>
    <xf numFmtId="0" fontId="47" fillId="0" borderId="131" xfId="76" applyFont="1" applyFill="1" applyBorder="1" applyAlignment="1">
      <alignment vertical="center" wrapText="1"/>
    </xf>
    <xf numFmtId="0" fontId="47" fillId="0" borderId="88" xfId="76" applyFont="1" applyBorder="1" applyProtection="1">
      <alignment vertical="center"/>
    </xf>
    <xf numFmtId="0" fontId="47" fillId="0" borderId="30" xfId="76" applyFont="1" applyFill="1" applyBorder="1" applyAlignment="1" applyProtection="1">
      <alignment vertical="center" wrapText="1"/>
    </xf>
    <xf numFmtId="178" fontId="47" fillId="27" borderId="40" xfId="76" applyNumberFormat="1" applyFont="1" applyFill="1" applyBorder="1" applyAlignment="1" applyProtection="1">
      <alignment horizontal="center" vertical="center" shrinkToFit="1"/>
      <protection locked="0"/>
    </xf>
    <xf numFmtId="178" fontId="47" fillId="27" borderId="41" xfId="76" applyNumberFormat="1" applyFont="1" applyFill="1" applyBorder="1" applyAlignment="1" applyProtection="1">
      <alignment horizontal="center" vertical="center" shrinkToFit="1"/>
      <protection locked="0"/>
    </xf>
    <xf numFmtId="178" fontId="47" fillId="27" borderId="42" xfId="76" applyNumberFormat="1" applyFont="1" applyFill="1" applyBorder="1" applyAlignment="1" applyProtection="1">
      <alignment horizontal="center" vertical="center" shrinkToFit="1"/>
      <protection locked="0"/>
    </xf>
    <xf numFmtId="0" fontId="49" fillId="0" borderId="0" xfId="76" applyFont="1">
      <alignment vertical="center"/>
    </xf>
    <xf numFmtId="0" fontId="48" fillId="0" borderId="0" xfId="76" applyFont="1" applyAlignment="1">
      <alignment vertical="center" shrinkToFit="1"/>
    </xf>
    <xf numFmtId="0" fontId="51" fillId="0" borderId="0" xfId="76" applyFont="1" applyAlignment="1">
      <alignment vertical="center" shrinkToFit="1"/>
    </xf>
    <xf numFmtId="0" fontId="48" fillId="0" borderId="0" xfId="76" applyFont="1" applyAlignment="1">
      <alignment horizontal="left" vertical="center"/>
    </xf>
    <xf numFmtId="0" fontId="48" fillId="0" borderId="0" xfId="76" applyFont="1" applyFill="1">
      <alignment vertical="center"/>
    </xf>
    <xf numFmtId="0" fontId="48" fillId="0" borderId="0" xfId="76" applyFont="1" applyFill="1" applyAlignment="1">
      <alignment vertical="center" wrapText="1"/>
    </xf>
    <xf numFmtId="0" fontId="48" fillId="0" borderId="0" xfId="76" applyFont="1" applyAlignment="1">
      <alignment vertical="center" wrapText="1"/>
    </xf>
    <xf numFmtId="0" fontId="48" fillId="0" borderId="0" xfId="76" applyFont="1" applyFill="1" applyBorder="1">
      <alignment vertical="center"/>
    </xf>
    <xf numFmtId="0" fontId="48" fillId="0" borderId="0" xfId="76" applyFont="1" applyBorder="1">
      <alignment vertical="center"/>
    </xf>
    <xf numFmtId="0" fontId="47" fillId="0" borderId="0" xfId="76" applyFont="1" applyFill="1" applyAlignment="1"/>
    <xf numFmtId="0" fontId="47" fillId="0" borderId="0" xfId="76" applyFont="1" applyFill="1" applyAlignment="1">
      <alignment vertical="center"/>
    </xf>
    <xf numFmtId="0" fontId="47" fillId="0" borderId="0" xfId="76" applyFont="1" applyFill="1" applyBorder="1" applyAlignment="1">
      <alignment vertical="center" wrapText="1"/>
    </xf>
    <xf numFmtId="0" fontId="47" fillId="0" borderId="0" xfId="76" applyFont="1" applyFill="1" applyBorder="1" applyAlignment="1">
      <alignment horizontal="justify" vertical="center" wrapText="1"/>
    </xf>
    <xf numFmtId="0" fontId="48" fillId="0" borderId="0" xfId="76" applyFont="1" applyFill="1" applyAlignment="1">
      <alignment vertical="center" textRotation="90"/>
    </xf>
    <xf numFmtId="0" fontId="48" fillId="0" borderId="0" xfId="76" applyFont="1" applyFill="1" applyAlignment="1">
      <alignment horizontal="left" vertical="center"/>
    </xf>
    <xf numFmtId="0" fontId="54" fillId="24" borderId="0" xfId="76" applyFont="1" applyFill="1" applyAlignment="1" applyProtection="1">
      <alignment horizontal="left" vertical="center"/>
    </xf>
    <xf numFmtId="0" fontId="55" fillId="24" borderId="0" xfId="76" applyFont="1" applyFill="1" applyAlignment="1" applyProtection="1">
      <alignment horizontal="center" vertical="center"/>
    </xf>
    <xf numFmtId="0" fontId="55" fillId="24" borderId="0" xfId="76" applyFont="1" applyFill="1" applyProtection="1">
      <alignment vertical="center"/>
    </xf>
    <xf numFmtId="0" fontId="55" fillId="24" borderId="0" xfId="76" applyFont="1" applyFill="1" applyAlignment="1" applyProtection="1">
      <alignment horizontal="left" vertical="center"/>
    </xf>
    <xf numFmtId="0" fontId="56" fillId="24" borderId="0" xfId="76" applyFont="1" applyFill="1" applyProtection="1">
      <alignment vertical="center"/>
    </xf>
    <xf numFmtId="0" fontId="56" fillId="24" borderId="0" xfId="76" applyFont="1" applyFill="1" applyAlignment="1" applyProtection="1">
      <alignment horizontal="left" vertical="center"/>
    </xf>
    <xf numFmtId="0" fontId="55" fillId="27" borderId="33" xfId="76" applyFont="1" applyFill="1" applyBorder="1" applyAlignment="1" applyProtection="1">
      <alignment horizontal="center" vertical="center"/>
      <protection locked="0"/>
    </xf>
    <xf numFmtId="20" fontId="55" fillId="27" borderId="33" xfId="76" applyNumberFormat="1" applyFont="1" applyFill="1" applyBorder="1" applyAlignment="1" applyProtection="1">
      <alignment horizontal="center" vertical="center"/>
      <protection locked="0"/>
    </xf>
    <xf numFmtId="0" fontId="55" fillId="24" borderId="33" xfId="76" applyFont="1" applyFill="1" applyBorder="1" applyAlignment="1" applyProtection="1">
      <alignment horizontal="center" vertical="center"/>
    </xf>
    <xf numFmtId="176" fontId="55" fillId="24" borderId="33" xfId="76" applyNumberFormat="1" applyFont="1" applyFill="1" applyBorder="1" applyAlignment="1" applyProtection="1">
      <alignment horizontal="center" vertical="center"/>
    </xf>
    <xf numFmtId="0" fontId="55" fillId="24" borderId="33" xfId="76" applyNumberFormat="1" applyFont="1" applyFill="1" applyBorder="1" applyAlignment="1" applyProtection="1">
      <alignment horizontal="center" vertical="center"/>
    </xf>
    <xf numFmtId="0" fontId="55" fillId="27" borderId="33" xfId="76" applyFont="1" applyFill="1" applyBorder="1" applyAlignment="1" applyProtection="1">
      <alignment horizontal="left" vertical="center"/>
      <protection locked="0"/>
    </xf>
    <xf numFmtId="0" fontId="55" fillId="24" borderId="33" xfId="77" applyNumberFormat="1" applyFont="1" applyFill="1" applyBorder="1" applyAlignment="1" applyProtection="1">
      <alignment horizontal="center" vertical="center"/>
    </xf>
    <xf numFmtId="20" fontId="55" fillId="24" borderId="33" xfId="76" applyNumberFormat="1" applyFont="1" applyFill="1" applyBorder="1" applyAlignment="1" applyProtection="1">
      <alignment horizontal="center" vertical="center"/>
    </xf>
    <xf numFmtId="0" fontId="57" fillId="24" borderId="0" xfId="76" applyFont="1" applyFill="1" applyAlignment="1" applyProtection="1">
      <alignment horizontal="left" vertical="center"/>
    </xf>
    <xf numFmtId="0" fontId="55" fillId="24" borderId="0" xfId="76" applyFont="1" applyFill="1" applyAlignment="1" applyProtection="1">
      <alignment vertical="center"/>
    </xf>
    <xf numFmtId="0" fontId="0" fillId="0" borderId="0" xfId="0" applyFont="1"/>
    <xf numFmtId="0" fontId="0" fillId="0" borderId="67" xfId="0" applyFont="1" applyFill="1" applyBorder="1"/>
    <xf numFmtId="0" fontId="0" fillId="0" borderId="73" xfId="0" applyFont="1" applyFill="1" applyBorder="1"/>
    <xf numFmtId="0" fontId="0" fillId="0" borderId="72" xfId="0" applyFont="1" applyFill="1" applyBorder="1" applyAlignment="1">
      <alignment horizontal="center" vertical="center" textRotation="255" shrinkToFit="1"/>
    </xf>
    <xf numFmtId="0" fontId="17" fillId="0" borderId="0" xfId="0" applyFont="1" applyFill="1" applyBorder="1" applyAlignment="1">
      <alignment shrinkToFit="1"/>
    </xf>
    <xf numFmtId="0" fontId="0" fillId="0" borderId="50" xfId="0" applyFont="1" applyBorder="1"/>
    <xf numFmtId="0" fontId="0" fillId="0" borderId="60" xfId="0" applyFont="1" applyFill="1" applyBorder="1" applyAlignment="1">
      <alignment vertical="center"/>
    </xf>
    <xf numFmtId="0" fontId="7" fillId="0" borderId="0" xfId="78" applyFont="1">
      <alignment vertical="center"/>
    </xf>
    <xf numFmtId="0" fontId="73" fillId="0" borderId="0" xfId="78" applyFont="1">
      <alignment vertical="center"/>
    </xf>
    <xf numFmtId="0" fontId="73" fillId="0" borderId="34" xfId="78" applyFont="1" applyBorder="1">
      <alignment vertical="center"/>
    </xf>
    <xf numFmtId="0" fontId="73" fillId="0" borderId="14" xfId="78" applyFont="1" applyBorder="1">
      <alignment vertical="center"/>
    </xf>
    <xf numFmtId="0" fontId="73" fillId="0" borderId="13" xfId="78" applyFont="1" applyBorder="1">
      <alignment vertical="center"/>
    </xf>
    <xf numFmtId="0" fontId="73" fillId="0" borderId="0" xfId="78" applyFont="1" applyBorder="1">
      <alignment vertical="center"/>
    </xf>
    <xf numFmtId="0" fontId="73" fillId="0" borderId="109" xfId="78" applyFont="1" applyBorder="1">
      <alignment vertical="center"/>
    </xf>
    <xf numFmtId="0" fontId="73" fillId="0" borderId="109" xfId="78" applyFont="1" applyBorder="1" applyAlignment="1">
      <alignment horizontal="left" vertical="center"/>
    </xf>
    <xf numFmtId="0" fontId="74" fillId="0" borderId="0" xfId="78" applyFont="1" applyAlignment="1">
      <alignment horizontal="right" vertical="center"/>
    </xf>
    <xf numFmtId="0" fontId="73" fillId="0" borderId="0" xfId="78" applyFont="1" applyAlignment="1">
      <alignment horizontal="left" vertical="center"/>
    </xf>
    <xf numFmtId="0" fontId="73" fillId="0" borderId="0" xfId="78" applyFont="1" applyAlignment="1">
      <alignment vertical="center"/>
    </xf>
    <xf numFmtId="0" fontId="74" fillId="0" borderId="0" xfId="78" applyFont="1">
      <alignment vertical="center"/>
    </xf>
    <xf numFmtId="49" fontId="75" fillId="0" borderId="0" xfId="78" applyNumberFormat="1" applyFont="1" applyAlignment="1">
      <alignment horizontal="right" vertical="center"/>
    </xf>
    <xf numFmtId="0" fontId="73" fillId="0" borderId="0" xfId="78" applyFont="1" applyAlignment="1">
      <alignment vertical="top" wrapText="1"/>
    </xf>
    <xf numFmtId="49" fontId="73" fillId="0" borderId="0" xfId="78" applyNumberFormat="1" applyFont="1" applyAlignment="1">
      <alignment horizontal="right" vertical="center"/>
    </xf>
    <xf numFmtId="49" fontId="76" fillId="0" borderId="0" xfId="78" applyNumberFormat="1" applyFont="1" applyAlignment="1">
      <alignment vertical="center"/>
    </xf>
    <xf numFmtId="0" fontId="76" fillId="0" borderId="0" xfId="78" applyFont="1" applyAlignment="1">
      <alignment horizontal="left" vertical="center"/>
    </xf>
    <xf numFmtId="0" fontId="76" fillId="0" borderId="0" xfId="78" applyFont="1">
      <alignment vertical="center"/>
    </xf>
    <xf numFmtId="49" fontId="76" fillId="0" borderId="0" xfId="78" applyNumberFormat="1" applyFont="1" applyAlignment="1">
      <alignment horizontal="center" vertical="center"/>
    </xf>
    <xf numFmtId="49" fontId="76" fillId="0" borderId="0" xfId="78" applyNumberFormat="1" applyFont="1" applyAlignment="1">
      <alignment horizontal="right" vertical="center"/>
    </xf>
    <xf numFmtId="0" fontId="73" fillId="0" borderId="0" xfId="78" applyFont="1" applyAlignment="1">
      <alignment vertical="center" wrapText="1"/>
    </xf>
    <xf numFmtId="0" fontId="73" fillId="0" borderId="0" xfId="78" applyFont="1" applyAlignment="1">
      <alignment horizontal="left" vertical="center" wrapText="1"/>
    </xf>
    <xf numFmtId="0" fontId="73" fillId="0" borderId="0" xfId="78" applyFont="1" applyAlignment="1">
      <alignment horizontal="center" vertical="center"/>
    </xf>
    <xf numFmtId="0" fontId="79" fillId="0" borderId="0" xfId="78" applyFont="1" applyAlignment="1">
      <alignment vertical="center" shrinkToFit="1"/>
    </xf>
    <xf numFmtId="49" fontId="73" fillId="0" borderId="0" xfId="78" applyNumberFormat="1" applyFont="1" applyAlignment="1">
      <alignment horizontal="left" vertical="center"/>
    </xf>
    <xf numFmtId="0" fontId="75" fillId="0" borderId="0" xfId="78" applyFont="1" applyAlignment="1">
      <alignment horizontal="left" vertical="center"/>
    </xf>
    <xf numFmtId="0" fontId="76" fillId="0" borderId="0" xfId="78" applyFont="1" applyAlignment="1">
      <alignment vertical="center" wrapText="1"/>
    </xf>
    <xf numFmtId="0" fontId="76" fillId="0" borderId="0" xfId="79" applyFont="1" applyAlignment="1">
      <alignment vertical="top" wrapText="1"/>
    </xf>
    <xf numFmtId="49" fontId="80" fillId="0" borderId="0" xfId="78" applyNumberFormat="1" applyFont="1" applyAlignment="1">
      <alignment horizontal="right" vertical="center"/>
    </xf>
    <xf numFmtId="0" fontId="80" fillId="0" borderId="0" xfId="78" applyFont="1">
      <alignment vertical="center"/>
    </xf>
    <xf numFmtId="0" fontId="81" fillId="0" borderId="0" xfId="78" applyFont="1">
      <alignment vertical="center"/>
    </xf>
    <xf numFmtId="0" fontId="81" fillId="0" borderId="0" xfId="79" applyFont="1" applyAlignment="1">
      <alignment vertical="center" wrapText="1"/>
    </xf>
    <xf numFmtId="0" fontId="75" fillId="0" borderId="0" xfId="79" applyFont="1" applyAlignment="1">
      <alignment vertical="center" wrapText="1"/>
    </xf>
    <xf numFmtId="0" fontId="75" fillId="0" borderId="0" xfId="78" applyFont="1">
      <alignment vertical="center"/>
    </xf>
    <xf numFmtId="0" fontId="75" fillId="0" borderId="0" xfId="78" applyFont="1" applyAlignment="1">
      <alignment horizontal="center" vertical="center"/>
    </xf>
    <xf numFmtId="0" fontId="83" fillId="0" borderId="0" xfId="78" applyFont="1">
      <alignment vertical="center"/>
    </xf>
    <xf numFmtId="0" fontId="75" fillId="0" borderId="0" xfId="78" applyFont="1" applyAlignment="1">
      <alignment vertical="center"/>
    </xf>
    <xf numFmtId="0" fontId="84" fillId="0" borderId="0" xfId="78" applyFont="1" applyAlignment="1">
      <alignment vertical="top" wrapText="1"/>
    </xf>
    <xf numFmtId="0" fontId="85" fillId="0" borderId="0" xfId="78" applyFont="1" applyAlignment="1">
      <alignment vertical="top" wrapText="1"/>
    </xf>
    <xf numFmtId="0" fontId="73" fillId="0" borderId="0" xfId="79" applyFont="1" applyAlignment="1">
      <alignment vertical="center"/>
    </xf>
    <xf numFmtId="0" fontId="7" fillId="0" borderId="0" xfId="79" applyAlignment="1">
      <alignment vertical="center"/>
    </xf>
    <xf numFmtId="0" fontId="11" fillId="0" borderId="0" xfId="78" applyFont="1">
      <alignment vertical="center"/>
    </xf>
    <xf numFmtId="0" fontId="86" fillId="24" borderId="0" xfId="44" applyFont="1" applyFill="1" applyAlignment="1">
      <alignment vertical="center"/>
    </xf>
    <xf numFmtId="0" fontId="87" fillId="24" borderId="0" xfId="44" applyFont="1" applyFill="1" applyAlignment="1">
      <alignment vertical="center"/>
    </xf>
    <xf numFmtId="0" fontId="86" fillId="24" borderId="0" xfId="44" applyFont="1" applyFill="1" applyBorder="1" applyAlignment="1">
      <alignment vertical="center"/>
    </xf>
    <xf numFmtId="0" fontId="40" fillId="24" borderId="0" xfId="44" applyFont="1" applyFill="1" applyAlignment="1">
      <alignment vertical="center"/>
    </xf>
    <xf numFmtId="0" fontId="40" fillId="24" borderId="0" xfId="44" applyFont="1" applyFill="1" applyBorder="1" applyAlignment="1">
      <alignment vertical="center"/>
    </xf>
    <xf numFmtId="0" fontId="86" fillId="24" borderId="0" xfId="47" applyFont="1" applyFill="1" applyAlignment="1">
      <alignment vertical="center"/>
    </xf>
    <xf numFmtId="0" fontId="40" fillId="24" borderId="0" xfId="47" applyFont="1" applyFill="1" applyAlignment="1">
      <alignment vertical="center"/>
    </xf>
    <xf numFmtId="0" fontId="86" fillId="24" borderId="0" xfId="44" applyFont="1" applyFill="1" applyAlignment="1">
      <alignment vertical="top"/>
    </xf>
    <xf numFmtId="49" fontId="86" fillId="0" borderId="36" xfId="47" applyNumberFormat="1" applyFont="1" applyBorder="1" applyAlignment="1">
      <alignment vertical="center"/>
    </xf>
    <xf numFmtId="49" fontId="40" fillId="0" borderId="163" xfId="47" applyNumberFormat="1" applyFont="1" applyBorder="1" applyAlignment="1">
      <alignment horizontal="center" vertical="center"/>
    </xf>
    <xf numFmtId="49" fontId="40" fillId="0" borderId="164" xfId="47" applyNumberFormat="1" applyFont="1" applyBorder="1" applyAlignment="1">
      <alignment horizontal="center" vertical="center"/>
    </xf>
    <xf numFmtId="0" fontId="40" fillId="24" borderId="164" xfId="44" applyFont="1" applyFill="1" applyBorder="1" applyAlignment="1">
      <alignment vertical="center"/>
    </xf>
    <xf numFmtId="0" fontId="40" fillId="24" borderId="165" xfId="44" applyFont="1" applyFill="1" applyBorder="1" applyAlignment="1">
      <alignment vertical="center"/>
    </xf>
    <xf numFmtId="0" fontId="86" fillId="24" borderId="109" xfId="47" applyFont="1" applyFill="1" applyBorder="1" applyAlignment="1">
      <alignment horizontal="center" vertical="center" wrapText="1"/>
    </xf>
    <xf numFmtId="0" fontId="86" fillId="24" borderId="109" xfId="47" applyFont="1" applyFill="1" applyBorder="1" applyAlignment="1">
      <alignment vertical="center" wrapText="1"/>
    </xf>
    <xf numFmtId="0" fontId="86" fillId="24" borderId="0" xfId="47" applyFont="1" applyFill="1" applyAlignment="1">
      <alignment horizontal="center" vertical="center" wrapText="1"/>
    </xf>
    <xf numFmtId="0" fontId="40" fillId="24" borderId="0" xfId="47" applyFont="1" applyFill="1" applyAlignment="1">
      <alignment horizontal="center" vertical="center"/>
    </xf>
    <xf numFmtId="0" fontId="40" fillId="24" borderId="0" xfId="44" applyFont="1" applyFill="1" applyBorder="1" applyAlignment="1">
      <alignment horizontal="center" vertical="center"/>
    </xf>
    <xf numFmtId="0" fontId="86" fillId="24" borderId="32" xfId="44" applyFont="1" applyFill="1" applyBorder="1" applyAlignment="1">
      <alignment vertical="center"/>
    </xf>
    <xf numFmtId="0" fontId="86" fillId="24" borderId="12" xfId="44" applyFont="1" applyFill="1" applyBorder="1" applyAlignment="1">
      <alignment vertical="center"/>
    </xf>
    <xf numFmtId="0" fontId="86" fillId="24" borderId="36" xfId="44" applyFont="1" applyFill="1" applyBorder="1" applyAlignment="1">
      <alignment vertical="center"/>
    </xf>
    <xf numFmtId="49" fontId="72" fillId="24" borderId="14" xfId="44" applyNumberFormat="1" applyFont="1" applyFill="1" applyBorder="1" applyAlignment="1">
      <alignment vertical="center"/>
    </xf>
    <xf numFmtId="49" fontId="86" fillId="24" borderId="14" xfId="44" applyNumberFormat="1" applyFont="1" applyFill="1" applyBorder="1" applyAlignment="1">
      <alignment vertical="center"/>
    </xf>
    <xf numFmtId="0" fontId="40" fillId="24" borderId="0" xfId="0" applyFont="1" applyFill="1" applyAlignment="1">
      <alignment vertical="center"/>
    </xf>
    <xf numFmtId="0" fontId="40" fillId="24" borderId="0" xfId="44" applyFont="1" applyFill="1" applyBorder="1" applyAlignment="1">
      <alignment horizontal="centerContinuous" vertical="center"/>
    </xf>
    <xf numFmtId="0" fontId="40" fillId="24" borderId="0" xfId="42" applyFont="1" applyFill="1" applyBorder="1" applyAlignment="1">
      <alignment horizontal="center" vertical="center" textRotation="255"/>
    </xf>
    <xf numFmtId="0" fontId="72" fillId="24" borderId="109" xfId="44" applyFont="1" applyFill="1" applyBorder="1" applyAlignment="1">
      <alignment vertical="center" wrapText="1"/>
    </xf>
    <xf numFmtId="0" fontId="72" fillId="24" borderId="14" xfId="44" applyFont="1" applyFill="1" applyBorder="1" applyAlignment="1">
      <alignment vertical="center" wrapText="1"/>
    </xf>
    <xf numFmtId="0" fontId="72" fillId="24" borderId="13" xfId="44" applyFont="1" applyFill="1" applyBorder="1" applyAlignment="1">
      <alignment vertical="center" wrapText="1"/>
    </xf>
    <xf numFmtId="0" fontId="40" fillId="24" borderId="0" xfId="42" applyFont="1" applyFill="1" applyBorder="1" applyAlignment="1">
      <alignment vertical="center"/>
    </xf>
    <xf numFmtId="0" fontId="72" fillId="24" borderId="37" xfId="44" applyFont="1" applyFill="1" applyBorder="1" applyAlignment="1">
      <alignment vertical="center" wrapText="1"/>
    </xf>
    <xf numFmtId="0" fontId="72" fillId="24" borderId="36" xfId="44" applyFont="1" applyFill="1" applyBorder="1" applyAlignment="1">
      <alignment vertical="center" wrapText="1"/>
    </xf>
    <xf numFmtId="0" fontId="86" fillId="24" borderId="34" xfId="44" applyFont="1" applyFill="1" applyBorder="1" applyAlignment="1">
      <alignment vertical="center"/>
    </xf>
    <xf numFmtId="0" fontId="86" fillId="24" borderId="14" xfId="44" applyFont="1" applyFill="1" applyBorder="1" applyAlignment="1">
      <alignment vertical="center"/>
    </xf>
    <xf numFmtId="0" fontId="86" fillId="24" borderId="13" xfId="44" applyFont="1" applyFill="1" applyBorder="1" applyAlignment="1">
      <alignment vertical="center"/>
    </xf>
    <xf numFmtId="0" fontId="89" fillId="24" borderId="34" xfId="44" applyFont="1" applyFill="1" applyBorder="1" applyAlignment="1">
      <alignment vertical="center"/>
    </xf>
    <xf numFmtId="0" fontId="88" fillId="24" borderId="14" xfId="44" applyFont="1" applyFill="1" applyBorder="1" applyAlignment="1">
      <alignment vertical="center"/>
    </xf>
    <xf numFmtId="0" fontId="88" fillId="24" borderId="13" xfId="44" applyFont="1" applyFill="1" applyBorder="1" applyAlignment="1">
      <alignment vertical="center"/>
    </xf>
    <xf numFmtId="0" fontId="40" fillId="24" borderId="0" xfId="44" applyFont="1" applyFill="1" applyBorder="1" applyAlignment="1">
      <alignment horizontal="distributed" vertical="center"/>
    </xf>
    <xf numFmtId="0" fontId="40" fillId="24" borderId="0" xfId="44" applyFont="1" applyFill="1" applyBorder="1" applyAlignment="1">
      <alignment horizontal="center" vertical="center" wrapText="1"/>
    </xf>
    <xf numFmtId="0" fontId="89" fillId="24" borderId="33" xfId="44" applyFont="1" applyFill="1" applyBorder="1" applyAlignment="1">
      <alignment vertical="center"/>
    </xf>
    <xf numFmtId="0" fontId="88" fillId="24" borderId="12" xfId="44" applyFont="1" applyFill="1" applyBorder="1" applyAlignment="1">
      <alignment vertical="center"/>
    </xf>
    <xf numFmtId="0" fontId="88" fillId="24" borderId="36" xfId="44" applyFont="1" applyFill="1" applyBorder="1" applyAlignment="1">
      <alignment vertical="center"/>
    </xf>
    <xf numFmtId="0" fontId="86" fillId="24" borderId="12" xfId="42" applyFont="1" applyFill="1" applyBorder="1" applyAlignment="1">
      <alignment vertical="center"/>
    </xf>
    <xf numFmtId="0" fontId="86" fillId="24" borderId="36" xfId="42" applyFont="1" applyFill="1" applyBorder="1" applyAlignment="1">
      <alignment vertical="center"/>
    </xf>
    <xf numFmtId="0" fontId="86" fillId="24" borderId="56" xfId="44" applyFont="1" applyFill="1" applyBorder="1" applyAlignment="1">
      <alignment horizontal="center" vertical="center"/>
    </xf>
    <xf numFmtId="0" fontId="86" fillId="24" borderId="57" xfId="44" applyFont="1" applyFill="1" applyBorder="1" applyAlignment="1">
      <alignment horizontal="center" vertical="center"/>
    </xf>
    <xf numFmtId="0" fontId="86" fillId="24" borderId="58" xfId="44" applyFont="1" applyFill="1" applyBorder="1" applyAlignment="1">
      <alignment horizontal="center" vertical="center"/>
    </xf>
    <xf numFmtId="0" fontId="86" fillId="24" borderId="59" xfId="44" applyFont="1" applyFill="1" applyBorder="1" applyAlignment="1">
      <alignment horizontal="center" vertical="center"/>
    </xf>
    <xf numFmtId="0" fontId="40" fillId="24" borderId="12" xfId="44" applyFont="1" applyFill="1" applyBorder="1" applyAlignment="1">
      <alignment vertical="center"/>
    </xf>
    <xf numFmtId="0" fontId="89" fillId="24" borderId="12" xfId="44" applyFont="1" applyFill="1" applyBorder="1" applyAlignment="1">
      <alignment vertical="center"/>
    </xf>
    <xf numFmtId="0" fontId="40" fillId="24" borderId="36" xfId="44" applyFont="1" applyFill="1" applyBorder="1" applyAlignment="1">
      <alignment vertical="center"/>
    </xf>
    <xf numFmtId="0" fontId="40" fillId="24" borderId="14" xfId="44" applyFont="1" applyFill="1" applyBorder="1" applyAlignment="1">
      <alignment vertical="center"/>
    </xf>
    <xf numFmtId="0" fontId="89" fillId="24" borderId="14" xfId="44" applyFont="1" applyFill="1" applyBorder="1" applyAlignment="1">
      <alignment vertical="center"/>
    </xf>
    <xf numFmtId="0" fontId="40" fillId="24" borderId="13" xfId="44" applyFont="1" applyFill="1" applyBorder="1" applyAlignment="1">
      <alignment vertical="center"/>
    </xf>
    <xf numFmtId="0" fontId="90" fillId="24" borderId="109" xfId="42" applyFont="1" applyFill="1" applyBorder="1" applyAlignment="1">
      <alignment horizontal="left" vertical="center" shrinkToFit="1"/>
    </xf>
    <xf numFmtId="0" fontId="72" fillId="24" borderId="0" xfId="44" applyFont="1" applyFill="1" applyBorder="1" applyAlignment="1">
      <alignment vertical="center"/>
    </xf>
    <xf numFmtId="20" fontId="9" fillId="24" borderId="0" xfId="44" applyNumberFormat="1" applyFont="1" applyFill="1" applyBorder="1" applyAlignment="1">
      <alignment vertical="center"/>
    </xf>
    <xf numFmtId="0" fontId="92" fillId="24" borderId="0" xfId="81" applyFont="1" applyFill="1" applyAlignment="1">
      <alignment horizontal="left" vertical="top"/>
    </xf>
    <xf numFmtId="0" fontId="93" fillId="28" borderId="80" xfId="81" applyFont="1" applyFill="1" applyBorder="1" applyAlignment="1">
      <alignment vertical="center"/>
    </xf>
    <xf numFmtId="0" fontId="93" fillId="28" borderId="14" xfId="81" applyFont="1" applyFill="1" applyBorder="1" applyAlignment="1">
      <alignment vertical="center"/>
    </xf>
    <xf numFmtId="0" fontId="93" fillId="28" borderId="64" xfId="81" applyFont="1" applyFill="1" applyBorder="1" applyAlignment="1">
      <alignment vertical="center"/>
    </xf>
    <xf numFmtId="0" fontId="93" fillId="24" borderId="109" xfId="81" applyFont="1" applyFill="1" applyBorder="1" applyAlignment="1">
      <alignment vertical="center"/>
    </xf>
    <xf numFmtId="0" fontId="93" fillId="24" borderId="0" xfId="81" applyFont="1" applyFill="1" applyAlignment="1">
      <alignment vertical="center"/>
    </xf>
    <xf numFmtId="0" fontId="92" fillId="24" borderId="0" xfId="81" applyFont="1" applyFill="1" applyAlignment="1">
      <alignment horizontal="left" vertical="center"/>
    </xf>
    <xf numFmtId="0" fontId="94" fillId="24" borderId="0" xfId="81" applyFont="1" applyFill="1" applyAlignment="1">
      <alignment horizontal="left" vertical="top"/>
    </xf>
    <xf numFmtId="0" fontId="94" fillId="24" borderId="30" xfId="81" applyFont="1" applyFill="1" applyBorder="1" applyAlignment="1">
      <alignment vertical="center" wrapText="1"/>
    </xf>
    <xf numFmtId="0" fontId="94" fillId="24" borderId="70" xfId="81" applyFont="1" applyFill="1" applyBorder="1" applyAlignment="1">
      <alignment vertical="center" wrapText="1"/>
    </xf>
    <xf numFmtId="0" fontId="92" fillId="24" borderId="31" xfId="81" applyFont="1" applyFill="1" applyBorder="1" applyAlignment="1">
      <alignment horizontal="left" vertical="center"/>
    </xf>
    <xf numFmtId="0" fontId="94" fillId="24" borderId="50" xfId="81" applyFont="1" applyFill="1" applyBorder="1" applyAlignment="1">
      <alignment vertical="center" wrapText="1"/>
    </xf>
    <xf numFmtId="0" fontId="96" fillId="24" borderId="37" xfId="81" applyFont="1" applyFill="1" applyBorder="1" applyAlignment="1">
      <alignment vertical="center" wrapText="1"/>
    </xf>
    <xf numFmtId="0" fontId="94" fillId="24" borderId="79" xfId="81" applyFont="1" applyFill="1" applyBorder="1" applyAlignment="1">
      <alignment vertical="center" wrapText="1"/>
    </xf>
    <xf numFmtId="0" fontId="96" fillId="24" borderId="36" xfId="81" applyFont="1" applyFill="1" applyBorder="1" applyAlignment="1">
      <alignment vertical="center" wrapText="1"/>
    </xf>
    <xf numFmtId="0" fontId="86" fillId="24" borderId="109" xfId="47" applyFont="1" applyFill="1" applyBorder="1" applyAlignment="1">
      <alignment horizontal="center" vertical="center" wrapText="1"/>
    </xf>
    <xf numFmtId="0" fontId="0" fillId="0" borderId="50" xfId="0" applyFont="1" applyBorder="1" applyAlignment="1">
      <alignment horizontal="center" vertical="center"/>
    </xf>
    <xf numFmtId="0" fontId="0" fillId="0" borderId="67"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18" fillId="0" borderId="94" xfId="41" applyFont="1" applyBorder="1" applyAlignment="1">
      <alignment horizontal="center" vertical="center"/>
    </xf>
    <xf numFmtId="0" fontId="0" fillId="0" borderId="95" xfId="0" applyBorder="1" applyAlignment="1">
      <alignment horizontal="center" vertical="center"/>
    </xf>
    <xf numFmtId="0" fontId="13" fillId="0" borderId="162" xfId="0" applyFont="1" applyFill="1" applyBorder="1" applyAlignment="1">
      <alignment horizontal="left" vertical="center" wrapText="1" shrinkToFit="1"/>
    </xf>
    <xf numFmtId="0" fontId="13" fillId="0" borderId="84" xfId="0" applyFont="1" applyFill="1" applyBorder="1" applyAlignment="1">
      <alignment horizontal="left" vertical="center" shrinkToFit="1"/>
    </xf>
    <xf numFmtId="0" fontId="17" fillId="24" borderId="0" xfId="0" applyFont="1" applyFill="1" applyAlignment="1">
      <alignment vertical="center" wrapText="1"/>
    </xf>
    <xf numFmtId="0" fontId="17" fillId="24" borderId="54" xfId="0" applyFont="1" applyFill="1" applyBorder="1" applyAlignment="1">
      <alignment vertical="center" wrapText="1"/>
    </xf>
    <xf numFmtId="0" fontId="17" fillId="0" borderId="62" xfId="0" applyFont="1" applyFill="1" applyBorder="1" applyAlignment="1">
      <alignment shrinkToFit="1"/>
    </xf>
    <xf numFmtId="0" fontId="0" fillId="0" borderId="39"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9" fillId="0" borderId="81" xfId="52" applyFont="1" applyFill="1" applyBorder="1" applyAlignment="1">
      <alignment horizontal="center" vertical="center" shrinkToFit="1"/>
    </xf>
    <xf numFmtId="0" fontId="9" fillId="0" borderId="91" xfId="52" applyFont="1" applyFill="1" applyBorder="1" applyAlignment="1">
      <alignment horizontal="center" vertical="center" shrinkToFit="1"/>
    </xf>
    <xf numFmtId="0" fontId="0" fillId="0" borderId="39"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9" fillId="0" borderId="81" xfId="52" applyFont="1" applyFill="1" applyBorder="1" applyAlignment="1">
      <alignment horizontal="left" vertical="center" shrinkToFit="1"/>
    </xf>
    <xf numFmtId="0" fontId="9" fillId="0" borderId="136" xfId="52" applyFont="1" applyFill="1" applyBorder="1" applyAlignment="1">
      <alignment horizontal="left" vertical="center" shrinkToFit="1"/>
    </xf>
    <xf numFmtId="0" fontId="9" fillId="0" borderId="168" xfId="41" applyFont="1" applyBorder="1" applyAlignment="1">
      <alignment horizontal="left" vertical="center" shrinkToFit="1"/>
    </xf>
    <xf numFmtId="0" fontId="9" fillId="0" borderId="101" xfId="41" applyFont="1" applyBorder="1" applyAlignment="1">
      <alignment horizontal="left" vertical="center" shrinkToFit="1"/>
    </xf>
    <xf numFmtId="0" fontId="18" fillId="0" borderId="82" xfId="41" applyBorder="1" applyAlignment="1">
      <alignment horizontal="distributed" vertical="center"/>
    </xf>
    <xf numFmtId="0" fontId="18" fillId="0" borderId="49" xfId="41" applyBorder="1" applyAlignment="1">
      <alignment horizontal="distributed" vertical="center"/>
    </xf>
    <xf numFmtId="0" fontId="18" fillId="0" borderId="0" xfId="41" applyBorder="1" applyAlignment="1">
      <alignment horizontal="center"/>
    </xf>
    <xf numFmtId="0" fontId="9" fillId="0" borderId="80" xfId="41" applyFont="1" applyBorder="1" applyAlignment="1"/>
    <xf numFmtId="0" fontId="9" fillId="0" borderId="64" xfId="41" applyFont="1" applyBorder="1" applyAlignment="1"/>
    <xf numFmtId="0" fontId="9" fillId="0" borderId="75" xfId="41" applyFont="1" applyBorder="1" applyAlignment="1">
      <alignment wrapText="1"/>
    </xf>
    <xf numFmtId="0" fontId="9" fillId="0" borderId="87" xfId="41" applyFont="1" applyBorder="1" applyAlignment="1">
      <alignment wrapText="1"/>
    </xf>
    <xf numFmtId="0" fontId="9" fillId="0" borderId="12" xfId="41" applyFont="1" applyBorder="1" applyAlignment="1"/>
    <xf numFmtId="0" fontId="8" fillId="0" borderId="0" xfId="41" applyFont="1" applyAlignment="1">
      <alignment horizontal="left" vertical="center" wrapText="1" indent="5"/>
    </xf>
    <xf numFmtId="0" fontId="10" fillId="0" borderId="34" xfId="41" applyFont="1" applyBorder="1" applyAlignment="1">
      <alignment horizontal="center" vertical="center"/>
    </xf>
    <xf numFmtId="0" fontId="10" fillId="0" borderId="14" xfId="41" applyFont="1" applyBorder="1" applyAlignment="1">
      <alignment horizontal="center" vertical="center"/>
    </xf>
    <xf numFmtId="0" fontId="10" fillId="0" borderId="13" xfId="41" applyFont="1" applyBorder="1" applyAlignment="1">
      <alignment horizontal="center" vertical="center"/>
    </xf>
    <xf numFmtId="0" fontId="37" fillId="0" borderId="10" xfId="41" applyFont="1" applyBorder="1" applyAlignment="1">
      <alignment vertical="top" wrapText="1"/>
    </xf>
    <xf numFmtId="0" fontId="37" fillId="0" borderId="11" xfId="41" applyFont="1" applyBorder="1" applyAlignment="1">
      <alignment vertical="top" wrapText="1"/>
    </xf>
    <xf numFmtId="0" fontId="37" fillId="0" borderId="38" xfId="41" applyFont="1" applyBorder="1" applyAlignment="1">
      <alignment vertical="top" wrapText="1"/>
    </xf>
    <xf numFmtId="0" fontId="37" fillId="0" borderId="32" xfId="41" applyFont="1" applyBorder="1" applyAlignment="1">
      <alignment vertical="top" wrapText="1"/>
    </xf>
    <xf numFmtId="0" fontId="37" fillId="0" borderId="12" xfId="41" applyFont="1" applyBorder="1" applyAlignment="1">
      <alignment vertical="top" wrapText="1"/>
    </xf>
    <xf numFmtId="0" fontId="37" fillId="0" borderId="36" xfId="41" applyFont="1" applyBorder="1" applyAlignment="1">
      <alignment vertical="top" wrapText="1"/>
    </xf>
    <xf numFmtId="0" fontId="9" fillId="0" borderId="75" xfId="41" applyFont="1" applyBorder="1" applyAlignment="1">
      <alignment shrinkToFit="1"/>
    </xf>
    <xf numFmtId="0" fontId="9" fillId="0" borderId="87" xfId="41" applyFont="1" applyBorder="1" applyAlignment="1">
      <alignment shrinkToFit="1"/>
    </xf>
    <xf numFmtId="0" fontId="9" fillId="0" borderId="62" xfId="41" applyFont="1" applyBorder="1" applyAlignment="1">
      <alignment shrinkToFit="1"/>
    </xf>
    <xf numFmtId="0" fontId="37" fillId="0" borderId="0" xfId="41" applyFont="1" applyAlignment="1">
      <alignment horizontal="left" vertical="center" wrapText="1"/>
    </xf>
    <xf numFmtId="0" fontId="18" fillId="0" borderId="34" xfId="41" applyBorder="1" applyAlignment="1">
      <alignment horizontal="center" vertical="center"/>
    </xf>
    <xf numFmtId="0" fontId="18" fillId="0" borderId="13" xfId="41" applyBorder="1" applyAlignment="1">
      <alignment horizontal="center" vertical="center"/>
    </xf>
    <xf numFmtId="0" fontId="18" fillId="0" borderId="67" xfId="41" applyBorder="1" applyAlignment="1">
      <alignment horizontal="center" vertical="center" textRotation="255" shrinkToFit="1"/>
    </xf>
    <xf numFmtId="0" fontId="18" fillId="0" borderId="69" xfId="41" applyBorder="1" applyAlignment="1">
      <alignment horizontal="center" vertical="center" textRotation="255" shrinkToFit="1"/>
    </xf>
    <xf numFmtId="0" fontId="9" fillId="0" borderId="51" xfId="41" applyFont="1" applyBorder="1" applyAlignment="1">
      <alignment shrinkToFit="1"/>
    </xf>
    <xf numFmtId="0" fontId="9" fillId="0" borderId="20" xfId="41" applyFont="1" applyBorder="1" applyAlignment="1">
      <alignment shrinkToFit="1"/>
    </xf>
    <xf numFmtId="0" fontId="9" fillId="0" borderId="80" xfId="41" applyFont="1" applyBorder="1" applyAlignment="1">
      <alignment shrinkToFit="1"/>
    </xf>
    <xf numFmtId="0" fontId="9" fillId="0" borderId="14" xfId="41" applyFont="1" applyBorder="1" applyAlignment="1">
      <alignment shrinkToFit="1"/>
    </xf>
    <xf numFmtId="0" fontId="9" fillId="0" borderId="75" xfId="41" applyFont="1" applyBorder="1" applyAlignment="1"/>
    <xf numFmtId="0" fontId="9" fillId="0" borderId="65" xfId="41" applyFont="1" applyBorder="1" applyAlignment="1"/>
    <xf numFmtId="0" fontId="9" fillId="0" borderId="79" xfId="41" applyFont="1" applyBorder="1" applyAlignment="1">
      <alignment vertical="top"/>
    </xf>
    <xf numFmtId="0" fontId="9" fillId="0" borderId="21" xfId="41" applyFont="1" applyBorder="1" applyAlignment="1">
      <alignment vertical="top"/>
    </xf>
    <xf numFmtId="0" fontId="18" fillId="0" borderId="34" xfId="41" applyBorder="1" applyAlignment="1">
      <alignment horizontal="center"/>
    </xf>
    <xf numFmtId="0" fontId="18" fillId="0" borderId="14" xfId="41" applyBorder="1" applyAlignment="1">
      <alignment horizontal="center"/>
    </xf>
    <xf numFmtId="0" fontId="18" fillId="0" borderId="13" xfId="41" applyBorder="1" applyAlignment="1">
      <alignment horizontal="center"/>
    </xf>
    <xf numFmtId="0" fontId="13" fillId="0" borderId="67" xfId="41" applyFont="1" applyBorder="1" applyAlignment="1">
      <alignment horizontal="center" vertical="center" wrapText="1"/>
    </xf>
    <xf numFmtId="0" fontId="13" fillId="0" borderId="69" xfId="41" applyFont="1" applyBorder="1" applyAlignment="1">
      <alignment horizontal="center" vertical="center" wrapText="1"/>
    </xf>
    <xf numFmtId="0" fontId="13" fillId="0" borderId="73" xfId="41" applyFont="1" applyBorder="1" applyAlignment="1">
      <alignment horizontal="center" vertical="center" wrapText="1"/>
    </xf>
    <xf numFmtId="0" fontId="18" fillId="0" borderId="67" xfId="41" applyFont="1" applyBorder="1" applyAlignment="1">
      <alignment horizontal="center" vertical="center" wrapText="1"/>
    </xf>
    <xf numFmtId="0" fontId="18" fillId="0" borderId="69" xfId="41" applyBorder="1" applyAlignment="1">
      <alignment vertical="center" wrapText="1"/>
    </xf>
    <xf numFmtId="0" fontId="18" fillId="0" borderId="73" xfId="41" applyBorder="1" applyAlignment="1">
      <alignment vertical="center" wrapText="1"/>
    </xf>
    <xf numFmtId="0" fontId="86" fillId="24" borderId="0" xfId="44" applyFont="1" applyFill="1" applyAlignment="1">
      <alignment horizontal="center" vertical="center"/>
    </xf>
    <xf numFmtId="0" fontId="86" fillId="24" borderId="0" xfId="44" applyFont="1" applyFill="1" applyAlignment="1">
      <alignment horizontal="left" vertical="center" wrapText="1"/>
    </xf>
    <xf numFmtId="0" fontId="86" fillId="24" borderId="0" xfId="44" applyFont="1" applyFill="1" applyAlignment="1">
      <alignment horizontal="left" vertical="top"/>
    </xf>
    <xf numFmtId="0" fontId="86" fillId="24" borderId="0" xfId="44" applyFont="1" applyFill="1" applyAlignment="1">
      <alignment horizontal="left" vertical="top" wrapText="1"/>
    </xf>
    <xf numFmtId="0" fontId="86" fillId="24" borderId="82" xfId="44" applyFont="1" applyFill="1" applyBorder="1" applyAlignment="1">
      <alignment horizontal="center" vertical="center" textRotation="255"/>
    </xf>
    <xf numFmtId="0" fontId="86" fillId="24" borderId="83" xfId="42" applyFont="1" applyFill="1" applyBorder="1" applyAlignment="1">
      <alignment horizontal="center" vertical="center" textRotation="255"/>
    </xf>
    <xf numFmtId="0" fontId="86" fillId="24" borderId="103" xfId="44" applyFont="1" applyFill="1" applyBorder="1" applyAlignment="1">
      <alignment horizontal="left" vertical="center"/>
    </xf>
    <xf numFmtId="0" fontId="86" fillId="24" borderId="104" xfId="44" applyFont="1" applyFill="1" applyBorder="1" applyAlignment="1">
      <alignment horizontal="left" vertical="center"/>
    </xf>
    <xf numFmtId="0" fontId="86" fillId="24" borderId="105" xfId="44" applyFont="1" applyFill="1" applyBorder="1" applyAlignment="1">
      <alignment horizontal="left" vertical="center"/>
    </xf>
    <xf numFmtId="0" fontId="86" fillId="24" borderId="0" xfId="47" applyFont="1" applyFill="1" applyAlignment="1">
      <alignment horizontal="left" vertical="center" wrapText="1"/>
    </xf>
    <xf numFmtId="0" fontId="86" fillId="24" borderId="37" xfId="47" applyFont="1" applyFill="1" applyBorder="1" applyAlignment="1">
      <alignment horizontal="left" vertical="center" wrapText="1"/>
    </xf>
    <xf numFmtId="0" fontId="86" fillId="24" borderId="32" xfId="47" applyFont="1" applyFill="1" applyBorder="1" applyAlignment="1">
      <alignment horizontal="left" vertical="center" wrapText="1"/>
    </xf>
    <xf numFmtId="0" fontId="86" fillId="24" borderId="12" xfId="47" applyFont="1" applyFill="1" applyBorder="1" applyAlignment="1">
      <alignment horizontal="left" vertical="center" wrapText="1"/>
    </xf>
    <xf numFmtId="0" fontId="86" fillId="24" borderId="36" xfId="47" applyFont="1" applyFill="1" applyBorder="1" applyAlignment="1">
      <alignment horizontal="left" vertical="center" wrapText="1"/>
    </xf>
    <xf numFmtId="0" fontId="86" fillId="24" borderId="111" xfId="44" applyFont="1" applyFill="1" applyBorder="1" applyAlignment="1">
      <alignment vertical="center"/>
    </xf>
    <xf numFmtId="0" fontId="86" fillId="24" borderId="109" xfId="44" applyFont="1" applyFill="1" applyBorder="1" applyAlignment="1">
      <alignment vertical="center"/>
    </xf>
    <xf numFmtId="0" fontId="86" fillId="24" borderId="110" xfId="44" applyFont="1" applyFill="1" applyBorder="1" applyAlignment="1">
      <alignment vertical="center"/>
    </xf>
    <xf numFmtId="0" fontId="86" fillId="24" borderId="32" xfId="44" applyFont="1" applyFill="1" applyBorder="1" applyAlignment="1">
      <alignment vertical="center"/>
    </xf>
    <xf numFmtId="0" fontId="86" fillId="24" borderId="12" xfId="44" applyFont="1" applyFill="1" applyBorder="1" applyAlignment="1">
      <alignment vertical="center"/>
    </xf>
    <xf numFmtId="0" fontId="86" fillId="24" borderId="36" xfId="44" applyFont="1" applyFill="1" applyBorder="1" applyAlignment="1">
      <alignment vertical="center"/>
    </xf>
    <xf numFmtId="49" fontId="86" fillId="24" borderId="34" xfId="44" applyNumberFormat="1" applyFont="1" applyFill="1" applyBorder="1" applyAlignment="1">
      <alignment horizontal="left" vertical="center"/>
    </xf>
    <xf numFmtId="49" fontId="86" fillId="24" borderId="14" xfId="44" applyNumberFormat="1" applyFont="1" applyFill="1" applyBorder="1" applyAlignment="1">
      <alignment horizontal="left" vertical="center"/>
    </xf>
    <xf numFmtId="49" fontId="86" fillId="24" borderId="14" xfId="44" applyNumberFormat="1" applyFont="1" applyFill="1" applyBorder="1" applyAlignment="1">
      <alignment horizontal="center" vertical="center"/>
    </xf>
    <xf numFmtId="49" fontId="86" fillId="24" borderId="13" xfId="44" applyNumberFormat="1" applyFont="1" applyFill="1" applyBorder="1" applyAlignment="1">
      <alignment horizontal="center" vertical="center"/>
    </xf>
    <xf numFmtId="49" fontId="86" fillId="24" borderId="13" xfId="44" applyNumberFormat="1" applyFont="1" applyFill="1" applyBorder="1" applyAlignment="1">
      <alignment horizontal="left" vertical="center"/>
    </xf>
    <xf numFmtId="0" fontId="86" fillId="24" borderId="33" xfId="47" applyFont="1" applyFill="1" applyBorder="1" applyAlignment="1">
      <alignment horizontal="center" vertical="center"/>
    </xf>
    <xf numFmtId="0" fontId="40" fillId="0" borderId="34" xfId="0" applyFont="1" applyBorder="1" applyAlignment="1">
      <alignment horizontal="left" vertical="center"/>
    </xf>
    <xf numFmtId="0" fontId="40" fillId="0" borderId="14" xfId="0" applyFont="1" applyBorder="1" applyAlignment="1">
      <alignment horizontal="left" vertical="center"/>
    </xf>
    <xf numFmtId="0" fontId="40" fillId="0" borderId="13" xfId="0" applyFont="1" applyBorder="1" applyAlignment="1">
      <alignment horizontal="left" vertical="center"/>
    </xf>
    <xf numFmtId="0" fontId="72" fillId="0" borderId="111" xfId="44" applyFont="1" applyFill="1" applyBorder="1" applyAlignment="1">
      <alignment horizontal="left" vertical="center" wrapText="1"/>
    </xf>
    <xf numFmtId="0" fontId="72" fillId="0" borderId="109" xfId="44" applyFont="1" applyFill="1" applyBorder="1" applyAlignment="1">
      <alignment horizontal="left" vertical="center" wrapText="1"/>
    </xf>
    <xf numFmtId="0" fontId="72" fillId="0" borderId="110" xfId="44" applyFont="1" applyFill="1" applyBorder="1" applyAlignment="1">
      <alignment horizontal="left" vertical="center" wrapText="1"/>
    </xf>
    <xf numFmtId="0" fontId="72" fillId="0" borderId="32" xfId="44" applyFont="1" applyFill="1" applyBorder="1" applyAlignment="1">
      <alignment horizontal="left" vertical="center" wrapText="1"/>
    </xf>
    <xf numFmtId="0" fontId="72" fillId="0" borderId="12" xfId="44" applyFont="1" applyFill="1" applyBorder="1" applyAlignment="1">
      <alignment horizontal="left" vertical="center" wrapText="1"/>
    </xf>
    <xf numFmtId="0" fontId="72" fillId="0" borderId="36" xfId="44" applyFont="1" applyFill="1" applyBorder="1" applyAlignment="1">
      <alignment horizontal="left" vertical="center" wrapText="1"/>
    </xf>
    <xf numFmtId="0" fontId="86" fillId="24" borderId="111" xfId="44" applyFont="1" applyFill="1" applyBorder="1" applyAlignment="1">
      <alignment horizontal="left" vertical="center"/>
    </xf>
    <xf numFmtId="0" fontId="86" fillId="24" borderId="109" xfId="44" applyFont="1" applyFill="1" applyBorder="1" applyAlignment="1">
      <alignment horizontal="left" vertical="center"/>
    </xf>
    <xf numFmtId="0" fontId="86" fillId="24" borderId="110" xfId="44" applyFont="1" applyFill="1" applyBorder="1" applyAlignment="1">
      <alignment horizontal="left" vertical="center"/>
    </xf>
    <xf numFmtId="0" fontId="86" fillId="24" borderId="32" xfId="44" applyFont="1" applyFill="1" applyBorder="1" applyAlignment="1">
      <alignment horizontal="left" vertical="center"/>
    </xf>
    <xf numFmtId="0" fontId="86" fillId="24" borderId="12" xfId="44" applyFont="1" applyFill="1" applyBorder="1" applyAlignment="1">
      <alignment horizontal="left" vertical="center"/>
    </xf>
    <xf numFmtId="0" fontId="86" fillId="24" borderId="36" xfId="44" applyFont="1" applyFill="1" applyBorder="1" applyAlignment="1">
      <alignment horizontal="left" vertical="center"/>
    </xf>
    <xf numFmtId="0" fontId="86" fillId="24" borderId="111" xfId="44" applyFont="1" applyFill="1" applyBorder="1" applyAlignment="1">
      <alignment horizontal="center" vertical="center"/>
    </xf>
    <xf numFmtId="0" fontId="86" fillId="24" borderId="109" xfId="44" applyFont="1" applyFill="1" applyBorder="1" applyAlignment="1">
      <alignment horizontal="center" vertical="center"/>
    </xf>
    <xf numFmtId="0" fontId="86" fillId="24" borderId="110" xfId="44" applyFont="1" applyFill="1" applyBorder="1" applyAlignment="1">
      <alignment horizontal="center" vertical="center"/>
    </xf>
    <xf numFmtId="0" fontId="86" fillId="24" borderId="32" xfId="44" applyFont="1" applyFill="1" applyBorder="1" applyAlignment="1">
      <alignment horizontal="center" vertical="center"/>
    </xf>
    <xf numFmtId="0" fontId="86" fillId="24" borderId="12" xfId="44" applyFont="1" applyFill="1" applyBorder="1" applyAlignment="1">
      <alignment horizontal="center" vertical="center"/>
    </xf>
    <xf numFmtId="0" fontId="86" fillId="24" borderId="36" xfId="44" applyFont="1" applyFill="1" applyBorder="1" applyAlignment="1">
      <alignment horizontal="center" vertical="center"/>
    </xf>
    <xf numFmtId="0" fontId="86" fillId="24" borderId="103" xfId="44" applyFont="1" applyFill="1" applyBorder="1" applyAlignment="1">
      <alignment horizontal="center" vertical="center"/>
    </xf>
    <xf numFmtId="0" fontId="86" fillId="24" borderId="104" xfId="44" applyFont="1" applyFill="1" applyBorder="1" applyAlignment="1">
      <alignment horizontal="center" vertical="center"/>
    </xf>
    <xf numFmtId="0" fontId="86" fillId="24" borderId="105" xfId="44" applyFont="1" applyFill="1" applyBorder="1" applyAlignment="1">
      <alignment horizontal="center" vertical="center"/>
    </xf>
    <xf numFmtId="0" fontId="86" fillId="24" borderId="111" xfId="44" applyFont="1" applyFill="1" applyBorder="1" applyAlignment="1">
      <alignment horizontal="center" vertical="center" wrapText="1"/>
    </xf>
    <xf numFmtId="0" fontId="86" fillId="24" borderId="110" xfId="44" applyFont="1" applyFill="1" applyBorder="1" applyAlignment="1">
      <alignment horizontal="center" vertical="center" wrapText="1"/>
    </xf>
    <xf numFmtId="0" fontId="86" fillId="24" borderId="32" xfId="44" applyFont="1" applyFill="1" applyBorder="1" applyAlignment="1">
      <alignment horizontal="center" vertical="center" wrapText="1"/>
    </xf>
    <xf numFmtId="0" fontId="86" fillId="24" borderId="36" xfId="44" applyFont="1" applyFill="1" applyBorder="1" applyAlignment="1">
      <alignment horizontal="center" vertical="center" wrapText="1"/>
    </xf>
    <xf numFmtId="179" fontId="86" fillId="24" borderId="109" xfId="44" applyNumberFormat="1" applyFont="1" applyFill="1" applyBorder="1" applyAlignment="1">
      <alignment horizontal="left" vertical="center"/>
    </xf>
    <xf numFmtId="179" fontId="86" fillId="24" borderId="110" xfId="44" applyNumberFormat="1" applyFont="1" applyFill="1" applyBorder="1" applyAlignment="1">
      <alignment horizontal="left" vertical="center"/>
    </xf>
    <xf numFmtId="179" fontId="86" fillId="24" borderId="12" xfId="44" applyNumberFormat="1" applyFont="1" applyFill="1" applyBorder="1" applyAlignment="1">
      <alignment horizontal="left" vertical="center"/>
    </xf>
    <xf numFmtId="179" fontId="86" fillId="24" borderId="36" xfId="44" applyNumberFormat="1" applyFont="1" applyFill="1" applyBorder="1" applyAlignment="1">
      <alignment horizontal="left" vertical="center"/>
    </xf>
    <xf numFmtId="49" fontId="86" fillId="0" borderId="34" xfId="47" applyNumberFormat="1" applyFont="1" applyBorder="1" applyAlignment="1">
      <alignment horizontal="left" vertical="center"/>
    </xf>
    <xf numFmtId="49" fontId="86" fillId="0" borderId="14" xfId="47" applyNumberFormat="1" applyFont="1" applyBorder="1" applyAlignment="1">
      <alignment horizontal="left" vertical="center"/>
    </xf>
    <xf numFmtId="49" fontId="86" fillId="0" borderId="13" xfId="47" applyNumberFormat="1" applyFont="1" applyBorder="1" applyAlignment="1">
      <alignment horizontal="left" vertical="center"/>
    </xf>
    <xf numFmtId="0" fontId="40" fillId="24" borderId="0" xfId="44" applyFont="1" applyFill="1" applyBorder="1" applyAlignment="1">
      <alignment horizontal="center" vertical="center"/>
    </xf>
    <xf numFmtId="0" fontId="86" fillId="24" borderId="106" xfId="44" applyFont="1" applyFill="1" applyBorder="1" applyAlignment="1">
      <alignment horizontal="left" vertical="center"/>
    </xf>
    <xf numFmtId="0" fontId="86" fillId="24" borderId="107" xfId="44" applyFont="1" applyFill="1" applyBorder="1" applyAlignment="1">
      <alignment horizontal="left" vertical="center"/>
    </xf>
    <xf numFmtId="0" fontId="86" fillId="24" borderId="108" xfId="44" applyFont="1" applyFill="1" applyBorder="1" applyAlignment="1">
      <alignment horizontal="left" vertical="center"/>
    </xf>
    <xf numFmtId="0" fontId="86" fillId="24" borderId="106" xfId="44" applyFont="1" applyFill="1" applyBorder="1" applyAlignment="1">
      <alignment horizontal="center" vertical="center"/>
    </xf>
    <xf numFmtId="0" fontId="86" fillId="24" borderId="107" xfId="44" applyFont="1" applyFill="1" applyBorder="1" applyAlignment="1">
      <alignment horizontal="center" vertical="center"/>
    </xf>
    <xf numFmtId="0" fontId="86" fillId="24" borderId="108" xfId="44" applyFont="1" applyFill="1" applyBorder="1" applyAlignment="1">
      <alignment horizontal="center" vertical="center"/>
    </xf>
    <xf numFmtId="0" fontId="86" fillId="24" borderId="111" xfId="44" applyFont="1" applyFill="1" applyBorder="1" applyAlignment="1">
      <alignment horizontal="left" vertical="center" wrapText="1"/>
    </xf>
    <xf numFmtId="0" fontId="86" fillId="24" borderId="35" xfId="44" applyFont="1" applyFill="1" applyBorder="1" applyAlignment="1">
      <alignment horizontal="left" vertical="center"/>
    </xf>
    <xf numFmtId="0" fontId="86" fillId="24" borderId="0" xfId="44" applyFont="1" applyFill="1" applyBorder="1" applyAlignment="1">
      <alignment horizontal="left" vertical="center"/>
    </xf>
    <xf numFmtId="0" fontId="86" fillId="24" borderId="37" xfId="44" applyFont="1" applyFill="1" applyBorder="1" applyAlignment="1">
      <alignment horizontal="left" vertical="center"/>
    </xf>
    <xf numFmtId="0" fontId="86" fillId="24" borderId="111" xfId="47" applyFont="1" applyFill="1" applyBorder="1" applyAlignment="1">
      <alignment horizontal="center" vertical="center" wrapText="1"/>
    </xf>
    <xf numFmtId="0" fontId="86" fillId="24" borderId="109" xfId="47" applyFont="1" applyFill="1" applyBorder="1" applyAlignment="1">
      <alignment horizontal="center" vertical="center" wrapText="1"/>
    </xf>
    <xf numFmtId="49" fontId="86" fillId="24" borderId="109" xfId="47" applyNumberFormat="1" applyFont="1" applyFill="1" applyBorder="1" applyAlignment="1">
      <alignment horizontal="center" vertical="center" wrapText="1"/>
    </xf>
    <xf numFmtId="0" fontId="86" fillId="24" borderId="110" xfId="47" applyFont="1" applyFill="1" applyBorder="1" applyAlignment="1">
      <alignment horizontal="center" vertical="center" wrapText="1"/>
    </xf>
    <xf numFmtId="0" fontId="40" fillId="24" borderId="0" xfId="44" applyFont="1" applyFill="1" applyBorder="1" applyAlignment="1">
      <alignment horizontal="left" vertical="center"/>
    </xf>
    <xf numFmtId="0" fontId="86" fillId="24" borderId="35" xfId="47" applyFont="1" applyFill="1" applyBorder="1" applyAlignment="1">
      <alignment horizontal="left" vertical="center" wrapText="1"/>
    </xf>
    <xf numFmtId="0" fontId="40" fillId="24" borderId="0" xfId="44" applyFont="1" applyFill="1" applyBorder="1" applyAlignment="1">
      <alignment horizontal="center" vertical="center" textRotation="255"/>
    </xf>
    <xf numFmtId="0" fontId="40" fillId="24" borderId="0" xfId="42" applyFont="1" applyFill="1" applyBorder="1" applyAlignment="1">
      <alignment horizontal="center" vertical="center" textRotation="255"/>
    </xf>
    <xf numFmtId="0" fontId="40" fillId="24" borderId="106" xfId="44" applyFont="1" applyFill="1" applyBorder="1" applyAlignment="1">
      <alignment horizontal="left" vertical="center" wrapText="1"/>
    </xf>
    <xf numFmtId="0" fontId="40" fillId="24" borderId="107" xfId="44" applyFont="1" applyFill="1" applyBorder="1" applyAlignment="1">
      <alignment horizontal="left" vertical="center" wrapText="1"/>
    </xf>
    <xf numFmtId="0" fontId="40" fillId="24" borderId="108" xfId="44" applyFont="1" applyFill="1" applyBorder="1" applyAlignment="1">
      <alignment horizontal="left" vertical="center" wrapText="1"/>
    </xf>
    <xf numFmtId="0" fontId="86" fillId="24" borderId="35" xfId="44" applyFont="1" applyFill="1" applyBorder="1" applyAlignment="1">
      <alignment horizontal="left" vertical="center" wrapText="1"/>
    </xf>
    <xf numFmtId="0" fontId="86" fillId="24" borderId="34" xfId="42" applyFont="1" applyFill="1" applyBorder="1" applyAlignment="1">
      <alignment horizontal="left" vertical="center"/>
    </xf>
    <xf numFmtId="0" fontId="86" fillId="24" borderId="14" xfId="42" applyFont="1" applyFill="1" applyBorder="1" applyAlignment="1">
      <alignment horizontal="left" vertical="center"/>
    </xf>
    <xf numFmtId="0" fontId="86" fillId="24" borderId="13" xfId="42" applyFont="1" applyFill="1" applyBorder="1" applyAlignment="1">
      <alignment horizontal="left" vertical="center"/>
    </xf>
    <xf numFmtId="0" fontId="86" fillId="24" borderId="34" xfId="42" applyFont="1" applyFill="1" applyBorder="1" applyAlignment="1">
      <alignment horizontal="center" vertical="center"/>
    </xf>
    <xf numFmtId="0" fontId="86" fillId="24" borderId="14" xfId="42" applyFont="1" applyFill="1" applyBorder="1" applyAlignment="1">
      <alignment horizontal="center" vertical="center"/>
    </xf>
    <xf numFmtId="0" fontId="86" fillId="24" borderId="13" xfId="42" applyFont="1" applyFill="1" applyBorder="1" applyAlignment="1">
      <alignment horizontal="center" vertical="center"/>
    </xf>
    <xf numFmtId="0" fontId="86" fillId="24" borderId="33" xfId="42" applyFont="1" applyFill="1" applyBorder="1" applyAlignment="1">
      <alignment horizontal="center" vertical="center" textRotation="255" wrapText="1"/>
    </xf>
    <xf numFmtId="0" fontId="86" fillId="24" borderId="109" xfId="42" applyFont="1" applyFill="1" applyBorder="1" applyAlignment="1">
      <alignment horizontal="center" vertical="center"/>
    </xf>
    <xf numFmtId="0" fontId="86" fillId="24" borderId="35" xfId="42" applyFont="1" applyFill="1" applyBorder="1" applyAlignment="1">
      <alignment horizontal="center" vertical="center"/>
    </xf>
    <xf numFmtId="0" fontId="86" fillId="24" borderId="0" xfId="42" applyFont="1" applyFill="1" applyBorder="1" applyAlignment="1">
      <alignment horizontal="center" vertical="center"/>
    </xf>
    <xf numFmtId="0" fontId="86" fillId="24" borderId="32" xfId="42" applyFont="1" applyFill="1" applyBorder="1" applyAlignment="1">
      <alignment horizontal="center" vertical="center"/>
    </xf>
    <xf numFmtId="0" fontId="86" fillId="24" borderId="12" xfId="42" applyFont="1" applyFill="1" applyBorder="1" applyAlignment="1">
      <alignment horizontal="center" vertical="center"/>
    </xf>
    <xf numFmtId="0" fontId="72" fillId="24" borderId="111" xfId="44" applyFont="1" applyFill="1" applyBorder="1" applyAlignment="1">
      <alignment horizontal="center" vertical="center" wrapText="1"/>
    </xf>
    <xf numFmtId="0" fontId="72" fillId="24" borderId="109" xfId="44" applyFont="1" applyFill="1" applyBorder="1" applyAlignment="1">
      <alignment horizontal="center" vertical="center" wrapText="1"/>
    </xf>
    <xf numFmtId="0" fontId="72" fillId="24" borderId="110" xfId="44" applyFont="1" applyFill="1" applyBorder="1" applyAlignment="1">
      <alignment horizontal="center" vertical="center" wrapText="1"/>
    </xf>
    <xf numFmtId="0" fontId="72" fillId="24" borderId="35" xfId="44" applyFont="1" applyFill="1" applyBorder="1" applyAlignment="1">
      <alignment horizontal="center" vertical="center" wrapText="1"/>
    </xf>
    <xf numFmtId="0" fontId="72" fillId="24" borderId="0" xfId="44" applyFont="1" applyFill="1" applyBorder="1" applyAlignment="1">
      <alignment horizontal="center" vertical="center" wrapText="1"/>
    </xf>
    <xf numFmtId="0" fontId="72" fillId="24" borderId="37" xfId="44" applyFont="1" applyFill="1" applyBorder="1" applyAlignment="1">
      <alignment horizontal="center" vertical="center" wrapText="1"/>
    </xf>
    <xf numFmtId="0" fontId="72" fillId="24" borderId="32" xfId="44" applyFont="1" applyFill="1" applyBorder="1" applyAlignment="1">
      <alignment horizontal="center" vertical="center" wrapText="1"/>
    </xf>
    <xf numFmtId="0" fontId="72" fillId="24" borderId="12" xfId="44" applyFont="1" applyFill="1" applyBorder="1" applyAlignment="1">
      <alignment horizontal="center" vertical="center" wrapText="1"/>
    </xf>
    <xf numFmtId="0" fontId="72" fillId="24" borderId="36" xfId="44" applyFont="1" applyFill="1" applyBorder="1" applyAlignment="1">
      <alignment horizontal="center" vertical="center" wrapText="1"/>
    </xf>
    <xf numFmtId="0" fontId="72" fillId="24" borderId="111" xfId="42" applyFont="1" applyFill="1" applyBorder="1" applyAlignment="1">
      <alignment horizontal="center" vertical="center" wrapText="1"/>
    </xf>
    <xf numFmtId="0" fontId="72" fillId="24" borderId="109" xfId="42" applyFont="1" applyFill="1" applyBorder="1" applyAlignment="1">
      <alignment horizontal="center" vertical="center" wrapText="1"/>
    </xf>
    <xf numFmtId="0" fontId="72" fillId="24" borderId="110" xfId="42" applyFont="1" applyFill="1" applyBorder="1" applyAlignment="1">
      <alignment horizontal="center" vertical="center" wrapText="1"/>
    </xf>
    <xf numFmtId="0" fontId="72" fillId="24" borderId="35" xfId="42" applyFont="1" applyFill="1" applyBorder="1" applyAlignment="1">
      <alignment horizontal="center" vertical="center" wrapText="1"/>
    </xf>
    <xf numFmtId="0" fontId="72" fillId="24" borderId="0" xfId="42" applyFont="1" applyFill="1" applyBorder="1" applyAlignment="1">
      <alignment horizontal="center" vertical="center" wrapText="1"/>
    </xf>
    <xf numFmtId="0" fontId="72" fillId="24" borderId="37" xfId="42" applyFont="1" applyFill="1" applyBorder="1" applyAlignment="1">
      <alignment horizontal="center" vertical="center" wrapText="1"/>
    </xf>
    <xf numFmtId="0" fontId="72" fillId="24" borderId="32" xfId="42" applyFont="1" applyFill="1" applyBorder="1" applyAlignment="1">
      <alignment horizontal="center" vertical="center" wrapText="1"/>
    </xf>
    <xf numFmtId="0" fontId="72" fillId="24" borderId="12" xfId="42" applyFont="1" applyFill="1" applyBorder="1" applyAlignment="1">
      <alignment horizontal="center" vertical="center" wrapText="1"/>
    </xf>
    <xf numFmtId="0" fontId="72" fillId="24" borderId="36" xfId="42" applyFont="1" applyFill="1" applyBorder="1" applyAlignment="1">
      <alignment horizontal="center" vertical="center" wrapText="1"/>
    </xf>
    <xf numFmtId="0" fontId="72" fillId="24" borderId="111" xfId="44" applyFont="1" applyFill="1" applyBorder="1" applyAlignment="1">
      <alignment horizontal="center" vertical="center"/>
    </xf>
    <xf numFmtId="0" fontId="72" fillId="24" borderId="109" xfId="44" applyFont="1" applyFill="1" applyBorder="1" applyAlignment="1">
      <alignment horizontal="center" vertical="center"/>
    </xf>
    <xf numFmtId="0" fontId="72" fillId="24" borderId="110" xfId="42" applyFont="1" applyFill="1" applyBorder="1" applyAlignment="1">
      <alignment horizontal="center" vertical="center"/>
    </xf>
    <xf numFmtId="0" fontId="72" fillId="24" borderId="35" xfId="42" applyFont="1" applyFill="1" applyBorder="1" applyAlignment="1">
      <alignment horizontal="center" vertical="center"/>
    </xf>
    <xf numFmtId="0" fontId="72" fillId="24" borderId="0" xfId="42" applyFont="1" applyFill="1" applyBorder="1" applyAlignment="1">
      <alignment horizontal="center" vertical="center"/>
    </xf>
    <xf numFmtId="0" fontId="72" fillId="24" borderId="37" xfId="42" applyFont="1" applyFill="1" applyBorder="1" applyAlignment="1">
      <alignment horizontal="center" vertical="center"/>
    </xf>
    <xf numFmtId="0" fontId="72" fillId="24" borderId="32" xfId="42" applyFont="1" applyFill="1" applyBorder="1" applyAlignment="1">
      <alignment horizontal="center" vertical="center"/>
    </xf>
    <xf numFmtId="0" fontId="72" fillId="24" borderId="12" xfId="42" applyFont="1" applyFill="1" applyBorder="1" applyAlignment="1">
      <alignment horizontal="center" vertical="center"/>
    </xf>
    <xf numFmtId="0" fontId="72" fillId="24" borderId="36" xfId="42" applyFont="1" applyFill="1" applyBorder="1" applyAlignment="1">
      <alignment horizontal="center" vertical="center"/>
    </xf>
    <xf numFmtId="0" fontId="40" fillId="24" borderId="0" xfId="44" applyFont="1" applyFill="1" applyBorder="1" applyAlignment="1">
      <alignment horizontal="center" vertical="center" wrapText="1"/>
    </xf>
    <xf numFmtId="0" fontId="86" fillId="24" borderId="82" xfId="44" applyFont="1" applyFill="1" applyBorder="1" applyAlignment="1">
      <alignment horizontal="center" vertical="center" textRotation="255" wrapText="1"/>
    </xf>
    <xf numFmtId="0" fontId="86" fillId="24" borderId="83" xfId="44" applyFont="1" applyFill="1" applyBorder="1" applyAlignment="1">
      <alignment horizontal="center" vertical="center" textRotation="255" wrapText="1"/>
    </xf>
    <xf numFmtId="0" fontId="86" fillId="24" borderId="49" xfId="44" applyFont="1" applyFill="1" applyBorder="1" applyAlignment="1">
      <alignment horizontal="center" vertical="center" textRotation="255" wrapText="1"/>
    </xf>
    <xf numFmtId="0" fontId="86" fillId="28" borderId="34" xfId="44" applyFont="1" applyFill="1" applyBorder="1" applyAlignment="1">
      <alignment horizontal="center" vertical="center"/>
    </xf>
    <xf numFmtId="0" fontId="86" fillId="28" borderId="13" xfId="44" applyFont="1" applyFill="1" applyBorder="1" applyAlignment="1">
      <alignment horizontal="center" vertical="center"/>
    </xf>
    <xf numFmtId="0" fontId="86" fillId="24" borderId="34" xfId="44" applyFont="1" applyFill="1" applyBorder="1" applyAlignment="1">
      <alignment horizontal="center" vertical="center"/>
    </xf>
    <xf numFmtId="0" fontId="86" fillId="24" borderId="13" xfId="44" applyFont="1" applyFill="1" applyBorder="1" applyAlignment="1">
      <alignment horizontal="center" vertical="center"/>
    </xf>
    <xf numFmtId="0" fontId="86" fillId="24" borderId="14" xfId="44" applyFont="1" applyFill="1" applyBorder="1" applyAlignment="1">
      <alignment horizontal="center" vertical="center"/>
    </xf>
    <xf numFmtId="179" fontId="86" fillId="24" borderId="34" xfId="44" applyNumberFormat="1" applyFont="1" applyFill="1" applyBorder="1" applyAlignment="1">
      <alignment horizontal="center" vertical="center"/>
    </xf>
    <xf numFmtId="179" fontId="86" fillId="24" borderId="14" xfId="44" applyNumberFormat="1" applyFont="1" applyFill="1" applyBorder="1" applyAlignment="1">
      <alignment horizontal="center" vertical="center"/>
    </xf>
    <xf numFmtId="179" fontId="86" fillId="24" borderId="13" xfId="44" applyNumberFormat="1" applyFont="1" applyFill="1" applyBorder="1" applyAlignment="1">
      <alignment horizontal="center" vertical="center"/>
    </xf>
    <xf numFmtId="0" fontId="88" fillId="24" borderId="111" xfId="44" applyFont="1" applyFill="1" applyBorder="1" applyAlignment="1">
      <alignment horizontal="center" vertical="center" wrapText="1"/>
    </xf>
    <xf numFmtId="0" fontId="88" fillId="24" borderId="110" xfId="44" applyFont="1" applyFill="1" applyBorder="1" applyAlignment="1">
      <alignment horizontal="center" vertical="center" wrapText="1"/>
    </xf>
    <xf numFmtId="0" fontId="88" fillId="24" borderId="35" xfId="44" applyFont="1" applyFill="1" applyBorder="1" applyAlignment="1">
      <alignment horizontal="center" vertical="center" wrapText="1"/>
    </xf>
    <xf numFmtId="0" fontId="88" fillId="24" borderId="37" xfId="44" applyFont="1" applyFill="1" applyBorder="1" applyAlignment="1">
      <alignment horizontal="center" vertical="center" wrapText="1"/>
    </xf>
    <xf numFmtId="0" fontId="88" fillId="24" borderId="32" xfId="44" applyFont="1" applyFill="1" applyBorder="1" applyAlignment="1">
      <alignment horizontal="center" vertical="center" wrapText="1"/>
    </xf>
    <xf numFmtId="0" fontId="88" fillId="24" borderId="36" xfId="44" applyFont="1" applyFill="1" applyBorder="1" applyAlignment="1">
      <alignment horizontal="center" vertical="center" wrapText="1"/>
    </xf>
    <xf numFmtId="0" fontId="86" fillId="24" borderId="82" xfId="44" applyFont="1" applyFill="1" applyBorder="1" applyAlignment="1">
      <alignment horizontal="center" vertical="center" textRotation="255" wrapText="1" shrinkToFit="1"/>
    </xf>
    <xf numFmtId="0" fontId="86" fillId="24" borderId="83" xfId="80" applyFont="1" applyFill="1" applyBorder="1" applyAlignment="1">
      <alignment horizontal="center" vertical="center" textRotation="255" wrapText="1" shrinkToFit="1"/>
    </xf>
    <xf numFmtId="0" fontId="86" fillId="24" borderId="49" xfId="80" applyFont="1" applyFill="1" applyBorder="1" applyAlignment="1">
      <alignment horizontal="center" vertical="center" textRotation="255" wrapText="1" shrinkToFit="1"/>
    </xf>
    <xf numFmtId="0" fontId="86" fillId="24" borderId="33" xfId="44" applyFont="1" applyFill="1" applyBorder="1" applyAlignment="1">
      <alignment horizontal="center" vertical="center" textRotation="255"/>
    </xf>
    <xf numFmtId="0" fontId="40" fillId="24" borderId="0" xfId="44" applyFont="1" applyFill="1" applyBorder="1" applyAlignment="1">
      <alignment horizontal="left" vertical="center" wrapText="1"/>
    </xf>
    <xf numFmtId="0" fontId="40" fillId="24" borderId="0" xfId="42" applyFont="1" applyFill="1" applyBorder="1" applyAlignment="1">
      <alignment horizontal="left" vertical="center"/>
    </xf>
    <xf numFmtId="0" fontId="40" fillId="24" borderId="0" xfId="44" applyFont="1" applyFill="1" applyBorder="1" applyAlignment="1">
      <alignment vertical="center" shrinkToFit="1"/>
    </xf>
    <xf numFmtId="0" fontId="40" fillId="24" borderId="0" xfId="42" applyFont="1" applyFill="1" applyBorder="1" applyAlignment="1">
      <alignment vertical="center" shrinkToFit="1"/>
    </xf>
    <xf numFmtId="0" fontId="9" fillId="24" borderId="0" xfId="44" applyFont="1" applyFill="1" applyBorder="1" applyAlignment="1">
      <alignment horizontal="center" vertical="top" wrapText="1"/>
    </xf>
    <xf numFmtId="0" fontId="9" fillId="24" borderId="0" xfId="44" applyFont="1" applyFill="1" applyBorder="1" applyAlignment="1">
      <alignment horizontal="justify" vertical="top" wrapText="1"/>
    </xf>
    <xf numFmtId="0" fontId="87" fillId="24" borderId="0" xfId="81" applyFont="1" applyFill="1" applyBorder="1" applyAlignment="1">
      <alignment horizontal="left" vertical="top"/>
    </xf>
    <xf numFmtId="0" fontId="91" fillId="24" borderId="0" xfId="81" applyFont="1" applyFill="1" applyBorder="1" applyAlignment="1">
      <alignment horizontal="left" vertical="top"/>
    </xf>
    <xf numFmtId="0" fontId="93" fillId="24" borderId="43" xfId="81" applyFont="1" applyFill="1" applyBorder="1" applyAlignment="1">
      <alignment horizontal="center" vertical="center" textRotation="255"/>
    </xf>
    <xf numFmtId="0" fontId="93" fillId="24" borderId="44" xfId="81" applyFont="1" applyFill="1" applyBorder="1" applyAlignment="1">
      <alignment horizontal="center" vertical="center" textRotation="255"/>
    </xf>
    <xf numFmtId="0" fontId="93" fillId="24" borderId="166" xfId="81" applyFont="1" applyFill="1" applyBorder="1" applyAlignment="1">
      <alignment horizontal="center" vertical="center" textRotation="255"/>
    </xf>
    <xf numFmtId="0" fontId="93" fillId="24" borderId="32" xfId="81" applyFont="1" applyFill="1" applyBorder="1" applyAlignment="1">
      <alignment horizontal="center" vertical="center" textRotation="255"/>
    </xf>
    <xf numFmtId="0" fontId="93" fillId="24" borderId="47" xfId="81" applyFont="1" applyFill="1" applyBorder="1" applyAlignment="1">
      <alignment horizontal="center" vertical="center" textRotation="255"/>
    </xf>
    <xf numFmtId="0" fontId="93" fillId="24" borderId="33" xfId="81" applyFont="1" applyFill="1" applyBorder="1" applyAlignment="1">
      <alignment horizontal="center" vertical="center" textRotation="255"/>
    </xf>
    <xf numFmtId="0" fontId="93" fillId="24" borderId="97" xfId="81" applyFont="1" applyFill="1" applyBorder="1" applyAlignment="1">
      <alignment horizontal="center" vertical="center"/>
    </xf>
    <xf numFmtId="0" fontId="93" fillId="24" borderId="62" xfId="81" applyFont="1" applyFill="1" applyBorder="1" applyAlignment="1">
      <alignment horizontal="center" vertical="center"/>
    </xf>
    <xf numFmtId="0" fontId="93" fillId="24" borderId="100" xfId="81" applyFont="1" applyFill="1" applyBorder="1" applyAlignment="1">
      <alignment horizontal="center" vertical="center"/>
    </xf>
    <xf numFmtId="0" fontId="86" fillId="24" borderId="34" xfId="81" applyFont="1" applyFill="1" applyBorder="1" applyAlignment="1">
      <alignment horizontal="center" vertical="center"/>
    </xf>
    <xf numFmtId="0" fontId="86" fillId="24" borderId="14" xfId="81" applyFont="1" applyFill="1" applyBorder="1" applyAlignment="1">
      <alignment horizontal="center" vertical="center"/>
    </xf>
    <xf numFmtId="0" fontId="86" fillId="24" borderId="13" xfId="81" applyFont="1" applyFill="1" applyBorder="1" applyAlignment="1">
      <alignment horizontal="center" vertical="center"/>
    </xf>
    <xf numFmtId="0" fontId="93" fillId="24" borderId="33" xfId="81" applyFont="1" applyFill="1" applyBorder="1" applyAlignment="1">
      <alignment horizontal="center" vertical="center"/>
    </xf>
    <xf numFmtId="0" fontId="93" fillId="24" borderId="34" xfId="81" applyFont="1" applyFill="1" applyBorder="1" applyAlignment="1">
      <alignment horizontal="left" vertical="center" wrapText="1"/>
    </xf>
    <xf numFmtId="0" fontId="93" fillId="24" borderId="14" xfId="81" applyFont="1" applyFill="1" applyBorder="1" applyAlignment="1">
      <alignment horizontal="left" vertical="center" wrapText="1"/>
    </xf>
    <xf numFmtId="0" fontId="93" fillId="24" borderId="64" xfId="81" applyFont="1" applyFill="1" applyBorder="1" applyAlignment="1">
      <alignment horizontal="left" vertical="center" wrapText="1"/>
    </xf>
    <xf numFmtId="0" fontId="86" fillId="24" borderId="34" xfId="44" applyFont="1" applyFill="1" applyBorder="1" applyAlignment="1">
      <alignment horizontal="center" vertical="center" shrinkToFit="1"/>
    </xf>
    <xf numFmtId="0" fontId="86" fillId="24" borderId="14" xfId="44" applyFont="1" applyFill="1" applyBorder="1" applyAlignment="1">
      <alignment horizontal="center" vertical="center" shrinkToFit="1"/>
    </xf>
    <xf numFmtId="0" fontId="86" fillId="24" borderId="13" xfId="44" applyFont="1" applyFill="1" applyBorder="1" applyAlignment="1">
      <alignment horizontal="center" vertical="center" shrinkToFit="1"/>
    </xf>
    <xf numFmtId="49" fontId="86" fillId="24" borderId="64" xfId="44" applyNumberFormat="1" applyFont="1" applyFill="1" applyBorder="1" applyAlignment="1">
      <alignment horizontal="left" vertical="center"/>
    </xf>
    <xf numFmtId="0" fontId="86" fillId="24" borderId="112" xfId="47" applyFont="1" applyFill="1" applyBorder="1" applyAlignment="1">
      <alignment horizontal="center" vertical="center" wrapText="1"/>
    </xf>
    <xf numFmtId="0" fontId="86" fillId="24" borderId="52" xfId="47" applyFont="1" applyFill="1" applyBorder="1" applyAlignment="1">
      <alignment horizontal="left" vertical="center" wrapText="1"/>
    </xf>
    <xf numFmtId="0" fontId="86" fillId="24" borderId="21" xfId="47" applyFont="1" applyFill="1" applyBorder="1" applyAlignment="1">
      <alignment horizontal="left" vertical="center" wrapText="1"/>
    </xf>
    <xf numFmtId="0" fontId="93" fillId="24" borderId="109" xfId="81" applyFont="1" applyFill="1" applyBorder="1" applyAlignment="1">
      <alignment horizontal="center" vertical="center"/>
    </xf>
    <xf numFmtId="0" fontId="93" fillId="24" borderId="112" xfId="81" applyFont="1" applyFill="1" applyBorder="1" applyAlignment="1">
      <alignment horizontal="center" vertical="center"/>
    </xf>
    <xf numFmtId="0" fontId="93" fillId="24" borderId="33" xfId="81" applyFont="1" applyFill="1" applyBorder="1" applyAlignment="1">
      <alignment horizontal="left" vertical="center"/>
    </xf>
    <xf numFmtId="0" fontId="93" fillId="24" borderId="35" xfId="81" applyFont="1" applyFill="1" applyBorder="1" applyAlignment="1">
      <alignment horizontal="left" vertical="center" wrapText="1"/>
    </xf>
    <xf numFmtId="0" fontId="93" fillId="24" borderId="0" xfId="81" applyFont="1" applyFill="1" applyAlignment="1">
      <alignment horizontal="left" vertical="center" wrapText="1"/>
    </xf>
    <xf numFmtId="0" fontId="93" fillId="24" borderId="52" xfId="81" applyFont="1" applyFill="1" applyBorder="1" applyAlignment="1">
      <alignment horizontal="left" vertical="center" wrapText="1"/>
    </xf>
    <xf numFmtId="0" fontId="93" fillId="24" borderId="32" xfId="81" applyFont="1" applyFill="1" applyBorder="1" applyAlignment="1">
      <alignment horizontal="left" vertical="center" wrapText="1"/>
    </xf>
    <xf numFmtId="0" fontId="93" fillId="24" borderId="12" xfId="81" applyFont="1" applyFill="1" applyBorder="1" applyAlignment="1">
      <alignment horizontal="left" vertical="center" wrapText="1"/>
    </xf>
    <xf numFmtId="0" fontId="93" fillId="24" borderId="21" xfId="81" applyFont="1" applyFill="1" applyBorder="1" applyAlignment="1">
      <alignment horizontal="left" vertical="center" wrapText="1"/>
    </xf>
    <xf numFmtId="179" fontId="93" fillId="24" borderId="33" xfId="81" applyNumberFormat="1" applyFont="1" applyFill="1" applyBorder="1" applyAlignment="1">
      <alignment horizontal="left" vertical="center"/>
    </xf>
    <xf numFmtId="0" fontId="93" fillId="24" borderId="78" xfId="81" applyFont="1" applyFill="1" applyBorder="1" applyAlignment="1">
      <alignment horizontal="center" vertical="center"/>
    </xf>
    <xf numFmtId="0" fontId="93" fillId="24" borderId="110" xfId="81" applyFont="1" applyFill="1" applyBorder="1" applyAlignment="1">
      <alignment horizontal="center" vertical="center"/>
    </xf>
    <xf numFmtId="0" fontId="93" fillId="24" borderId="79" xfId="81" applyFont="1" applyFill="1" applyBorder="1" applyAlignment="1">
      <alignment horizontal="center" vertical="center"/>
    </xf>
    <xf numFmtId="0" fontId="93" fillId="24" borderId="12" xfId="81" applyFont="1" applyFill="1" applyBorder="1" applyAlignment="1">
      <alignment horizontal="center" vertical="center"/>
    </xf>
    <xf numFmtId="0" fontId="93" fillId="24" borderId="36" xfId="81" applyFont="1" applyFill="1" applyBorder="1" applyAlignment="1">
      <alignment horizontal="center" vertical="center"/>
    </xf>
    <xf numFmtId="0" fontId="93" fillId="24" borderId="111" xfId="81" applyFont="1" applyFill="1" applyBorder="1" applyAlignment="1">
      <alignment horizontal="center" vertical="center"/>
    </xf>
    <xf numFmtId="0" fontId="92" fillId="24" borderId="47" xfId="81" applyFont="1" applyFill="1" applyBorder="1" applyAlignment="1">
      <alignment horizontal="center" vertical="center" wrapText="1"/>
    </xf>
    <xf numFmtId="0" fontId="92" fillId="24" borderId="33" xfId="81" applyFont="1" applyFill="1" applyBorder="1" applyAlignment="1">
      <alignment horizontal="center" vertical="center"/>
    </xf>
    <xf numFmtId="0" fontId="92" fillId="24" borderId="47" xfId="81" applyFont="1" applyFill="1" applyBorder="1" applyAlignment="1">
      <alignment horizontal="center" vertical="center"/>
    </xf>
    <xf numFmtId="0" fontId="92" fillId="24" borderId="167" xfId="81" applyFont="1" applyFill="1" applyBorder="1" applyAlignment="1">
      <alignment horizontal="center" vertical="center"/>
    </xf>
    <xf numFmtId="0" fontId="92" fillId="24" borderId="82" xfId="81" applyFont="1" applyFill="1" applyBorder="1" applyAlignment="1">
      <alignment horizontal="center" vertical="center"/>
    </xf>
    <xf numFmtId="0" fontId="92" fillId="24" borderId="34" xfId="81" applyFont="1" applyFill="1" applyBorder="1" applyAlignment="1">
      <alignment horizontal="center" vertical="center"/>
    </xf>
    <xf numFmtId="0" fontId="92" fillId="24" borderId="14" xfId="81" applyFont="1" applyFill="1" applyBorder="1" applyAlignment="1">
      <alignment horizontal="center" vertical="center"/>
    </xf>
    <xf numFmtId="0" fontId="92" fillId="24" borderId="13" xfId="81" applyFont="1" applyFill="1" applyBorder="1" applyAlignment="1">
      <alignment horizontal="center" vertical="center"/>
    </xf>
    <xf numFmtId="0" fontId="92" fillId="24" borderId="33" xfId="81" applyFont="1" applyFill="1" applyBorder="1" applyAlignment="1">
      <alignment horizontal="left" vertical="center"/>
    </xf>
    <xf numFmtId="0" fontId="92" fillId="24" borderId="111" xfId="81" applyFont="1" applyFill="1" applyBorder="1" applyAlignment="1">
      <alignment horizontal="center" vertical="top"/>
    </xf>
    <xf numFmtId="0" fontId="92" fillId="24" borderId="109" xfId="81" applyFont="1" applyFill="1" applyBorder="1" applyAlignment="1">
      <alignment horizontal="center" vertical="top"/>
    </xf>
    <xf numFmtId="0" fontId="92" fillId="24" borderId="112" xfId="81" applyFont="1" applyFill="1" applyBorder="1" applyAlignment="1">
      <alignment horizontal="center" vertical="top"/>
    </xf>
    <xf numFmtId="0" fontId="92" fillId="24" borderId="35" xfId="81" applyFont="1" applyFill="1" applyBorder="1" applyAlignment="1">
      <alignment horizontal="center" vertical="top"/>
    </xf>
    <xf numFmtId="0" fontId="92" fillId="24" borderId="0" xfId="81" applyFont="1" applyFill="1" applyAlignment="1">
      <alignment horizontal="center" vertical="top"/>
    </xf>
    <xf numFmtId="0" fontId="92" fillId="24" borderId="52" xfId="81" applyFont="1" applyFill="1" applyBorder="1" applyAlignment="1">
      <alignment horizontal="center" vertical="top"/>
    </xf>
    <xf numFmtId="0" fontId="92" fillId="24" borderId="32" xfId="81" applyFont="1" applyFill="1" applyBorder="1" applyAlignment="1">
      <alignment horizontal="center" vertical="top"/>
    </xf>
    <xf numFmtId="0" fontId="92" fillId="24" borderId="12" xfId="81" applyFont="1" applyFill="1" applyBorder="1" applyAlignment="1">
      <alignment horizontal="center" vertical="top"/>
    </xf>
    <xf numFmtId="0" fontId="92" fillId="24" borderId="21" xfId="81" applyFont="1" applyFill="1" applyBorder="1" applyAlignment="1">
      <alignment horizontal="center" vertical="top"/>
    </xf>
    <xf numFmtId="0" fontId="92" fillId="0" borderId="34" xfId="81" applyFont="1" applyFill="1" applyBorder="1" applyAlignment="1">
      <alignment horizontal="center" vertical="center"/>
    </xf>
    <xf numFmtId="0" fontId="92" fillId="0" borderId="14" xfId="81" applyFont="1" applyFill="1" applyBorder="1" applyAlignment="1">
      <alignment horizontal="center" vertical="center"/>
    </xf>
    <xf numFmtId="0" fontId="92" fillId="0" borderId="13" xfId="81" applyFont="1" applyFill="1" applyBorder="1" applyAlignment="1">
      <alignment horizontal="center" vertical="center"/>
    </xf>
    <xf numFmtId="0" fontId="86" fillId="0" borderId="34" xfId="81" applyFont="1" applyFill="1" applyBorder="1" applyAlignment="1">
      <alignment horizontal="center" vertical="center"/>
    </xf>
    <xf numFmtId="0" fontId="86" fillId="0" borderId="14" xfId="81" applyFont="1" applyFill="1" applyBorder="1" applyAlignment="1">
      <alignment horizontal="center" vertical="center"/>
    </xf>
    <xf numFmtId="0" fontId="86" fillId="0" borderId="13" xfId="81" applyFont="1" applyFill="1" applyBorder="1" applyAlignment="1">
      <alignment horizontal="center" vertical="center"/>
    </xf>
    <xf numFmtId="0" fontId="93" fillId="24" borderId="0" xfId="81" applyFont="1" applyFill="1" applyAlignment="1">
      <alignment horizontal="center" vertical="center"/>
    </xf>
    <xf numFmtId="0" fontId="93" fillId="24" borderId="52" xfId="81" applyFont="1" applyFill="1" applyBorder="1" applyAlignment="1">
      <alignment horizontal="center" vertical="center"/>
    </xf>
    <xf numFmtId="0" fontId="93" fillId="24" borderId="34" xfId="81" applyFont="1" applyFill="1" applyBorder="1" applyAlignment="1">
      <alignment horizontal="center" vertical="center"/>
    </xf>
    <xf numFmtId="0" fontId="93" fillId="24" borderId="14" xfId="81" applyFont="1" applyFill="1" applyBorder="1" applyAlignment="1">
      <alignment horizontal="center" vertical="center"/>
    </xf>
    <xf numFmtId="0" fontId="93" fillId="24" borderId="13" xfId="81" applyFont="1" applyFill="1" applyBorder="1" applyAlignment="1">
      <alignment horizontal="center" vertical="center"/>
    </xf>
    <xf numFmtId="0" fontId="93" fillId="24" borderId="80" xfId="81" applyFont="1" applyFill="1" applyBorder="1" applyAlignment="1">
      <alignment horizontal="center" vertical="center"/>
    </xf>
    <xf numFmtId="0" fontId="93" fillId="29" borderId="80" xfId="81" applyFont="1" applyFill="1" applyBorder="1" applyAlignment="1">
      <alignment horizontal="left" vertical="center"/>
    </xf>
    <xf numFmtId="0" fontId="93" fillId="29" borderId="14" xfId="81" applyFont="1" applyFill="1" applyBorder="1" applyAlignment="1">
      <alignment horizontal="left" vertical="center"/>
    </xf>
    <xf numFmtId="0" fontId="93" fillId="29" borderId="64" xfId="81" applyFont="1" applyFill="1" applyBorder="1" applyAlignment="1">
      <alignment horizontal="left" vertical="center"/>
    </xf>
    <xf numFmtId="0" fontId="94" fillId="24" borderId="88" xfId="81" applyFont="1" applyFill="1" applyBorder="1" applyAlignment="1">
      <alignment horizontal="center" vertical="center" wrapText="1"/>
    </xf>
    <xf numFmtId="0" fontId="94" fillId="24" borderId="30" xfId="81" applyFont="1" applyFill="1" applyBorder="1" applyAlignment="1">
      <alignment horizontal="center" vertical="center" wrapText="1"/>
    </xf>
    <xf numFmtId="0" fontId="94" fillId="24" borderId="71" xfId="81" applyFont="1" applyFill="1" applyBorder="1" applyAlignment="1">
      <alignment horizontal="center" vertical="center" wrapText="1"/>
    </xf>
    <xf numFmtId="0" fontId="92" fillId="29" borderId="67" xfId="81" applyFont="1" applyFill="1" applyBorder="1" applyAlignment="1">
      <alignment horizontal="center" vertical="center" textRotation="255"/>
    </xf>
    <xf numFmtId="0" fontId="92" fillId="29" borderId="69" xfId="81" applyFont="1" applyFill="1" applyBorder="1" applyAlignment="1">
      <alignment horizontal="center" vertical="center" textRotation="255"/>
    </xf>
    <xf numFmtId="0" fontId="92" fillId="29" borderId="50" xfId="81" applyFont="1" applyFill="1" applyBorder="1" applyAlignment="1">
      <alignment horizontal="center" vertical="center" textRotation="255"/>
    </xf>
    <xf numFmtId="0" fontId="92" fillId="29" borderId="53" xfId="81" applyFont="1" applyFill="1" applyBorder="1" applyAlignment="1">
      <alignment horizontal="center" vertical="center" textRotation="255"/>
    </xf>
    <xf numFmtId="0" fontId="93" fillId="29" borderId="19" xfId="81" applyFont="1" applyFill="1" applyBorder="1" applyAlignment="1">
      <alignment horizontal="left" vertical="center"/>
    </xf>
    <xf numFmtId="0" fontId="93" fillId="29" borderId="20" xfId="81" applyFont="1" applyFill="1" applyBorder="1" applyAlignment="1">
      <alignment horizontal="left" vertical="center"/>
    </xf>
    <xf numFmtId="0" fontId="93" fillId="24" borderId="64" xfId="81" applyFont="1" applyFill="1" applyBorder="1" applyAlignment="1">
      <alignment horizontal="center" vertical="center"/>
    </xf>
    <xf numFmtId="0" fontId="95" fillId="24" borderId="33" xfId="81" applyFont="1" applyFill="1" applyBorder="1" applyAlignment="1">
      <alignment horizontal="center" vertical="center"/>
    </xf>
    <xf numFmtId="0" fontId="95" fillId="24" borderId="48" xfId="81" applyFont="1" applyFill="1" applyBorder="1" applyAlignment="1">
      <alignment horizontal="center" vertical="center"/>
    </xf>
    <xf numFmtId="49" fontId="95" fillId="24" borderId="34" xfId="81" applyNumberFormat="1" applyFont="1" applyFill="1" applyBorder="1" applyAlignment="1">
      <alignment horizontal="center" vertical="center" wrapText="1"/>
    </xf>
    <xf numFmtId="49" fontId="95" fillId="24" borderId="14" xfId="81" applyNumberFormat="1" applyFont="1" applyFill="1" applyBorder="1" applyAlignment="1">
      <alignment horizontal="center" vertical="center" wrapText="1"/>
    </xf>
    <xf numFmtId="49" fontId="95" fillId="24" borderId="13" xfId="81" applyNumberFormat="1" applyFont="1" applyFill="1" applyBorder="1" applyAlignment="1">
      <alignment horizontal="center" vertical="center" wrapText="1"/>
    </xf>
    <xf numFmtId="49" fontId="95" fillId="24" borderId="34" xfId="81" applyNumberFormat="1" applyFont="1" applyFill="1" applyBorder="1" applyAlignment="1">
      <alignment horizontal="left" vertical="center" wrapText="1"/>
    </xf>
    <xf numFmtId="49" fontId="95" fillId="24" borderId="14" xfId="81" applyNumberFormat="1" applyFont="1" applyFill="1" applyBorder="1" applyAlignment="1">
      <alignment horizontal="left" vertical="center" wrapText="1"/>
    </xf>
    <xf numFmtId="49" fontId="95" fillId="24" borderId="64" xfId="81" applyNumberFormat="1" applyFont="1" applyFill="1" applyBorder="1" applyAlignment="1">
      <alignment horizontal="left" vertical="center" wrapText="1"/>
    </xf>
    <xf numFmtId="0" fontId="94" fillId="24" borderId="78" xfId="81" applyFont="1" applyFill="1" applyBorder="1" applyAlignment="1">
      <alignment horizontal="center" vertical="center" wrapText="1"/>
    </xf>
    <xf numFmtId="0" fontId="94" fillId="24" borderId="109" xfId="81" applyFont="1" applyFill="1" applyBorder="1" applyAlignment="1">
      <alignment horizontal="center" vertical="center" wrapText="1"/>
    </xf>
    <xf numFmtId="0" fontId="94" fillId="24" borderId="14" xfId="81" applyFont="1" applyFill="1" applyBorder="1" applyAlignment="1">
      <alignment horizontal="center" vertical="center" wrapText="1"/>
    </xf>
    <xf numFmtId="49" fontId="94" fillId="24" borderId="34" xfId="81" applyNumberFormat="1" applyFont="1" applyFill="1" applyBorder="1" applyAlignment="1">
      <alignment horizontal="right" vertical="center" wrapText="1"/>
    </xf>
    <xf numFmtId="49" fontId="94" fillId="24" borderId="14" xfId="81" applyNumberFormat="1" applyFont="1" applyFill="1" applyBorder="1" applyAlignment="1">
      <alignment horizontal="right" vertical="center" wrapText="1"/>
    </xf>
    <xf numFmtId="49" fontId="94" fillId="24" borderId="14" xfId="81" applyNumberFormat="1" applyFont="1" applyFill="1" applyBorder="1" applyAlignment="1">
      <alignment horizontal="center" vertical="center" wrapText="1"/>
    </xf>
    <xf numFmtId="49" fontId="94" fillId="24" borderId="14" xfId="81" applyNumberFormat="1" applyFont="1" applyFill="1" applyBorder="1" applyAlignment="1">
      <alignment horizontal="left" vertical="center" wrapText="1"/>
    </xf>
    <xf numFmtId="0" fontId="92" fillId="24" borderId="78" xfId="81" applyFont="1" applyFill="1" applyBorder="1" applyAlignment="1">
      <alignment horizontal="center" vertical="center"/>
    </xf>
    <xf numFmtId="0" fontId="92" fillId="24" borderId="109" xfId="81" applyFont="1" applyFill="1" applyBorder="1" applyAlignment="1">
      <alignment horizontal="center" vertical="center"/>
    </xf>
    <xf numFmtId="0" fontId="92" fillId="24" borderId="110" xfId="81" applyFont="1" applyFill="1" applyBorder="1" applyAlignment="1">
      <alignment horizontal="center" vertical="center"/>
    </xf>
    <xf numFmtId="0" fontId="92" fillId="24" borderId="50" xfId="81" applyFont="1" applyFill="1" applyBorder="1" applyAlignment="1">
      <alignment horizontal="center" vertical="center"/>
    </xf>
    <xf numFmtId="0" fontId="92" fillId="24" borderId="0" xfId="81" applyFont="1" applyFill="1" applyAlignment="1">
      <alignment horizontal="center" vertical="center"/>
    </xf>
    <xf numFmtId="0" fontId="92" fillId="24" borderId="37" xfId="81" applyFont="1" applyFill="1" applyBorder="1" applyAlignment="1">
      <alignment horizontal="center" vertical="center"/>
    </xf>
    <xf numFmtId="0" fontId="92" fillId="24" borderId="79" xfId="81" applyFont="1" applyFill="1" applyBorder="1" applyAlignment="1">
      <alignment horizontal="center" vertical="center"/>
    </xf>
    <xf numFmtId="0" fontId="92" fillId="24" borderId="12" xfId="81" applyFont="1" applyFill="1" applyBorder="1" applyAlignment="1">
      <alignment horizontal="center" vertical="center"/>
    </xf>
    <xf numFmtId="0" fontId="92" fillId="24" borderId="36" xfId="81" applyFont="1" applyFill="1" applyBorder="1" applyAlignment="1">
      <alignment horizontal="center" vertical="center"/>
    </xf>
    <xf numFmtId="49" fontId="94" fillId="24" borderId="64" xfId="81" applyNumberFormat="1" applyFont="1" applyFill="1" applyBorder="1" applyAlignment="1">
      <alignment horizontal="left" vertical="center" wrapText="1"/>
    </xf>
    <xf numFmtId="0" fontId="92" fillId="24" borderId="34" xfId="81" applyFont="1" applyFill="1" applyBorder="1" applyAlignment="1">
      <alignment horizontal="center" vertical="center" wrapText="1"/>
    </xf>
    <xf numFmtId="0" fontId="92" fillId="24" borderId="14" xfId="81" applyFont="1" applyFill="1" applyBorder="1" applyAlignment="1">
      <alignment horizontal="center" vertical="center" wrapText="1"/>
    </xf>
    <xf numFmtId="0" fontId="92" fillId="24" borderId="13" xfId="81" applyFont="1" applyFill="1" applyBorder="1" applyAlignment="1">
      <alignment horizontal="center" vertical="center" wrapText="1"/>
    </xf>
    <xf numFmtId="0" fontId="94" fillId="24" borderId="53" xfId="81" applyFont="1" applyFill="1" applyBorder="1" applyAlignment="1">
      <alignment horizontal="center" vertical="center" wrapText="1"/>
    </xf>
    <xf numFmtId="0" fontId="94" fillId="24" borderId="54" xfId="81" applyFont="1" applyFill="1" applyBorder="1" applyAlignment="1">
      <alignment horizontal="center" vertical="center" wrapText="1"/>
    </xf>
    <xf numFmtId="49" fontId="94" fillId="24" borderId="71" xfId="81" applyNumberFormat="1" applyFont="1" applyFill="1" applyBorder="1" applyAlignment="1">
      <alignment horizontal="right" vertical="center" wrapText="1"/>
    </xf>
    <xf numFmtId="49" fontId="94" fillId="24" borderId="30" xfId="81" applyNumberFormat="1" applyFont="1" applyFill="1" applyBorder="1" applyAlignment="1">
      <alignment horizontal="right" vertical="center" wrapText="1"/>
    </xf>
    <xf numFmtId="176" fontId="94" fillId="24" borderId="30" xfId="81" applyNumberFormat="1" applyFont="1" applyFill="1" applyBorder="1" applyAlignment="1">
      <alignment horizontal="center" vertical="center" wrapText="1"/>
    </xf>
    <xf numFmtId="0" fontId="94" fillId="24" borderId="31" xfId="81" applyFont="1" applyFill="1" applyBorder="1" applyAlignment="1">
      <alignment horizontal="center" vertical="center" wrapText="1"/>
    </xf>
    <xf numFmtId="0" fontId="94" fillId="24" borderId="80" xfId="81" applyFont="1" applyFill="1" applyBorder="1" applyAlignment="1">
      <alignment horizontal="center" vertical="center" wrapText="1"/>
    </xf>
    <xf numFmtId="0" fontId="96" fillId="24" borderId="109" xfId="81" applyFont="1" applyFill="1" applyBorder="1" applyAlignment="1">
      <alignment horizontal="center" vertical="center" wrapText="1"/>
    </xf>
    <xf numFmtId="0" fontId="96" fillId="24" borderId="110" xfId="81" applyFont="1" applyFill="1" applyBorder="1" applyAlignment="1">
      <alignment horizontal="center" vertical="center" wrapText="1"/>
    </xf>
    <xf numFmtId="0" fontId="96" fillId="24" borderId="0" xfId="81" applyFont="1" applyFill="1" applyAlignment="1">
      <alignment horizontal="center" vertical="center" wrapText="1"/>
    </xf>
    <xf numFmtId="0" fontId="96" fillId="24" borderId="37" xfId="81" applyFont="1" applyFill="1" applyBorder="1" applyAlignment="1">
      <alignment horizontal="center" vertical="center" wrapText="1"/>
    </xf>
    <xf numFmtId="0" fontId="96" fillId="24" borderId="12" xfId="81" applyFont="1" applyFill="1" applyBorder="1" applyAlignment="1">
      <alignment horizontal="center" vertical="center" wrapText="1"/>
    </xf>
    <xf numFmtId="0" fontId="96" fillId="24" borderId="36" xfId="81" applyFont="1" applyFill="1" applyBorder="1" applyAlignment="1">
      <alignment horizontal="center" vertical="center" wrapText="1"/>
    </xf>
    <xf numFmtId="0" fontId="42" fillId="0" borderId="0" xfId="81" applyFont="1" applyFill="1" applyAlignment="1">
      <alignment horizontal="left" vertical="top"/>
    </xf>
    <xf numFmtId="0" fontId="42" fillId="0" borderId="0" xfId="81" applyFont="1" applyFill="1" applyAlignment="1">
      <alignment horizontal="center" vertical="top" wrapText="1"/>
    </xf>
    <xf numFmtId="0" fontId="92" fillId="24" borderId="154" xfId="81" applyFont="1" applyFill="1" applyBorder="1" applyAlignment="1">
      <alignment horizontal="center" vertical="center"/>
    </xf>
    <xf numFmtId="0" fontId="92" fillId="24" borderId="155" xfId="81" applyFont="1" applyFill="1" applyBorder="1" applyAlignment="1">
      <alignment horizontal="center" vertical="center"/>
    </xf>
    <xf numFmtId="0" fontId="92" fillId="24" borderId="156" xfId="81" applyFont="1" applyFill="1" applyBorder="1" applyAlignment="1">
      <alignment horizontal="left" vertical="center"/>
    </xf>
    <xf numFmtId="0" fontId="92" fillId="24" borderId="136" xfId="81" applyFont="1" applyFill="1" applyBorder="1" applyAlignment="1">
      <alignment horizontal="left" vertical="center"/>
    </xf>
    <xf numFmtId="0" fontId="92" fillId="24" borderId="91" xfId="81" applyFont="1" applyFill="1" applyBorder="1" applyAlignment="1">
      <alignment horizontal="left" vertical="center"/>
    </xf>
    <xf numFmtId="0" fontId="44" fillId="25" borderId="34" xfId="76" applyFont="1" applyFill="1" applyBorder="1" applyAlignment="1" applyProtection="1">
      <alignment horizontal="center" vertical="center"/>
      <protection locked="0"/>
    </xf>
    <xf numFmtId="0" fontId="44" fillId="26" borderId="14" xfId="76" applyFont="1" applyFill="1" applyBorder="1" applyAlignment="1" applyProtection="1">
      <alignment horizontal="center" vertical="center"/>
      <protection locked="0"/>
    </xf>
    <xf numFmtId="0" fontId="44" fillId="26" borderId="13" xfId="76" applyFont="1" applyFill="1" applyBorder="1" applyAlignment="1" applyProtection="1">
      <alignment horizontal="center" vertical="center"/>
      <protection locked="0"/>
    </xf>
    <xf numFmtId="0" fontId="44" fillId="27" borderId="34" xfId="76" applyFont="1" applyFill="1" applyBorder="1" applyAlignment="1" applyProtection="1">
      <alignment horizontal="center" vertical="center"/>
      <protection locked="0"/>
    </xf>
    <xf numFmtId="0" fontId="44" fillId="27" borderId="13" xfId="76" applyFont="1" applyFill="1" applyBorder="1" applyAlignment="1" applyProtection="1">
      <alignment horizontal="center" vertical="center"/>
      <protection locked="0"/>
    </xf>
    <xf numFmtId="0" fontId="44" fillId="24" borderId="34" xfId="76" applyFont="1" applyFill="1" applyBorder="1" applyAlignment="1">
      <alignment horizontal="center" vertical="center"/>
    </xf>
    <xf numFmtId="0" fontId="44" fillId="24" borderId="13" xfId="76" applyFont="1" applyFill="1" applyBorder="1" applyAlignment="1">
      <alignment horizontal="center" vertical="center"/>
    </xf>
    <xf numFmtId="0" fontId="44" fillId="27" borderId="14" xfId="76" applyFont="1" applyFill="1" applyBorder="1" applyAlignment="1" applyProtection="1">
      <alignment horizontal="center" vertical="center"/>
      <protection locked="0"/>
    </xf>
    <xf numFmtId="38" fontId="44" fillId="24" borderId="0" xfId="77" applyFont="1" applyFill="1" applyBorder="1" applyAlignment="1" applyProtection="1">
      <alignment horizontal="center" vertical="center"/>
    </xf>
    <xf numFmtId="0" fontId="45" fillId="25" borderId="0" xfId="76" applyFont="1" applyFill="1" applyAlignment="1" applyProtection="1">
      <alignment horizontal="center" vertical="center"/>
      <protection locked="0"/>
    </xf>
    <xf numFmtId="0" fontId="45" fillId="26" borderId="0" xfId="76" applyFont="1" applyFill="1" applyAlignment="1" applyProtection="1">
      <alignment horizontal="center" vertical="center"/>
      <protection locked="0"/>
    </xf>
    <xf numFmtId="0" fontId="45" fillId="27" borderId="0" xfId="76" applyFont="1" applyFill="1" applyAlignment="1" applyProtection="1">
      <alignment horizontal="center" vertical="center"/>
      <protection locked="0"/>
    </xf>
    <xf numFmtId="0" fontId="45" fillId="0" borderId="0" xfId="76" applyFont="1" applyFill="1" applyAlignment="1">
      <alignment horizontal="center" vertical="center"/>
    </xf>
    <xf numFmtId="20" fontId="44" fillId="27" borderId="34" xfId="76" applyNumberFormat="1" applyFont="1" applyFill="1" applyBorder="1" applyAlignment="1" applyProtection="1">
      <alignment horizontal="center" vertical="center"/>
      <protection locked="0"/>
    </xf>
    <xf numFmtId="20" fontId="44" fillId="27" borderId="14" xfId="76" applyNumberFormat="1" applyFont="1" applyFill="1" applyBorder="1" applyAlignment="1" applyProtection="1">
      <alignment horizontal="center" vertical="center"/>
      <protection locked="0"/>
    </xf>
    <xf numFmtId="20" fontId="44" fillId="27" borderId="13" xfId="76" applyNumberFormat="1" applyFont="1" applyFill="1" applyBorder="1" applyAlignment="1" applyProtection="1">
      <alignment horizontal="center" vertical="center"/>
      <protection locked="0"/>
    </xf>
    <xf numFmtId="4" fontId="44" fillId="0" borderId="34" xfId="76" applyNumberFormat="1" applyFont="1" applyBorder="1" applyAlignment="1">
      <alignment horizontal="center" vertical="center"/>
    </xf>
    <xf numFmtId="4" fontId="44" fillId="0" borderId="13" xfId="76" applyNumberFormat="1" applyFont="1" applyBorder="1" applyAlignment="1">
      <alignment horizontal="center" vertical="center"/>
    </xf>
    <xf numFmtId="0" fontId="44" fillId="0" borderId="67" xfId="76" applyFont="1" applyBorder="1" applyAlignment="1">
      <alignment horizontal="center" vertical="center"/>
    </xf>
    <xf numFmtId="0" fontId="44" fillId="0" borderId="69" xfId="76" applyFont="1" applyBorder="1" applyAlignment="1">
      <alignment horizontal="center" vertical="center"/>
    </xf>
    <xf numFmtId="0" fontId="44" fillId="0" borderId="73" xfId="76" applyFont="1" applyBorder="1" applyAlignment="1">
      <alignment horizontal="center" vertical="center"/>
    </xf>
    <xf numFmtId="0" fontId="44" fillId="0" borderId="39" xfId="76" applyFont="1" applyBorder="1" applyAlignment="1">
      <alignment horizontal="center" vertical="center" wrapText="1"/>
    </xf>
    <xf numFmtId="0" fontId="44" fillId="0" borderId="62" xfId="76" applyFont="1" applyBorder="1" applyAlignment="1">
      <alignment horizontal="center" vertical="center" wrapText="1"/>
    </xf>
    <xf numFmtId="0" fontId="44" fillId="0" borderId="100" xfId="76" applyFont="1" applyBorder="1" applyAlignment="1">
      <alignment horizontal="center" vertical="center" wrapText="1"/>
    </xf>
    <xf numFmtId="0" fontId="44" fillId="0" borderId="50" xfId="76" applyFont="1" applyBorder="1" applyAlignment="1">
      <alignment horizontal="center" vertical="center" wrapText="1"/>
    </xf>
    <xf numFmtId="0" fontId="44" fillId="0" borderId="0" xfId="76" applyFont="1" applyBorder="1" applyAlignment="1">
      <alignment horizontal="center" vertical="center" wrapText="1"/>
    </xf>
    <xf numFmtId="0" fontId="44" fillId="0" borderId="37" xfId="76" applyFont="1" applyBorder="1" applyAlignment="1">
      <alignment horizontal="center" vertical="center" wrapText="1"/>
    </xf>
    <xf numFmtId="0" fontId="44" fillId="0" borderId="53" xfId="76" applyFont="1" applyBorder="1" applyAlignment="1">
      <alignment horizontal="center" vertical="center" wrapText="1"/>
    </xf>
    <xf numFmtId="0" fontId="44" fillId="0" borderId="54" xfId="76" applyFont="1" applyBorder="1" applyAlignment="1">
      <alignment horizontal="center" vertical="center" wrapText="1"/>
    </xf>
    <xf numFmtId="0" fontId="44" fillId="0" borderId="92" xfId="76" applyFont="1" applyBorder="1" applyAlignment="1">
      <alignment horizontal="center" vertical="center" wrapText="1"/>
    </xf>
    <xf numFmtId="0" fontId="48" fillId="0" borderId="89" xfId="76" applyFont="1" applyBorder="1" applyAlignment="1">
      <alignment horizontal="center" vertical="center" wrapText="1"/>
    </xf>
    <xf numFmtId="0" fontId="48" fillId="0" borderId="83" xfId="76" applyFont="1" applyBorder="1" applyAlignment="1">
      <alignment horizontal="center" vertical="center" wrapText="1"/>
    </xf>
    <xf numFmtId="0" fontId="48" fillId="0" borderId="90" xfId="76" applyFont="1" applyBorder="1" applyAlignment="1">
      <alignment horizontal="center" vertical="center" wrapText="1"/>
    </xf>
    <xf numFmtId="0" fontId="44" fillId="0" borderId="97" xfId="76" applyFont="1" applyBorder="1" applyAlignment="1">
      <alignment horizontal="center" vertical="center" wrapText="1"/>
    </xf>
    <xf numFmtId="0" fontId="44" fillId="0" borderId="35" xfId="76" applyFont="1" applyBorder="1" applyAlignment="1">
      <alignment horizontal="center" vertical="center" wrapText="1"/>
    </xf>
    <xf numFmtId="0" fontId="44" fillId="0" borderId="93" xfId="76" applyFont="1" applyBorder="1" applyAlignment="1">
      <alignment horizontal="center" vertical="center" wrapText="1"/>
    </xf>
    <xf numFmtId="0" fontId="44" fillId="0" borderId="63" xfId="76" applyFont="1" applyBorder="1" applyAlignment="1">
      <alignment horizontal="center" vertical="center" wrapText="1"/>
    </xf>
    <xf numFmtId="0" fontId="44" fillId="0" borderId="52" xfId="76" applyFont="1" applyBorder="1" applyAlignment="1">
      <alignment horizontal="center" vertical="center" wrapText="1"/>
    </xf>
    <xf numFmtId="0" fontId="44" fillId="0" borderId="55" xfId="76" applyFont="1" applyBorder="1" applyAlignment="1">
      <alignment horizontal="center" vertical="center" wrapText="1"/>
    </xf>
    <xf numFmtId="0" fontId="48" fillId="0" borderId="39" xfId="76" applyFont="1" applyBorder="1" applyAlignment="1">
      <alignment horizontal="center" vertical="center" wrapText="1"/>
    </xf>
    <xf numFmtId="0" fontId="48" fillId="0" borderId="62" xfId="76" applyFont="1" applyBorder="1" applyAlignment="1">
      <alignment horizontal="center" vertical="center" wrapText="1"/>
    </xf>
    <xf numFmtId="0" fontId="48" fillId="0" borderId="63" xfId="76" applyFont="1" applyBorder="1" applyAlignment="1">
      <alignment horizontal="center" vertical="center" wrapText="1"/>
    </xf>
    <xf numFmtId="0" fontId="48" fillId="0" borderId="50" xfId="76" applyFont="1" applyBorder="1" applyAlignment="1">
      <alignment horizontal="center" vertical="center" wrapText="1"/>
    </xf>
    <xf numFmtId="0" fontId="48" fillId="0" borderId="0" xfId="76" applyFont="1" applyBorder="1" applyAlignment="1">
      <alignment horizontal="center" vertical="center" wrapText="1"/>
    </xf>
    <xf numFmtId="0" fontId="48" fillId="0" borderId="52" xfId="76" applyFont="1" applyBorder="1" applyAlignment="1">
      <alignment horizontal="center" vertical="center" wrapText="1"/>
    </xf>
    <xf numFmtId="0" fontId="48" fillId="0" borderId="53" xfId="76" applyFont="1" applyBorder="1" applyAlignment="1">
      <alignment horizontal="center" vertical="center" wrapText="1"/>
    </xf>
    <xf numFmtId="0" fontId="48" fillId="0" borderId="54" xfId="76" applyFont="1" applyBorder="1" applyAlignment="1">
      <alignment horizontal="center" vertical="center" wrapText="1"/>
    </xf>
    <xf numFmtId="0" fontId="48" fillId="0" borderId="55" xfId="76" applyFont="1" applyBorder="1" applyAlignment="1">
      <alignment horizontal="center" vertical="center" wrapText="1"/>
    </xf>
    <xf numFmtId="0" fontId="44" fillId="0" borderId="39" xfId="76" quotePrefix="1" applyFont="1" applyBorder="1" applyAlignment="1" applyProtection="1">
      <alignment horizontal="center" vertical="center"/>
    </xf>
    <xf numFmtId="0" fontId="44" fillId="0" borderId="62" xfId="76" applyFont="1" applyBorder="1" applyAlignment="1" applyProtection="1">
      <alignment horizontal="center" vertical="center"/>
    </xf>
    <xf numFmtId="0" fontId="44" fillId="0" borderId="63" xfId="76" applyFont="1" applyBorder="1" applyAlignment="1" applyProtection="1">
      <alignment horizontal="center" vertical="center"/>
    </xf>
    <xf numFmtId="0" fontId="44" fillId="0" borderId="66" xfId="76" applyFont="1" applyBorder="1" applyAlignment="1">
      <alignment horizontal="center" vertical="center" shrinkToFit="1"/>
    </xf>
    <xf numFmtId="0" fontId="44" fillId="0" borderId="68" xfId="76" applyFont="1" applyBorder="1" applyAlignment="1">
      <alignment horizontal="center" vertical="center" shrinkToFit="1"/>
    </xf>
    <xf numFmtId="0" fontId="44" fillId="25" borderId="39" xfId="76" applyFont="1" applyFill="1" applyBorder="1" applyAlignment="1" applyProtection="1">
      <alignment horizontal="center" vertical="center" wrapText="1"/>
      <protection locked="0"/>
    </xf>
    <xf numFmtId="0" fontId="44" fillId="25" borderId="62" xfId="76" applyFont="1" applyFill="1" applyBorder="1" applyAlignment="1" applyProtection="1">
      <alignment horizontal="center" vertical="center" wrapText="1"/>
      <protection locked="0"/>
    </xf>
    <xf numFmtId="0" fontId="44" fillId="25" borderId="100" xfId="76" applyFont="1" applyFill="1" applyBorder="1" applyAlignment="1" applyProtection="1">
      <alignment horizontal="center" vertical="center" wrapText="1"/>
      <protection locked="0"/>
    </xf>
    <xf numFmtId="0" fontId="44" fillId="25" borderId="50" xfId="76" applyFont="1" applyFill="1" applyBorder="1" applyAlignment="1" applyProtection="1">
      <alignment horizontal="center" vertical="center" wrapText="1"/>
      <protection locked="0"/>
    </xf>
    <xf numFmtId="0" fontId="44" fillId="25" borderId="0" xfId="76" applyFont="1" applyFill="1" applyBorder="1" applyAlignment="1" applyProtection="1">
      <alignment horizontal="center" vertical="center" wrapText="1"/>
      <protection locked="0"/>
    </xf>
    <xf numFmtId="0" fontId="44" fillId="25" borderId="37" xfId="76" applyFont="1" applyFill="1" applyBorder="1" applyAlignment="1" applyProtection="1">
      <alignment horizontal="center" vertical="center" wrapText="1"/>
      <protection locked="0"/>
    </xf>
    <xf numFmtId="0" fontId="44" fillId="25" borderId="79" xfId="76" applyFont="1" applyFill="1" applyBorder="1" applyAlignment="1" applyProtection="1">
      <alignment horizontal="center" vertical="center" wrapText="1"/>
      <protection locked="0"/>
    </xf>
    <xf numFmtId="0" fontId="44" fillId="25" borderId="12" xfId="76" applyFont="1" applyFill="1" applyBorder="1" applyAlignment="1" applyProtection="1">
      <alignment horizontal="center" vertical="center" wrapText="1"/>
      <protection locked="0"/>
    </xf>
    <xf numFmtId="0" fontId="44" fillId="25" borderId="36" xfId="76" applyFont="1" applyFill="1" applyBorder="1" applyAlignment="1" applyProtection="1">
      <alignment horizontal="center" vertical="center" wrapText="1"/>
      <protection locked="0"/>
    </xf>
    <xf numFmtId="0" fontId="44" fillId="25" borderId="89" xfId="76" applyFont="1" applyFill="1" applyBorder="1" applyAlignment="1" applyProtection="1">
      <alignment horizontal="center" vertical="center" wrapText="1"/>
      <protection locked="0"/>
    </xf>
    <xf numFmtId="0" fontId="44" fillId="26" borderId="83" xfId="76" applyFont="1" applyFill="1" applyBorder="1" applyAlignment="1" applyProtection="1">
      <alignment horizontal="center" vertical="center" wrapText="1"/>
      <protection locked="0"/>
    </xf>
    <xf numFmtId="0" fontId="44" fillId="25" borderId="18" xfId="76" applyFont="1" applyFill="1" applyBorder="1" applyAlignment="1" applyProtection="1">
      <alignment horizontal="center" vertical="center" shrinkToFit="1"/>
      <protection locked="0"/>
    </xf>
    <xf numFmtId="0" fontId="44" fillId="26" borderId="19" xfId="76" applyFont="1" applyFill="1" applyBorder="1" applyAlignment="1" applyProtection="1">
      <alignment horizontal="center" vertical="center" shrinkToFit="1"/>
      <protection locked="0"/>
    </xf>
    <xf numFmtId="0" fontId="44" fillId="26" borderId="46" xfId="76" applyFont="1" applyFill="1" applyBorder="1" applyAlignment="1" applyProtection="1">
      <alignment horizontal="center" vertical="center" shrinkToFit="1"/>
      <protection locked="0"/>
    </xf>
    <xf numFmtId="0" fontId="44" fillId="26" borderId="34" xfId="76" applyFont="1" applyFill="1" applyBorder="1" applyAlignment="1" applyProtection="1">
      <alignment horizontal="center" vertical="center" shrinkToFit="1"/>
      <protection locked="0"/>
    </xf>
    <xf numFmtId="0" fontId="44" fillId="26" borderId="14" xfId="76" applyFont="1" applyFill="1" applyBorder="1" applyAlignment="1" applyProtection="1">
      <alignment horizontal="center" vertical="center" shrinkToFit="1"/>
      <protection locked="0"/>
    </xf>
    <xf numFmtId="0" fontId="44" fillId="26" borderId="13" xfId="76" applyFont="1" applyFill="1" applyBorder="1" applyAlignment="1" applyProtection="1">
      <alignment horizontal="center" vertical="center" shrinkToFit="1"/>
      <protection locked="0"/>
    </xf>
    <xf numFmtId="0" fontId="44" fillId="27" borderId="97" xfId="76" applyFont="1" applyFill="1" applyBorder="1" applyAlignment="1" applyProtection="1">
      <alignment horizontal="center" vertical="center" wrapText="1"/>
      <protection locked="0"/>
    </xf>
    <xf numFmtId="0" fontId="44" fillId="27" borderId="62" xfId="76" applyFont="1" applyFill="1" applyBorder="1" applyAlignment="1" applyProtection="1">
      <alignment horizontal="center" vertical="center" wrapText="1"/>
      <protection locked="0"/>
    </xf>
    <xf numFmtId="0" fontId="44" fillId="27" borderId="63" xfId="76" applyFont="1" applyFill="1" applyBorder="1" applyAlignment="1" applyProtection="1">
      <alignment horizontal="center" vertical="center" wrapText="1"/>
      <protection locked="0"/>
    </xf>
    <xf numFmtId="0" fontId="44" fillId="27" borderId="35" xfId="76" applyFont="1" applyFill="1" applyBorder="1" applyAlignment="1" applyProtection="1">
      <alignment horizontal="center" vertical="center" wrapText="1"/>
      <protection locked="0"/>
    </xf>
    <xf numFmtId="0" fontId="44" fillId="27" borderId="0" xfId="76" applyFont="1" applyFill="1" applyBorder="1" applyAlignment="1" applyProtection="1">
      <alignment horizontal="center" vertical="center" wrapText="1"/>
      <protection locked="0"/>
    </xf>
    <xf numFmtId="0" fontId="44" fillId="27" borderId="52" xfId="76" applyFont="1" applyFill="1" applyBorder="1" applyAlignment="1" applyProtection="1">
      <alignment horizontal="center" vertical="center" wrapText="1"/>
      <protection locked="0"/>
    </xf>
    <xf numFmtId="0" fontId="51" fillId="0" borderId="113" xfId="76" applyFont="1" applyFill="1" applyBorder="1" applyAlignment="1">
      <alignment horizontal="center" vertical="center" wrapText="1"/>
    </xf>
    <xf numFmtId="0" fontId="51" fillId="0" borderId="98" xfId="76" applyFont="1" applyFill="1" applyBorder="1" applyAlignment="1">
      <alignment horizontal="center" vertical="center" wrapText="1"/>
    </xf>
    <xf numFmtId="0" fontId="51" fillId="0" borderId="114" xfId="76" applyFont="1" applyFill="1" applyBorder="1" applyAlignment="1">
      <alignment horizontal="center" vertical="center" wrapText="1"/>
    </xf>
    <xf numFmtId="0" fontId="50" fillId="24" borderId="39" xfId="76" applyFont="1" applyFill="1" applyBorder="1" applyAlignment="1">
      <alignment horizontal="center" vertical="center" wrapText="1"/>
    </xf>
    <xf numFmtId="0" fontId="50" fillId="24" borderId="100" xfId="76" applyFont="1" applyFill="1" applyBorder="1" applyAlignment="1">
      <alignment horizontal="center" vertical="center" wrapText="1"/>
    </xf>
    <xf numFmtId="0" fontId="50" fillId="24" borderId="50" xfId="76" applyFont="1" applyFill="1" applyBorder="1" applyAlignment="1">
      <alignment horizontal="center" vertical="center" wrapText="1"/>
    </xf>
    <xf numFmtId="0" fontId="50" fillId="24" borderId="37" xfId="76" applyFont="1" applyFill="1" applyBorder="1" applyAlignment="1">
      <alignment horizontal="center" vertical="center" wrapText="1"/>
    </xf>
    <xf numFmtId="0" fontId="50" fillId="24" borderId="53" xfId="76" applyFont="1" applyFill="1" applyBorder="1" applyAlignment="1">
      <alignment horizontal="center" vertical="center" wrapText="1"/>
    </xf>
    <xf numFmtId="0" fontId="50" fillId="24" borderId="92" xfId="76" applyFont="1" applyFill="1" applyBorder="1" applyAlignment="1">
      <alignment horizontal="center" vertical="center" wrapText="1"/>
    </xf>
    <xf numFmtId="0" fontId="50" fillId="24" borderId="97" xfId="76" applyFont="1" applyFill="1" applyBorder="1" applyAlignment="1">
      <alignment horizontal="center" vertical="center" wrapText="1"/>
    </xf>
    <xf numFmtId="0" fontId="50" fillId="24" borderId="63" xfId="76" applyFont="1" applyFill="1" applyBorder="1" applyAlignment="1">
      <alignment horizontal="center" vertical="center" wrapText="1"/>
    </xf>
    <xf numFmtId="0" fontId="50" fillId="24" borderId="35" xfId="76" applyFont="1" applyFill="1" applyBorder="1" applyAlignment="1">
      <alignment horizontal="center" vertical="center" wrapText="1"/>
    </xf>
    <xf numFmtId="0" fontId="50" fillId="24" borderId="52" xfId="76" applyFont="1" applyFill="1" applyBorder="1" applyAlignment="1">
      <alignment horizontal="center" vertical="center" wrapText="1"/>
    </xf>
    <xf numFmtId="0" fontId="50" fillId="24" borderId="93" xfId="76" applyFont="1" applyFill="1" applyBorder="1" applyAlignment="1">
      <alignment horizontal="center" vertical="center" wrapText="1"/>
    </xf>
    <xf numFmtId="0" fontId="50" fillId="24" borderId="55" xfId="76" applyFont="1" applyFill="1" applyBorder="1" applyAlignment="1">
      <alignment horizontal="center" vertical="center" wrapText="1"/>
    </xf>
    <xf numFmtId="0" fontId="47" fillId="0" borderId="39" xfId="76" applyFont="1" applyBorder="1" applyAlignment="1">
      <alignment horizontal="center" vertical="center" wrapText="1"/>
    </xf>
    <xf numFmtId="0" fontId="47" fillId="0" borderId="62" xfId="76" applyFont="1" applyBorder="1" applyAlignment="1">
      <alignment horizontal="center" vertical="center" wrapText="1"/>
    </xf>
    <xf numFmtId="0" fontId="47" fillId="0" borderId="63" xfId="76" applyFont="1" applyBorder="1" applyAlignment="1">
      <alignment horizontal="center" vertical="center" wrapText="1"/>
    </xf>
    <xf numFmtId="0" fontId="47" fillId="0" borderId="50" xfId="76" applyFont="1" applyBorder="1" applyAlignment="1">
      <alignment horizontal="center" vertical="center" wrapText="1"/>
    </xf>
    <xf numFmtId="0" fontId="47" fillId="0" borderId="0" xfId="76" applyFont="1" applyBorder="1" applyAlignment="1">
      <alignment horizontal="center" vertical="center" wrapText="1"/>
    </xf>
    <xf numFmtId="0" fontId="47" fillId="0" borderId="52" xfId="76" applyFont="1" applyBorder="1" applyAlignment="1">
      <alignment horizontal="center" vertical="center" wrapText="1"/>
    </xf>
    <xf numFmtId="0" fontId="47" fillId="0" borderId="53" xfId="76" applyFont="1" applyBorder="1" applyAlignment="1">
      <alignment horizontal="center" vertical="center" wrapText="1"/>
    </xf>
    <xf numFmtId="0" fontId="47" fillId="0" borderId="54" xfId="76" applyFont="1" applyBorder="1" applyAlignment="1">
      <alignment horizontal="center" vertical="center" wrapText="1"/>
    </xf>
    <xf numFmtId="0" fontId="47" fillId="0" borderId="55" xfId="76" applyFont="1" applyBorder="1" applyAlignment="1">
      <alignment horizontal="center" vertical="center" wrapText="1"/>
    </xf>
    <xf numFmtId="0" fontId="44" fillId="0" borderId="80" xfId="76" applyFont="1" applyBorder="1" applyAlignment="1">
      <alignment horizontal="center" vertical="center"/>
    </xf>
    <xf numFmtId="0" fontId="44" fillId="0" borderId="14" xfId="76" applyFont="1" applyBorder="1" applyAlignment="1">
      <alignment horizontal="center" vertical="center"/>
    </xf>
    <xf numFmtId="0" fontId="44" fillId="0" borderId="64" xfId="76" applyFont="1" applyBorder="1" applyAlignment="1">
      <alignment horizontal="center" vertical="center"/>
    </xf>
    <xf numFmtId="0" fontId="44" fillId="24" borderId="80" xfId="76" applyFont="1" applyFill="1" applyBorder="1" applyAlignment="1">
      <alignment horizontal="center" vertical="center"/>
    </xf>
    <xf numFmtId="0" fontId="44" fillId="24" borderId="14" xfId="76" applyFont="1" applyFill="1" applyBorder="1" applyAlignment="1">
      <alignment horizontal="center" vertical="center"/>
    </xf>
    <xf numFmtId="0" fontId="44" fillId="24" borderId="64" xfId="76" applyFont="1" applyFill="1" applyBorder="1" applyAlignment="1">
      <alignment horizontal="center" vertical="center"/>
    </xf>
    <xf numFmtId="1" fontId="44" fillId="24" borderId="118" xfId="76" applyNumberFormat="1" applyFont="1" applyFill="1" applyBorder="1" applyAlignment="1">
      <alignment horizontal="center" vertical="center" wrapText="1"/>
    </xf>
    <xf numFmtId="1" fontId="44" fillId="24" borderId="119" xfId="76" applyNumberFormat="1" applyFont="1" applyFill="1" applyBorder="1" applyAlignment="1">
      <alignment horizontal="center" vertical="center" wrapText="1"/>
    </xf>
    <xf numFmtId="1" fontId="44" fillId="24" borderId="120" xfId="76" applyNumberFormat="1" applyFont="1" applyFill="1" applyBorder="1" applyAlignment="1">
      <alignment horizontal="center" vertical="center" wrapText="1"/>
    </xf>
    <xf numFmtId="1" fontId="44" fillId="24" borderId="121" xfId="76" applyNumberFormat="1" applyFont="1" applyFill="1" applyBorder="1" applyAlignment="1">
      <alignment horizontal="center" vertical="center" wrapText="1"/>
    </xf>
    <xf numFmtId="0" fontId="44" fillId="27" borderId="39" xfId="76" applyFont="1" applyFill="1" applyBorder="1" applyAlignment="1" applyProtection="1">
      <alignment horizontal="left" vertical="center" wrapText="1"/>
      <protection locked="0"/>
    </xf>
    <xf numFmtId="0" fontId="44" fillId="27" borderId="62" xfId="76" applyFont="1" applyFill="1" applyBorder="1" applyAlignment="1" applyProtection="1">
      <alignment horizontal="left" vertical="center" wrapText="1"/>
      <protection locked="0"/>
    </xf>
    <xf numFmtId="0" fontId="44" fillId="27" borderId="63" xfId="76" applyFont="1" applyFill="1" applyBorder="1" applyAlignment="1" applyProtection="1">
      <alignment horizontal="left" vertical="center" wrapText="1"/>
      <protection locked="0"/>
    </xf>
    <xf numFmtId="0" fontId="44" fillId="27" borderId="50" xfId="76" applyFont="1" applyFill="1" applyBorder="1" applyAlignment="1" applyProtection="1">
      <alignment horizontal="left" vertical="center" wrapText="1"/>
      <protection locked="0"/>
    </xf>
    <xf numFmtId="0" fontId="44" fillId="27" borderId="0" xfId="76" applyFont="1" applyFill="1" applyBorder="1" applyAlignment="1" applyProtection="1">
      <alignment horizontal="left" vertical="center" wrapText="1"/>
      <protection locked="0"/>
    </xf>
    <xf numFmtId="0" fontId="44" fillId="27" borderId="52" xfId="76" applyFont="1" applyFill="1" applyBorder="1" applyAlignment="1" applyProtection="1">
      <alignment horizontal="left" vertical="center" wrapText="1"/>
      <protection locked="0"/>
    </xf>
    <xf numFmtId="0" fontId="44" fillId="27" borderId="79" xfId="76" applyFont="1" applyFill="1" applyBorder="1" applyAlignment="1" applyProtection="1">
      <alignment horizontal="left" vertical="center" wrapText="1"/>
      <protection locked="0"/>
    </xf>
    <xf numFmtId="0" fontId="44" fillId="27" borderId="12" xfId="76" applyFont="1" applyFill="1" applyBorder="1" applyAlignment="1" applyProtection="1">
      <alignment horizontal="left" vertical="center" wrapText="1"/>
      <protection locked="0"/>
    </xf>
    <xf numFmtId="0" fontId="44" fillId="27" borderId="21" xfId="76" applyFont="1" applyFill="1" applyBorder="1" applyAlignment="1" applyProtection="1">
      <alignment horizontal="left" vertical="center" wrapText="1"/>
      <protection locked="0"/>
    </xf>
    <xf numFmtId="0" fontId="51" fillId="0" borderId="24" xfId="76" applyFont="1" applyFill="1" applyBorder="1" applyAlignment="1">
      <alignment horizontal="center" vertical="center" wrapText="1"/>
    </xf>
    <xf numFmtId="0" fontId="51" fillId="0" borderId="17" xfId="76" applyFont="1" applyFill="1" applyBorder="1" applyAlignment="1">
      <alignment horizontal="center" vertical="center" wrapText="1"/>
    </xf>
    <xf numFmtId="0" fontId="51" fillId="0" borderId="25" xfId="76" applyFont="1" applyFill="1" applyBorder="1" applyAlignment="1">
      <alignment horizontal="center" vertical="center" wrapText="1"/>
    </xf>
    <xf numFmtId="178" fontId="44" fillId="24" borderId="24" xfId="76" applyNumberFormat="1" applyFont="1" applyFill="1" applyBorder="1" applyAlignment="1">
      <alignment horizontal="center" vertical="center" wrapText="1"/>
    </xf>
    <xf numFmtId="178" fontId="44" fillId="24" borderId="26" xfId="76" applyNumberFormat="1" applyFont="1" applyFill="1" applyBorder="1" applyAlignment="1">
      <alignment horizontal="center" vertical="center" wrapText="1"/>
    </xf>
    <xf numFmtId="178" fontId="44" fillId="24" borderId="16" xfId="76" applyNumberFormat="1" applyFont="1" applyFill="1" applyBorder="1" applyAlignment="1">
      <alignment horizontal="center" vertical="center" wrapText="1"/>
    </xf>
    <xf numFmtId="178" fontId="44" fillId="24" borderId="25" xfId="76" applyNumberFormat="1" applyFont="1" applyFill="1" applyBorder="1" applyAlignment="1">
      <alignment horizontal="center" vertical="center" wrapText="1"/>
    </xf>
    <xf numFmtId="0" fontId="52" fillId="0" borderId="125" xfId="76" applyFont="1" applyFill="1" applyBorder="1" applyAlignment="1">
      <alignment horizontal="center" vertical="center" wrapText="1"/>
    </xf>
    <xf numFmtId="0" fontId="52" fillId="0" borderId="96" xfId="76" applyFont="1" applyFill="1" applyBorder="1" applyAlignment="1">
      <alignment horizontal="center" vertical="center" wrapText="1"/>
    </xf>
    <xf numFmtId="0" fontId="52" fillId="0" borderId="126" xfId="76" applyFont="1" applyFill="1" applyBorder="1" applyAlignment="1">
      <alignment horizontal="center" vertical="center" wrapText="1"/>
    </xf>
    <xf numFmtId="178" fontId="44" fillId="24" borderId="125" xfId="76" applyNumberFormat="1" applyFont="1" applyFill="1" applyBorder="1" applyAlignment="1">
      <alignment horizontal="center" vertical="center" wrapText="1"/>
    </xf>
    <xf numFmtId="178" fontId="44" fillId="24" borderId="130" xfId="76" applyNumberFormat="1" applyFont="1" applyFill="1" applyBorder="1" applyAlignment="1">
      <alignment horizontal="center" vertical="center" wrapText="1"/>
    </xf>
    <xf numFmtId="178" fontId="44" fillId="24" borderId="131" xfId="76" applyNumberFormat="1" applyFont="1" applyFill="1" applyBorder="1" applyAlignment="1">
      <alignment horizontal="center" vertical="center" wrapText="1"/>
    </xf>
    <xf numFmtId="178" fontId="44" fillId="24" borderId="126" xfId="76" applyNumberFormat="1" applyFont="1" applyFill="1" applyBorder="1" applyAlignment="1">
      <alignment horizontal="center" vertical="center" wrapText="1"/>
    </xf>
    <xf numFmtId="0" fontId="44" fillId="25" borderId="78" xfId="76" applyFont="1" applyFill="1" applyBorder="1" applyAlignment="1" applyProtection="1">
      <alignment horizontal="center" vertical="center" wrapText="1"/>
      <protection locked="0"/>
    </xf>
    <xf numFmtId="0" fontId="44" fillId="25" borderId="109" xfId="76" applyFont="1" applyFill="1" applyBorder="1" applyAlignment="1" applyProtection="1">
      <alignment horizontal="center" vertical="center" wrapText="1"/>
      <protection locked="0"/>
    </xf>
    <xf numFmtId="0" fontId="44" fillId="25" borderId="110" xfId="76" applyFont="1" applyFill="1" applyBorder="1" applyAlignment="1" applyProtection="1">
      <alignment horizontal="center" vertical="center" wrapText="1"/>
      <protection locked="0"/>
    </xf>
    <xf numFmtId="0" fontId="44" fillId="25" borderId="82" xfId="76" applyFont="1" applyFill="1" applyBorder="1" applyAlignment="1" applyProtection="1">
      <alignment horizontal="center" vertical="center" wrapText="1"/>
      <protection locked="0"/>
    </xf>
    <xf numFmtId="0" fontId="44" fillId="26" borderId="49" xfId="76" applyFont="1" applyFill="1" applyBorder="1" applyAlignment="1" applyProtection="1">
      <alignment horizontal="center" vertical="center" wrapText="1"/>
      <protection locked="0"/>
    </xf>
    <xf numFmtId="0" fontId="44" fillId="25" borderId="34" xfId="76" applyFont="1" applyFill="1" applyBorder="1" applyAlignment="1" applyProtection="1">
      <alignment horizontal="center" vertical="center" shrinkToFit="1"/>
      <protection locked="0"/>
    </xf>
    <xf numFmtId="0" fontId="44" fillId="27" borderId="111" xfId="76" applyFont="1" applyFill="1" applyBorder="1" applyAlignment="1" applyProtection="1">
      <alignment horizontal="center" vertical="center" wrapText="1"/>
      <protection locked="0"/>
    </xf>
    <xf numFmtId="0" fontId="44" fillId="27" borderId="109" xfId="76" applyFont="1" applyFill="1" applyBorder="1" applyAlignment="1" applyProtection="1">
      <alignment horizontal="center" vertical="center" wrapText="1"/>
      <protection locked="0"/>
    </xf>
    <xf numFmtId="0" fontId="44" fillId="27" borderId="112" xfId="76" applyFont="1" applyFill="1" applyBorder="1" applyAlignment="1" applyProtection="1">
      <alignment horizontal="center" vertical="center" wrapText="1"/>
      <protection locked="0"/>
    </xf>
    <xf numFmtId="0" fontId="44" fillId="27" borderId="32" xfId="76" applyFont="1" applyFill="1" applyBorder="1" applyAlignment="1" applyProtection="1">
      <alignment horizontal="center" vertical="center" wrapText="1"/>
      <protection locked="0"/>
    </xf>
    <xf numFmtId="0" fontId="44" fillId="27" borderId="12" xfId="76" applyFont="1" applyFill="1" applyBorder="1" applyAlignment="1" applyProtection="1">
      <alignment horizontal="center" vertical="center" wrapText="1"/>
      <protection locked="0"/>
    </xf>
    <xf numFmtId="0" fontId="44" fillId="27" borderId="21" xfId="76" applyFont="1" applyFill="1" applyBorder="1" applyAlignment="1" applyProtection="1">
      <alignment horizontal="center" vertical="center" wrapText="1"/>
      <protection locked="0"/>
    </xf>
    <xf numFmtId="0" fontId="51" fillId="0" borderId="22" xfId="76" applyFont="1" applyFill="1" applyBorder="1" applyAlignment="1">
      <alignment horizontal="center" vertical="center" wrapText="1"/>
    </xf>
    <xf numFmtId="0" fontId="51" fillId="0" borderId="15" xfId="76" applyFont="1" applyFill="1" applyBorder="1" applyAlignment="1">
      <alignment horizontal="center" vertical="center" wrapText="1"/>
    </xf>
    <xf numFmtId="0" fontId="51" fillId="0" borderId="23" xfId="76" applyFont="1" applyFill="1" applyBorder="1" applyAlignment="1">
      <alignment horizontal="center" vertical="center" wrapText="1"/>
    </xf>
    <xf numFmtId="1" fontId="44" fillId="24" borderId="132" xfId="76" applyNumberFormat="1" applyFont="1" applyFill="1" applyBorder="1" applyAlignment="1">
      <alignment horizontal="center" vertical="center" wrapText="1"/>
    </xf>
    <xf numFmtId="1" fontId="44" fillId="24" borderId="133" xfId="76" applyNumberFormat="1" applyFont="1" applyFill="1" applyBorder="1" applyAlignment="1">
      <alignment horizontal="center" vertical="center" wrapText="1"/>
    </xf>
    <xf numFmtId="1" fontId="44" fillId="24" borderId="134" xfId="76" applyNumberFormat="1" applyFont="1" applyFill="1" applyBorder="1" applyAlignment="1">
      <alignment horizontal="center" vertical="center" wrapText="1"/>
    </xf>
    <xf numFmtId="1" fontId="44" fillId="24" borderId="135" xfId="76" applyNumberFormat="1" applyFont="1" applyFill="1" applyBorder="1" applyAlignment="1">
      <alignment horizontal="center" vertical="center" wrapText="1"/>
    </xf>
    <xf numFmtId="0" fontId="44" fillId="27" borderId="78" xfId="76" applyFont="1" applyFill="1" applyBorder="1" applyAlignment="1" applyProtection="1">
      <alignment horizontal="left" vertical="center" wrapText="1"/>
      <protection locked="0"/>
    </xf>
    <xf numFmtId="0" fontId="44" fillId="27" borderId="109" xfId="76" applyFont="1" applyFill="1" applyBorder="1" applyAlignment="1" applyProtection="1">
      <alignment horizontal="left" vertical="center" wrapText="1"/>
      <protection locked="0"/>
    </xf>
    <xf numFmtId="0" fontId="44" fillId="27" borderId="112" xfId="76" applyFont="1" applyFill="1" applyBorder="1" applyAlignment="1" applyProtection="1">
      <alignment horizontal="left" vertical="center" wrapText="1"/>
      <protection locked="0"/>
    </xf>
    <xf numFmtId="0" fontId="44" fillId="0" borderId="72" xfId="76" applyFont="1" applyBorder="1" applyAlignment="1">
      <alignment horizontal="center" vertical="center" shrinkToFit="1"/>
    </xf>
    <xf numFmtId="0" fontId="44" fillId="26" borderId="90" xfId="76" applyFont="1" applyFill="1" applyBorder="1" applyAlignment="1" applyProtection="1">
      <alignment horizontal="center" vertical="center" wrapText="1"/>
      <protection locked="0"/>
    </xf>
    <xf numFmtId="0" fontId="44" fillId="26" borderId="71" xfId="76" applyFont="1" applyFill="1" applyBorder="1" applyAlignment="1" applyProtection="1">
      <alignment horizontal="center" vertical="center" shrinkToFit="1"/>
      <protection locked="0"/>
    </xf>
    <xf numFmtId="0" fontId="44" fillId="26" borderId="30" xfId="76" applyFont="1" applyFill="1" applyBorder="1" applyAlignment="1" applyProtection="1">
      <alignment horizontal="center" vertical="center" shrinkToFit="1"/>
      <protection locked="0"/>
    </xf>
    <xf numFmtId="0" fontId="44" fillId="26" borderId="70" xfId="76" applyFont="1" applyFill="1" applyBorder="1" applyAlignment="1" applyProtection="1">
      <alignment horizontal="center" vertical="center" shrinkToFit="1"/>
      <protection locked="0"/>
    </xf>
    <xf numFmtId="0" fontId="44" fillId="27" borderId="93" xfId="76" applyFont="1" applyFill="1" applyBorder="1" applyAlignment="1" applyProtection="1">
      <alignment horizontal="center" vertical="center" wrapText="1"/>
      <protection locked="0"/>
    </xf>
    <xf numFmtId="0" fontId="44" fillId="27" borderId="54" xfId="76" applyFont="1" applyFill="1" applyBorder="1" applyAlignment="1" applyProtection="1">
      <alignment horizontal="center" vertical="center" wrapText="1"/>
      <protection locked="0"/>
    </xf>
    <xf numFmtId="0" fontId="44" fillId="27" borderId="55" xfId="76" applyFont="1" applyFill="1" applyBorder="1" applyAlignment="1" applyProtection="1">
      <alignment horizontal="center" vertical="center" wrapText="1"/>
      <protection locked="0"/>
    </xf>
    <xf numFmtId="0" fontId="44" fillId="27" borderId="78" xfId="76" applyFont="1" applyFill="1" applyBorder="1" applyAlignment="1" applyProtection="1">
      <alignment horizontal="center" vertical="center" wrapText="1"/>
      <protection locked="0"/>
    </xf>
    <xf numFmtId="0" fontId="44" fillId="27" borderId="50" xfId="76" applyFont="1" applyFill="1" applyBorder="1" applyAlignment="1" applyProtection="1">
      <alignment horizontal="center" vertical="center" wrapText="1"/>
      <protection locked="0"/>
    </xf>
    <xf numFmtId="0" fontId="44" fillId="27" borderId="79" xfId="76" applyFont="1" applyFill="1" applyBorder="1" applyAlignment="1" applyProtection="1">
      <alignment horizontal="center" vertical="center" wrapText="1"/>
      <protection locked="0"/>
    </xf>
    <xf numFmtId="0" fontId="47" fillId="0" borderId="142" xfId="76" applyFont="1" applyBorder="1" applyAlignment="1" applyProtection="1">
      <alignment horizontal="center" vertical="center" wrapText="1"/>
    </xf>
    <xf numFmtId="0" fontId="47" fillId="0" borderId="143" xfId="76" applyFont="1" applyBorder="1" applyAlignment="1" applyProtection="1">
      <alignment horizontal="center" vertical="center" wrapText="1"/>
    </xf>
    <xf numFmtId="0" fontId="47" fillId="0" borderId="144" xfId="76" applyFont="1" applyBorder="1" applyAlignment="1" applyProtection="1">
      <alignment horizontal="center" vertical="center" wrapText="1"/>
    </xf>
    <xf numFmtId="0" fontId="47" fillId="0" borderId="145" xfId="76" applyFont="1" applyBorder="1" applyAlignment="1" applyProtection="1">
      <alignment horizontal="center" vertical="center" wrapText="1"/>
    </xf>
    <xf numFmtId="0" fontId="47" fillId="0" borderId="146" xfId="76" applyFont="1" applyBorder="1" applyAlignment="1" applyProtection="1">
      <alignment horizontal="center" vertical="center" wrapText="1"/>
    </xf>
    <xf numFmtId="0" fontId="47" fillId="0" borderId="147" xfId="76" applyFont="1" applyBorder="1" applyAlignment="1" applyProtection="1">
      <alignment horizontal="center" vertical="center" wrapText="1"/>
    </xf>
    <xf numFmtId="0" fontId="47" fillId="0" borderId="151" xfId="76" applyFont="1" applyBorder="1" applyAlignment="1" applyProtection="1">
      <alignment horizontal="center" vertical="center" wrapText="1"/>
    </xf>
    <xf numFmtId="0" fontId="47" fillId="0" borderId="152" xfId="76" applyFont="1" applyBorder="1" applyAlignment="1" applyProtection="1">
      <alignment horizontal="center" vertical="center" wrapText="1"/>
    </xf>
    <xf numFmtId="0" fontId="47" fillId="0" borderId="153" xfId="76" applyFont="1" applyBorder="1" applyAlignment="1" applyProtection="1">
      <alignment horizontal="center" vertical="center" wrapText="1"/>
    </xf>
    <xf numFmtId="0" fontId="47" fillId="0" borderId="17" xfId="76" applyFont="1" applyFill="1" applyBorder="1" applyAlignment="1">
      <alignment horizontal="left" vertical="center" shrinkToFit="1"/>
    </xf>
    <xf numFmtId="0" fontId="47" fillId="0" borderId="25" xfId="76" applyFont="1" applyFill="1" applyBorder="1" applyAlignment="1">
      <alignment horizontal="left" vertical="center" shrinkToFit="1"/>
    </xf>
    <xf numFmtId="178" fontId="47" fillId="24" borderId="140" xfId="76" applyNumberFormat="1" applyFont="1" applyFill="1" applyBorder="1" applyAlignment="1" applyProtection="1">
      <alignment horizontal="center" vertical="center" wrapText="1"/>
    </xf>
    <xf numFmtId="178" fontId="47" fillId="24" borderId="86" xfId="76" applyNumberFormat="1" applyFont="1" applyFill="1" applyBorder="1" applyAlignment="1" applyProtection="1">
      <alignment horizontal="center" vertical="center" wrapText="1"/>
    </xf>
    <xf numFmtId="178" fontId="47" fillId="24" borderId="85" xfId="76" applyNumberFormat="1" applyFont="1" applyFill="1" applyBorder="1" applyAlignment="1" applyProtection="1">
      <alignment horizontal="center" vertical="center" wrapText="1"/>
    </xf>
    <xf numFmtId="178" fontId="47" fillId="24" borderId="141" xfId="76" applyNumberFormat="1" applyFont="1" applyFill="1" applyBorder="1" applyAlignment="1" applyProtection="1">
      <alignment horizontal="center" vertical="center" wrapText="1"/>
    </xf>
    <xf numFmtId="0" fontId="44" fillId="27" borderId="53" xfId="76" applyFont="1" applyFill="1" applyBorder="1" applyAlignment="1" applyProtection="1">
      <alignment horizontal="center" vertical="center" wrapText="1"/>
      <protection locked="0"/>
    </xf>
    <xf numFmtId="0" fontId="52" fillId="0" borderId="27" xfId="76" applyFont="1" applyFill="1" applyBorder="1" applyAlignment="1">
      <alignment horizontal="center" vertical="center" wrapText="1"/>
    </xf>
    <xf numFmtId="0" fontId="52" fillId="0" borderId="28" xfId="76" applyFont="1" applyFill="1" applyBorder="1" applyAlignment="1">
      <alignment horizontal="center" vertical="center" wrapText="1"/>
    </xf>
    <xf numFmtId="0" fontId="52" fillId="0" borderId="29" xfId="76" applyFont="1" applyFill="1" applyBorder="1" applyAlignment="1">
      <alignment horizontal="center" vertical="center" wrapText="1"/>
    </xf>
    <xf numFmtId="0" fontId="47" fillId="0" borderId="30" xfId="76" applyFont="1" applyFill="1" applyBorder="1" applyAlignment="1" applyProtection="1">
      <alignment horizontal="left" vertical="center" wrapText="1"/>
    </xf>
    <xf numFmtId="0" fontId="47" fillId="0" borderId="31" xfId="76" applyFont="1" applyFill="1" applyBorder="1" applyAlignment="1" applyProtection="1">
      <alignment horizontal="left" vertical="center" wrapText="1"/>
    </xf>
    <xf numFmtId="178" fontId="47" fillId="24" borderId="148" xfId="76" applyNumberFormat="1" applyFont="1" applyFill="1" applyBorder="1" applyAlignment="1" applyProtection="1">
      <alignment horizontal="center" vertical="center" wrapText="1"/>
    </xf>
    <xf numFmtId="178" fontId="47" fillId="24" borderId="149" xfId="76" applyNumberFormat="1" applyFont="1" applyFill="1" applyBorder="1" applyAlignment="1" applyProtection="1">
      <alignment horizontal="center" vertical="center" wrapText="1"/>
    </xf>
    <xf numFmtId="178" fontId="47" fillId="24" borderId="150" xfId="76" applyNumberFormat="1" applyFont="1" applyFill="1" applyBorder="1" applyAlignment="1" applyProtection="1">
      <alignment horizontal="center" vertical="center" wrapText="1"/>
    </xf>
    <xf numFmtId="0" fontId="47" fillId="0" borderId="62" xfId="76" applyFont="1" applyFill="1" applyBorder="1" applyAlignment="1" applyProtection="1">
      <alignment horizontal="center" vertical="center" wrapText="1"/>
    </xf>
    <xf numFmtId="0" fontId="47" fillId="0" borderId="100" xfId="76" applyFont="1" applyFill="1" applyBorder="1" applyAlignment="1" applyProtection="1">
      <alignment horizontal="center" vertical="center" wrapText="1"/>
    </xf>
    <xf numFmtId="0" fontId="47" fillId="0" borderId="0" xfId="76" applyFont="1" applyFill="1" applyBorder="1" applyAlignment="1" applyProtection="1">
      <alignment horizontal="center" vertical="center" wrapText="1"/>
    </xf>
    <xf numFmtId="0" fontId="47" fillId="0" borderId="37" xfId="76" applyFont="1" applyFill="1" applyBorder="1" applyAlignment="1" applyProtection="1">
      <alignment horizontal="center" vertical="center" wrapText="1"/>
    </xf>
    <xf numFmtId="0" fontId="47" fillId="0" borderId="12" xfId="76" applyFont="1" applyFill="1" applyBorder="1" applyAlignment="1" applyProtection="1">
      <alignment horizontal="center" vertical="center" wrapText="1"/>
    </xf>
    <xf numFmtId="0" fontId="47" fillId="0" borderId="36" xfId="76" applyFont="1" applyFill="1" applyBorder="1" applyAlignment="1" applyProtection="1">
      <alignment horizontal="center" vertical="center" wrapText="1"/>
    </xf>
    <xf numFmtId="178" fontId="47" fillId="0" borderId="98" xfId="76" applyNumberFormat="1" applyFont="1" applyFill="1" applyBorder="1" applyAlignment="1">
      <alignment horizontal="left" vertical="center" shrinkToFit="1"/>
    </xf>
    <xf numFmtId="0" fontId="47" fillId="0" borderId="98" xfId="76" applyFont="1" applyFill="1" applyBorder="1" applyAlignment="1">
      <alignment horizontal="left" vertical="center" shrinkToFit="1"/>
    </xf>
    <xf numFmtId="0" fontId="47" fillId="0" borderId="114" xfId="76" applyFont="1" applyFill="1" applyBorder="1" applyAlignment="1">
      <alignment horizontal="left" vertical="center" shrinkToFit="1"/>
    </xf>
    <xf numFmtId="0" fontId="47" fillId="0" borderId="96" xfId="76" applyFont="1" applyFill="1" applyBorder="1" applyAlignment="1">
      <alignment horizontal="left" vertical="center" shrinkToFit="1"/>
    </xf>
    <xf numFmtId="0" fontId="47" fillId="0" borderId="126" xfId="76" applyFont="1" applyFill="1" applyBorder="1" applyAlignment="1">
      <alignment horizontal="left" vertical="center" shrinkToFit="1"/>
    </xf>
    <xf numFmtId="0" fontId="55" fillId="24" borderId="33" xfId="76" applyFont="1" applyFill="1" applyBorder="1" applyAlignment="1" applyProtection="1">
      <alignment horizontal="center" vertical="center"/>
    </xf>
    <xf numFmtId="0" fontId="48" fillId="24" borderId="33" xfId="71" applyFont="1" applyFill="1" applyBorder="1" applyAlignment="1">
      <alignment horizontal="left" vertical="center"/>
    </xf>
    <xf numFmtId="0" fontId="48" fillId="24" borderId="0" xfId="71" applyFont="1" applyFill="1" applyBorder="1" applyAlignment="1">
      <alignment horizontal="left" vertical="center" indent="1"/>
    </xf>
    <xf numFmtId="0" fontId="48" fillId="24" borderId="33" xfId="71" applyFont="1" applyFill="1" applyBorder="1" applyAlignment="1">
      <alignment horizontal="center" vertical="center"/>
    </xf>
    <xf numFmtId="0" fontId="15" fillId="0" borderId="0" xfId="43" applyFont="1" applyAlignment="1">
      <alignment horizontal="center" vertical="center"/>
    </xf>
    <xf numFmtId="0" fontId="18" fillId="0" borderId="81" xfId="43" applyBorder="1" applyAlignment="1">
      <alignment horizontal="center" vertical="center"/>
    </xf>
    <xf numFmtId="0" fontId="18" fillId="0" borderId="91" xfId="43" applyBorder="1" applyAlignment="1">
      <alignment horizontal="center" vertical="center"/>
    </xf>
    <xf numFmtId="0" fontId="18" fillId="0" borderId="13" xfId="43" applyFont="1" applyBorder="1" applyAlignment="1">
      <alignment horizontal="left" vertical="center"/>
    </xf>
    <xf numFmtId="0" fontId="18" fillId="0" borderId="33" xfId="43" applyFont="1" applyBorder="1" applyAlignment="1">
      <alignment horizontal="left" vertical="center"/>
    </xf>
    <xf numFmtId="0" fontId="63" fillId="24" borderId="67" xfId="64" applyFont="1" applyFill="1" applyBorder="1" applyAlignment="1">
      <alignment horizontal="center" vertical="center"/>
    </xf>
    <xf numFmtId="0" fontId="63" fillId="24" borderId="69" xfId="64" applyFont="1" applyFill="1" applyBorder="1" applyAlignment="1">
      <alignment horizontal="center" vertical="center"/>
    </xf>
    <xf numFmtId="0" fontId="63" fillId="24" borderId="73" xfId="64" applyFont="1" applyFill="1" applyBorder="1" applyAlignment="1">
      <alignment horizontal="center" vertical="center"/>
    </xf>
    <xf numFmtId="0" fontId="7" fillId="0" borderId="34" xfId="72" applyBorder="1" applyAlignment="1">
      <alignment horizontal="center" vertical="center"/>
    </xf>
    <xf numFmtId="0" fontId="7" fillId="0" borderId="14" xfId="72" applyBorder="1" applyAlignment="1">
      <alignment horizontal="center" vertical="center"/>
    </xf>
    <xf numFmtId="0" fontId="7" fillId="0" borderId="13" xfId="72" applyBorder="1" applyAlignment="1">
      <alignment horizontal="center" vertical="center"/>
    </xf>
    <xf numFmtId="0" fontId="7" fillId="0" borderId="33" xfId="72" applyBorder="1" applyAlignment="1">
      <alignment horizontal="center" vertical="center"/>
    </xf>
    <xf numFmtId="0" fontId="0" fillId="0" borderId="61" xfId="0" applyBorder="1" applyAlignment="1">
      <alignment horizontal="center"/>
    </xf>
    <xf numFmtId="0" fontId="0" fillId="0" borderId="0" xfId="0" applyAlignment="1">
      <alignment horizontal="left"/>
    </xf>
    <xf numFmtId="0" fontId="39" fillId="24" borderId="50" xfId="74" applyFont="1" applyFill="1" applyBorder="1" applyAlignment="1">
      <alignment horizontal="left" vertical="center" wrapText="1"/>
    </xf>
    <xf numFmtId="0" fontId="39" fillId="24" borderId="52" xfId="74" applyFont="1" applyFill="1" applyBorder="1" applyAlignment="1">
      <alignment horizontal="left" vertical="center" wrapText="1"/>
    </xf>
    <xf numFmtId="0" fontId="39" fillId="24" borderId="50" xfId="74" applyFont="1" applyFill="1" applyBorder="1" applyAlignment="1">
      <alignment horizontal="center" vertical="top" wrapText="1"/>
    </xf>
    <xf numFmtId="0" fontId="39" fillId="24" borderId="52" xfId="74" applyFont="1" applyFill="1" applyBorder="1" applyAlignment="1">
      <alignment horizontal="center" vertical="top" wrapText="1"/>
    </xf>
    <xf numFmtId="0" fontId="39" fillId="24" borderId="53" xfId="74" applyFont="1" applyFill="1" applyBorder="1" applyAlignment="1">
      <alignment horizontal="center" vertical="top" wrapText="1"/>
    </xf>
    <xf numFmtId="0" fontId="39" fillId="24" borderId="55" xfId="74" applyFont="1" applyFill="1" applyBorder="1" applyAlignment="1">
      <alignment horizontal="center" vertical="top" wrapText="1"/>
    </xf>
    <xf numFmtId="0" fontId="66" fillId="24" borderId="0" xfId="74" applyFont="1" applyFill="1" applyBorder="1" applyAlignment="1">
      <alignment horizontal="center" vertical="center"/>
    </xf>
    <xf numFmtId="0" fontId="39" fillId="24" borderId="43" xfId="74" applyFont="1" applyFill="1" applyBorder="1" applyAlignment="1">
      <alignment horizontal="center" vertical="center" wrapText="1"/>
    </xf>
    <xf numFmtId="0" fontId="39" fillId="24" borderId="45" xfId="74" applyFont="1" applyFill="1" applyBorder="1" applyAlignment="1">
      <alignment horizontal="center" vertical="center" wrapText="1"/>
    </xf>
    <xf numFmtId="0" fontId="39" fillId="24" borderId="78" xfId="74" applyFont="1" applyFill="1" applyBorder="1" applyAlignment="1">
      <alignment horizontal="left" vertical="center" wrapText="1"/>
    </xf>
    <xf numFmtId="0" fontId="39" fillId="24" borderId="112" xfId="74" applyFont="1" applyFill="1" applyBorder="1" applyAlignment="1">
      <alignment horizontal="left" vertical="center" wrapText="1"/>
    </xf>
    <xf numFmtId="0" fontId="39" fillId="24" borderId="50" xfId="74" applyFont="1" applyFill="1" applyBorder="1" applyAlignment="1">
      <alignment horizontal="left" vertical="top" wrapText="1"/>
    </xf>
    <xf numFmtId="0" fontId="39" fillId="24" borderId="52" xfId="74" applyFont="1" applyFill="1" applyBorder="1" applyAlignment="1">
      <alignment horizontal="left" vertical="top" wrapText="1"/>
    </xf>
    <xf numFmtId="0" fontId="43" fillId="24" borderId="33" xfId="74" applyFont="1" applyFill="1" applyBorder="1" applyAlignment="1">
      <alignment horizontal="left" vertical="center"/>
    </xf>
    <xf numFmtId="0" fontId="43" fillId="24" borderId="0" xfId="74" applyFont="1" applyFill="1" applyBorder="1" applyAlignment="1">
      <alignment horizontal="left" vertical="top"/>
    </xf>
    <xf numFmtId="0" fontId="43" fillId="24" borderId="0" xfId="74" applyFont="1" applyFill="1" applyBorder="1" applyAlignment="1">
      <alignment horizontal="right" vertical="center"/>
    </xf>
    <xf numFmtId="0" fontId="66" fillId="24" borderId="0" xfId="74" applyFont="1" applyFill="1" applyBorder="1" applyAlignment="1">
      <alignment horizontal="right"/>
    </xf>
    <xf numFmtId="0" fontId="42" fillId="24" borderId="0" xfId="74" applyFont="1" applyFill="1" applyBorder="1" applyAlignment="1">
      <alignment horizontal="left" vertical="center"/>
    </xf>
    <xf numFmtId="0" fontId="42" fillId="24" borderId="12" xfId="74" applyFont="1" applyFill="1" applyBorder="1" applyAlignment="1">
      <alignment horizontal="left" vertical="center"/>
    </xf>
    <xf numFmtId="0" fontId="42" fillId="24" borderId="109" xfId="74" applyFont="1" applyFill="1" applyBorder="1" applyAlignment="1">
      <alignment horizontal="left"/>
    </xf>
    <xf numFmtId="0" fontId="42" fillId="24" borderId="109" xfId="74" applyFont="1" applyFill="1" applyBorder="1" applyAlignment="1">
      <alignment horizontal="center" vertical="center"/>
    </xf>
    <xf numFmtId="0" fontId="42" fillId="24" borderId="12" xfId="74" applyFont="1" applyFill="1" applyBorder="1" applyAlignment="1">
      <alignment horizontal="center" vertical="center"/>
    </xf>
    <xf numFmtId="0" fontId="43" fillId="24" borderId="12" xfId="74" applyFont="1" applyFill="1" applyBorder="1" applyAlignment="1">
      <alignment horizontal="center"/>
    </xf>
    <xf numFmtId="0" fontId="43" fillId="24" borderId="0" xfId="74" applyFont="1" applyFill="1" applyBorder="1" applyAlignment="1">
      <alignment horizontal="center" vertical="top"/>
    </xf>
    <xf numFmtId="0" fontId="73" fillId="0" borderId="0" xfId="78" applyFont="1" applyAlignment="1">
      <alignment horizontal="left" vertical="center"/>
    </xf>
    <xf numFmtId="0" fontId="75" fillId="0" borderId="0" xfId="79" applyFont="1" applyAlignment="1">
      <alignment horizontal="left" vertical="top" wrapText="1"/>
    </xf>
    <xf numFmtId="0" fontId="75" fillId="0" borderId="0" xfId="78" applyFont="1" applyAlignment="1">
      <alignment horizontal="center" vertical="center"/>
    </xf>
    <xf numFmtId="0" fontId="73" fillId="0" borderId="0" xfId="78" applyFont="1" applyAlignment="1">
      <alignment horizontal="left" vertical="top" wrapText="1"/>
    </xf>
    <xf numFmtId="0" fontId="73" fillId="0" borderId="0" xfId="78" applyFont="1" applyAlignment="1">
      <alignment horizontal="left" vertical="center" wrapText="1"/>
    </xf>
    <xf numFmtId="0" fontId="78" fillId="0" borderId="0" xfId="78" applyFont="1" applyAlignment="1">
      <alignment horizontal="left" vertical="center" shrinkToFit="1"/>
    </xf>
    <xf numFmtId="0" fontId="76" fillId="0" borderId="0" xfId="78" applyFont="1" applyAlignment="1">
      <alignment horizontal="right" vertical="center"/>
    </xf>
    <xf numFmtId="0" fontId="8" fillId="0" borderId="0" xfId="78" applyFont="1" applyAlignment="1">
      <alignment horizontal="left" vertical="center"/>
    </xf>
    <xf numFmtId="0" fontId="73" fillId="0" borderId="0" xfId="78" applyFont="1" applyBorder="1" applyAlignment="1">
      <alignment horizontal="left" vertical="center"/>
    </xf>
    <xf numFmtId="0" fontId="77" fillId="0" borderId="0" xfId="78" applyFont="1" applyAlignment="1">
      <alignment horizontal="center" vertical="center"/>
    </xf>
    <xf numFmtId="49" fontId="93" fillId="0" borderId="18" xfId="81" applyNumberFormat="1" applyFont="1" applyFill="1" applyBorder="1" applyAlignment="1">
      <alignment horizontal="left" vertical="center"/>
    </xf>
    <xf numFmtId="49" fontId="93" fillId="0" borderId="19" xfId="81" applyNumberFormat="1" applyFont="1" applyFill="1" applyBorder="1" applyAlignment="1">
      <alignment horizontal="left" vertical="center"/>
    </xf>
    <xf numFmtId="49" fontId="93" fillId="0" borderId="20" xfId="81" applyNumberFormat="1" applyFont="1" applyFill="1" applyBorder="1" applyAlignment="1">
      <alignment horizontal="left" vertical="center"/>
    </xf>
    <xf numFmtId="0" fontId="93" fillId="0" borderId="34" xfId="81" applyFont="1" applyFill="1" applyBorder="1" applyAlignment="1">
      <alignment horizontal="left" vertical="center" wrapText="1"/>
    </xf>
    <xf numFmtId="0" fontId="93" fillId="0" borderId="14" xfId="81" applyFont="1" applyFill="1" applyBorder="1" applyAlignment="1">
      <alignment horizontal="left" vertical="center" wrapText="1"/>
    </xf>
    <xf numFmtId="0" fontId="93" fillId="0" borderId="64" xfId="81" applyFont="1" applyFill="1" applyBorder="1" applyAlignment="1">
      <alignment horizontal="left" vertical="center" wrapText="1"/>
    </xf>
    <xf numFmtId="0" fontId="92" fillId="0" borderId="78" xfId="81" applyFont="1" applyFill="1" applyBorder="1" applyAlignment="1">
      <alignment horizontal="center" vertical="center" textRotation="255"/>
    </xf>
    <xf numFmtId="0" fontId="92" fillId="0" borderId="110" xfId="81" applyFont="1" applyFill="1" applyBorder="1" applyAlignment="1">
      <alignment horizontal="center" vertical="center" textRotation="255"/>
    </xf>
    <xf numFmtId="0" fontId="92" fillId="0" borderId="50" xfId="81" applyFont="1" applyFill="1" applyBorder="1" applyAlignment="1">
      <alignment horizontal="center" vertical="center" textRotation="255"/>
    </xf>
    <xf numFmtId="0" fontId="92" fillId="0" borderId="37" xfId="81" applyFont="1" applyFill="1" applyBorder="1" applyAlignment="1">
      <alignment horizontal="center" vertical="center" textRotation="255"/>
    </xf>
    <xf numFmtId="0" fontId="92" fillId="24" borderId="50" xfId="81" applyFont="1" applyFill="1" applyBorder="1" applyAlignment="1">
      <alignment horizontal="left" vertical="top"/>
    </xf>
    <xf numFmtId="0" fontId="92" fillId="24" borderId="0" xfId="81" applyFont="1" applyFill="1" applyBorder="1" applyAlignment="1">
      <alignment horizontal="left" vertical="top"/>
    </xf>
    <xf numFmtId="20" fontId="92" fillId="24" borderId="0" xfId="81" applyNumberFormat="1" applyFont="1" applyFill="1" applyBorder="1" applyAlignment="1">
      <alignment horizontal="left" vertical="top"/>
    </xf>
    <xf numFmtId="0" fontId="42" fillId="0" borderId="33" xfId="81" applyFont="1" applyFill="1" applyBorder="1" applyAlignment="1">
      <alignment horizontal="left" vertical="center"/>
    </xf>
    <xf numFmtId="0" fontId="13" fillId="0" borderId="34" xfId="81" applyFont="1" applyFill="1" applyBorder="1" applyAlignment="1">
      <alignment horizontal="left" vertical="center" wrapText="1"/>
    </xf>
    <xf numFmtId="0" fontId="7" fillId="0" borderId="14" xfId="0" applyFont="1" applyFill="1" applyBorder="1" applyAlignment="1">
      <alignment horizontal="left" vertical="center"/>
    </xf>
    <xf numFmtId="0" fontId="7" fillId="0" borderId="13" xfId="0" applyFont="1" applyFill="1" applyBorder="1" applyAlignment="1">
      <alignment horizontal="left" vertical="center"/>
    </xf>
    <xf numFmtId="176" fontId="94" fillId="24" borderId="70" xfId="81" applyNumberFormat="1" applyFont="1" applyFill="1" applyBorder="1" applyAlignment="1">
      <alignment horizontal="center" vertical="center" wrapText="1"/>
    </xf>
    <xf numFmtId="0" fontId="42" fillId="0" borderId="0" xfId="81" applyFont="1" applyFill="1" applyAlignment="1">
      <alignment horizontal="left" vertical="top" wrapText="1"/>
    </xf>
    <xf numFmtId="0" fontId="97" fillId="24" borderId="0" xfId="81" applyFont="1" applyFill="1" applyAlignment="1">
      <alignment horizontal="left" vertical="top" wrapText="1"/>
    </xf>
    <xf numFmtId="0" fontId="98" fillId="24" borderId="0" xfId="81" applyFont="1" applyFill="1" applyAlignment="1">
      <alignment horizontal="left" vertical="top" wrapText="1"/>
    </xf>
    <xf numFmtId="0" fontId="99" fillId="24" borderId="0" xfId="81" applyFont="1" applyFill="1" applyAlignment="1">
      <alignment horizontal="left" vertical="top"/>
    </xf>
    <xf numFmtId="0" fontId="100" fillId="24" borderId="54" xfId="81" applyFont="1" applyFill="1" applyBorder="1" applyAlignment="1">
      <alignment vertical="center"/>
    </xf>
    <xf numFmtId="0" fontId="99" fillId="24" borderId="0" xfId="81" applyFont="1" applyFill="1" applyAlignment="1">
      <alignment horizontal="left" vertical="center"/>
    </xf>
    <xf numFmtId="0" fontId="42" fillId="29" borderId="67" xfId="81" applyFont="1" applyFill="1" applyBorder="1" applyAlignment="1">
      <alignment horizontal="center" vertical="center" textRotation="255"/>
    </xf>
    <xf numFmtId="0" fontId="100" fillId="29" borderId="19" xfId="81" applyFont="1" applyFill="1" applyBorder="1" applyAlignment="1">
      <alignment horizontal="left" vertical="center"/>
    </xf>
    <xf numFmtId="0" fontId="100" fillId="29" borderId="20" xfId="81" applyFont="1" applyFill="1" applyBorder="1" applyAlignment="1">
      <alignment horizontal="left" vertical="center"/>
    </xf>
    <xf numFmtId="0" fontId="101" fillId="24" borderId="0" xfId="81" applyFont="1" applyFill="1" applyAlignment="1">
      <alignment horizontal="left" vertical="top"/>
    </xf>
    <xf numFmtId="0" fontId="42" fillId="29" borderId="69" xfId="81" applyFont="1" applyFill="1" applyBorder="1" applyAlignment="1">
      <alignment horizontal="center" vertical="center" textRotation="255"/>
    </xf>
    <xf numFmtId="0" fontId="100" fillId="24" borderId="78" xfId="81" applyFont="1" applyFill="1" applyBorder="1" applyAlignment="1">
      <alignment horizontal="center" vertical="center"/>
    </xf>
    <xf numFmtId="0" fontId="100" fillId="24" borderId="109" xfId="81" applyFont="1" applyFill="1" applyBorder="1" applyAlignment="1">
      <alignment horizontal="center" vertical="center"/>
    </xf>
    <xf numFmtId="0" fontId="100" fillId="24" borderId="110" xfId="81" applyFont="1" applyFill="1" applyBorder="1" applyAlignment="1">
      <alignment horizontal="center" vertical="center"/>
    </xf>
    <xf numFmtId="0" fontId="100" fillId="24" borderId="34" xfId="81" applyFont="1" applyFill="1" applyBorder="1" applyAlignment="1">
      <alignment horizontal="center" vertical="center"/>
    </xf>
    <xf numFmtId="0" fontId="100" fillId="24" borderId="14" xfId="81" applyFont="1" applyFill="1" applyBorder="1" applyAlignment="1">
      <alignment horizontal="center" vertical="center"/>
    </xf>
    <xf numFmtId="0" fontId="100" fillId="24" borderId="13" xfId="81" applyFont="1" applyFill="1" applyBorder="1" applyAlignment="1">
      <alignment horizontal="center" vertical="center"/>
    </xf>
    <xf numFmtId="0" fontId="100" fillId="24" borderId="64" xfId="81" applyFont="1" applyFill="1" applyBorder="1" applyAlignment="1">
      <alignment horizontal="center" vertical="center"/>
    </xf>
    <xf numFmtId="0" fontId="100" fillId="24" borderId="79" xfId="81" applyFont="1" applyFill="1" applyBorder="1" applyAlignment="1">
      <alignment horizontal="center" vertical="center"/>
    </xf>
    <xf numFmtId="0" fontId="100" fillId="24" borderId="12" xfId="81" applyFont="1" applyFill="1" applyBorder="1" applyAlignment="1">
      <alignment horizontal="center" vertical="center"/>
    </xf>
    <xf numFmtId="0" fontId="100" fillId="24" borderId="36" xfId="81" applyFont="1" applyFill="1" applyBorder="1" applyAlignment="1">
      <alignment horizontal="center" vertical="center"/>
    </xf>
    <xf numFmtId="0" fontId="100" fillId="24" borderId="33" xfId="81" applyFont="1" applyFill="1" applyBorder="1" applyAlignment="1">
      <alignment horizontal="center" vertical="center"/>
    </xf>
    <xf numFmtId="0" fontId="100" fillId="24" borderId="80" xfId="81" applyFont="1" applyFill="1" applyBorder="1" applyAlignment="1">
      <alignment horizontal="center" vertical="center"/>
    </xf>
    <xf numFmtId="0" fontId="100" fillId="29" borderId="14" xfId="81" applyFont="1" applyFill="1" applyBorder="1" applyAlignment="1">
      <alignment horizontal="left" vertical="center"/>
    </xf>
    <xf numFmtId="0" fontId="100" fillId="29" borderId="64" xfId="81" applyFont="1" applyFill="1" applyBorder="1" applyAlignment="1">
      <alignment horizontal="left" vertical="center"/>
    </xf>
    <xf numFmtId="0" fontId="42" fillId="29" borderId="50" xfId="81" applyFont="1" applyFill="1" applyBorder="1" applyAlignment="1">
      <alignment horizontal="center" vertical="center" textRotation="255"/>
    </xf>
    <xf numFmtId="0" fontId="42" fillId="24" borderId="78" xfId="81" applyFont="1" applyFill="1" applyBorder="1" applyAlignment="1">
      <alignment horizontal="center" vertical="center"/>
    </xf>
    <xf numFmtId="0" fontId="42" fillId="24" borderId="109" xfId="81" applyFont="1" applyFill="1" applyBorder="1" applyAlignment="1">
      <alignment horizontal="center" vertical="center"/>
    </xf>
    <xf numFmtId="0" fontId="42" fillId="24" borderId="110" xfId="81" applyFont="1" applyFill="1" applyBorder="1" applyAlignment="1">
      <alignment horizontal="center" vertical="center"/>
    </xf>
    <xf numFmtId="0" fontId="102" fillId="24" borderId="33" xfId="81" applyFont="1" applyFill="1" applyBorder="1" applyAlignment="1">
      <alignment horizontal="center" vertical="center"/>
    </xf>
    <xf numFmtId="0" fontId="102" fillId="24" borderId="48" xfId="81" applyFont="1" applyFill="1" applyBorder="1" applyAlignment="1">
      <alignment horizontal="center" vertical="center"/>
    </xf>
    <xf numFmtId="0" fontId="42" fillId="24" borderId="50" xfId="81" applyFont="1" applyFill="1" applyBorder="1" applyAlignment="1">
      <alignment horizontal="center" vertical="center"/>
    </xf>
    <xf numFmtId="0" fontId="42" fillId="24" borderId="0" xfId="81" applyFont="1" applyFill="1" applyAlignment="1">
      <alignment horizontal="center" vertical="center"/>
    </xf>
    <xf numFmtId="0" fontId="42" fillId="24" borderId="37" xfId="81" applyFont="1" applyFill="1" applyBorder="1" applyAlignment="1">
      <alignment horizontal="center" vertical="center"/>
    </xf>
    <xf numFmtId="0" fontId="42" fillId="24" borderId="79" xfId="81" applyFont="1" applyFill="1" applyBorder="1" applyAlignment="1">
      <alignment horizontal="center" vertical="center"/>
    </xf>
    <xf numFmtId="0" fontId="42" fillId="24" borderId="12" xfId="81" applyFont="1" applyFill="1" applyBorder="1" applyAlignment="1">
      <alignment horizontal="center" vertical="center"/>
    </xf>
    <xf numFmtId="0" fontId="42" fillId="24" borderId="36" xfId="81" applyFont="1" applyFill="1" applyBorder="1" applyAlignment="1">
      <alignment horizontal="center" vertical="center"/>
    </xf>
    <xf numFmtId="49" fontId="102" fillId="24" borderId="34" xfId="81" applyNumberFormat="1" applyFont="1" applyFill="1" applyBorder="1" applyAlignment="1">
      <alignment horizontal="center" vertical="center" wrapText="1"/>
    </xf>
    <xf numFmtId="49" fontId="102" fillId="24" borderId="14" xfId="81" applyNumberFormat="1" applyFont="1" applyFill="1" applyBorder="1" applyAlignment="1">
      <alignment horizontal="center" vertical="center" wrapText="1"/>
    </xf>
    <xf numFmtId="49" fontId="102" fillId="24" borderId="13" xfId="81" applyNumberFormat="1" applyFont="1" applyFill="1" applyBorder="1" applyAlignment="1">
      <alignment horizontal="center" vertical="center" wrapText="1"/>
    </xf>
    <xf numFmtId="49" fontId="102" fillId="24" borderId="34" xfId="81" applyNumberFormat="1" applyFont="1" applyFill="1" applyBorder="1" applyAlignment="1">
      <alignment horizontal="left" vertical="center" wrapText="1"/>
    </xf>
    <xf numFmtId="49" fontId="102" fillId="24" borderId="14" xfId="81" applyNumberFormat="1" applyFont="1" applyFill="1" applyBorder="1" applyAlignment="1">
      <alignment horizontal="left" vertical="center" wrapText="1"/>
    </xf>
    <xf numFmtId="49" fontId="102" fillId="24" borderId="64" xfId="81" applyNumberFormat="1" applyFont="1" applyFill="1" applyBorder="1" applyAlignment="1">
      <alignment horizontal="left" vertical="center" wrapText="1"/>
    </xf>
    <xf numFmtId="0" fontId="43" fillId="24" borderId="78" xfId="81" applyFont="1" applyFill="1" applyBorder="1" applyAlignment="1">
      <alignment horizontal="center" vertical="center" wrapText="1"/>
    </xf>
    <xf numFmtId="0" fontId="43" fillId="24" borderId="109" xfId="81" applyFont="1" applyFill="1" applyBorder="1" applyAlignment="1">
      <alignment horizontal="center" vertical="center" wrapText="1"/>
    </xf>
    <xf numFmtId="0" fontId="43" fillId="24" borderId="14" xfId="81" applyFont="1" applyFill="1" applyBorder="1" applyAlignment="1">
      <alignment horizontal="center" vertical="center" wrapText="1"/>
    </xf>
    <xf numFmtId="49" fontId="43" fillId="24" borderId="34" xfId="81" applyNumberFormat="1" applyFont="1" applyFill="1" applyBorder="1" applyAlignment="1">
      <alignment horizontal="right" vertical="center" wrapText="1"/>
    </xf>
    <xf numFmtId="49" fontId="43" fillId="24" borderId="14" xfId="81" applyNumberFormat="1" applyFont="1" applyFill="1" applyBorder="1" applyAlignment="1">
      <alignment horizontal="right" vertical="center" wrapText="1"/>
    </xf>
    <xf numFmtId="49" fontId="43" fillId="24" borderId="14" xfId="81" applyNumberFormat="1" applyFont="1" applyFill="1" applyBorder="1" applyAlignment="1">
      <alignment horizontal="center" vertical="center" wrapText="1"/>
    </xf>
    <xf numFmtId="49" fontId="43" fillId="24" borderId="14" xfId="81" applyNumberFormat="1" applyFont="1" applyFill="1" applyBorder="1" applyAlignment="1">
      <alignment horizontal="left" vertical="center" wrapText="1"/>
    </xf>
    <xf numFmtId="49" fontId="43" fillId="24" borderId="64" xfId="81" applyNumberFormat="1" applyFont="1" applyFill="1" applyBorder="1" applyAlignment="1">
      <alignment horizontal="left" vertical="center" wrapText="1"/>
    </xf>
    <xf numFmtId="0" fontId="43" fillId="24" borderId="50" xfId="81" applyFont="1" applyFill="1" applyBorder="1" applyAlignment="1">
      <alignment vertical="center" wrapText="1"/>
    </xf>
    <xf numFmtId="0" fontId="103" fillId="24" borderId="37" xfId="81" applyFont="1" applyFill="1" applyBorder="1" applyAlignment="1">
      <alignment vertical="center" wrapText="1"/>
    </xf>
    <xf numFmtId="0" fontId="103" fillId="24" borderId="109" xfId="81" applyFont="1" applyFill="1" applyBorder="1" applyAlignment="1">
      <alignment horizontal="center" vertical="center" wrapText="1"/>
    </xf>
    <xf numFmtId="0" fontId="103" fillId="24" borderId="110" xfId="81" applyFont="1" applyFill="1" applyBorder="1" applyAlignment="1">
      <alignment horizontal="center" vertical="center" wrapText="1"/>
    </xf>
    <xf numFmtId="0" fontId="42" fillId="24" borderId="34" xfId="81" applyFont="1" applyFill="1" applyBorder="1" applyAlignment="1">
      <alignment horizontal="center" vertical="center" wrapText="1"/>
    </xf>
    <xf numFmtId="0" fontId="42" fillId="24" borderId="14" xfId="81" applyFont="1" applyFill="1" applyBorder="1" applyAlignment="1">
      <alignment horizontal="center" vertical="center" wrapText="1"/>
    </xf>
    <xf numFmtId="0" fontId="42" fillId="24" borderId="13" xfId="81" applyFont="1" applyFill="1" applyBorder="1" applyAlignment="1">
      <alignment horizontal="center" vertical="center" wrapText="1"/>
    </xf>
    <xf numFmtId="0" fontId="103" fillId="24" borderId="0" xfId="81" applyFont="1" applyFill="1" applyAlignment="1">
      <alignment horizontal="center" vertical="center" wrapText="1"/>
    </xf>
    <xf numFmtId="0" fontId="103" fillId="24" borderId="37" xfId="81" applyFont="1" applyFill="1" applyBorder="1" applyAlignment="1">
      <alignment horizontal="center" vertical="center" wrapText="1"/>
    </xf>
    <xf numFmtId="0" fontId="43" fillId="24" borderId="79" xfId="81" applyFont="1" applyFill="1" applyBorder="1" applyAlignment="1">
      <alignment vertical="center" wrapText="1"/>
    </xf>
    <xf numFmtId="0" fontId="103" fillId="24" borderId="36" xfId="81" applyFont="1" applyFill="1" applyBorder="1" applyAlignment="1">
      <alignment vertical="center" wrapText="1"/>
    </xf>
    <xf numFmtId="0" fontId="103" fillId="24" borderId="12" xfId="81" applyFont="1" applyFill="1" applyBorder="1" applyAlignment="1">
      <alignment horizontal="center" vertical="center" wrapText="1"/>
    </xf>
    <xf numFmtId="0" fontId="103" fillId="24" borderId="36" xfId="81" applyFont="1" applyFill="1" applyBorder="1" applyAlignment="1">
      <alignment horizontal="center" vertical="center" wrapText="1"/>
    </xf>
    <xf numFmtId="0" fontId="43" fillId="24" borderId="80" xfId="81" applyFont="1" applyFill="1" applyBorder="1" applyAlignment="1">
      <alignment horizontal="center" vertical="center" wrapText="1"/>
    </xf>
    <xf numFmtId="0" fontId="43" fillId="24" borderId="53" xfId="81" applyFont="1" applyFill="1" applyBorder="1" applyAlignment="1">
      <alignment horizontal="center" vertical="center" wrapText="1"/>
    </xf>
    <xf numFmtId="0" fontId="43" fillId="24" borderId="54" xfId="81" applyFont="1" applyFill="1" applyBorder="1" applyAlignment="1">
      <alignment horizontal="center" vertical="center" wrapText="1"/>
    </xf>
    <xf numFmtId="49" fontId="43" fillId="24" borderId="71" xfId="81" applyNumberFormat="1" applyFont="1" applyFill="1" applyBorder="1" applyAlignment="1">
      <alignment horizontal="right" vertical="center" wrapText="1"/>
    </xf>
    <xf numFmtId="49" fontId="43" fillId="24" borderId="30" xfId="81" applyNumberFormat="1" applyFont="1" applyFill="1" applyBorder="1" applyAlignment="1">
      <alignment horizontal="right" vertical="center" wrapText="1"/>
    </xf>
    <xf numFmtId="176" fontId="43" fillId="24" borderId="30" xfId="81" applyNumberFormat="1" applyFont="1" applyFill="1" applyBorder="1" applyAlignment="1">
      <alignment horizontal="center" vertical="center" wrapText="1"/>
    </xf>
    <xf numFmtId="176" fontId="43" fillId="24" borderId="70" xfId="81" applyNumberFormat="1" applyFont="1" applyFill="1" applyBorder="1" applyAlignment="1">
      <alignment horizontal="center" vertical="center" wrapText="1"/>
    </xf>
    <xf numFmtId="0" fontId="43" fillId="24" borderId="30" xfId="81" applyFont="1" applyFill="1" applyBorder="1" applyAlignment="1">
      <alignment horizontal="center" vertical="center" wrapText="1"/>
    </xf>
    <xf numFmtId="0" fontId="43" fillId="24" borderId="31" xfId="81" applyFont="1" applyFill="1" applyBorder="1" applyAlignment="1">
      <alignment horizontal="center" vertical="center" wrapText="1"/>
    </xf>
    <xf numFmtId="0" fontId="100" fillId="29" borderId="51" xfId="81" applyFont="1" applyFill="1" applyBorder="1" applyAlignment="1">
      <alignment horizontal="left" vertical="center"/>
    </xf>
    <xf numFmtId="0" fontId="100" fillId="29" borderId="80" xfId="81" applyFont="1" applyFill="1" applyBorder="1" applyAlignment="1">
      <alignment horizontal="left" vertical="center"/>
    </xf>
    <xf numFmtId="0" fontId="42" fillId="29" borderId="73" xfId="81" applyFont="1" applyFill="1" applyBorder="1" applyAlignment="1">
      <alignment horizontal="center" vertical="center" textRotation="255"/>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59"/>
    <cellStyle name="メモ 3" xfId="51"/>
    <cellStyle name="リンク セル" xfId="29" builtinId="24" customBuiltin="1"/>
    <cellStyle name="悪い" xfId="30" builtinId="27" customBuiltin="1"/>
    <cellStyle name="計算" xfId="31" builtinId="22" customBuiltin="1"/>
    <cellStyle name="警告文" xfId="32" builtinId="11" customBuiltin="1"/>
    <cellStyle name="桁区切り 2" xfId="60"/>
    <cellStyle name="桁区切り 2 2" xfId="68"/>
    <cellStyle name="桁区切り 3" xfId="70"/>
    <cellStyle name="桁区切り 4" xfId="7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76"/>
    <cellStyle name="標準 2" xfId="41"/>
    <cellStyle name="標準 2 2" xfId="50"/>
    <cellStyle name="標準 2 2 2" xfId="54"/>
    <cellStyle name="標準 2 2 2 2" xfId="66"/>
    <cellStyle name="標準 2 3" xfId="52"/>
    <cellStyle name="標準 2 3 2" xfId="75"/>
    <cellStyle name="標準 2 3 3" xfId="81"/>
    <cellStyle name="標準 3" xfId="46"/>
    <cellStyle name="標準 3 2" xfId="55"/>
    <cellStyle name="標準 3 3" xfId="62"/>
    <cellStyle name="標準 4" xfId="48"/>
    <cellStyle name="標準 4 2" xfId="49"/>
    <cellStyle name="標準 4 2 2" xfId="56"/>
    <cellStyle name="標準 4 2 2 2" xfId="64"/>
    <cellStyle name="標準 4 2 3" xfId="65"/>
    <cellStyle name="標準 4 3" xfId="61"/>
    <cellStyle name="標準 4 4" xfId="53"/>
    <cellStyle name="標準 4 5" xfId="80"/>
    <cellStyle name="標準 5" xfId="57"/>
    <cellStyle name="標準 5 2" xfId="67"/>
    <cellStyle name="標準 6" xfId="58"/>
    <cellStyle name="標準 6 2" xfId="73"/>
    <cellStyle name="標準 6 2 2" xfId="74"/>
    <cellStyle name="標準 7" xfId="63"/>
    <cellStyle name="標準 7 2" xfId="72"/>
    <cellStyle name="標準 8" xfId="71"/>
    <cellStyle name="標準 9" xfId="69"/>
    <cellStyle name="標準_CT2ID639N277" xfId="79"/>
    <cellStyle name="標準_kyotaku_shinnsei" xfId="42"/>
    <cellStyle name="標準_勤務時間の調べ" xfId="43"/>
    <cellStyle name="標準_第１号様式・付表" xfId="44"/>
    <cellStyle name="標準_付表　訪問介護　修正版_第一号様式 2" xfId="47"/>
    <cellStyle name="標準_老福届" xfId="78"/>
    <cellStyle name="良い" xfId="45" builtinId="26" customBuiltin="1"/>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1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372100" y="77152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xdr:cNvSpPr/>
      </xdr:nvSpPr>
      <xdr:spPr>
        <a:xfrm>
          <a:off x="230505" y="15841980"/>
          <a:ext cx="12580620" cy="161163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xdr:cNvSpPr/>
      </xdr:nvSpPr>
      <xdr:spPr>
        <a:xfrm>
          <a:off x="4147185" y="1005840"/>
          <a:ext cx="6758940" cy="1062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566057</xdr:colOff>
      <xdr:row>5</xdr:row>
      <xdr:rowOff>130629</xdr:rowOff>
    </xdr:from>
    <xdr:to>
      <xdr:col>11</xdr:col>
      <xdr:colOff>361134</xdr:colOff>
      <xdr:row>15</xdr:row>
      <xdr:rowOff>331198</xdr:rowOff>
    </xdr:to>
    <xdr:sp macro="" textlink="">
      <xdr:nvSpPr>
        <xdr:cNvPr id="2" name="Text Box 1">
          <a:extLst>
            <a:ext uri="{FF2B5EF4-FFF2-40B4-BE49-F238E27FC236}">
              <a16:creationId xmlns:a16="http://schemas.microsoft.com/office/drawing/2014/main" id="{00000000-0008-0000-0700-000001AC0000}"/>
            </a:ext>
          </a:extLst>
        </xdr:cNvPr>
        <xdr:cNvSpPr txBox="1">
          <a:spLocks noChangeArrowheads="1"/>
        </xdr:cNvSpPr>
      </xdr:nvSpPr>
      <xdr:spPr bwMode="auto">
        <a:xfrm>
          <a:off x="1183277" y="1319349"/>
          <a:ext cx="6698797" cy="30199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lnSpc>
              <a:spcPts val="2300"/>
            </a:lnSpc>
            <a:defRPr sz="1000"/>
          </a:pPr>
          <a:endParaRPr lang="ja-JP" altLang="en-US" sz="2000" b="0" i="0" u="none" strike="noStrike" baseline="0">
            <a:solidFill>
              <a:srgbClr val="000000"/>
            </a:solidFill>
            <a:latin typeface="ＭＳ Ｐゴシック"/>
            <a:ea typeface="ＭＳ Ｐゴシック"/>
          </a:endParaRPr>
        </a:p>
        <a:p>
          <a:pPr algn="l" rtl="0">
            <a:lnSpc>
              <a:spcPts val="4200"/>
            </a:lnSpc>
            <a:defRPr sz="1000"/>
          </a:pPr>
          <a:r>
            <a:rPr lang="ja-JP" altLang="en-US" sz="3600" b="0" i="0" u="none" strike="noStrike" baseline="0">
              <a:solidFill>
                <a:srgbClr val="000000"/>
              </a:solidFill>
              <a:latin typeface="ＭＳ Ｐゴシック"/>
              <a:ea typeface="ＭＳ Ｐゴシック"/>
            </a:rPr>
            <a:t>来庁予約し、</a:t>
          </a:r>
        </a:p>
        <a:p>
          <a:pPr algn="l" rtl="0">
            <a:lnSpc>
              <a:spcPts val="4200"/>
            </a:lnSpc>
            <a:defRPr sz="1000"/>
          </a:pPr>
          <a:endParaRPr lang="ja-JP" altLang="en-US" sz="3600" b="0" i="0" u="none" strike="noStrike" baseline="0">
            <a:solidFill>
              <a:srgbClr val="000000"/>
            </a:solidFill>
            <a:latin typeface="ＭＳ Ｐゴシック"/>
            <a:ea typeface="ＭＳ Ｐゴシック"/>
          </a:endParaRPr>
        </a:p>
        <a:p>
          <a:pPr algn="l" rtl="0">
            <a:lnSpc>
              <a:spcPts val="4200"/>
            </a:lnSpc>
            <a:defRPr sz="1000"/>
          </a:pPr>
          <a:r>
            <a:rPr lang="ja-JP" altLang="en-US" sz="3600" b="0" i="0" u="none" strike="noStrike" baseline="0">
              <a:solidFill>
                <a:srgbClr val="000000"/>
              </a:solidFill>
              <a:latin typeface="ＭＳ Ｐゴシック"/>
              <a:ea typeface="ＭＳ Ｐゴシック"/>
            </a:rPr>
            <a:t>必ず事前に、平面図を持って、</a:t>
          </a:r>
        </a:p>
        <a:p>
          <a:pPr algn="l" rtl="0">
            <a:lnSpc>
              <a:spcPts val="4200"/>
            </a:lnSpc>
            <a:defRPr sz="1000"/>
          </a:pPr>
          <a:r>
            <a:rPr lang="ja-JP" altLang="en-US" sz="3600" b="0" i="0" u="none" strike="noStrike" baseline="0">
              <a:solidFill>
                <a:srgbClr val="000000"/>
              </a:solidFill>
              <a:latin typeface="ＭＳ Ｐゴシック"/>
              <a:ea typeface="ＭＳ Ｐゴシック"/>
            </a:rPr>
            <a:t>相談にお越しください。</a:t>
          </a:r>
        </a:p>
        <a:p>
          <a:pPr algn="l" rtl="0">
            <a:lnSpc>
              <a:spcPts val="2300"/>
            </a:lnSpc>
            <a:defRPr sz="1000"/>
          </a:pPr>
          <a:endParaRPr lang="ja-JP" altLang="en-US" sz="2000" b="0" i="0" u="none" strike="noStrike" baseline="0">
            <a:solidFill>
              <a:srgbClr val="000000"/>
            </a:solidFill>
            <a:latin typeface="ＭＳ Ｐゴシック"/>
            <a:ea typeface="ＭＳ Ｐゴシック"/>
          </a:endParaRPr>
        </a:p>
        <a:p>
          <a:pPr algn="l" rtl="0">
            <a:lnSpc>
              <a:spcPts val="2300"/>
            </a:lnSpc>
            <a:defRPr sz="1000"/>
          </a:pPr>
          <a:endParaRPr lang="ja-JP" altLang="en-US" sz="20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361950</xdr:colOff>
      <xdr:row>18</xdr:row>
      <xdr:rowOff>0</xdr:rowOff>
    </xdr:to>
    <xdr:grpSp>
      <xdr:nvGrpSpPr>
        <xdr:cNvPr id="33803" name="Group 1"/>
        <xdr:cNvGrpSpPr>
          <a:grpSpLocks/>
        </xdr:cNvGrpSpPr>
      </xdr:nvGrpSpPr>
      <xdr:grpSpPr bwMode="auto">
        <a:xfrm>
          <a:off x="190500" y="1257300"/>
          <a:ext cx="8705850" cy="2011680"/>
          <a:chOff x="20" y="72"/>
          <a:chExt cx="1026" cy="216"/>
        </a:xfrm>
      </xdr:grpSpPr>
      <xdr:sp macro="" textlink="">
        <xdr:nvSpPr>
          <xdr:cNvPr id="33810" name="AutoShape 2"/>
          <xdr:cNvSpPr>
            <a:spLocks noChangeArrowheads="1"/>
          </xdr:cNvSpPr>
        </xdr:nvSpPr>
        <xdr:spPr bwMode="auto">
          <a:xfrm>
            <a:off x="20"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3811" name="AutoShape 3"/>
          <xdr:cNvSpPr>
            <a:spLocks noChangeArrowheads="1"/>
          </xdr:cNvSpPr>
        </xdr:nvSpPr>
        <xdr:spPr bwMode="auto">
          <a:xfrm>
            <a:off x="379"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3812" name="AutoShape 4"/>
          <xdr:cNvSpPr>
            <a:spLocks noChangeArrowheads="1"/>
          </xdr:cNvSpPr>
        </xdr:nvSpPr>
        <xdr:spPr bwMode="auto">
          <a:xfrm>
            <a:off x="751"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0</xdr:col>
      <xdr:colOff>180975</xdr:colOff>
      <xdr:row>22</xdr:row>
      <xdr:rowOff>0</xdr:rowOff>
    </xdr:from>
    <xdr:to>
      <xdr:col>14</xdr:col>
      <xdr:colOff>352425</xdr:colOff>
      <xdr:row>34</xdr:row>
      <xdr:rowOff>0</xdr:rowOff>
    </xdr:to>
    <xdr:grpSp>
      <xdr:nvGrpSpPr>
        <xdr:cNvPr id="33804" name="Group 5"/>
        <xdr:cNvGrpSpPr>
          <a:grpSpLocks/>
        </xdr:cNvGrpSpPr>
      </xdr:nvGrpSpPr>
      <xdr:grpSpPr bwMode="auto">
        <a:xfrm>
          <a:off x="180975" y="3939540"/>
          <a:ext cx="8705850" cy="2011680"/>
          <a:chOff x="20" y="72"/>
          <a:chExt cx="1026" cy="216"/>
        </a:xfrm>
      </xdr:grpSpPr>
      <xdr:sp macro="" textlink="">
        <xdr:nvSpPr>
          <xdr:cNvPr id="33807" name="AutoShape 6"/>
          <xdr:cNvSpPr>
            <a:spLocks noChangeArrowheads="1"/>
          </xdr:cNvSpPr>
        </xdr:nvSpPr>
        <xdr:spPr bwMode="auto">
          <a:xfrm>
            <a:off x="20"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3808" name="AutoShape 7"/>
          <xdr:cNvSpPr>
            <a:spLocks noChangeArrowheads="1"/>
          </xdr:cNvSpPr>
        </xdr:nvSpPr>
        <xdr:spPr bwMode="auto">
          <a:xfrm>
            <a:off x="379"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3809" name="AutoShape 8"/>
          <xdr:cNvSpPr>
            <a:spLocks noChangeArrowheads="1"/>
          </xdr:cNvSpPr>
        </xdr:nvSpPr>
        <xdr:spPr bwMode="auto">
          <a:xfrm>
            <a:off x="751"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9</xdr:col>
      <xdr:colOff>466725</xdr:colOff>
      <xdr:row>21</xdr:row>
      <xdr:rowOff>47625</xdr:rowOff>
    </xdr:from>
    <xdr:to>
      <xdr:col>13</xdr:col>
      <xdr:colOff>638175</xdr:colOff>
      <xdr:row>35</xdr:row>
      <xdr:rowOff>95250</xdr:rowOff>
    </xdr:to>
    <xdr:sp macro="" textlink="">
      <xdr:nvSpPr>
        <xdr:cNvPr id="33805" name="Line 9"/>
        <xdr:cNvSpPr>
          <a:spLocks noChangeShapeType="1"/>
        </xdr:cNvSpPr>
      </xdr:nvSpPr>
      <xdr:spPr bwMode="auto">
        <a:xfrm flipH="1">
          <a:off x="6638925" y="3876675"/>
          <a:ext cx="2914650" cy="244792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647700</xdr:colOff>
      <xdr:row>1</xdr:row>
      <xdr:rowOff>142875</xdr:rowOff>
    </xdr:from>
    <xdr:to>
      <xdr:col>12</xdr:col>
      <xdr:colOff>533400</xdr:colOff>
      <xdr:row>2</xdr:row>
      <xdr:rowOff>133350</xdr:rowOff>
    </xdr:to>
    <xdr:sp macro="" textlink="">
      <xdr:nvSpPr>
        <xdr:cNvPr id="33802" name="Rectangle 10"/>
        <xdr:cNvSpPr>
          <a:spLocks noChangeArrowheads="1"/>
        </xdr:cNvSpPr>
      </xdr:nvSpPr>
      <xdr:spPr bwMode="auto">
        <a:xfrm>
          <a:off x="7505700" y="390525"/>
          <a:ext cx="1257300" cy="238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5_&#21220;&#21209;&#34920;_&#36890;&#25152;&#12522;&#12495;&#12499;&#12522;&#12486;&#12540;&#12471;&#12519;&#125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82;&#23384;&#20107;&#26989;&#32773;/07_&#36890;&#25152;&#12522;&#12495;&#65288;&#30149;&#38498;&#12539;&#35386;&#30274;&#25152;&#65289;/&#26082;&#23384;&#23626;&#20986;/0304henko_tsuusho_rih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リハ"/>
      <sheetName val="【記載例】シフト記号表（勤務時間帯）"/>
      <sheetName val="通所リハ（100名）"/>
      <sheetName val="通所リハ（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第3号様式）（新）"/>
      <sheetName val="付表7（通所リハビリ）（新）"/>
      <sheetName val="勤務形態一覧表　通所リハ（参考様式１）"/>
      <sheetName val="シフト記号表（勤務時間帯）"/>
      <sheetName val="記入方法"/>
      <sheetName val="平面図（参考用様式2）（新）"/>
      <sheetName val="写真（例）"/>
      <sheetName val="プルダウン・リスト"/>
    </sheetNames>
    <sheetDataSet>
      <sheetData sheetId="0" refreshError="1"/>
      <sheetData sheetId="1" refreshError="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sheetData sheetId="6"/>
      <sheetData sheetId="7" refreshError="1"/>
      <sheetData sheetId="8">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G39"/>
  <sheetViews>
    <sheetView tabSelected="1" view="pageBreakPreview" zoomScaleNormal="100" zoomScaleSheetLayoutView="100" workbookViewId="0">
      <selection activeCell="B1" sqref="B1:F1"/>
    </sheetView>
  </sheetViews>
  <sheetFormatPr defaultColWidth="9" defaultRowHeight="13.2" x14ac:dyDescent="0.2"/>
  <cols>
    <col min="1" max="1" width="2.88671875" style="13" customWidth="1"/>
    <col min="2" max="2" width="23.44140625" style="13" customWidth="1"/>
    <col min="3" max="3" width="46" style="13" customWidth="1"/>
    <col min="4" max="4" width="11" style="13" customWidth="1"/>
    <col min="5" max="5" width="10.21875" style="13" customWidth="1"/>
    <col min="6" max="6" width="8.6640625" style="13" customWidth="1"/>
    <col min="7" max="16384" width="9" style="13"/>
  </cols>
  <sheetData>
    <row r="1" spans="1:6" s="12" customFormat="1" ht="50.1" customHeight="1" x14ac:dyDescent="0.2">
      <c r="B1" s="473" t="s">
        <v>0</v>
      </c>
      <c r="C1" s="473"/>
      <c r="D1" s="473"/>
      <c r="E1" s="473"/>
      <c r="F1" s="473"/>
    </row>
    <row r="2" spans="1:6" ht="38.25" customHeight="1" x14ac:dyDescent="0.2">
      <c r="B2" s="486" t="s">
        <v>1</v>
      </c>
      <c r="C2" s="486"/>
      <c r="D2" s="486"/>
      <c r="E2" s="486"/>
      <c r="F2" s="486"/>
    </row>
    <row r="3" spans="1:6" x14ac:dyDescent="0.2">
      <c r="B3" s="14" t="s">
        <v>44</v>
      </c>
      <c r="E3" s="15"/>
      <c r="F3" s="16"/>
    </row>
    <row r="4" spans="1:6" x14ac:dyDescent="0.2">
      <c r="B4" s="14"/>
      <c r="E4" s="15"/>
      <c r="F4" s="16"/>
    </row>
    <row r="5" spans="1:6" ht="32.25" customHeight="1" x14ac:dyDescent="0.2">
      <c r="A5" s="487" t="s">
        <v>45</v>
      </c>
      <c r="B5" s="488"/>
      <c r="C5" s="499"/>
      <c r="D5" s="500"/>
      <c r="E5" s="500"/>
      <c r="F5" s="501"/>
    </row>
    <row r="6" spans="1:6" ht="13.8" thickBot="1" x14ac:dyDescent="0.25"/>
    <row r="7" spans="1:6" ht="14.25" customHeight="1" x14ac:dyDescent="0.2">
      <c r="A7" s="17"/>
      <c r="B7" s="18"/>
      <c r="C7" s="18"/>
      <c r="D7" s="502" t="s">
        <v>98</v>
      </c>
      <c r="E7" s="505" t="s">
        <v>32</v>
      </c>
      <c r="F7" s="17"/>
    </row>
    <row r="8" spans="1:6" x14ac:dyDescent="0.2">
      <c r="A8" s="19"/>
      <c r="B8" s="467" t="s">
        <v>46</v>
      </c>
      <c r="C8" s="467"/>
      <c r="D8" s="503"/>
      <c r="E8" s="506"/>
      <c r="F8" s="20" t="s">
        <v>2</v>
      </c>
    </row>
    <row r="9" spans="1:6" ht="13.8" thickBot="1" x14ac:dyDescent="0.25">
      <c r="A9" s="21"/>
      <c r="B9" s="22"/>
      <c r="C9" s="22"/>
      <c r="D9" s="504"/>
      <c r="E9" s="507"/>
      <c r="F9" s="23"/>
    </row>
    <row r="10" spans="1:6" ht="24" customHeight="1" x14ac:dyDescent="0.2">
      <c r="A10" s="489" t="s">
        <v>25</v>
      </c>
      <c r="B10" s="491" t="s">
        <v>532</v>
      </c>
      <c r="C10" s="492"/>
      <c r="D10" s="24" t="s">
        <v>48</v>
      </c>
      <c r="E10" s="25"/>
      <c r="F10" s="26"/>
    </row>
    <row r="11" spans="1:6" ht="29.25" customHeight="1" thickBot="1" x14ac:dyDescent="0.25">
      <c r="A11" s="490"/>
      <c r="B11" s="483" t="s">
        <v>533</v>
      </c>
      <c r="C11" s="484"/>
      <c r="D11" s="27" t="s">
        <v>47</v>
      </c>
      <c r="E11" s="28"/>
      <c r="F11" s="29"/>
    </row>
    <row r="12" spans="1:6" ht="18" customHeight="1" x14ac:dyDescent="0.2">
      <c r="A12" s="30">
        <v>1</v>
      </c>
      <c r="B12" s="485" t="s">
        <v>100</v>
      </c>
      <c r="C12" s="485"/>
      <c r="D12" s="444"/>
      <c r="E12" s="30"/>
      <c r="F12" s="31"/>
    </row>
    <row r="13" spans="1:6" ht="18" customHeight="1" x14ac:dyDescent="0.2">
      <c r="A13" s="32"/>
      <c r="B13" s="497" t="s">
        <v>49</v>
      </c>
      <c r="C13" s="498"/>
      <c r="D13" s="445"/>
      <c r="E13" s="32"/>
      <c r="F13" s="34"/>
    </row>
    <row r="14" spans="1:6" ht="24" customHeight="1" x14ac:dyDescent="0.2">
      <c r="A14" s="35">
        <v>2</v>
      </c>
      <c r="B14" s="495" t="s">
        <v>50</v>
      </c>
      <c r="C14" s="496"/>
      <c r="D14" s="36" t="s">
        <v>48</v>
      </c>
      <c r="E14" s="37"/>
      <c r="F14" s="38"/>
    </row>
    <row r="15" spans="1:6" ht="24" customHeight="1" x14ac:dyDescent="0.2">
      <c r="A15" s="32"/>
      <c r="B15" s="472" t="s">
        <v>432</v>
      </c>
      <c r="C15" s="472"/>
      <c r="D15" s="39" t="s">
        <v>3</v>
      </c>
      <c r="E15" s="40"/>
      <c r="F15" s="35"/>
    </row>
    <row r="16" spans="1:6" ht="24" customHeight="1" x14ac:dyDescent="0.2">
      <c r="A16" s="44">
        <v>3</v>
      </c>
      <c r="B16" s="495" t="s">
        <v>101</v>
      </c>
      <c r="C16" s="496"/>
      <c r="D16" s="36" t="s">
        <v>48</v>
      </c>
      <c r="E16" s="37"/>
      <c r="F16" s="38"/>
    </row>
    <row r="17" spans="1:7" ht="24" customHeight="1" x14ac:dyDescent="0.2">
      <c r="A17" s="32"/>
      <c r="B17" s="11" t="s">
        <v>51</v>
      </c>
      <c r="C17" s="11"/>
      <c r="D17" s="33" t="s">
        <v>48</v>
      </c>
      <c r="E17" s="45"/>
      <c r="F17" s="32"/>
    </row>
    <row r="18" spans="1:7" ht="24" customHeight="1" x14ac:dyDescent="0.2">
      <c r="A18" s="44">
        <v>4</v>
      </c>
      <c r="B18" s="46" t="s">
        <v>4</v>
      </c>
      <c r="C18" s="46"/>
      <c r="D18" s="42" t="s">
        <v>8</v>
      </c>
      <c r="E18" s="43"/>
      <c r="F18" s="47"/>
    </row>
    <row r="19" spans="1:7" ht="24" customHeight="1" x14ac:dyDescent="0.2">
      <c r="A19" s="41">
        <v>5</v>
      </c>
      <c r="B19" s="493" t="s">
        <v>102</v>
      </c>
      <c r="C19" s="494"/>
      <c r="D19" s="48" t="s">
        <v>48</v>
      </c>
      <c r="E19" s="49"/>
      <c r="F19" s="41"/>
    </row>
    <row r="20" spans="1:7" ht="27.75" customHeight="1" x14ac:dyDescent="0.2">
      <c r="A20" s="44">
        <v>6</v>
      </c>
      <c r="B20" s="470" t="s">
        <v>95</v>
      </c>
      <c r="C20" s="471"/>
      <c r="D20" s="36" t="s">
        <v>5</v>
      </c>
      <c r="E20" s="37"/>
      <c r="F20" s="38"/>
    </row>
    <row r="21" spans="1:7" ht="24" customHeight="1" thickBot="1" x14ac:dyDescent="0.25">
      <c r="A21" s="41">
        <v>7</v>
      </c>
      <c r="B21" s="468" t="s">
        <v>431</v>
      </c>
      <c r="C21" s="469"/>
      <c r="D21" s="50" t="s">
        <v>6</v>
      </c>
      <c r="E21" s="41"/>
      <c r="F21" s="51"/>
    </row>
    <row r="22" spans="1:7" ht="24" customHeight="1" x14ac:dyDescent="0.2">
      <c r="A22" s="30">
        <v>8</v>
      </c>
      <c r="B22" s="463" t="s">
        <v>534</v>
      </c>
      <c r="C22" s="464"/>
      <c r="D22" s="69" t="s">
        <v>3</v>
      </c>
      <c r="E22" s="67"/>
      <c r="F22" s="65"/>
    </row>
    <row r="23" spans="1:7" ht="57" customHeight="1" thickBot="1" x14ac:dyDescent="0.25">
      <c r="A23" s="71"/>
      <c r="B23" s="446" t="s">
        <v>535</v>
      </c>
      <c r="C23" s="447"/>
      <c r="D23" s="68"/>
      <c r="E23" s="70"/>
      <c r="F23" s="66"/>
    </row>
    <row r="24" spans="1:7" s="318" customFormat="1" ht="19.5" customHeight="1" thickBot="1" x14ac:dyDescent="0.25">
      <c r="A24" s="450"/>
      <c r="B24" s="450"/>
      <c r="C24" s="450"/>
      <c r="D24" s="450"/>
      <c r="E24" s="450"/>
      <c r="F24" s="450"/>
    </row>
    <row r="25" spans="1:7" s="318" customFormat="1" ht="19.5" customHeight="1" x14ac:dyDescent="0.2">
      <c r="A25" s="319"/>
      <c r="B25" s="457" t="s">
        <v>434</v>
      </c>
      <c r="C25" s="458"/>
      <c r="D25" s="451" t="s">
        <v>435</v>
      </c>
      <c r="E25" s="452"/>
      <c r="F25" s="442" t="s">
        <v>437</v>
      </c>
      <c r="G25" s="441"/>
    </row>
    <row r="26" spans="1:7" s="318" customFormat="1" ht="19.5" customHeight="1" thickBot="1" x14ac:dyDescent="0.25">
      <c r="A26" s="320"/>
      <c r="B26" s="459"/>
      <c r="C26" s="460"/>
      <c r="D26" s="453"/>
      <c r="E26" s="454"/>
      <c r="F26" s="443"/>
      <c r="G26" s="441"/>
    </row>
    <row r="27" spans="1:7" s="318" customFormat="1" ht="19.5" customHeight="1" thickBot="1" x14ac:dyDescent="0.25">
      <c r="A27" s="321">
        <v>1</v>
      </c>
      <c r="B27" s="461" t="s">
        <v>436</v>
      </c>
      <c r="C27" s="462"/>
      <c r="D27" s="455"/>
      <c r="E27" s="456"/>
      <c r="F27" s="324"/>
      <c r="G27" s="323"/>
    </row>
    <row r="28" spans="1:7" s="318" customFormat="1" ht="19.5" customHeight="1" x14ac:dyDescent="0.2">
      <c r="A28" s="322"/>
      <c r="B28" s="322"/>
      <c r="C28" s="322"/>
      <c r="D28" s="322"/>
      <c r="E28" s="322"/>
      <c r="F28" s="322"/>
    </row>
    <row r="29" spans="1:7" ht="18.75" customHeight="1" x14ac:dyDescent="0.2">
      <c r="A29" s="52" t="s">
        <v>41</v>
      </c>
      <c r="B29" s="52"/>
      <c r="C29" s="52"/>
      <c r="D29" s="52"/>
      <c r="E29" s="52"/>
      <c r="F29" s="52"/>
    </row>
    <row r="30" spans="1:7" ht="13.2" customHeight="1" x14ac:dyDescent="0.2">
      <c r="A30" s="448" t="s">
        <v>433</v>
      </c>
      <c r="B30" s="448"/>
      <c r="C30" s="448"/>
      <c r="D30" s="448"/>
      <c r="E30" s="448"/>
      <c r="F30" s="448"/>
    </row>
    <row r="31" spans="1:7" x14ac:dyDescent="0.2">
      <c r="A31" s="448"/>
      <c r="B31" s="448"/>
      <c r="C31" s="448"/>
      <c r="D31" s="448"/>
      <c r="E31" s="448"/>
      <c r="F31" s="448"/>
    </row>
    <row r="32" spans="1:7" ht="13.8" thickBot="1" x14ac:dyDescent="0.25">
      <c r="A32" s="449"/>
      <c r="B32" s="449"/>
      <c r="C32" s="449"/>
      <c r="D32" s="449"/>
      <c r="E32" s="449"/>
      <c r="F32" s="449"/>
    </row>
    <row r="33" spans="2:6" ht="23.25" customHeight="1" x14ac:dyDescent="0.2">
      <c r="B33" s="474" t="s">
        <v>52</v>
      </c>
      <c r="C33" s="475"/>
      <c r="D33" s="475"/>
      <c r="E33" s="475"/>
      <c r="F33" s="476"/>
    </row>
    <row r="34" spans="2:6" ht="23.25" customHeight="1" x14ac:dyDescent="0.2">
      <c r="B34" s="477" t="s">
        <v>7</v>
      </c>
      <c r="C34" s="478"/>
      <c r="D34" s="478"/>
      <c r="E34" s="478"/>
      <c r="F34" s="479"/>
    </row>
    <row r="35" spans="2:6" ht="5.25" customHeight="1" x14ac:dyDescent="0.2">
      <c r="B35" s="480"/>
      <c r="C35" s="481"/>
      <c r="D35" s="481"/>
      <c r="E35" s="481"/>
      <c r="F35" s="482"/>
    </row>
    <row r="36" spans="2:6" ht="23.25" customHeight="1" x14ac:dyDescent="0.2">
      <c r="B36" s="53" t="s">
        <v>42</v>
      </c>
      <c r="C36" s="54"/>
      <c r="D36" s="55"/>
      <c r="E36" s="55"/>
      <c r="F36" s="56"/>
    </row>
    <row r="37" spans="2:6" ht="23.25" customHeight="1" x14ac:dyDescent="0.2">
      <c r="B37" s="53" t="s">
        <v>53</v>
      </c>
      <c r="C37" s="54"/>
      <c r="D37" s="55"/>
      <c r="E37" s="55"/>
      <c r="F37" s="56"/>
    </row>
    <row r="38" spans="2:6" ht="23.25" customHeight="1" x14ac:dyDescent="0.2">
      <c r="B38" s="465" t="s">
        <v>54</v>
      </c>
      <c r="C38" s="57" t="s">
        <v>55</v>
      </c>
      <c r="D38" s="58"/>
      <c r="E38" s="59"/>
      <c r="F38" s="60"/>
    </row>
    <row r="39" spans="2:6" ht="23.25" customHeight="1" x14ac:dyDescent="0.2">
      <c r="B39" s="466"/>
      <c r="C39" s="61" t="s">
        <v>26</v>
      </c>
      <c r="D39" s="62"/>
      <c r="E39" s="63"/>
      <c r="F39" s="64"/>
    </row>
  </sheetData>
  <mergeCells count="32">
    <mergeCell ref="B1:F1"/>
    <mergeCell ref="B33:F33"/>
    <mergeCell ref="B34:F35"/>
    <mergeCell ref="B11:C11"/>
    <mergeCell ref="B12:C12"/>
    <mergeCell ref="B2:F2"/>
    <mergeCell ref="A5:B5"/>
    <mergeCell ref="A10:A11"/>
    <mergeCell ref="B10:C10"/>
    <mergeCell ref="B19:C19"/>
    <mergeCell ref="B16:C16"/>
    <mergeCell ref="B13:C13"/>
    <mergeCell ref="B14:C14"/>
    <mergeCell ref="C5:F5"/>
    <mergeCell ref="D7:D9"/>
    <mergeCell ref="E7:E9"/>
    <mergeCell ref="B38:B39"/>
    <mergeCell ref="B8:C8"/>
    <mergeCell ref="B21:C21"/>
    <mergeCell ref="B20:C20"/>
    <mergeCell ref="B15:C15"/>
    <mergeCell ref="G25:G26"/>
    <mergeCell ref="F25:F26"/>
    <mergeCell ref="D12:D13"/>
    <mergeCell ref="B23:C23"/>
    <mergeCell ref="A30:F32"/>
    <mergeCell ref="A24:F24"/>
    <mergeCell ref="D25:E26"/>
    <mergeCell ref="D27:E27"/>
    <mergeCell ref="B25:C26"/>
    <mergeCell ref="B27:C27"/>
    <mergeCell ref="B22:C22"/>
  </mergeCells>
  <phoneticPr fontId="14"/>
  <pageMargins left="0.46" right="0.35" top="0.52" bottom="0.69" header="0.36" footer="0.51200000000000001"/>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topLeftCell="I1" workbookViewId="0">
      <selection activeCell="K12" sqref="K12"/>
    </sheetView>
  </sheetViews>
  <sheetFormatPr defaultColWidth="10" defaultRowHeight="19.2" x14ac:dyDescent="0.2"/>
  <cols>
    <col min="1" max="1" width="1.88671875" style="98" customWidth="1"/>
    <col min="2" max="2" width="10" style="98"/>
    <col min="3" max="12" width="45.109375" style="98" customWidth="1"/>
    <col min="13" max="16384" width="10" style="98"/>
  </cols>
  <sheetData>
    <row r="1" spans="1:12" x14ac:dyDescent="0.2">
      <c r="A1" s="96"/>
      <c r="B1" s="97" t="s">
        <v>314</v>
      </c>
      <c r="C1" s="97"/>
      <c r="D1" s="97"/>
    </row>
    <row r="2" spans="1:12" x14ac:dyDescent="0.2">
      <c r="A2" s="96"/>
      <c r="B2" s="97"/>
      <c r="C2" s="97"/>
      <c r="D2" s="97"/>
    </row>
    <row r="3" spans="1:12" x14ac:dyDescent="0.2">
      <c r="A3" s="96"/>
      <c r="B3" s="99" t="s">
        <v>187</v>
      </c>
      <c r="C3" s="99" t="s">
        <v>315</v>
      </c>
      <c r="D3" s="97"/>
    </row>
    <row r="4" spans="1:12" x14ac:dyDescent="0.2">
      <c r="A4" s="96"/>
      <c r="B4" s="100">
        <v>1</v>
      </c>
      <c r="C4" s="101" t="s">
        <v>163</v>
      </c>
      <c r="D4" s="97"/>
    </row>
    <row r="5" spans="1:12" x14ac:dyDescent="0.2">
      <c r="A5" s="96"/>
      <c r="B5" s="100">
        <v>2</v>
      </c>
      <c r="C5" s="101" t="s">
        <v>316</v>
      </c>
    </row>
    <row r="6" spans="1:12" x14ac:dyDescent="0.2">
      <c r="A6" s="96"/>
      <c r="B6" s="100">
        <v>3</v>
      </c>
      <c r="C6" s="101" t="s">
        <v>317</v>
      </c>
      <c r="D6" s="97"/>
    </row>
    <row r="7" spans="1:12" x14ac:dyDescent="0.2">
      <c r="A7" s="96"/>
      <c r="B7" s="100">
        <v>4</v>
      </c>
      <c r="C7" s="101" t="s">
        <v>318</v>
      </c>
      <c r="D7" s="97"/>
    </row>
    <row r="8" spans="1:12" x14ac:dyDescent="0.2">
      <c r="A8" s="96"/>
      <c r="B8" s="100">
        <v>5</v>
      </c>
      <c r="C8" s="101" t="s">
        <v>319</v>
      </c>
      <c r="D8" s="97"/>
    </row>
    <row r="9" spans="1:12" x14ac:dyDescent="0.2">
      <c r="A9" s="96"/>
      <c r="B9" s="100">
        <v>6</v>
      </c>
      <c r="C9" s="101" t="s">
        <v>320</v>
      </c>
      <c r="D9" s="97"/>
    </row>
    <row r="10" spans="1:12" x14ac:dyDescent="0.2">
      <c r="A10" s="96"/>
      <c r="B10" s="100">
        <v>7</v>
      </c>
      <c r="C10" s="101" t="s">
        <v>321</v>
      </c>
      <c r="D10" s="97"/>
    </row>
    <row r="11" spans="1:12" x14ac:dyDescent="0.2">
      <c r="A11" s="96"/>
      <c r="B11" s="100">
        <v>8</v>
      </c>
      <c r="C11" s="101" t="s">
        <v>321</v>
      </c>
      <c r="D11" s="97"/>
    </row>
    <row r="12" spans="1:12" x14ac:dyDescent="0.2">
      <c r="A12" s="96"/>
      <c r="B12" s="100">
        <v>9</v>
      </c>
      <c r="C12" s="101" t="s">
        <v>321</v>
      </c>
      <c r="D12" s="97"/>
    </row>
    <row r="13" spans="1:12" x14ac:dyDescent="0.2">
      <c r="A13" s="96"/>
      <c r="B13" s="97"/>
      <c r="C13" s="97"/>
      <c r="D13" s="97"/>
    </row>
    <row r="14" spans="1:12" x14ac:dyDescent="0.2">
      <c r="A14" s="96"/>
      <c r="B14" s="97" t="s">
        <v>322</v>
      </c>
      <c r="C14" s="97"/>
      <c r="D14" s="97"/>
    </row>
    <row r="15" spans="1:12" ht="19.8" thickBot="1" x14ac:dyDescent="0.25">
      <c r="A15" s="96"/>
      <c r="B15" s="97"/>
      <c r="C15" s="97"/>
      <c r="D15" s="97"/>
    </row>
    <row r="16" spans="1:12" ht="19.8" thickBot="1" x14ac:dyDescent="0.25">
      <c r="A16" s="96"/>
      <c r="B16" s="102" t="s">
        <v>277</v>
      </c>
      <c r="C16" s="103" t="s">
        <v>279</v>
      </c>
      <c r="D16" s="104" t="s">
        <v>204</v>
      </c>
      <c r="E16" s="104" t="s">
        <v>205</v>
      </c>
      <c r="F16" s="104" t="s">
        <v>206</v>
      </c>
      <c r="G16" s="105" t="s">
        <v>207</v>
      </c>
      <c r="H16" s="106" t="s">
        <v>208</v>
      </c>
      <c r="I16" s="106" t="s">
        <v>209</v>
      </c>
      <c r="J16" s="106" t="s">
        <v>210</v>
      </c>
      <c r="K16" s="106" t="s">
        <v>321</v>
      </c>
      <c r="L16" s="107" t="s">
        <v>321</v>
      </c>
    </row>
    <row r="17" spans="1:12" x14ac:dyDescent="0.2">
      <c r="A17" s="96"/>
      <c r="B17" s="1001" t="s">
        <v>323</v>
      </c>
      <c r="C17" s="108" t="s">
        <v>279</v>
      </c>
      <c r="D17" s="109" t="s">
        <v>324</v>
      </c>
      <c r="E17" s="109" t="s">
        <v>205</v>
      </c>
      <c r="F17" s="109" t="s">
        <v>206</v>
      </c>
      <c r="G17" s="110" t="s">
        <v>325</v>
      </c>
      <c r="H17" s="111" t="s">
        <v>326</v>
      </c>
      <c r="I17" s="111" t="s">
        <v>325</v>
      </c>
      <c r="J17" s="111" t="s">
        <v>325</v>
      </c>
      <c r="K17" s="111" t="s">
        <v>321</v>
      </c>
      <c r="L17" s="112" t="s">
        <v>321</v>
      </c>
    </row>
    <row r="18" spans="1:12" x14ac:dyDescent="0.2">
      <c r="B18" s="1002"/>
      <c r="C18" s="113" t="s">
        <v>321</v>
      </c>
      <c r="D18" s="114" t="s">
        <v>321</v>
      </c>
      <c r="E18" s="114" t="s">
        <v>321</v>
      </c>
      <c r="F18" s="114" t="s">
        <v>321</v>
      </c>
      <c r="G18" s="115" t="s">
        <v>327</v>
      </c>
      <c r="H18" s="114" t="s">
        <v>321</v>
      </c>
      <c r="I18" s="114" t="s">
        <v>321</v>
      </c>
      <c r="J18" s="116" t="s">
        <v>327</v>
      </c>
      <c r="K18" s="116" t="s">
        <v>321</v>
      </c>
      <c r="L18" s="117" t="s">
        <v>321</v>
      </c>
    </row>
    <row r="19" spans="1:12" x14ac:dyDescent="0.2">
      <c r="B19" s="1002"/>
      <c r="C19" s="113" t="s">
        <v>321</v>
      </c>
      <c r="D19" s="114" t="s">
        <v>321</v>
      </c>
      <c r="E19" s="114" t="s">
        <v>321</v>
      </c>
      <c r="F19" s="114" t="s">
        <v>321</v>
      </c>
      <c r="G19" s="114" t="s">
        <v>321</v>
      </c>
      <c r="H19" s="114" t="s">
        <v>321</v>
      </c>
      <c r="I19" s="114" t="s">
        <v>321</v>
      </c>
      <c r="J19" s="114" t="s">
        <v>328</v>
      </c>
      <c r="K19" s="114" t="s">
        <v>321</v>
      </c>
      <c r="L19" s="118" t="s">
        <v>321</v>
      </c>
    </row>
    <row r="20" spans="1:12" x14ac:dyDescent="0.2">
      <c r="B20" s="1002"/>
      <c r="C20" s="113" t="s">
        <v>321</v>
      </c>
      <c r="D20" s="114" t="s">
        <v>321</v>
      </c>
      <c r="E20" s="114" t="s">
        <v>321</v>
      </c>
      <c r="F20" s="114" t="s">
        <v>321</v>
      </c>
      <c r="G20" s="114" t="s">
        <v>321</v>
      </c>
      <c r="H20" s="114" t="s">
        <v>321</v>
      </c>
      <c r="I20" s="114" t="s">
        <v>321</v>
      </c>
      <c r="J20" s="114" t="s">
        <v>329</v>
      </c>
      <c r="K20" s="114" t="s">
        <v>321</v>
      </c>
      <c r="L20" s="118" t="s">
        <v>321</v>
      </c>
    </row>
    <row r="21" spans="1:12" x14ac:dyDescent="0.2">
      <c r="B21" s="1002"/>
      <c r="C21" s="113" t="s">
        <v>321</v>
      </c>
      <c r="D21" s="114" t="s">
        <v>321</v>
      </c>
      <c r="E21" s="114" t="s">
        <v>321</v>
      </c>
      <c r="F21" s="114" t="s">
        <v>321</v>
      </c>
      <c r="G21" s="114" t="s">
        <v>321</v>
      </c>
      <c r="H21" s="114" t="s">
        <v>321</v>
      </c>
      <c r="I21" s="114" t="s">
        <v>321</v>
      </c>
      <c r="J21" s="114" t="s">
        <v>321</v>
      </c>
      <c r="K21" s="114" t="s">
        <v>321</v>
      </c>
      <c r="L21" s="118" t="s">
        <v>321</v>
      </c>
    </row>
    <row r="22" spans="1:12" x14ac:dyDescent="0.2">
      <c r="B22" s="1002"/>
      <c r="C22" s="113" t="s">
        <v>321</v>
      </c>
      <c r="D22" s="114" t="s">
        <v>321</v>
      </c>
      <c r="E22" s="114" t="s">
        <v>321</v>
      </c>
      <c r="F22" s="114" t="s">
        <v>321</v>
      </c>
      <c r="G22" s="114" t="s">
        <v>321</v>
      </c>
      <c r="H22" s="114" t="s">
        <v>321</v>
      </c>
      <c r="I22" s="114" t="s">
        <v>321</v>
      </c>
      <c r="J22" s="114" t="s">
        <v>321</v>
      </c>
      <c r="K22" s="114" t="s">
        <v>321</v>
      </c>
      <c r="L22" s="118" t="s">
        <v>321</v>
      </c>
    </row>
    <row r="23" spans="1:12" x14ac:dyDescent="0.2">
      <c r="B23" s="1002"/>
      <c r="C23" s="113" t="s">
        <v>321</v>
      </c>
      <c r="D23" s="114" t="s">
        <v>321</v>
      </c>
      <c r="E23" s="114" t="s">
        <v>321</v>
      </c>
      <c r="F23" s="114" t="s">
        <v>321</v>
      </c>
      <c r="G23" s="114" t="s">
        <v>321</v>
      </c>
      <c r="H23" s="114" t="s">
        <v>321</v>
      </c>
      <c r="I23" s="114" t="s">
        <v>321</v>
      </c>
      <c r="J23" s="114" t="s">
        <v>321</v>
      </c>
      <c r="K23" s="114" t="s">
        <v>321</v>
      </c>
      <c r="L23" s="118" t="s">
        <v>321</v>
      </c>
    </row>
    <row r="24" spans="1:12" x14ac:dyDescent="0.2">
      <c r="B24" s="1002"/>
      <c r="C24" s="113" t="s">
        <v>321</v>
      </c>
      <c r="D24" s="114" t="s">
        <v>321</v>
      </c>
      <c r="E24" s="114" t="s">
        <v>321</v>
      </c>
      <c r="F24" s="114" t="s">
        <v>321</v>
      </c>
      <c r="G24" s="114" t="s">
        <v>321</v>
      </c>
      <c r="H24" s="114" t="s">
        <v>321</v>
      </c>
      <c r="I24" s="114" t="s">
        <v>321</v>
      </c>
      <c r="J24" s="114" t="s">
        <v>321</v>
      </c>
      <c r="K24" s="114" t="s">
        <v>321</v>
      </c>
      <c r="L24" s="118" t="s">
        <v>321</v>
      </c>
    </row>
    <row r="25" spans="1:12" x14ac:dyDescent="0.2">
      <c r="B25" s="1002"/>
      <c r="C25" s="113" t="s">
        <v>321</v>
      </c>
      <c r="D25" s="114" t="s">
        <v>321</v>
      </c>
      <c r="E25" s="114" t="s">
        <v>321</v>
      </c>
      <c r="F25" s="114" t="s">
        <v>321</v>
      </c>
      <c r="G25" s="114" t="s">
        <v>321</v>
      </c>
      <c r="H25" s="114" t="s">
        <v>321</v>
      </c>
      <c r="I25" s="114" t="s">
        <v>321</v>
      </c>
      <c r="J25" s="114" t="s">
        <v>321</v>
      </c>
      <c r="K25" s="114" t="s">
        <v>321</v>
      </c>
      <c r="L25" s="118" t="s">
        <v>321</v>
      </c>
    </row>
    <row r="26" spans="1:12" x14ac:dyDescent="0.2">
      <c r="B26" s="1002"/>
      <c r="C26" s="113" t="s">
        <v>321</v>
      </c>
      <c r="D26" s="114" t="s">
        <v>321</v>
      </c>
      <c r="E26" s="114" t="s">
        <v>321</v>
      </c>
      <c r="F26" s="114" t="s">
        <v>321</v>
      </c>
      <c r="G26" s="114" t="s">
        <v>321</v>
      </c>
      <c r="H26" s="114" t="s">
        <v>321</v>
      </c>
      <c r="I26" s="114" t="s">
        <v>321</v>
      </c>
      <c r="J26" s="114" t="s">
        <v>321</v>
      </c>
      <c r="K26" s="114" t="s">
        <v>321</v>
      </c>
      <c r="L26" s="118" t="s">
        <v>321</v>
      </c>
    </row>
    <row r="27" spans="1:12" x14ac:dyDescent="0.2">
      <c r="B27" s="1002"/>
      <c r="C27" s="113" t="s">
        <v>321</v>
      </c>
      <c r="D27" s="114" t="s">
        <v>321</v>
      </c>
      <c r="E27" s="114" t="s">
        <v>321</v>
      </c>
      <c r="F27" s="114" t="s">
        <v>321</v>
      </c>
      <c r="G27" s="114" t="s">
        <v>321</v>
      </c>
      <c r="H27" s="114" t="s">
        <v>321</v>
      </c>
      <c r="I27" s="114" t="s">
        <v>321</v>
      </c>
      <c r="J27" s="114" t="s">
        <v>321</v>
      </c>
      <c r="K27" s="114" t="s">
        <v>321</v>
      </c>
      <c r="L27" s="118" t="s">
        <v>321</v>
      </c>
    </row>
    <row r="28" spans="1:12" x14ac:dyDescent="0.2">
      <c r="B28" s="1002"/>
      <c r="C28" s="113" t="s">
        <v>321</v>
      </c>
      <c r="D28" s="114" t="s">
        <v>321</v>
      </c>
      <c r="E28" s="114" t="s">
        <v>321</v>
      </c>
      <c r="F28" s="114" t="s">
        <v>321</v>
      </c>
      <c r="G28" s="114" t="s">
        <v>321</v>
      </c>
      <c r="H28" s="114" t="s">
        <v>321</v>
      </c>
      <c r="I28" s="114" t="s">
        <v>321</v>
      </c>
      <c r="J28" s="114" t="s">
        <v>321</v>
      </c>
      <c r="K28" s="114" t="s">
        <v>321</v>
      </c>
      <c r="L28" s="118" t="s">
        <v>321</v>
      </c>
    </row>
    <row r="29" spans="1:12" ht="19.8" thickBot="1" x14ac:dyDescent="0.25">
      <c r="B29" s="1003"/>
      <c r="C29" s="119" t="s">
        <v>321</v>
      </c>
      <c r="D29" s="120" t="s">
        <v>321</v>
      </c>
      <c r="E29" s="120" t="s">
        <v>321</v>
      </c>
      <c r="F29" s="120" t="s">
        <v>321</v>
      </c>
      <c r="G29" s="120" t="s">
        <v>321</v>
      </c>
      <c r="H29" s="120" t="s">
        <v>321</v>
      </c>
      <c r="I29" s="120" t="s">
        <v>321</v>
      </c>
      <c r="J29" s="120" t="s">
        <v>321</v>
      </c>
      <c r="K29" s="120" t="s">
        <v>321</v>
      </c>
      <c r="L29" s="121" t="s">
        <v>321</v>
      </c>
    </row>
    <row r="32" spans="1:12" x14ac:dyDescent="0.2">
      <c r="C32" s="98" t="s">
        <v>330</v>
      </c>
    </row>
    <row r="33" spans="3:3" x14ac:dyDescent="0.2">
      <c r="C33" s="98" t="s">
        <v>331</v>
      </c>
    </row>
    <row r="34" spans="3:3" x14ac:dyDescent="0.2">
      <c r="C34" s="98" t="s">
        <v>332</v>
      </c>
    </row>
    <row r="35" spans="3:3" x14ac:dyDescent="0.2">
      <c r="C35" s="98" t="s">
        <v>333</v>
      </c>
    </row>
    <row r="36" spans="3:3" x14ac:dyDescent="0.2">
      <c r="C36" s="98" t="s">
        <v>334</v>
      </c>
    </row>
    <row r="37" spans="3:3" x14ac:dyDescent="0.2">
      <c r="C37" s="98" t="s">
        <v>335</v>
      </c>
    </row>
    <row r="38" spans="3:3" x14ac:dyDescent="0.2">
      <c r="C38" s="98" t="s">
        <v>336</v>
      </c>
    </row>
    <row r="39" spans="3:3" x14ac:dyDescent="0.2">
      <c r="C39" s="98" t="s">
        <v>337</v>
      </c>
    </row>
    <row r="40" spans="3:3" x14ac:dyDescent="0.2">
      <c r="C40" s="98" t="s">
        <v>338</v>
      </c>
    </row>
    <row r="41" spans="3:3" x14ac:dyDescent="0.2">
      <c r="C41" s="98" t="s">
        <v>339</v>
      </c>
    </row>
    <row r="42" spans="3:3" x14ac:dyDescent="0.2">
      <c r="C42" s="98" t="s">
        <v>340</v>
      </c>
    </row>
    <row r="43" spans="3:3" x14ac:dyDescent="0.2">
      <c r="C43" s="98" t="s">
        <v>341</v>
      </c>
    </row>
    <row r="44" spans="3:3" x14ac:dyDescent="0.2">
      <c r="C44" s="98" t="s">
        <v>342</v>
      </c>
    </row>
    <row r="46" spans="3:3" x14ac:dyDescent="0.2">
      <c r="C46" s="98" t="s">
        <v>343</v>
      </c>
    </row>
    <row r="47" spans="3:3" x14ac:dyDescent="0.2">
      <c r="C47" s="98" t="s">
        <v>344</v>
      </c>
    </row>
    <row r="48" spans="3:3" x14ac:dyDescent="0.2">
      <c r="C48" s="98" t="s">
        <v>345</v>
      </c>
    </row>
    <row r="49" spans="3:3" x14ac:dyDescent="0.2">
      <c r="C49" s="98" t="s">
        <v>346</v>
      </c>
    </row>
    <row r="50" spans="3:3" x14ac:dyDescent="0.2">
      <c r="C50" s="98" t="s">
        <v>347</v>
      </c>
    </row>
    <row r="51" spans="3:3" x14ac:dyDescent="0.2">
      <c r="C51" s="98" t="s">
        <v>348</v>
      </c>
    </row>
  </sheetData>
  <mergeCells count="1">
    <mergeCell ref="B17:B29"/>
  </mergeCells>
  <phoneticPr fontId="14"/>
  <pageMargins left="0.70866141732283472" right="0.70866141732283472" top="0.74803149606299213" bottom="0.74803149606299213" header="0.31496062992125984" footer="0.31496062992125984"/>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zoomScale="70" zoomScaleNormal="70" workbookViewId="0">
      <selection activeCell="U22" sqref="U22"/>
    </sheetView>
  </sheetViews>
  <sheetFormatPr defaultColWidth="9" defaultRowHeight="13.2" x14ac:dyDescent="0.2"/>
  <cols>
    <col min="1" max="2" width="9" style="122"/>
    <col min="3" max="3" width="13" style="122" customWidth="1"/>
    <col min="4" max="4" width="15.6640625" style="122" customWidth="1"/>
    <col min="5" max="8" width="10.6640625" style="122" customWidth="1"/>
    <col min="9" max="9" width="9" style="122"/>
    <col min="10" max="12" width="5.6640625" style="122" customWidth="1"/>
    <col min="13" max="16384" width="9" style="122"/>
  </cols>
  <sheetData>
    <row r="1" spans="2:13" x14ac:dyDescent="0.2">
      <c r="B1" s="122" t="s">
        <v>349</v>
      </c>
    </row>
    <row r="2" spans="2:13" x14ac:dyDescent="0.2">
      <c r="B2" s="122" t="s">
        <v>350</v>
      </c>
    </row>
    <row r="3" spans="2:13" ht="25.5" customHeight="1" x14ac:dyDescent="0.2">
      <c r="B3" s="1004" t="s">
        <v>351</v>
      </c>
      <c r="C3" s="1005"/>
      <c r="D3" s="1006"/>
      <c r="E3" s="1007"/>
      <c r="F3" s="1007"/>
      <c r="G3" s="1007"/>
      <c r="H3" s="1007"/>
    </row>
    <row r="4" spans="2:13" ht="13.8" thickBot="1" x14ac:dyDescent="0.25"/>
    <row r="5" spans="2:13" ht="28.5" customHeight="1" x14ac:dyDescent="0.2">
      <c r="B5" s="123"/>
      <c r="C5" s="124"/>
      <c r="D5" s="124"/>
      <c r="E5" s="124"/>
      <c r="F5" s="124"/>
      <c r="G5" s="124"/>
      <c r="H5" s="124"/>
      <c r="I5" s="124"/>
      <c r="J5" s="124"/>
      <c r="K5" s="124"/>
      <c r="L5" s="124"/>
      <c r="M5" s="125"/>
    </row>
    <row r="6" spans="2:13" ht="22.5" customHeight="1" x14ac:dyDescent="0.2">
      <c r="B6" s="126"/>
      <c r="C6" s="127"/>
      <c r="D6" s="127"/>
      <c r="E6" s="127"/>
      <c r="F6" s="127"/>
      <c r="G6" s="127"/>
      <c r="H6" s="127"/>
      <c r="I6" s="127"/>
      <c r="J6" s="127"/>
      <c r="K6" s="127"/>
      <c r="L6" s="127"/>
      <c r="M6" s="128"/>
    </row>
    <row r="7" spans="2:13" ht="22.5" customHeight="1" x14ac:dyDescent="0.2">
      <c r="B7" s="126"/>
      <c r="C7" s="127"/>
      <c r="D7" s="127"/>
      <c r="E7" s="127"/>
      <c r="F7" s="127"/>
      <c r="G7" s="127"/>
      <c r="H7" s="127"/>
      <c r="I7" s="127"/>
      <c r="J7" s="127"/>
      <c r="K7" s="127"/>
      <c r="L7" s="127"/>
      <c r="M7" s="128"/>
    </row>
    <row r="8" spans="2:13" ht="22.5" customHeight="1" x14ac:dyDescent="0.2">
      <c r="B8" s="126"/>
      <c r="C8" s="127"/>
      <c r="D8" s="127"/>
      <c r="E8" s="127"/>
      <c r="F8" s="127"/>
      <c r="G8" s="127"/>
      <c r="H8" s="127"/>
      <c r="I8" s="127"/>
      <c r="J8" s="127"/>
      <c r="K8" s="127"/>
      <c r="L8" s="127"/>
      <c r="M8" s="128"/>
    </row>
    <row r="9" spans="2:13" ht="22.5" customHeight="1" x14ac:dyDescent="0.2">
      <c r="B9" s="126"/>
      <c r="C9" s="127"/>
      <c r="D9" s="127"/>
      <c r="E9" s="127"/>
      <c r="F9" s="127"/>
      <c r="G9" s="127"/>
      <c r="H9" s="127"/>
      <c r="I9" s="127"/>
      <c r="J9" s="127"/>
      <c r="K9" s="127"/>
      <c r="L9" s="127"/>
      <c r="M9" s="128"/>
    </row>
    <row r="10" spans="2:13" ht="22.5" customHeight="1" x14ac:dyDescent="0.2">
      <c r="B10" s="126"/>
      <c r="C10" s="127"/>
      <c r="D10" s="127"/>
      <c r="E10" s="127"/>
      <c r="F10" s="127"/>
      <c r="G10" s="127"/>
      <c r="H10" s="127"/>
      <c r="I10" s="127"/>
      <c r="J10" s="127"/>
      <c r="K10" s="127"/>
      <c r="L10" s="127"/>
      <c r="M10" s="128"/>
    </row>
    <row r="11" spans="2:13" ht="22.5" customHeight="1" x14ac:dyDescent="0.2">
      <c r="B11" s="126"/>
      <c r="C11" s="127"/>
      <c r="D11" s="127"/>
      <c r="E11" s="127"/>
      <c r="F11" s="127"/>
      <c r="G11" s="127"/>
      <c r="H11" s="127"/>
      <c r="I11" s="127"/>
      <c r="J11" s="127"/>
      <c r="K11" s="127"/>
      <c r="L11" s="127"/>
      <c r="M11" s="128"/>
    </row>
    <row r="12" spans="2:13" ht="22.5" customHeight="1" x14ac:dyDescent="0.2">
      <c r="B12" s="126"/>
      <c r="C12" s="127"/>
      <c r="D12" s="127"/>
      <c r="E12" s="127"/>
      <c r="F12" s="127"/>
      <c r="G12" s="127"/>
      <c r="H12" s="127"/>
      <c r="I12" s="127"/>
      <c r="J12" s="127"/>
      <c r="K12" s="127"/>
      <c r="L12" s="127"/>
      <c r="M12" s="128"/>
    </row>
    <row r="13" spans="2:13" ht="22.5" customHeight="1" x14ac:dyDescent="0.2">
      <c r="B13" s="126"/>
      <c r="C13" s="127"/>
      <c r="D13" s="127"/>
      <c r="E13" s="127"/>
      <c r="F13" s="127"/>
      <c r="G13" s="127"/>
      <c r="H13" s="127"/>
      <c r="I13" s="127"/>
      <c r="J13" s="127"/>
      <c r="K13" s="127"/>
      <c r="L13" s="127"/>
      <c r="M13" s="128"/>
    </row>
    <row r="14" spans="2:13" ht="22.5" customHeight="1" x14ac:dyDescent="0.2">
      <c r="B14" s="126"/>
      <c r="C14" s="127"/>
      <c r="D14" s="127"/>
      <c r="E14" s="127"/>
      <c r="F14" s="127"/>
      <c r="G14" s="127"/>
      <c r="H14" s="127"/>
      <c r="I14" s="127"/>
      <c r="J14" s="127"/>
      <c r="K14" s="127"/>
      <c r="L14" s="127"/>
      <c r="M14" s="128"/>
    </row>
    <row r="15" spans="2:13" ht="22.5" customHeight="1" x14ac:dyDescent="0.2">
      <c r="B15" s="126"/>
      <c r="C15" s="127"/>
      <c r="D15" s="127"/>
      <c r="E15" s="127"/>
      <c r="F15" s="127"/>
      <c r="G15" s="127"/>
      <c r="H15" s="127"/>
      <c r="I15" s="127"/>
      <c r="J15" s="127"/>
      <c r="K15" s="127"/>
      <c r="L15" s="127"/>
      <c r="M15" s="128"/>
    </row>
    <row r="16" spans="2:13" ht="71.25" customHeight="1" thickBot="1" x14ac:dyDescent="0.25">
      <c r="B16" s="129"/>
      <c r="C16" s="130"/>
      <c r="D16" s="130"/>
      <c r="E16" s="130"/>
      <c r="F16" s="130"/>
      <c r="G16" s="130"/>
      <c r="H16" s="130"/>
      <c r="I16" s="130"/>
      <c r="J16" s="130"/>
      <c r="K16" s="130"/>
      <c r="L16" s="130"/>
      <c r="M16" s="131"/>
    </row>
    <row r="17" spans="2:14" ht="22.5" customHeight="1" x14ac:dyDescent="0.2">
      <c r="B17" s="132" t="s">
        <v>352</v>
      </c>
      <c r="C17" s="122" t="s">
        <v>353</v>
      </c>
    </row>
    <row r="18" spans="2:14" ht="22.5" customHeight="1" x14ac:dyDescent="0.2">
      <c r="B18" s="122">
        <v>2</v>
      </c>
      <c r="C18" s="122" t="s">
        <v>354</v>
      </c>
    </row>
    <row r="19" spans="2:14" ht="22.5" customHeight="1" x14ac:dyDescent="0.2">
      <c r="B19" s="122">
        <v>3</v>
      </c>
      <c r="C19" s="122" t="s">
        <v>355</v>
      </c>
    </row>
    <row r="20" spans="2:14" x14ac:dyDescent="0.2">
      <c r="N20" s="133" t="s">
        <v>142</v>
      </c>
    </row>
  </sheetData>
  <sheetProtection sheet="1" objects="1" scenarios="1"/>
  <mergeCells count="2">
    <mergeCell ref="B3:D3"/>
    <mergeCell ref="E3:H3"/>
  </mergeCells>
  <phoneticPr fontId="14"/>
  <printOptions verticalCentered="1"/>
  <pageMargins left="0.70866141732283472" right="0.70866141732283472" top="0.74803149606299213" bottom="0.74803149606299213" header="0.31496062992125984" footer="0.31496062992125984"/>
  <pageSetup paperSize="9" scale="6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L37"/>
  <sheetViews>
    <sheetView view="pageBreakPreview" zoomScaleNormal="100" zoomScaleSheetLayoutView="100" workbookViewId="0">
      <selection activeCell="T29" sqref="T29"/>
    </sheetView>
  </sheetViews>
  <sheetFormatPr defaultRowHeight="13.2" x14ac:dyDescent="0.2"/>
  <sheetData>
    <row r="1" spans="1:12" ht="20.100000000000001" customHeight="1" x14ac:dyDescent="0.2">
      <c r="A1" t="s">
        <v>86</v>
      </c>
    </row>
    <row r="2" spans="1:12" ht="20.100000000000001" customHeight="1" x14ac:dyDescent="0.2"/>
    <row r="3" spans="1:12" ht="20.100000000000001" customHeight="1" x14ac:dyDescent="0.2">
      <c r="A3" s="9" t="s">
        <v>87</v>
      </c>
      <c r="B3" s="1008"/>
      <c r="C3" s="1008"/>
      <c r="D3" s="1008"/>
      <c r="E3" s="1008"/>
      <c r="F3" s="1008"/>
      <c r="G3" s="1008"/>
    </row>
    <row r="5" spans="1:12" x14ac:dyDescent="0.2">
      <c r="B5" s="1009" t="s">
        <v>88</v>
      </c>
      <c r="C5" s="1009"/>
      <c r="D5" s="1009"/>
      <c r="G5" s="10" t="s">
        <v>89</v>
      </c>
      <c r="H5" s="10"/>
      <c r="I5" s="10"/>
      <c r="L5" t="s">
        <v>90</v>
      </c>
    </row>
    <row r="21" spans="2:12" x14ac:dyDescent="0.2">
      <c r="B21" t="s">
        <v>91</v>
      </c>
      <c r="G21" t="s">
        <v>92</v>
      </c>
      <c r="L21" t="s">
        <v>93</v>
      </c>
    </row>
    <row r="37" spans="10:10" x14ac:dyDescent="0.2">
      <c r="J37" t="s">
        <v>94</v>
      </c>
    </row>
  </sheetData>
  <mergeCells count="2">
    <mergeCell ref="B3:G3"/>
    <mergeCell ref="B5:D5"/>
  </mergeCells>
  <phoneticPr fontId="14"/>
  <pageMargins left="0.39370078740157483" right="0.39370078740157483" top="0.47" bottom="0.39370078740157483" header="0.39" footer="0.51181102362204722"/>
  <pageSetup paperSize="9" scale="7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B3" sqref="B3"/>
    </sheetView>
  </sheetViews>
  <sheetFormatPr defaultColWidth="8.77734375" defaultRowHeight="12" x14ac:dyDescent="0.2"/>
  <cols>
    <col min="1" max="1" width="30.77734375" style="135" customWidth="1"/>
    <col min="2" max="2" width="70.77734375" style="135" customWidth="1"/>
    <col min="3" max="3" width="3" style="135" customWidth="1"/>
    <col min="4" max="16384" width="8.77734375" style="135"/>
  </cols>
  <sheetData>
    <row r="1" spans="1:2" ht="16.95" customHeight="1" x14ac:dyDescent="0.2">
      <c r="A1" s="134" t="s">
        <v>109</v>
      </c>
    </row>
    <row r="2" spans="1:2" ht="32.4" customHeight="1" thickBot="1" x14ac:dyDescent="0.25">
      <c r="A2" s="1016" t="s">
        <v>356</v>
      </c>
      <c r="B2" s="1016"/>
    </row>
    <row r="3" spans="1:2" s="138" customFormat="1" ht="24.9" customHeight="1" x14ac:dyDescent="0.2">
      <c r="A3" s="136" t="s">
        <v>357</v>
      </c>
      <c r="B3" s="137"/>
    </row>
    <row r="4" spans="1:2" s="138" customFormat="1" ht="24.9" customHeight="1" thickBot="1" x14ac:dyDescent="0.25">
      <c r="A4" s="139" t="s">
        <v>12</v>
      </c>
      <c r="B4" s="140"/>
    </row>
    <row r="5" spans="1:2" s="138" customFormat="1" ht="20.100000000000001" customHeight="1" thickBot="1" x14ac:dyDescent="0.25">
      <c r="A5" s="141"/>
      <c r="B5" s="141"/>
    </row>
    <row r="6" spans="1:2" s="138" customFormat="1" ht="33.75" customHeight="1" x14ac:dyDescent="0.2">
      <c r="A6" s="1017" t="s">
        <v>358</v>
      </c>
      <c r="B6" s="1018"/>
    </row>
    <row r="7" spans="1:2" s="138" customFormat="1" ht="24.9" customHeight="1" x14ac:dyDescent="0.2">
      <c r="A7" s="1019" t="s">
        <v>359</v>
      </c>
      <c r="B7" s="1020"/>
    </row>
    <row r="8" spans="1:2" s="138" customFormat="1" ht="99.9" customHeight="1" x14ac:dyDescent="0.2">
      <c r="A8" s="1021"/>
      <c r="B8" s="1022"/>
    </row>
    <row r="9" spans="1:2" s="138" customFormat="1" ht="24.9" customHeight="1" x14ac:dyDescent="0.2">
      <c r="A9" s="1010" t="s">
        <v>360</v>
      </c>
      <c r="B9" s="1011"/>
    </row>
    <row r="10" spans="1:2" s="138" customFormat="1" ht="99.9" customHeight="1" x14ac:dyDescent="0.2">
      <c r="A10" s="1012"/>
      <c r="B10" s="1013"/>
    </row>
    <row r="11" spans="1:2" s="138" customFormat="1" ht="24.9" customHeight="1" x14ac:dyDescent="0.2">
      <c r="A11" s="1010" t="s">
        <v>361</v>
      </c>
      <c r="B11" s="1011"/>
    </row>
    <row r="12" spans="1:2" s="138" customFormat="1" ht="99.9" customHeight="1" x14ac:dyDescent="0.2">
      <c r="A12" s="1012"/>
      <c r="B12" s="1013"/>
    </row>
    <row r="13" spans="1:2" s="138" customFormat="1" ht="24.9" customHeight="1" x14ac:dyDescent="0.2">
      <c r="A13" s="1010" t="s">
        <v>362</v>
      </c>
      <c r="B13" s="1011"/>
    </row>
    <row r="14" spans="1:2" s="138" customFormat="1" ht="99.9" customHeight="1" thickBot="1" x14ac:dyDescent="0.25">
      <c r="A14" s="1014"/>
      <c r="B14" s="1015"/>
    </row>
    <row r="15" spans="1:2" s="138" customFormat="1" ht="13.2" x14ac:dyDescent="0.2">
      <c r="A15" s="142"/>
      <c r="B15" s="142"/>
    </row>
    <row r="16" spans="1:2" ht="16.95" customHeight="1" x14ac:dyDescent="0.2">
      <c r="A16" s="134" t="s">
        <v>363</v>
      </c>
    </row>
    <row r="18" spans="2:2" ht="13.2" x14ac:dyDescent="0.2">
      <c r="B18" s="74" t="s">
        <v>142</v>
      </c>
    </row>
  </sheetData>
  <mergeCells count="10">
    <mergeCell ref="A11:B11"/>
    <mergeCell ref="A12:B12"/>
    <mergeCell ref="A13:B13"/>
    <mergeCell ref="A14:B14"/>
    <mergeCell ref="A2:B2"/>
    <mergeCell ref="A6:B6"/>
    <mergeCell ref="A7:B7"/>
    <mergeCell ref="A8:B8"/>
    <mergeCell ref="A9:B9"/>
    <mergeCell ref="A10:B10"/>
  </mergeCells>
  <phoneticPr fontId="14"/>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activeCell="D9" sqref="D9"/>
    </sheetView>
  </sheetViews>
  <sheetFormatPr defaultColWidth="8.77734375" defaultRowHeight="13.2" x14ac:dyDescent="0.2"/>
  <cols>
    <col min="1" max="1" width="6.33203125" style="134" customWidth="1"/>
    <col min="2" max="3" width="14.77734375" style="134" customWidth="1"/>
    <col min="4" max="5" width="12.77734375" style="134" customWidth="1"/>
    <col min="6" max="6" width="17.77734375" style="134" customWidth="1"/>
    <col min="7" max="12" width="5.33203125" style="134" customWidth="1"/>
    <col min="13" max="16384" width="8.77734375" style="134"/>
  </cols>
  <sheetData>
    <row r="1" spans="1:12" x14ac:dyDescent="0.2">
      <c r="A1" s="1024" t="s">
        <v>364</v>
      </c>
      <c r="B1" s="1024"/>
      <c r="C1" s="1024"/>
      <c r="D1" s="1024"/>
      <c r="E1" s="1024"/>
      <c r="F1" s="1024"/>
      <c r="G1" s="1024"/>
      <c r="H1" s="1024"/>
      <c r="I1" s="1024"/>
      <c r="J1" s="1024"/>
      <c r="K1" s="1024"/>
      <c r="L1" s="1024"/>
    </row>
    <row r="3" spans="1:12" ht="16.95" customHeight="1" x14ac:dyDescent="0.2">
      <c r="A3" s="1016" t="s">
        <v>365</v>
      </c>
      <c r="B3" s="1016"/>
      <c r="C3" s="1016"/>
      <c r="D3" s="1016"/>
      <c r="E3" s="1016"/>
      <c r="F3" s="1016"/>
      <c r="G3" s="1016"/>
      <c r="H3" s="1016"/>
      <c r="I3" s="1016"/>
      <c r="J3" s="1016"/>
      <c r="K3" s="1016"/>
      <c r="L3" s="1016"/>
    </row>
    <row r="4" spans="1:12" ht="16.95" customHeight="1" x14ac:dyDescent="0.2">
      <c r="A4" s="143"/>
      <c r="B4" s="143"/>
      <c r="C4" s="143"/>
      <c r="D4" s="143"/>
      <c r="E4" s="143"/>
      <c r="F4" s="143"/>
      <c r="G4" s="143"/>
      <c r="H4" s="143"/>
      <c r="I4" s="143"/>
      <c r="J4" s="143"/>
      <c r="K4" s="143"/>
      <c r="L4" s="143"/>
    </row>
    <row r="5" spans="1:12" ht="24" customHeight="1" x14ac:dyDescent="0.2">
      <c r="A5" s="144"/>
      <c r="B5" s="144"/>
      <c r="C5" s="144"/>
      <c r="D5" s="144"/>
      <c r="E5" s="144"/>
      <c r="F5" s="144"/>
      <c r="G5" s="145"/>
      <c r="H5" s="146" t="s">
        <v>97</v>
      </c>
      <c r="I5" s="146"/>
      <c r="J5" s="146" t="s">
        <v>28</v>
      </c>
      <c r="K5" s="146"/>
      <c r="L5" s="146" t="s">
        <v>27</v>
      </c>
    </row>
    <row r="6" spans="1:12" ht="16.95" customHeight="1" x14ac:dyDescent="0.2">
      <c r="A6" s="1025" t="s">
        <v>366</v>
      </c>
      <c r="B6" s="1025"/>
      <c r="C6" s="144" t="s">
        <v>367</v>
      </c>
      <c r="D6" s="144"/>
      <c r="E6" s="144"/>
      <c r="F6" s="144"/>
      <c r="G6" s="144"/>
      <c r="H6" s="144"/>
      <c r="I6" s="144"/>
      <c r="J6" s="144"/>
      <c r="K6" s="144"/>
      <c r="L6" s="144"/>
    </row>
    <row r="7" spans="1:12" ht="16.95" customHeight="1" x14ac:dyDescent="0.2">
      <c r="A7" s="147"/>
      <c r="B7" s="147"/>
      <c r="C7" s="147"/>
      <c r="D7" s="147"/>
      <c r="E7" s="147"/>
      <c r="F7" s="147"/>
      <c r="G7" s="147"/>
      <c r="H7" s="147"/>
      <c r="I7" s="147"/>
      <c r="J7" s="147"/>
      <c r="K7" s="147"/>
      <c r="L7" s="147"/>
    </row>
    <row r="8" spans="1:12" s="149" customFormat="1" ht="21" customHeight="1" x14ac:dyDescent="0.2">
      <c r="A8" s="1026" t="s">
        <v>368</v>
      </c>
      <c r="B8" s="1026"/>
      <c r="C8" s="1026"/>
      <c r="D8" s="148" t="s">
        <v>369</v>
      </c>
      <c r="E8" s="1027"/>
      <c r="F8" s="1027"/>
      <c r="G8" s="1027"/>
      <c r="H8" s="1027"/>
      <c r="I8" s="1027"/>
      <c r="J8" s="1027"/>
      <c r="K8" s="1027"/>
      <c r="L8" s="1027"/>
    </row>
    <row r="9" spans="1:12" ht="21" customHeight="1" x14ac:dyDescent="0.2">
      <c r="A9" s="150"/>
      <c r="B9" s="150"/>
      <c r="C9" s="150"/>
      <c r="D9" s="151"/>
      <c r="E9" s="1028"/>
      <c r="F9" s="1028"/>
      <c r="G9" s="1028"/>
      <c r="H9" s="1028"/>
      <c r="I9" s="1028"/>
      <c r="J9" s="1028"/>
      <c r="K9" s="1028"/>
      <c r="L9" s="1028"/>
    </row>
    <row r="10" spans="1:12" ht="21" customHeight="1" x14ac:dyDescent="0.15">
      <c r="A10" s="150"/>
      <c r="B10" s="150"/>
      <c r="C10" s="150"/>
      <c r="D10" s="1029" t="s">
        <v>112</v>
      </c>
      <c r="E10" s="1029"/>
      <c r="F10" s="1030"/>
      <c r="G10" s="1030"/>
      <c r="H10" s="1030"/>
      <c r="I10" s="1030"/>
      <c r="J10" s="1030"/>
      <c r="K10" s="1030"/>
      <c r="L10" s="1030"/>
    </row>
    <row r="11" spans="1:12" ht="21" customHeight="1" x14ac:dyDescent="0.2">
      <c r="D11" s="1032"/>
      <c r="E11" s="1032"/>
      <c r="F11" s="1031"/>
      <c r="G11" s="1031"/>
      <c r="H11" s="1031"/>
      <c r="I11" s="1031"/>
      <c r="J11" s="1031"/>
      <c r="K11" s="1031"/>
      <c r="L11" s="1031"/>
    </row>
    <row r="12" spans="1:12" ht="27.75" customHeight="1" x14ac:dyDescent="0.2">
      <c r="A12" s="1033"/>
      <c r="B12" s="1033"/>
      <c r="C12" s="1033"/>
      <c r="D12" s="1033"/>
      <c r="E12" s="1033"/>
      <c r="F12" s="1033"/>
      <c r="G12" s="1033"/>
      <c r="H12" s="1033"/>
      <c r="I12" s="1033"/>
      <c r="J12" s="1033"/>
      <c r="K12" s="1033"/>
      <c r="L12" s="1033"/>
    </row>
    <row r="13" spans="1:12" ht="27.75" customHeight="1" x14ac:dyDescent="0.2">
      <c r="A13" s="152"/>
      <c r="B13" s="152"/>
      <c r="C13" s="152"/>
      <c r="D13" s="152"/>
      <c r="E13" s="152"/>
      <c r="F13" s="152"/>
      <c r="G13" s="152"/>
      <c r="H13" s="152"/>
      <c r="I13" s="152"/>
      <c r="J13" s="152"/>
      <c r="K13" s="152"/>
      <c r="L13" s="152"/>
    </row>
    <row r="14" spans="1:12" s="138" customFormat="1" ht="16.95" customHeight="1" x14ac:dyDescent="0.2">
      <c r="A14" s="153" t="s">
        <v>370</v>
      </c>
      <c r="B14" s="154"/>
      <c r="C14" s="154"/>
      <c r="D14" s="154"/>
      <c r="E14" s="154"/>
      <c r="F14" s="154"/>
      <c r="G14" s="154"/>
      <c r="H14" s="154"/>
      <c r="I14" s="154"/>
      <c r="J14" s="154"/>
      <c r="K14" s="154"/>
      <c r="L14" s="154"/>
    </row>
    <row r="20" spans="1:8" ht="19.5" customHeight="1" x14ac:dyDescent="0.2">
      <c r="A20" s="155"/>
      <c r="B20" s="1023" t="s">
        <v>371</v>
      </c>
      <c r="C20" s="1023"/>
      <c r="D20" s="1023"/>
      <c r="E20" s="1023"/>
      <c r="F20" s="1023"/>
      <c r="G20" s="1023"/>
      <c r="H20" s="1023"/>
    </row>
    <row r="21" spans="1:8" ht="19.5" customHeight="1" x14ac:dyDescent="0.2">
      <c r="A21" s="155"/>
      <c r="B21" s="1023" t="s">
        <v>372</v>
      </c>
      <c r="C21" s="1023"/>
      <c r="D21" s="1023"/>
      <c r="E21" s="1023"/>
      <c r="F21" s="1023"/>
      <c r="G21" s="1023"/>
      <c r="H21" s="1023"/>
    </row>
    <row r="22" spans="1:8" ht="19.5" customHeight="1" x14ac:dyDescent="0.2">
      <c r="A22" s="155"/>
      <c r="B22" s="1023" t="s">
        <v>373</v>
      </c>
      <c r="C22" s="1023"/>
      <c r="D22" s="1023"/>
      <c r="E22" s="1023"/>
      <c r="F22" s="1023"/>
      <c r="G22" s="1023"/>
      <c r="H22" s="1023"/>
    </row>
    <row r="23" spans="1:8" ht="19.5" customHeight="1" x14ac:dyDescent="0.2">
      <c r="A23" s="155"/>
      <c r="B23" s="1023" t="s">
        <v>374</v>
      </c>
      <c r="C23" s="1023"/>
      <c r="D23" s="1023"/>
      <c r="E23" s="1023"/>
      <c r="F23" s="1023"/>
      <c r="G23" s="1023"/>
      <c r="H23" s="1023"/>
    </row>
    <row r="24" spans="1:8" ht="19.5" customHeight="1" x14ac:dyDescent="0.2">
      <c r="A24" s="155"/>
      <c r="B24" s="1023" t="s">
        <v>375</v>
      </c>
      <c r="C24" s="1023"/>
      <c r="D24" s="1023"/>
      <c r="E24" s="1023"/>
      <c r="F24" s="1023"/>
      <c r="G24" s="1023"/>
      <c r="H24" s="1023"/>
    </row>
    <row r="25" spans="1:8" x14ac:dyDescent="0.2">
      <c r="A25" s="134" t="s">
        <v>376</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4"/>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A20" sqref="A20"/>
    </sheetView>
  </sheetViews>
  <sheetFormatPr defaultColWidth="9.33203125" defaultRowHeight="13.2" x14ac:dyDescent="0.2"/>
  <cols>
    <col min="1" max="1" width="1" style="156" customWidth="1"/>
    <col min="2" max="2" width="7.77734375" style="156" customWidth="1"/>
    <col min="3" max="3" width="110.77734375" style="157" customWidth="1"/>
    <col min="4" max="4" width="1" style="156" customWidth="1"/>
    <col min="5" max="10" width="9.33203125" style="156"/>
    <col min="11" max="11" width="8.6640625" style="156" customWidth="1"/>
    <col min="12" max="16384" width="9.33203125" style="156"/>
  </cols>
  <sheetData>
    <row r="1" spans="2:3" x14ac:dyDescent="0.2">
      <c r="B1" s="156" t="s">
        <v>377</v>
      </c>
    </row>
    <row r="2" spans="2:3" x14ac:dyDescent="0.2">
      <c r="C2" s="158" t="s">
        <v>378</v>
      </c>
    </row>
    <row r="3" spans="2:3" ht="6" customHeight="1" x14ac:dyDescent="0.2"/>
    <row r="4" spans="2:3" x14ac:dyDescent="0.2">
      <c r="B4" s="159" t="s">
        <v>379</v>
      </c>
      <c r="C4" s="160" t="s">
        <v>380</v>
      </c>
    </row>
    <row r="5" spans="2:3" x14ac:dyDescent="0.2">
      <c r="B5" s="161" t="s">
        <v>381</v>
      </c>
      <c r="C5" s="162" t="s">
        <v>382</v>
      </c>
    </row>
    <row r="6" spans="2:3" x14ac:dyDescent="0.2">
      <c r="B6" s="161" t="s">
        <v>383</v>
      </c>
      <c r="C6" s="162" t="s">
        <v>384</v>
      </c>
    </row>
    <row r="7" spans="2:3" x14ac:dyDescent="0.2">
      <c r="B7" s="161" t="s">
        <v>385</v>
      </c>
      <c r="C7" s="162" t="s">
        <v>386</v>
      </c>
    </row>
    <row r="8" spans="2:3" ht="19.2" x14ac:dyDescent="0.2">
      <c r="B8" s="161" t="s">
        <v>387</v>
      </c>
      <c r="C8" s="162" t="s">
        <v>388</v>
      </c>
    </row>
    <row r="9" spans="2:3" x14ac:dyDescent="0.2">
      <c r="B9" s="161" t="s">
        <v>389</v>
      </c>
      <c r="C9" s="162" t="s">
        <v>390</v>
      </c>
    </row>
    <row r="10" spans="2:3" ht="67.2" x14ac:dyDescent="0.2">
      <c r="B10" s="161" t="s">
        <v>391</v>
      </c>
      <c r="C10" s="162" t="s">
        <v>392</v>
      </c>
    </row>
    <row r="11" spans="2:3" ht="86.4" x14ac:dyDescent="0.2">
      <c r="B11" s="161" t="s">
        <v>393</v>
      </c>
      <c r="C11" s="162" t="s">
        <v>394</v>
      </c>
    </row>
    <row r="12" spans="2:3" ht="67.2" x14ac:dyDescent="0.2">
      <c r="B12" s="161" t="s">
        <v>395</v>
      </c>
      <c r="C12" s="162" t="s">
        <v>396</v>
      </c>
    </row>
    <row r="13" spans="2:3" ht="76.8" x14ac:dyDescent="0.2">
      <c r="B13" s="161" t="s">
        <v>397</v>
      </c>
      <c r="C13" s="162" t="s">
        <v>398</v>
      </c>
    </row>
    <row r="14" spans="2:3" ht="28.8" x14ac:dyDescent="0.2">
      <c r="B14" s="161" t="s">
        <v>399</v>
      </c>
      <c r="C14" s="162" t="s">
        <v>400</v>
      </c>
    </row>
    <row r="15" spans="2:3" ht="38.4" x14ac:dyDescent="0.2">
      <c r="B15" s="161" t="s">
        <v>401</v>
      </c>
      <c r="C15" s="162" t="s">
        <v>402</v>
      </c>
    </row>
    <row r="16" spans="2:3" ht="28.8" x14ac:dyDescent="0.2">
      <c r="B16" s="161" t="s">
        <v>403</v>
      </c>
      <c r="C16" s="162" t="s">
        <v>404</v>
      </c>
    </row>
    <row r="17" spans="2:3" x14ac:dyDescent="0.2">
      <c r="B17" s="161" t="s">
        <v>405</v>
      </c>
      <c r="C17" s="162" t="s">
        <v>406</v>
      </c>
    </row>
    <row r="18" spans="2:3" ht="19.2" x14ac:dyDescent="0.2">
      <c r="B18" s="161" t="s">
        <v>407</v>
      </c>
      <c r="C18" s="162" t="s">
        <v>408</v>
      </c>
    </row>
    <row r="19" spans="2:3" ht="19.2" x14ac:dyDescent="0.2">
      <c r="B19" s="161" t="s">
        <v>409</v>
      </c>
      <c r="C19" s="162" t="s">
        <v>410</v>
      </c>
    </row>
    <row r="20" spans="2:3" ht="19.2" x14ac:dyDescent="0.2">
      <c r="B20" s="161" t="s">
        <v>411</v>
      </c>
      <c r="C20" s="163" t="s">
        <v>412</v>
      </c>
    </row>
    <row r="21" spans="2:3" ht="19.2" x14ac:dyDescent="0.2">
      <c r="B21" s="164" t="s">
        <v>413</v>
      </c>
      <c r="C21" s="165" t="s">
        <v>414</v>
      </c>
    </row>
    <row r="22" spans="2:3" x14ac:dyDescent="0.2">
      <c r="B22" s="166"/>
    </row>
  </sheetData>
  <phoneticPr fontId="14"/>
  <printOptions horizontalCentered="1"/>
  <pageMargins left="0.23622047244094491" right="0.23622047244094491"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A20" sqref="A20"/>
    </sheetView>
  </sheetViews>
  <sheetFormatPr defaultColWidth="9.33203125" defaultRowHeight="13.2" x14ac:dyDescent="0.2"/>
  <cols>
    <col min="1" max="1" width="1" style="156" customWidth="1"/>
    <col min="2" max="2" width="7.77734375" style="156" customWidth="1"/>
    <col min="3" max="3" width="110.77734375" style="157" customWidth="1"/>
    <col min="4" max="4" width="1" style="156" customWidth="1"/>
    <col min="5" max="10" width="9.33203125" style="156"/>
    <col min="11" max="11" width="8.6640625" style="156" customWidth="1"/>
    <col min="12" max="16384" width="9.33203125" style="156"/>
  </cols>
  <sheetData>
    <row r="1" spans="2:3" x14ac:dyDescent="0.2">
      <c r="B1" s="156" t="s">
        <v>415</v>
      </c>
      <c r="C1" s="156"/>
    </row>
    <row r="2" spans="2:3" x14ac:dyDescent="0.2">
      <c r="C2" s="156" t="s">
        <v>416</v>
      </c>
    </row>
    <row r="3" spans="2:3" ht="6" customHeight="1" x14ac:dyDescent="0.2"/>
    <row r="4" spans="2:3" x14ac:dyDescent="0.2">
      <c r="B4" s="159" t="s">
        <v>379</v>
      </c>
      <c r="C4" s="160" t="s">
        <v>380</v>
      </c>
    </row>
    <row r="5" spans="2:3" ht="19.2" x14ac:dyDescent="0.2">
      <c r="B5" s="161" t="s">
        <v>381</v>
      </c>
      <c r="C5" s="162" t="s">
        <v>417</v>
      </c>
    </row>
    <row r="6" spans="2:3" ht="19.2" x14ac:dyDescent="0.2">
      <c r="B6" s="161" t="s">
        <v>383</v>
      </c>
      <c r="C6" s="162" t="s">
        <v>418</v>
      </c>
    </row>
    <row r="7" spans="2:3" x14ac:dyDescent="0.2">
      <c r="B7" s="161" t="s">
        <v>385</v>
      </c>
      <c r="C7" s="162" t="s">
        <v>386</v>
      </c>
    </row>
    <row r="8" spans="2:3" ht="19.2" x14ac:dyDescent="0.2">
      <c r="B8" s="161" t="s">
        <v>387</v>
      </c>
      <c r="C8" s="162" t="s">
        <v>388</v>
      </c>
    </row>
    <row r="9" spans="2:3" x14ac:dyDescent="0.2">
      <c r="B9" s="161" t="s">
        <v>389</v>
      </c>
      <c r="C9" s="162" t="s">
        <v>390</v>
      </c>
    </row>
    <row r="10" spans="2:3" ht="19.2" x14ac:dyDescent="0.2">
      <c r="B10" s="161" t="s">
        <v>391</v>
      </c>
      <c r="C10" s="162" t="s">
        <v>419</v>
      </c>
    </row>
    <row r="11" spans="2:3" ht="67.2" x14ac:dyDescent="0.2">
      <c r="B11" s="161" t="s">
        <v>393</v>
      </c>
      <c r="C11" s="162" t="s">
        <v>420</v>
      </c>
    </row>
    <row r="12" spans="2:3" ht="67.2" x14ac:dyDescent="0.2">
      <c r="B12" s="161" t="s">
        <v>395</v>
      </c>
      <c r="C12" s="162" t="s">
        <v>421</v>
      </c>
    </row>
    <row r="13" spans="2:3" ht="38.4" x14ac:dyDescent="0.2">
      <c r="B13" s="161" t="s">
        <v>397</v>
      </c>
      <c r="C13" s="162" t="s">
        <v>422</v>
      </c>
    </row>
    <row r="14" spans="2:3" ht="28.8" x14ac:dyDescent="0.2">
      <c r="B14" s="161" t="s">
        <v>399</v>
      </c>
      <c r="C14" s="162" t="s">
        <v>423</v>
      </c>
    </row>
    <row r="15" spans="2:3" ht="38.4" x14ac:dyDescent="0.2">
      <c r="B15" s="161" t="s">
        <v>401</v>
      </c>
      <c r="C15" s="162" t="s">
        <v>424</v>
      </c>
    </row>
    <row r="16" spans="2:3" ht="28.8" x14ac:dyDescent="0.2">
      <c r="B16" s="161" t="s">
        <v>403</v>
      </c>
      <c r="C16" s="162" t="s">
        <v>425</v>
      </c>
    </row>
    <row r="17" spans="2:3" x14ac:dyDescent="0.2">
      <c r="B17" s="161" t="s">
        <v>405</v>
      </c>
      <c r="C17" s="162" t="s">
        <v>406</v>
      </c>
    </row>
    <row r="18" spans="2:3" ht="19.2" x14ac:dyDescent="0.2">
      <c r="B18" s="161" t="s">
        <v>407</v>
      </c>
      <c r="C18" s="162" t="s">
        <v>426</v>
      </c>
    </row>
    <row r="19" spans="2:3" ht="19.2" x14ac:dyDescent="0.2">
      <c r="B19" s="161" t="s">
        <v>409</v>
      </c>
      <c r="C19" s="162" t="s">
        <v>427</v>
      </c>
    </row>
    <row r="20" spans="2:3" ht="19.2" x14ac:dyDescent="0.2">
      <c r="B20" s="161" t="s">
        <v>411</v>
      </c>
      <c r="C20" s="163" t="s">
        <v>428</v>
      </c>
    </row>
    <row r="21" spans="2:3" ht="19.2" x14ac:dyDescent="0.2">
      <c r="B21" s="164" t="s">
        <v>429</v>
      </c>
      <c r="C21" s="165" t="s">
        <v>430</v>
      </c>
    </row>
    <row r="22" spans="2:3" x14ac:dyDescent="0.2">
      <c r="B22" s="166"/>
    </row>
  </sheetData>
  <phoneticPr fontId="14"/>
  <printOptions horizontalCentered="1"/>
  <pageMargins left="0.23622047244094491" right="0.23622047244094491"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view="pageBreakPreview" zoomScaleNormal="100" zoomScaleSheetLayoutView="100" workbookViewId="0">
      <selection activeCell="B4" sqref="B4"/>
    </sheetView>
  </sheetViews>
  <sheetFormatPr defaultColWidth="10" defaultRowHeight="14.4" x14ac:dyDescent="0.2"/>
  <cols>
    <col min="1" max="1" width="2.44140625" style="366" customWidth="1"/>
    <col min="2" max="2" width="3.77734375" style="366" customWidth="1"/>
    <col min="3" max="3" width="2.44140625" style="366" customWidth="1"/>
    <col min="4" max="4" width="1.77734375" style="366" customWidth="1"/>
    <col min="5" max="5" width="9.88671875" style="366" customWidth="1"/>
    <col min="6" max="6" width="10" style="366"/>
    <col min="7" max="7" width="2.77734375" style="366" bestFit="1" customWidth="1"/>
    <col min="8" max="8" width="19.6640625" style="366" customWidth="1"/>
    <col min="9" max="9" width="15.44140625" style="366" customWidth="1"/>
    <col min="10" max="10" width="9.6640625" style="366" customWidth="1"/>
    <col min="11" max="11" width="19.109375" style="366" customWidth="1"/>
    <col min="12" max="12" width="2.109375" style="366" customWidth="1"/>
    <col min="13" max="13" width="3.44140625" style="366" customWidth="1"/>
    <col min="14" max="16384" width="10" style="366"/>
  </cols>
  <sheetData>
    <row r="1" spans="1:13" s="325" customFormat="1" ht="14.25" customHeight="1" x14ac:dyDescent="0.2">
      <c r="B1" s="1041" t="s">
        <v>436</v>
      </c>
      <c r="C1" s="1041"/>
      <c r="D1" s="1041"/>
      <c r="E1" s="1041"/>
      <c r="F1" s="1041"/>
      <c r="G1" s="1041"/>
      <c r="H1" s="1041"/>
      <c r="I1" s="1041"/>
    </row>
    <row r="2" spans="1:13" s="325" customFormat="1" ht="14.25" customHeight="1" x14ac:dyDescent="0.2">
      <c r="B2" s="1041"/>
      <c r="C2" s="1041"/>
      <c r="D2" s="1041"/>
      <c r="E2" s="1041"/>
      <c r="F2" s="1041"/>
      <c r="G2" s="1041"/>
      <c r="H2" s="1041"/>
      <c r="I2" s="1041"/>
    </row>
    <row r="3" spans="1:13" s="325" customFormat="1" ht="14.25" customHeight="1" x14ac:dyDescent="0.2"/>
    <row r="4" spans="1:13" s="325" customFormat="1" ht="21" customHeight="1" x14ac:dyDescent="0.2">
      <c r="A4" s="326"/>
      <c r="B4" s="327" t="s">
        <v>438</v>
      </c>
      <c r="C4" s="328"/>
      <c r="D4" s="328"/>
      <c r="E4" s="328"/>
      <c r="F4" s="328"/>
      <c r="G4" s="328"/>
      <c r="H4" s="328"/>
      <c r="I4" s="328"/>
      <c r="J4" s="328"/>
      <c r="K4" s="328"/>
      <c r="L4" s="329"/>
      <c r="M4" s="326"/>
    </row>
    <row r="5" spans="1:13" s="325" customFormat="1" ht="15" customHeight="1" x14ac:dyDescent="0.2">
      <c r="A5" s="326"/>
      <c r="B5" s="330"/>
      <c r="C5" s="330"/>
      <c r="D5" s="331"/>
      <c r="E5" s="331"/>
      <c r="F5" s="332"/>
      <c r="G5" s="332"/>
      <c r="H5" s="332"/>
      <c r="I5" s="331"/>
      <c r="J5" s="331"/>
      <c r="K5" s="330"/>
      <c r="L5" s="330"/>
      <c r="M5" s="326"/>
    </row>
    <row r="6" spans="1:13" s="325" customFormat="1" ht="15" customHeight="1" x14ac:dyDescent="0.2">
      <c r="A6" s="326"/>
      <c r="B6" s="333" t="s">
        <v>439</v>
      </c>
      <c r="C6" s="326"/>
      <c r="D6" s="1042" t="s">
        <v>440</v>
      </c>
      <c r="E6" s="1042"/>
      <c r="F6" s="1042"/>
      <c r="G6" s="1042"/>
      <c r="H6" s="1042"/>
      <c r="I6" s="1042"/>
      <c r="J6" s="1042"/>
      <c r="K6" s="326"/>
      <c r="L6" s="326"/>
      <c r="M6" s="326"/>
    </row>
    <row r="7" spans="1:13" s="325" customFormat="1" ht="15" customHeight="1" x14ac:dyDescent="0.2">
      <c r="A7" s="326"/>
      <c r="B7" s="333" t="s">
        <v>439</v>
      </c>
      <c r="C7" s="326"/>
      <c r="D7" s="334" t="s">
        <v>441</v>
      </c>
      <c r="E7" s="334"/>
      <c r="F7" s="334"/>
      <c r="G7" s="334"/>
      <c r="H7" s="334"/>
      <c r="I7" s="334"/>
      <c r="J7" s="334"/>
      <c r="K7" s="335"/>
      <c r="L7" s="326"/>
      <c r="M7" s="326"/>
    </row>
    <row r="8" spans="1:13" s="325" customFormat="1" ht="12" customHeight="1" x14ac:dyDescent="0.2">
      <c r="A8" s="326"/>
      <c r="B8" s="333"/>
      <c r="C8" s="326"/>
      <c r="D8" s="334"/>
      <c r="E8" s="334"/>
      <c r="F8" s="334"/>
      <c r="G8" s="334"/>
      <c r="H8" s="334"/>
      <c r="I8" s="334"/>
      <c r="J8" s="334"/>
      <c r="K8" s="335"/>
      <c r="L8" s="326"/>
      <c r="M8" s="326"/>
    </row>
    <row r="9" spans="1:13" s="325" customFormat="1" ht="12" customHeight="1" x14ac:dyDescent="0.2">
      <c r="A9" s="326"/>
      <c r="B9" s="336"/>
      <c r="C9" s="326"/>
      <c r="D9" s="334"/>
      <c r="E9" s="334"/>
      <c r="F9" s="334"/>
      <c r="G9" s="334"/>
      <c r="H9" s="334"/>
      <c r="I9" s="334"/>
      <c r="J9" s="334"/>
      <c r="K9" s="326"/>
      <c r="L9" s="326"/>
      <c r="M9" s="326"/>
    </row>
    <row r="10" spans="1:13" s="325" customFormat="1" ht="15" customHeight="1" x14ac:dyDescent="0.2">
      <c r="A10" s="326"/>
      <c r="B10" s="337" t="s">
        <v>107</v>
      </c>
      <c r="C10" s="326"/>
      <c r="D10" s="1038" t="s">
        <v>442</v>
      </c>
      <c r="E10" s="1038"/>
      <c r="F10" s="1038"/>
      <c r="G10" s="1038"/>
      <c r="H10" s="1038"/>
      <c r="I10" s="1038"/>
      <c r="J10" s="1038"/>
      <c r="K10" s="1038"/>
      <c r="L10" s="338"/>
      <c r="M10" s="326"/>
    </row>
    <row r="11" spans="1:13" s="325" customFormat="1" ht="15" customHeight="1" x14ac:dyDescent="0.2">
      <c r="A11" s="326"/>
      <c r="B11" s="339"/>
      <c r="C11" s="326"/>
      <c r="D11" s="338"/>
      <c r="E11" s="338"/>
      <c r="F11" s="338"/>
      <c r="G11" s="338"/>
      <c r="H11" s="338"/>
      <c r="I11" s="338"/>
      <c r="J11" s="338"/>
      <c r="K11" s="338"/>
      <c r="L11" s="338"/>
      <c r="M11" s="326"/>
    </row>
    <row r="12" spans="1:13" s="325" customFormat="1" ht="15" customHeight="1" x14ac:dyDescent="0.2">
      <c r="A12" s="326"/>
      <c r="B12" s="339"/>
      <c r="C12" s="326"/>
      <c r="D12" s="334"/>
      <c r="E12" s="334"/>
      <c r="F12" s="334"/>
      <c r="G12" s="334"/>
      <c r="H12" s="334"/>
      <c r="I12" s="334"/>
      <c r="J12" s="1034" t="s">
        <v>443</v>
      </c>
      <c r="K12" s="1034"/>
      <c r="L12" s="335"/>
      <c r="M12" s="326"/>
    </row>
    <row r="13" spans="1:13" s="325" customFormat="1" ht="11.25" hidden="1" customHeight="1" x14ac:dyDescent="0.2">
      <c r="A13" s="326"/>
      <c r="B13" s="339"/>
      <c r="C13" s="326"/>
      <c r="D13" s="334"/>
      <c r="E13" s="334"/>
      <c r="F13" s="334"/>
      <c r="G13" s="334"/>
      <c r="H13" s="334"/>
      <c r="I13" s="334"/>
      <c r="J13" s="334"/>
      <c r="K13" s="334"/>
      <c r="L13" s="334"/>
      <c r="M13" s="326"/>
    </row>
    <row r="14" spans="1:13" s="325" customFormat="1" ht="15" hidden="1" customHeight="1" x14ac:dyDescent="0.2">
      <c r="A14" s="326"/>
      <c r="B14" s="340" t="s">
        <v>444</v>
      </c>
      <c r="C14" s="340"/>
      <c r="D14" s="341" t="s">
        <v>445</v>
      </c>
      <c r="E14" s="342"/>
      <c r="F14" s="341"/>
      <c r="G14" s="341"/>
      <c r="H14" s="341"/>
      <c r="I14" s="341"/>
      <c r="J14" s="341"/>
      <c r="K14" s="341"/>
      <c r="L14" s="334"/>
      <c r="M14" s="326"/>
    </row>
    <row r="15" spans="1:13" s="325" customFormat="1" ht="15" hidden="1" customHeight="1" x14ac:dyDescent="0.2">
      <c r="A15" s="326"/>
      <c r="B15" s="343"/>
      <c r="C15" s="343"/>
      <c r="D15" s="343"/>
      <c r="E15" s="341"/>
      <c r="F15" s="341"/>
      <c r="G15" s="341"/>
      <c r="H15" s="341"/>
      <c r="I15" s="341"/>
      <c r="J15" s="341"/>
      <c r="K15" s="341"/>
      <c r="L15" s="334"/>
      <c r="M15" s="326"/>
    </row>
    <row r="16" spans="1:13" s="325" customFormat="1" ht="15" hidden="1" customHeight="1" x14ac:dyDescent="0.2">
      <c r="A16" s="326"/>
      <c r="B16" s="344"/>
      <c r="C16" s="342"/>
      <c r="D16" s="341"/>
      <c r="E16" s="341"/>
      <c r="F16" s="341"/>
      <c r="G16" s="341"/>
      <c r="H16" s="341"/>
      <c r="I16" s="341"/>
      <c r="J16" s="1043" t="s">
        <v>446</v>
      </c>
      <c r="K16" s="1043"/>
      <c r="L16" s="334"/>
      <c r="M16" s="326"/>
    </row>
    <row r="17" spans="1:13" s="325" customFormat="1" ht="15" hidden="1" customHeight="1" x14ac:dyDescent="0.2">
      <c r="A17" s="326"/>
      <c r="B17" s="344"/>
      <c r="C17" s="342"/>
      <c r="D17" s="342"/>
      <c r="E17" s="342"/>
      <c r="F17" s="342"/>
      <c r="G17" s="342"/>
      <c r="H17" s="342"/>
      <c r="I17" s="1040" t="s">
        <v>447</v>
      </c>
      <c r="J17" s="1040"/>
      <c r="K17" s="1040"/>
      <c r="L17" s="326"/>
      <c r="M17" s="326"/>
    </row>
    <row r="18" spans="1:13" s="325" customFormat="1" ht="15" customHeight="1" x14ac:dyDescent="0.2">
      <c r="A18" s="326"/>
      <c r="B18" s="339"/>
      <c r="C18" s="326"/>
      <c r="D18" s="326"/>
      <c r="E18" s="326"/>
      <c r="F18" s="326"/>
      <c r="G18" s="326"/>
      <c r="H18" s="326"/>
      <c r="I18" s="342"/>
      <c r="J18" s="326"/>
      <c r="K18" s="326"/>
      <c r="L18" s="326"/>
      <c r="M18" s="326"/>
    </row>
    <row r="19" spans="1:13" s="325" customFormat="1" ht="15" customHeight="1" x14ac:dyDescent="0.2">
      <c r="A19" s="326"/>
      <c r="B19" s="339" t="s">
        <v>448</v>
      </c>
      <c r="C19" s="326"/>
      <c r="D19" s="1038" t="s">
        <v>449</v>
      </c>
      <c r="E19" s="1038"/>
      <c r="F19" s="1038"/>
      <c r="G19" s="1038"/>
      <c r="H19" s="1038"/>
      <c r="I19" s="1038"/>
      <c r="J19" s="1038"/>
      <c r="K19" s="1038"/>
      <c r="L19" s="345"/>
      <c r="M19" s="326"/>
    </row>
    <row r="20" spans="1:13" s="325" customFormat="1" ht="5.25" customHeight="1" x14ac:dyDescent="0.2">
      <c r="A20" s="326"/>
      <c r="B20" s="339"/>
      <c r="C20" s="326"/>
      <c r="D20" s="345"/>
      <c r="E20" s="345"/>
      <c r="F20" s="345"/>
      <c r="G20" s="345"/>
      <c r="H20" s="345"/>
      <c r="I20" s="345"/>
      <c r="J20" s="345"/>
      <c r="K20" s="345"/>
      <c r="L20" s="345"/>
      <c r="M20" s="326"/>
    </row>
    <row r="21" spans="1:13" s="325" customFormat="1" ht="15.75" customHeight="1" x14ac:dyDescent="0.2">
      <c r="A21" s="326"/>
      <c r="B21" s="339"/>
      <c r="C21" s="326"/>
      <c r="D21" s="1038" t="s">
        <v>450</v>
      </c>
      <c r="E21" s="1038"/>
      <c r="F21" s="1038"/>
      <c r="G21" s="1038"/>
      <c r="H21" s="1038"/>
      <c r="I21" s="1038"/>
      <c r="J21" s="1038"/>
      <c r="K21" s="1038"/>
      <c r="L21" s="346"/>
      <c r="M21" s="326"/>
    </row>
    <row r="22" spans="1:13" s="325" customFormat="1" ht="7.5" customHeight="1" x14ac:dyDescent="0.2">
      <c r="A22" s="326"/>
      <c r="B22" s="339"/>
      <c r="C22" s="326"/>
      <c r="D22" s="326"/>
      <c r="E22" s="326"/>
      <c r="F22" s="326"/>
      <c r="G22" s="326"/>
      <c r="H22" s="326"/>
      <c r="I22" s="326"/>
      <c r="J22" s="334"/>
      <c r="K22" s="334"/>
      <c r="L22" s="334"/>
      <c r="M22" s="326"/>
    </row>
    <row r="23" spans="1:13" s="325" customFormat="1" ht="15" customHeight="1" x14ac:dyDescent="0.2">
      <c r="A23" s="326"/>
      <c r="B23" s="339"/>
      <c r="C23" s="1034" t="s">
        <v>451</v>
      </c>
      <c r="D23" s="1034"/>
      <c r="E23" s="1034"/>
      <c r="F23" s="1034"/>
      <c r="G23" s="1034"/>
      <c r="H23" s="1034"/>
      <c r="I23" s="1034"/>
      <c r="J23" s="1034"/>
      <c r="K23" s="1034"/>
      <c r="L23" s="334"/>
      <c r="M23" s="326"/>
    </row>
    <row r="24" spans="1:13" s="325" customFormat="1" ht="6" customHeight="1" x14ac:dyDescent="0.2">
      <c r="A24" s="326"/>
      <c r="B24" s="339"/>
      <c r="C24" s="326"/>
      <c r="D24" s="326"/>
      <c r="E24" s="326"/>
      <c r="F24" s="326"/>
      <c r="G24" s="326"/>
      <c r="H24" s="326"/>
      <c r="I24" s="326"/>
      <c r="J24" s="326"/>
      <c r="K24" s="326"/>
      <c r="L24" s="334"/>
      <c r="M24" s="326"/>
    </row>
    <row r="25" spans="1:13" s="325" customFormat="1" ht="15" customHeight="1" x14ac:dyDescent="0.2">
      <c r="A25" s="326"/>
      <c r="B25" s="339"/>
      <c r="C25" s="326"/>
      <c r="D25" s="326"/>
      <c r="E25" s="326"/>
      <c r="F25" s="326"/>
      <c r="G25" s="326"/>
      <c r="H25" s="326"/>
      <c r="I25" s="1034" t="s">
        <v>443</v>
      </c>
      <c r="J25" s="1034"/>
      <c r="K25" s="1034"/>
      <c r="L25" s="334"/>
      <c r="M25" s="326"/>
    </row>
    <row r="26" spans="1:13" s="325" customFormat="1" ht="6" customHeight="1" x14ac:dyDescent="0.2">
      <c r="A26" s="326"/>
      <c r="B26" s="339"/>
      <c r="C26" s="326"/>
      <c r="D26" s="326"/>
      <c r="E26" s="326"/>
      <c r="F26" s="326"/>
      <c r="G26" s="326"/>
      <c r="H26" s="326"/>
      <c r="I26" s="347"/>
      <c r="J26" s="347"/>
      <c r="K26" s="347"/>
      <c r="L26" s="334"/>
      <c r="M26" s="326"/>
    </row>
    <row r="27" spans="1:13" s="325" customFormat="1" ht="15" customHeight="1" x14ac:dyDescent="0.2">
      <c r="A27" s="326"/>
      <c r="B27" s="339"/>
      <c r="C27" s="1034" t="s">
        <v>452</v>
      </c>
      <c r="D27" s="1034"/>
      <c r="E27" s="1034"/>
      <c r="F27" s="1034"/>
      <c r="G27" s="1034"/>
      <c r="H27" s="1034"/>
      <c r="I27" s="1034"/>
      <c r="J27" s="1034"/>
      <c r="K27" s="1034"/>
      <c r="L27" s="334"/>
      <c r="M27" s="326"/>
    </row>
    <row r="28" spans="1:13" s="325" customFormat="1" ht="6" customHeight="1" x14ac:dyDescent="0.2">
      <c r="A28" s="326"/>
      <c r="B28" s="339"/>
      <c r="C28" s="326"/>
      <c r="D28" s="326"/>
      <c r="E28" s="326"/>
      <c r="F28" s="326"/>
      <c r="G28" s="326"/>
      <c r="H28" s="326"/>
      <c r="I28" s="326"/>
      <c r="J28" s="326"/>
      <c r="K28" s="326"/>
      <c r="L28" s="334"/>
      <c r="M28" s="326"/>
    </row>
    <row r="29" spans="1:13" s="325" customFormat="1" ht="15" customHeight="1" x14ac:dyDescent="0.2">
      <c r="A29" s="326"/>
      <c r="B29" s="339"/>
      <c r="C29" s="326"/>
      <c r="D29" s="326"/>
      <c r="E29" s="326"/>
      <c r="F29" s="326"/>
      <c r="G29" s="326"/>
      <c r="H29" s="326"/>
      <c r="I29" s="1034" t="s">
        <v>443</v>
      </c>
      <c r="J29" s="1034"/>
      <c r="K29" s="1034"/>
      <c r="L29" s="334"/>
      <c r="M29" s="326"/>
    </row>
    <row r="30" spans="1:13" s="325" customFormat="1" ht="6.75" customHeight="1" x14ac:dyDescent="0.2">
      <c r="A30" s="326"/>
      <c r="B30" s="339"/>
      <c r="C30" s="326"/>
      <c r="D30" s="326"/>
      <c r="E30" s="326"/>
      <c r="F30" s="326"/>
      <c r="G30" s="326"/>
      <c r="H30" s="326"/>
      <c r="I30" s="347"/>
      <c r="J30" s="347"/>
      <c r="K30" s="347"/>
      <c r="L30" s="334"/>
      <c r="M30" s="326"/>
    </row>
    <row r="31" spans="1:13" s="325" customFormat="1" ht="15" customHeight="1" x14ac:dyDescent="0.2">
      <c r="A31" s="326"/>
      <c r="B31" s="339"/>
      <c r="C31" s="1034" t="s">
        <v>453</v>
      </c>
      <c r="D31" s="1034"/>
      <c r="E31" s="1034"/>
      <c r="F31" s="1034"/>
      <c r="G31" s="1034"/>
      <c r="H31" s="1034"/>
      <c r="I31" s="1034"/>
      <c r="J31" s="1034"/>
      <c r="K31" s="1034"/>
      <c r="L31" s="334"/>
      <c r="M31" s="326"/>
    </row>
    <row r="32" spans="1:13" s="325" customFormat="1" ht="15" customHeight="1" x14ac:dyDescent="0.2">
      <c r="A32" s="326"/>
      <c r="B32" s="339"/>
      <c r="C32" s="326"/>
      <c r="D32" s="326"/>
      <c r="E32" s="326"/>
      <c r="F32" s="326"/>
      <c r="G32" s="326"/>
      <c r="H32" s="326"/>
      <c r="I32" s="1034" t="s">
        <v>443</v>
      </c>
      <c r="J32" s="1034"/>
      <c r="K32" s="1034"/>
      <c r="L32" s="334"/>
      <c r="M32" s="326"/>
    </row>
    <row r="33" spans="1:13" s="325" customFormat="1" ht="8.25" customHeight="1" x14ac:dyDescent="0.2">
      <c r="A33" s="326"/>
      <c r="B33" s="339"/>
      <c r="C33" s="326"/>
      <c r="D33" s="326"/>
      <c r="E33" s="326"/>
      <c r="F33" s="326"/>
      <c r="G33" s="326"/>
      <c r="H33" s="326"/>
      <c r="I33" s="347"/>
      <c r="J33" s="347"/>
      <c r="K33" s="347"/>
      <c r="L33" s="334"/>
      <c r="M33" s="326"/>
    </row>
    <row r="34" spans="1:13" s="325" customFormat="1" ht="15" customHeight="1" x14ac:dyDescent="0.2">
      <c r="A34" s="326"/>
      <c r="B34" s="339"/>
      <c r="C34" s="1034" t="s">
        <v>454</v>
      </c>
      <c r="D34" s="1034"/>
      <c r="E34" s="1034"/>
      <c r="F34" s="1034"/>
      <c r="G34" s="1034"/>
      <c r="H34" s="1034"/>
      <c r="I34" s="1034"/>
      <c r="J34" s="1034"/>
      <c r="K34" s="1034"/>
      <c r="L34" s="334"/>
      <c r="M34" s="326"/>
    </row>
    <row r="35" spans="1:13" s="325" customFormat="1" ht="6" customHeight="1" x14ac:dyDescent="0.2">
      <c r="A35" s="326"/>
      <c r="B35" s="339"/>
      <c r="C35" s="326"/>
      <c r="D35" s="326"/>
      <c r="E35" s="326"/>
      <c r="F35" s="326"/>
      <c r="G35" s="326"/>
      <c r="H35" s="326"/>
      <c r="I35" s="326"/>
      <c r="J35" s="326"/>
      <c r="K35" s="326"/>
      <c r="L35" s="334"/>
      <c r="M35" s="326"/>
    </row>
    <row r="36" spans="1:13" s="325" customFormat="1" ht="15" customHeight="1" x14ac:dyDescent="0.2">
      <c r="A36" s="326"/>
      <c r="B36" s="339"/>
      <c r="C36" s="326"/>
      <c r="D36" s="326"/>
      <c r="E36" s="326"/>
      <c r="F36" s="326"/>
      <c r="G36" s="326"/>
      <c r="H36" s="326"/>
      <c r="I36" s="1034" t="s">
        <v>443</v>
      </c>
      <c r="J36" s="1034"/>
      <c r="K36" s="1034"/>
      <c r="L36" s="334"/>
      <c r="M36" s="326"/>
    </row>
    <row r="37" spans="1:13" s="325" customFormat="1" ht="10.5" customHeight="1" x14ac:dyDescent="0.2">
      <c r="A37" s="326"/>
      <c r="B37" s="339"/>
      <c r="C37" s="326"/>
      <c r="D37" s="326"/>
      <c r="E37" s="326"/>
      <c r="F37" s="326"/>
      <c r="G37" s="326"/>
      <c r="H37" s="326"/>
      <c r="I37" s="347"/>
      <c r="J37" s="347"/>
      <c r="K37" s="347"/>
      <c r="L37" s="334"/>
      <c r="M37" s="326"/>
    </row>
    <row r="38" spans="1:13" s="325" customFormat="1" ht="15" customHeight="1" x14ac:dyDescent="0.2">
      <c r="A38" s="326"/>
      <c r="C38" s="326"/>
      <c r="D38" s="1039" t="s">
        <v>455</v>
      </c>
      <c r="E38" s="1039"/>
      <c r="F38" s="1039"/>
      <c r="G38" s="1039"/>
      <c r="H38" s="1039"/>
      <c r="I38" s="1039"/>
      <c r="J38" s="1039"/>
      <c r="K38" s="1039"/>
      <c r="L38" s="348"/>
      <c r="M38" s="326"/>
    </row>
    <row r="39" spans="1:13" s="325" customFormat="1" ht="15" customHeight="1" x14ac:dyDescent="0.2">
      <c r="A39" s="326"/>
      <c r="B39" s="339"/>
      <c r="C39" s="326"/>
      <c r="D39" s="326"/>
      <c r="E39" s="326"/>
      <c r="F39" s="326"/>
      <c r="G39" s="326"/>
      <c r="H39" s="326"/>
      <c r="I39" s="326"/>
      <c r="J39" s="326"/>
      <c r="K39" s="326"/>
      <c r="L39" s="326"/>
      <c r="M39" s="326"/>
    </row>
    <row r="40" spans="1:13" s="325" customFormat="1" ht="15" customHeight="1" x14ac:dyDescent="0.2">
      <c r="A40" s="326"/>
      <c r="B40" s="349" t="s">
        <v>108</v>
      </c>
      <c r="C40" s="326"/>
      <c r="D40" s="1037" t="s">
        <v>456</v>
      </c>
      <c r="E40" s="1037"/>
      <c r="F40" s="1037"/>
      <c r="G40" s="1037"/>
      <c r="H40" s="1037"/>
      <c r="I40" s="1037"/>
      <c r="J40" s="1037"/>
      <c r="K40" s="1037"/>
      <c r="M40" s="326"/>
    </row>
    <row r="41" spans="1:13" s="325" customFormat="1" ht="15" customHeight="1" x14ac:dyDescent="0.2">
      <c r="A41" s="326"/>
      <c r="B41" s="339"/>
      <c r="C41" s="326"/>
      <c r="D41" s="1037"/>
      <c r="E41" s="1037"/>
      <c r="F41" s="1037"/>
      <c r="G41" s="1037"/>
      <c r="H41" s="1037"/>
      <c r="I41" s="1037"/>
      <c r="J41" s="1037"/>
      <c r="K41" s="1037"/>
      <c r="L41" s="350"/>
      <c r="M41" s="326"/>
    </row>
    <row r="42" spans="1:13" s="325" customFormat="1" ht="15" customHeight="1" x14ac:dyDescent="0.2">
      <c r="A42" s="326"/>
      <c r="B42" s="349"/>
      <c r="C42" s="326"/>
      <c r="D42" s="345"/>
      <c r="E42" s="345"/>
      <c r="F42" s="345"/>
      <c r="G42" s="345"/>
      <c r="H42" s="345"/>
      <c r="I42" s="1034" t="s">
        <v>443</v>
      </c>
      <c r="J42" s="1034"/>
      <c r="K42" s="1034"/>
      <c r="L42" s="351"/>
      <c r="M42" s="326"/>
    </row>
    <row r="43" spans="1:13" s="325" customFormat="1" ht="12.75" customHeight="1" x14ac:dyDescent="0.2">
      <c r="A43" s="326"/>
      <c r="B43" s="339"/>
      <c r="C43" s="326"/>
      <c r="D43" s="326"/>
      <c r="E43" s="334"/>
      <c r="F43" s="334"/>
      <c r="G43" s="334"/>
      <c r="H43" s="334"/>
      <c r="I43" s="347"/>
      <c r="J43" s="347"/>
      <c r="K43" s="347"/>
      <c r="L43" s="335"/>
      <c r="M43" s="326"/>
    </row>
    <row r="44" spans="1:13" s="325" customFormat="1" ht="15" customHeight="1" x14ac:dyDescent="0.2">
      <c r="A44" s="326"/>
      <c r="B44" s="349" t="s">
        <v>457</v>
      </c>
      <c r="C44" s="326"/>
      <c r="D44" s="1035" t="s">
        <v>458</v>
      </c>
      <c r="E44" s="1035"/>
      <c r="F44" s="1035"/>
      <c r="G44" s="1035"/>
      <c r="H44" s="1035"/>
      <c r="I44" s="1035"/>
      <c r="J44" s="1035"/>
      <c r="K44" s="1035"/>
      <c r="L44" s="352"/>
      <c r="M44" s="326"/>
    </row>
    <row r="45" spans="1:13" s="325" customFormat="1" ht="15" customHeight="1" x14ac:dyDescent="0.2">
      <c r="A45" s="326"/>
      <c r="B45" s="339"/>
      <c r="C45" s="326"/>
      <c r="D45" s="1035"/>
      <c r="E45" s="1035"/>
      <c r="F45" s="1035"/>
      <c r="G45" s="1035"/>
      <c r="H45" s="1035"/>
      <c r="I45" s="1035"/>
      <c r="J45" s="1035"/>
      <c r="K45" s="1035"/>
      <c r="L45" s="352"/>
      <c r="M45" s="326"/>
    </row>
    <row r="46" spans="1:13" s="325" customFormat="1" ht="15" customHeight="1" x14ac:dyDescent="0.2">
      <c r="A46" s="326"/>
      <c r="B46" s="353"/>
      <c r="C46" s="354"/>
      <c r="D46" s="355"/>
      <c r="E46" s="356"/>
      <c r="F46" s="356"/>
      <c r="G46" s="356"/>
      <c r="H46" s="357"/>
      <c r="I46" s="1036" t="s">
        <v>459</v>
      </c>
      <c r="J46" s="1036"/>
      <c r="K46" s="1036"/>
      <c r="L46" s="355"/>
      <c r="M46" s="326"/>
    </row>
    <row r="47" spans="1:13" s="325" customFormat="1" ht="19.5" customHeight="1" x14ac:dyDescent="0.2">
      <c r="A47" s="326"/>
      <c r="B47" s="339"/>
      <c r="C47" s="326"/>
      <c r="D47" s="358"/>
      <c r="E47" s="357"/>
      <c r="F47" s="357"/>
      <c r="G47" s="357"/>
      <c r="H47" s="357"/>
      <c r="I47" s="1036" t="s">
        <v>460</v>
      </c>
      <c r="J47" s="1036"/>
      <c r="K47" s="1036"/>
      <c r="L47" s="358"/>
      <c r="M47" s="326"/>
    </row>
    <row r="48" spans="1:13" s="325" customFormat="1" ht="12" customHeight="1" x14ac:dyDescent="0.2">
      <c r="A48" s="326"/>
      <c r="B48" s="339"/>
      <c r="C48" s="326"/>
      <c r="D48" s="358"/>
      <c r="E48" s="357"/>
      <c r="F48" s="357"/>
      <c r="G48" s="357"/>
      <c r="H48" s="357"/>
      <c r="I48" s="359"/>
      <c r="J48" s="359"/>
      <c r="K48" s="359"/>
      <c r="L48" s="358"/>
      <c r="M48" s="326"/>
    </row>
    <row r="49" spans="1:13" s="325" customFormat="1" ht="12" customHeight="1" x14ac:dyDescent="0.2">
      <c r="A49" s="360" t="s">
        <v>461</v>
      </c>
      <c r="B49" s="339"/>
      <c r="C49" s="326"/>
      <c r="D49" s="358"/>
      <c r="E49" s="361"/>
      <c r="F49" s="361"/>
      <c r="G49" s="361"/>
      <c r="H49" s="361"/>
      <c r="I49" s="362"/>
      <c r="J49" s="362"/>
      <c r="K49" s="362"/>
      <c r="L49" s="363"/>
      <c r="M49" s="326"/>
    </row>
    <row r="50" spans="1:13" s="325" customFormat="1" ht="15" customHeight="1" x14ac:dyDescent="0.2">
      <c r="A50" s="326"/>
      <c r="B50" s="339"/>
      <c r="C50" s="326"/>
      <c r="D50" s="358"/>
      <c r="E50" s="350"/>
      <c r="F50" s="350"/>
      <c r="G50" s="350"/>
      <c r="H50" s="350"/>
      <c r="I50" s="361"/>
      <c r="J50" s="361"/>
      <c r="K50" s="361"/>
      <c r="L50" s="326"/>
      <c r="M50" s="326"/>
    </row>
    <row r="51" spans="1:13" s="325" customFormat="1" ht="15" customHeight="1" x14ac:dyDescent="0.2">
      <c r="A51" s="326"/>
      <c r="B51" s="339"/>
      <c r="C51" s="326"/>
      <c r="D51" s="326"/>
      <c r="E51" s="326"/>
      <c r="F51" s="326"/>
      <c r="G51" s="326"/>
      <c r="H51" s="326"/>
      <c r="I51" s="326"/>
      <c r="J51" s="326"/>
      <c r="K51" s="326"/>
      <c r="L51" s="326"/>
      <c r="M51" s="326"/>
    </row>
    <row r="52" spans="1:13" s="325" customFormat="1" ht="15" customHeight="1" x14ac:dyDescent="0.2">
      <c r="A52" s="326"/>
      <c r="B52" s="339"/>
      <c r="C52" s="326"/>
      <c r="D52" s="326"/>
      <c r="E52" s="326"/>
      <c r="F52" s="326"/>
      <c r="G52" s="326"/>
      <c r="H52" s="326"/>
      <c r="I52" s="326"/>
      <c r="J52" s="326"/>
      <c r="K52" s="326"/>
      <c r="L52" s="326"/>
      <c r="M52" s="326"/>
    </row>
    <row r="53" spans="1:13" s="325" customFormat="1" ht="15" customHeight="1" x14ac:dyDescent="0.2">
      <c r="A53" s="326"/>
      <c r="B53" s="326"/>
      <c r="C53" s="326"/>
      <c r="D53" s="326"/>
      <c r="E53" s="1034"/>
      <c r="F53" s="1034"/>
      <c r="G53" s="1034"/>
      <c r="H53" s="1034"/>
      <c r="I53" s="1034"/>
      <c r="J53" s="1034"/>
      <c r="K53" s="1034"/>
      <c r="L53" s="1034"/>
      <c r="M53" s="326"/>
    </row>
    <row r="54" spans="1:13" s="325" customFormat="1" ht="15" customHeight="1" x14ac:dyDescent="0.2">
      <c r="A54" s="326"/>
      <c r="B54" s="326"/>
      <c r="C54" s="326"/>
      <c r="D54" s="326"/>
      <c r="E54" s="1034"/>
      <c r="F54" s="1034"/>
      <c r="G54" s="1034"/>
      <c r="H54" s="1034"/>
      <c r="I54" s="1034"/>
      <c r="J54" s="1034"/>
      <c r="K54" s="1034"/>
      <c r="L54" s="1034"/>
      <c r="M54" s="326"/>
    </row>
    <row r="55" spans="1:13" s="325" customFormat="1" ht="15" customHeight="1" x14ac:dyDescent="0.2">
      <c r="A55" s="326"/>
      <c r="B55" s="326"/>
      <c r="C55" s="326"/>
      <c r="D55" s="326"/>
      <c r="E55" s="334"/>
      <c r="F55" s="334"/>
      <c r="G55" s="334"/>
      <c r="H55" s="334"/>
      <c r="I55" s="334"/>
      <c r="J55" s="347"/>
      <c r="K55" s="347"/>
      <c r="L55" s="347"/>
      <c r="M55" s="326"/>
    </row>
    <row r="56" spans="1:13" s="325" customFormat="1" ht="15" customHeight="1" x14ac:dyDescent="0.2">
      <c r="A56" s="326"/>
      <c r="B56" s="326"/>
      <c r="C56" s="326"/>
      <c r="D56" s="326"/>
      <c r="E56" s="326"/>
      <c r="F56" s="326"/>
      <c r="G56" s="326"/>
      <c r="H56" s="326"/>
      <c r="I56" s="326"/>
      <c r="J56" s="326"/>
      <c r="K56" s="326"/>
      <c r="L56" s="326"/>
      <c r="M56" s="326"/>
    </row>
    <row r="57" spans="1:13" s="325" customFormat="1" ht="15" customHeight="1" x14ac:dyDescent="0.2">
      <c r="A57" s="326"/>
      <c r="B57" s="326"/>
      <c r="C57" s="336"/>
      <c r="D57" s="326"/>
      <c r="E57" s="334"/>
      <c r="F57" s="364"/>
      <c r="G57" s="364"/>
      <c r="H57" s="364"/>
      <c r="I57" s="364"/>
      <c r="J57" s="364"/>
      <c r="K57" s="364"/>
      <c r="L57" s="326"/>
      <c r="M57" s="326"/>
    </row>
    <row r="58" spans="1:13" s="325" customFormat="1" ht="15" customHeight="1" x14ac:dyDescent="0.2">
      <c r="A58" s="326"/>
      <c r="B58" s="326"/>
      <c r="C58" s="336"/>
      <c r="D58" s="326"/>
      <c r="E58" s="365"/>
      <c r="F58" s="365"/>
      <c r="G58" s="365"/>
      <c r="H58" s="365"/>
      <c r="I58" s="365"/>
      <c r="J58" s="365"/>
      <c r="K58" s="365"/>
      <c r="L58" s="326"/>
      <c r="M58" s="326"/>
    </row>
    <row r="59" spans="1:13" s="325" customFormat="1" ht="26.25" customHeight="1" x14ac:dyDescent="0.2">
      <c r="A59" s="326"/>
      <c r="B59" s="326"/>
      <c r="C59" s="326"/>
      <c r="D59" s="326"/>
      <c r="E59" s="365"/>
      <c r="F59" s="365"/>
      <c r="G59" s="365"/>
      <c r="H59" s="365"/>
      <c r="I59" s="365"/>
      <c r="J59" s="365"/>
      <c r="K59" s="365"/>
      <c r="L59" s="326"/>
      <c r="M59" s="326"/>
    </row>
    <row r="60" spans="1:13" x14ac:dyDescent="0.2">
      <c r="E60" s="365"/>
      <c r="F60" s="365"/>
      <c r="G60" s="365"/>
      <c r="H60" s="365"/>
      <c r="I60" s="365"/>
      <c r="J60" s="365"/>
      <c r="K60" s="365"/>
    </row>
    <row r="61" spans="1:13" x14ac:dyDescent="0.2">
      <c r="E61" s="365"/>
      <c r="F61" s="365"/>
      <c r="G61" s="365"/>
      <c r="H61" s="365"/>
      <c r="I61" s="365"/>
      <c r="J61" s="365"/>
      <c r="K61" s="365"/>
    </row>
  </sheetData>
  <mergeCells count="26">
    <mergeCell ref="I17:K17"/>
    <mergeCell ref="B1:I2"/>
    <mergeCell ref="D6:J6"/>
    <mergeCell ref="D10:K10"/>
    <mergeCell ref="J12:K12"/>
    <mergeCell ref="J16:K16"/>
    <mergeCell ref="D40:K41"/>
    <mergeCell ref="D19:K19"/>
    <mergeCell ref="D21:K21"/>
    <mergeCell ref="C23:K23"/>
    <mergeCell ref="I25:K25"/>
    <mergeCell ref="C27:K27"/>
    <mergeCell ref="I29:K29"/>
    <mergeCell ref="C31:K31"/>
    <mergeCell ref="I32:K32"/>
    <mergeCell ref="C34:K34"/>
    <mergeCell ref="I36:K36"/>
    <mergeCell ref="D38:K38"/>
    <mergeCell ref="E54:I54"/>
    <mergeCell ref="J54:L54"/>
    <mergeCell ref="I42:K42"/>
    <mergeCell ref="D44:K45"/>
    <mergeCell ref="I46:K46"/>
    <mergeCell ref="I47:K47"/>
    <mergeCell ref="E53:I53"/>
    <mergeCell ref="J53:L53"/>
  </mergeCells>
  <phoneticPr fontId="14"/>
  <printOptions horizontalCentered="1"/>
  <pageMargins left="0.2362204724409449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Y19" sqref="Y19"/>
    </sheetView>
  </sheetViews>
  <sheetFormatPr defaultColWidth="2.6640625" defaultRowHeight="14.7" customHeight="1" x14ac:dyDescent="0.2"/>
  <cols>
    <col min="1" max="16384" width="2.6640625" style="370"/>
  </cols>
  <sheetData>
    <row r="1" spans="1:74" ht="14.7" customHeight="1" x14ac:dyDescent="0.2">
      <c r="A1" s="367" t="s">
        <v>462</v>
      </c>
      <c r="B1" s="367"/>
      <c r="C1" s="367"/>
      <c r="D1" s="367"/>
      <c r="E1" s="367"/>
      <c r="F1" s="367"/>
      <c r="G1" s="367"/>
      <c r="H1" s="367"/>
      <c r="I1" s="367"/>
      <c r="J1" s="367"/>
      <c r="K1" s="367"/>
      <c r="L1" s="367"/>
      <c r="M1" s="367"/>
      <c r="N1" s="368"/>
      <c r="O1" s="367"/>
      <c r="P1" s="367"/>
      <c r="Q1" s="367"/>
      <c r="R1" s="367"/>
      <c r="S1" s="367"/>
      <c r="T1" s="367"/>
      <c r="U1" s="367"/>
      <c r="V1" s="367"/>
      <c r="W1" s="369"/>
      <c r="X1" s="369"/>
      <c r="Y1" s="369"/>
      <c r="Z1" s="369"/>
      <c r="AA1" s="369"/>
      <c r="AB1" s="369"/>
      <c r="AC1" s="369"/>
      <c r="AD1" s="369"/>
      <c r="AE1" s="369"/>
      <c r="AF1" s="367" t="s">
        <v>59</v>
      </c>
      <c r="AG1" s="367"/>
      <c r="AH1" s="367"/>
      <c r="AI1" s="367"/>
      <c r="AJ1" s="367"/>
      <c r="AK1" s="367"/>
      <c r="AO1" s="371"/>
      <c r="AP1" s="371"/>
      <c r="AQ1" s="371"/>
      <c r="AR1" s="371"/>
      <c r="AS1" s="371"/>
      <c r="AT1" s="371"/>
      <c r="AU1" s="371"/>
      <c r="AV1" s="371"/>
      <c r="AX1" s="371"/>
      <c r="AY1" s="371"/>
      <c r="AZ1" s="371"/>
      <c r="BA1" s="371"/>
      <c r="BB1" s="371"/>
      <c r="BC1" s="371"/>
      <c r="BD1" s="371"/>
      <c r="BE1" s="371"/>
      <c r="BF1" s="371"/>
      <c r="BG1" s="371"/>
      <c r="BH1" s="371"/>
      <c r="BI1" s="371"/>
      <c r="BJ1" s="371"/>
      <c r="BK1" s="371"/>
      <c r="BL1" s="371"/>
      <c r="BM1" s="371"/>
      <c r="BN1" s="371"/>
      <c r="BO1" s="371"/>
      <c r="BP1" s="371"/>
      <c r="BQ1" s="371"/>
      <c r="BR1" s="371"/>
      <c r="BS1" s="371"/>
      <c r="BT1" s="371"/>
      <c r="BU1" s="371"/>
      <c r="BV1" s="371"/>
    </row>
    <row r="2" spans="1:74" ht="14.7" customHeight="1" x14ac:dyDescent="0.2">
      <c r="A2" s="367"/>
      <c r="B2" s="367"/>
      <c r="C2" s="367"/>
      <c r="D2" s="367"/>
      <c r="E2" s="367"/>
      <c r="F2" s="367"/>
      <c r="G2" s="367"/>
      <c r="H2" s="367"/>
      <c r="I2" s="367"/>
      <c r="J2" s="367"/>
      <c r="K2" s="367"/>
      <c r="L2" s="367"/>
      <c r="M2" s="367"/>
      <c r="N2" s="367"/>
      <c r="O2" s="367"/>
      <c r="P2" s="367"/>
      <c r="Q2" s="367"/>
      <c r="R2" s="367"/>
      <c r="S2" s="367"/>
      <c r="T2" s="367"/>
      <c r="U2" s="367"/>
      <c r="V2" s="367"/>
      <c r="W2" s="372"/>
      <c r="X2" s="372"/>
      <c r="Y2" s="372"/>
      <c r="Z2" s="372"/>
      <c r="AA2" s="372"/>
      <c r="AB2" s="372"/>
      <c r="AC2" s="372"/>
      <c r="AD2" s="372"/>
      <c r="AE2" s="372"/>
      <c r="AF2" s="372"/>
      <c r="AG2" s="372"/>
      <c r="AH2" s="372"/>
      <c r="AI2" s="372"/>
      <c r="AJ2" s="372"/>
      <c r="AK2" s="372"/>
      <c r="AO2" s="371"/>
      <c r="AP2" s="371"/>
      <c r="AQ2" s="371"/>
      <c r="AR2" s="371"/>
      <c r="AS2" s="371"/>
      <c r="AT2" s="371"/>
      <c r="AU2" s="371"/>
      <c r="AV2" s="371"/>
      <c r="AW2" s="371"/>
      <c r="AX2" s="371"/>
      <c r="AY2" s="371"/>
      <c r="AZ2" s="371"/>
      <c r="BA2" s="371"/>
      <c r="BB2" s="371"/>
      <c r="BC2" s="371"/>
      <c r="BD2" s="371"/>
      <c r="BE2" s="371"/>
      <c r="BF2" s="371"/>
      <c r="BG2" s="371"/>
      <c r="BH2" s="371"/>
      <c r="BI2" s="371"/>
      <c r="BJ2" s="371"/>
      <c r="BK2" s="371"/>
      <c r="BL2" s="371"/>
      <c r="BM2" s="371"/>
      <c r="BN2" s="371"/>
      <c r="BO2" s="371"/>
      <c r="BP2" s="371"/>
      <c r="BQ2" s="371"/>
      <c r="BR2" s="371"/>
      <c r="BS2" s="371"/>
      <c r="BT2" s="371"/>
      <c r="BU2" s="371"/>
      <c r="BV2" s="371"/>
    </row>
    <row r="3" spans="1:74" ht="14.7" customHeight="1" x14ac:dyDescent="0.2">
      <c r="A3" s="367"/>
      <c r="B3" s="367"/>
      <c r="C3" s="367"/>
      <c r="D3" s="367"/>
      <c r="E3" s="367" t="s">
        <v>33</v>
      </c>
      <c r="F3" s="367"/>
      <c r="G3" s="367"/>
      <c r="H3" s="367"/>
      <c r="I3" s="367"/>
      <c r="J3" s="367"/>
      <c r="K3" s="367"/>
      <c r="L3" s="367"/>
      <c r="M3" s="367"/>
      <c r="N3" s="367"/>
      <c r="O3" s="367"/>
      <c r="P3" s="367"/>
      <c r="Q3" s="367"/>
      <c r="R3" s="367"/>
      <c r="S3" s="367"/>
      <c r="T3" s="367"/>
      <c r="U3" s="367"/>
      <c r="V3" s="372"/>
      <c r="W3" s="372"/>
      <c r="X3" s="372"/>
      <c r="Y3" s="372"/>
      <c r="Z3" s="372"/>
      <c r="AA3" s="372"/>
      <c r="AB3" s="372"/>
      <c r="AC3" s="372"/>
      <c r="AD3" s="372"/>
      <c r="AE3" s="372"/>
      <c r="AF3" s="372"/>
      <c r="AG3" s="372"/>
      <c r="AH3" s="372"/>
      <c r="AI3" s="372"/>
      <c r="AJ3" s="372"/>
      <c r="AK3" s="372"/>
      <c r="AL3" s="373"/>
      <c r="AO3" s="371"/>
      <c r="AP3" s="371"/>
      <c r="AQ3" s="371"/>
      <c r="AR3" s="371"/>
      <c r="AS3" s="371"/>
      <c r="AT3" s="371"/>
      <c r="AU3" s="371"/>
      <c r="AV3" s="371"/>
      <c r="AW3" s="371"/>
      <c r="AX3" s="371"/>
      <c r="AY3" s="371"/>
      <c r="AZ3" s="371"/>
      <c r="BA3" s="371"/>
      <c r="BB3" s="371"/>
      <c r="BC3" s="371"/>
      <c r="BD3" s="371"/>
      <c r="BE3" s="371"/>
      <c r="BF3" s="371"/>
      <c r="BG3" s="371"/>
      <c r="BH3" s="371"/>
      <c r="BI3" s="371"/>
      <c r="BJ3" s="373"/>
      <c r="BK3" s="373"/>
      <c r="BL3" s="373"/>
      <c r="BN3" s="373"/>
      <c r="BO3" s="373"/>
      <c r="BP3" s="373"/>
      <c r="BQ3" s="373"/>
      <c r="BR3" s="373"/>
      <c r="BS3" s="373"/>
      <c r="BT3" s="373"/>
      <c r="BU3" s="373"/>
      <c r="BV3" s="373"/>
    </row>
    <row r="4" spans="1:74" ht="14.7" customHeight="1" x14ac:dyDescent="0.2">
      <c r="A4" s="367"/>
      <c r="B4" s="367"/>
      <c r="C4" s="367"/>
      <c r="D4" s="367"/>
      <c r="E4" s="367" t="s">
        <v>111</v>
      </c>
      <c r="F4" s="367"/>
      <c r="G4" s="367"/>
      <c r="H4" s="367"/>
      <c r="I4" s="367"/>
      <c r="J4" s="367"/>
      <c r="K4" s="367"/>
      <c r="L4" s="367"/>
      <c r="M4" s="367"/>
      <c r="N4" s="367"/>
      <c r="O4" s="367"/>
      <c r="P4" s="367"/>
      <c r="Q4" s="367"/>
      <c r="R4" s="367"/>
      <c r="S4" s="367"/>
      <c r="T4" s="367"/>
      <c r="U4" s="367"/>
      <c r="V4" s="372"/>
      <c r="W4" s="372"/>
      <c r="X4" s="372"/>
      <c r="Y4" s="372"/>
      <c r="Z4" s="372"/>
      <c r="AA4" s="372"/>
      <c r="AB4" s="372"/>
      <c r="AC4" s="372"/>
      <c r="AD4" s="372"/>
      <c r="AE4" s="372"/>
      <c r="AF4" s="372"/>
      <c r="AG4" s="372"/>
      <c r="AH4" s="372"/>
      <c r="AI4" s="372"/>
      <c r="AJ4" s="372"/>
      <c r="AK4" s="372"/>
      <c r="AL4" s="373"/>
      <c r="AO4" s="371"/>
      <c r="AP4" s="371"/>
      <c r="AQ4" s="371"/>
      <c r="AR4" s="371"/>
      <c r="AS4" s="371"/>
      <c r="AT4" s="371"/>
      <c r="AU4" s="371"/>
      <c r="AV4" s="371"/>
      <c r="AW4" s="371"/>
      <c r="AX4" s="371"/>
      <c r="AY4" s="371"/>
      <c r="AZ4" s="371"/>
      <c r="BA4" s="371"/>
      <c r="BB4" s="371"/>
      <c r="BC4" s="371"/>
      <c r="BD4" s="371"/>
      <c r="BE4" s="371"/>
      <c r="BF4" s="371"/>
      <c r="BG4" s="371"/>
      <c r="BH4" s="371"/>
      <c r="BI4" s="371"/>
      <c r="BJ4" s="373"/>
      <c r="BK4" s="373"/>
      <c r="BL4" s="373"/>
      <c r="BN4" s="373"/>
      <c r="BO4" s="373"/>
      <c r="BP4" s="373"/>
      <c r="BQ4" s="373"/>
      <c r="BR4" s="373"/>
      <c r="BS4" s="373"/>
      <c r="BT4" s="373"/>
      <c r="BU4" s="373"/>
      <c r="BV4" s="373"/>
    </row>
    <row r="5" spans="1:74" ht="14.7" customHeight="1" x14ac:dyDescent="0.2">
      <c r="A5" s="367"/>
      <c r="B5" s="367"/>
      <c r="C5" s="367"/>
      <c r="D5" s="367"/>
      <c r="E5" s="367" t="s">
        <v>110</v>
      </c>
      <c r="F5" s="367"/>
      <c r="G5" s="367"/>
      <c r="H5" s="367"/>
      <c r="I5" s="367"/>
      <c r="J5" s="367"/>
      <c r="K5" s="367"/>
      <c r="L5" s="367"/>
      <c r="M5" s="367"/>
      <c r="N5" s="367"/>
      <c r="P5" s="367"/>
      <c r="Q5" s="367"/>
      <c r="R5" s="367"/>
      <c r="S5" s="367"/>
      <c r="T5" s="367"/>
      <c r="U5" s="367"/>
      <c r="V5" s="367"/>
      <c r="W5" s="367"/>
      <c r="X5" s="367"/>
      <c r="Y5" s="367"/>
      <c r="Z5" s="367"/>
      <c r="AA5" s="367"/>
      <c r="AB5" s="367"/>
      <c r="AC5" s="367"/>
      <c r="AD5" s="367"/>
      <c r="AE5" s="367"/>
      <c r="AF5" s="367"/>
      <c r="AG5" s="367"/>
      <c r="AH5" s="367"/>
      <c r="AI5" s="367"/>
      <c r="AJ5" s="367"/>
      <c r="AK5" s="367"/>
      <c r="AO5" s="371"/>
      <c r="AP5" s="371"/>
      <c r="AQ5" s="371"/>
      <c r="AR5" s="371"/>
      <c r="AS5" s="371"/>
      <c r="AT5" s="371"/>
      <c r="AU5" s="371"/>
      <c r="AV5" s="371"/>
      <c r="AW5" s="371"/>
      <c r="AX5" s="371"/>
      <c r="AY5" s="371"/>
      <c r="AZ5" s="371"/>
      <c r="BA5" s="371"/>
      <c r="BB5" s="371"/>
      <c r="BC5" s="371"/>
      <c r="BD5" s="371"/>
      <c r="BE5" s="371"/>
      <c r="BF5" s="371"/>
      <c r="BG5" s="371"/>
      <c r="BH5" s="371"/>
      <c r="BI5" s="371"/>
      <c r="BJ5" s="371"/>
      <c r="BK5" s="371"/>
      <c r="BL5" s="371"/>
      <c r="BM5" s="371"/>
      <c r="BN5" s="371"/>
      <c r="BO5" s="371"/>
      <c r="BP5" s="371"/>
      <c r="BQ5" s="371"/>
      <c r="BR5" s="371"/>
      <c r="BS5" s="371"/>
      <c r="BT5" s="371"/>
      <c r="BU5" s="371"/>
      <c r="BV5" s="371"/>
    </row>
    <row r="6" spans="1:74" ht="14.7" customHeight="1" x14ac:dyDescent="0.2">
      <c r="A6" s="508" t="s">
        <v>463</v>
      </c>
      <c r="B6" s="508"/>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row>
    <row r="7" spans="1:74" ht="14.7" customHeight="1" x14ac:dyDescent="0.2">
      <c r="A7" s="367"/>
      <c r="B7" s="367"/>
      <c r="C7" s="367"/>
      <c r="D7" s="367"/>
      <c r="E7" s="367"/>
      <c r="F7" s="367"/>
      <c r="G7" s="369"/>
      <c r="H7" s="369"/>
      <c r="I7" s="369"/>
      <c r="J7" s="369"/>
      <c r="K7" s="369"/>
      <c r="L7" s="369"/>
      <c r="M7" s="369"/>
      <c r="N7" s="369"/>
      <c r="O7" s="369"/>
      <c r="P7" s="369"/>
      <c r="Q7" s="369"/>
      <c r="R7" s="369"/>
      <c r="S7" s="367"/>
      <c r="T7" s="367"/>
      <c r="U7" s="367"/>
      <c r="V7" s="367"/>
      <c r="W7" s="367"/>
      <c r="X7" s="367"/>
      <c r="Y7" s="367"/>
      <c r="Z7" s="367"/>
      <c r="AA7" s="367"/>
      <c r="AB7" s="367"/>
      <c r="AC7" s="367"/>
      <c r="AD7" s="367"/>
      <c r="AE7" s="367"/>
      <c r="AF7" s="367"/>
      <c r="AG7" s="367"/>
      <c r="AH7" s="367"/>
      <c r="AI7" s="367"/>
      <c r="AJ7" s="367"/>
      <c r="AK7" s="367"/>
      <c r="AO7" s="371"/>
      <c r="AP7" s="371"/>
      <c r="AQ7" s="371"/>
      <c r="AR7" s="371"/>
      <c r="AS7" s="371"/>
      <c r="AT7" s="371"/>
      <c r="AU7" s="371"/>
      <c r="AV7" s="371"/>
      <c r="AW7" s="371"/>
      <c r="AX7" s="371"/>
      <c r="AY7" s="371"/>
      <c r="AZ7" s="371"/>
      <c r="BA7" s="371"/>
      <c r="BB7" s="371"/>
      <c r="BC7" s="371"/>
      <c r="BD7" s="371"/>
      <c r="BE7" s="371"/>
      <c r="BF7" s="371"/>
      <c r="BG7" s="371"/>
      <c r="BH7" s="371"/>
      <c r="BI7" s="371"/>
      <c r="BJ7" s="371"/>
      <c r="BK7" s="371"/>
      <c r="BL7" s="371"/>
      <c r="BM7" s="371"/>
      <c r="BN7" s="371"/>
      <c r="BO7" s="371"/>
      <c r="BP7" s="371"/>
      <c r="BQ7" s="371"/>
      <c r="BR7" s="371"/>
      <c r="BS7" s="371"/>
      <c r="BT7" s="371"/>
      <c r="BU7" s="371"/>
      <c r="BV7" s="371"/>
    </row>
    <row r="8" spans="1:74" ht="14.7" customHeight="1" x14ac:dyDescent="0.2">
      <c r="A8" s="367"/>
      <c r="B8" s="367"/>
      <c r="C8" s="369"/>
      <c r="D8" s="369"/>
      <c r="E8" s="367"/>
      <c r="F8" s="369"/>
      <c r="G8" s="369"/>
      <c r="H8" s="369"/>
      <c r="I8" s="369"/>
      <c r="J8" s="369"/>
      <c r="K8" s="369"/>
      <c r="L8" s="367"/>
      <c r="M8" s="367"/>
      <c r="N8" s="367"/>
      <c r="O8" s="367"/>
      <c r="P8" s="367"/>
      <c r="Q8" s="367"/>
      <c r="R8" s="367"/>
      <c r="S8" s="367"/>
      <c r="T8" s="367"/>
      <c r="U8" s="367"/>
      <c r="V8" s="367"/>
      <c r="W8" s="367"/>
      <c r="X8" s="367"/>
      <c r="Y8" s="508"/>
      <c r="Z8" s="508"/>
      <c r="AA8" s="508"/>
      <c r="AC8" s="508"/>
      <c r="AD8" s="508"/>
      <c r="AE8" s="367" t="s">
        <v>14</v>
      </c>
      <c r="AF8" s="508"/>
      <c r="AG8" s="508"/>
      <c r="AH8" s="367" t="s">
        <v>9</v>
      </c>
      <c r="AI8" s="508"/>
      <c r="AJ8" s="508"/>
      <c r="AK8" s="367" t="s">
        <v>10</v>
      </c>
      <c r="AO8" s="371"/>
      <c r="AP8" s="371"/>
      <c r="AQ8" s="371"/>
      <c r="AR8" s="371"/>
      <c r="AS8" s="371"/>
      <c r="AT8" s="371"/>
      <c r="AU8" s="371"/>
      <c r="AV8" s="371"/>
      <c r="AW8" s="371"/>
      <c r="AX8" s="371"/>
      <c r="AY8" s="371"/>
      <c r="AZ8" s="371"/>
      <c r="BA8" s="371"/>
      <c r="BB8" s="371"/>
      <c r="BC8" s="371"/>
      <c r="BD8" s="371"/>
      <c r="BE8" s="371"/>
      <c r="BF8" s="371"/>
      <c r="BG8" s="371"/>
      <c r="BH8" s="371"/>
      <c r="BI8" s="371"/>
      <c r="BJ8" s="371"/>
      <c r="BK8" s="371"/>
      <c r="BL8" s="371"/>
      <c r="BM8" s="371"/>
      <c r="BN8" s="371"/>
      <c r="BO8" s="371"/>
      <c r="BP8" s="371"/>
      <c r="BQ8" s="371"/>
      <c r="BR8" s="371"/>
      <c r="BS8" s="371"/>
      <c r="BT8" s="371"/>
      <c r="BU8" s="371"/>
      <c r="BV8" s="371"/>
    </row>
    <row r="9" spans="1:74" ht="14.7" customHeight="1" x14ac:dyDescent="0.2">
      <c r="A9" s="367"/>
      <c r="B9" s="367"/>
      <c r="C9" s="369"/>
      <c r="D9" s="369"/>
      <c r="E9" s="369"/>
      <c r="F9" s="369"/>
      <c r="G9" s="369"/>
      <c r="H9" s="369"/>
      <c r="I9" s="369"/>
      <c r="J9" s="369"/>
      <c r="K9" s="369"/>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371"/>
      <c r="BO9" s="371"/>
      <c r="BP9" s="371"/>
      <c r="BQ9" s="371"/>
      <c r="BR9" s="371"/>
      <c r="BS9" s="371"/>
      <c r="BT9" s="371"/>
      <c r="BU9" s="371"/>
      <c r="BV9" s="371"/>
    </row>
    <row r="10" spans="1:74" ht="14.7" customHeight="1" x14ac:dyDescent="0.2">
      <c r="A10" s="509"/>
      <c r="B10" s="509"/>
      <c r="C10" s="509"/>
      <c r="D10" s="509"/>
      <c r="E10" s="509"/>
      <c r="F10" s="508" t="s">
        <v>464</v>
      </c>
      <c r="G10" s="508"/>
      <c r="H10" s="508"/>
      <c r="I10" s="508"/>
      <c r="J10" s="508"/>
      <c r="K10" s="369"/>
      <c r="L10" s="367"/>
      <c r="M10" s="367"/>
      <c r="N10" s="367"/>
      <c r="O10" s="367"/>
      <c r="P10" s="367"/>
      <c r="Q10" s="510" t="s">
        <v>465</v>
      </c>
      <c r="R10" s="510"/>
      <c r="S10" s="510"/>
      <c r="T10" s="511"/>
      <c r="U10" s="511"/>
      <c r="V10" s="511"/>
      <c r="W10" s="511"/>
      <c r="X10" s="511"/>
      <c r="Y10" s="511"/>
      <c r="Z10" s="511"/>
      <c r="AA10" s="511"/>
      <c r="AB10" s="511"/>
      <c r="AC10" s="511"/>
      <c r="AD10" s="511"/>
      <c r="AE10" s="511"/>
      <c r="AF10" s="511"/>
      <c r="AG10" s="511"/>
      <c r="AH10" s="511"/>
      <c r="AI10" s="511"/>
      <c r="AJ10" s="511"/>
      <c r="AK10" s="511"/>
      <c r="AO10" s="371"/>
      <c r="AP10" s="371"/>
      <c r="AQ10" s="371"/>
      <c r="AR10" s="371"/>
      <c r="AS10" s="371"/>
      <c r="AT10" s="371"/>
      <c r="AU10" s="371"/>
      <c r="AV10" s="371"/>
      <c r="AW10" s="371"/>
      <c r="AX10" s="371"/>
      <c r="AY10" s="371"/>
      <c r="AZ10" s="371"/>
      <c r="BA10" s="371"/>
      <c r="BB10" s="371"/>
      <c r="BC10" s="371"/>
      <c r="BD10" s="371"/>
      <c r="BE10" s="371"/>
      <c r="BF10" s="371"/>
      <c r="BG10" s="371"/>
      <c r="BH10" s="371"/>
      <c r="BI10" s="371"/>
      <c r="BJ10" s="371"/>
      <c r="BK10" s="371"/>
      <c r="BL10" s="371"/>
      <c r="BM10" s="371"/>
      <c r="BN10" s="371"/>
      <c r="BO10" s="371"/>
      <c r="BP10" s="371"/>
      <c r="BQ10" s="371"/>
      <c r="BR10" s="371"/>
      <c r="BS10" s="371"/>
      <c r="BT10" s="371"/>
      <c r="BU10" s="371"/>
      <c r="BV10" s="371"/>
    </row>
    <row r="11" spans="1:74" ht="14.7" customHeight="1" x14ac:dyDescent="0.2">
      <c r="A11" s="509"/>
      <c r="B11" s="509"/>
      <c r="C11" s="509"/>
      <c r="D11" s="509"/>
      <c r="E11" s="509"/>
      <c r="F11" s="508"/>
      <c r="G11" s="508"/>
      <c r="H11" s="508"/>
      <c r="I11" s="508"/>
      <c r="J11" s="508"/>
      <c r="K11" s="369"/>
      <c r="L11" s="367"/>
      <c r="M11" s="367"/>
      <c r="O11" s="367"/>
      <c r="P11" s="367"/>
      <c r="Q11" s="510"/>
      <c r="R11" s="510"/>
      <c r="S11" s="510"/>
      <c r="T11" s="511"/>
      <c r="U11" s="511"/>
      <c r="V11" s="511"/>
      <c r="W11" s="511"/>
      <c r="X11" s="511"/>
      <c r="Y11" s="511"/>
      <c r="Z11" s="511"/>
      <c r="AA11" s="511"/>
      <c r="AB11" s="511"/>
      <c r="AC11" s="511"/>
      <c r="AD11" s="511"/>
      <c r="AE11" s="511"/>
      <c r="AF11" s="511"/>
      <c r="AG11" s="511"/>
      <c r="AH11" s="511"/>
      <c r="AI11" s="511"/>
      <c r="AJ11" s="511"/>
      <c r="AK11" s="511"/>
      <c r="AO11" s="371"/>
      <c r="AP11" s="371"/>
      <c r="AQ11" s="371"/>
      <c r="AR11" s="371"/>
      <c r="AS11" s="371"/>
      <c r="AT11" s="371"/>
      <c r="AU11" s="371"/>
      <c r="AV11" s="371"/>
      <c r="AW11" s="371"/>
      <c r="AX11" s="371"/>
      <c r="AY11" s="371"/>
      <c r="AZ11" s="371"/>
      <c r="BA11" s="371"/>
      <c r="BB11" s="371"/>
      <c r="BC11" s="371"/>
      <c r="BD11" s="371"/>
      <c r="BE11" s="371"/>
      <c r="BF11" s="371"/>
      <c r="BG11" s="371"/>
      <c r="BH11" s="371"/>
      <c r="BI11" s="371"/>
      <c r="BJ11" s="371"/>
      <c r="BK11" s="371"/>
      <c r="BL11" s="371"/>
      <c r="BM11" s="371"/>
      <c r="BN11" s="371"/>
      <c r="BO11" s="371"/>
      <c r="BP11" s="371"/>
      <c r="BQ11" s="371"/>
      <c r="BR11" s="371"/>
      <c r="BS11" s="371"/>
      <c r="BT11" s="371"/>
      <c r="BU11" s="371"/>
      <c r="BV11" s="371"/>
    </row>
    <row r="12" spans="1:74" ht="14.7" customHeight="1" x14ac:dyDescent="0.2">
      <c r="A12" s="367"/>
      <c r="B12" s="367"/>
      <c r="C12" s="369"/>
      <c r="D12" s="369"/>
      <c r="E12" s="369"/>
      <c r="F12" s="369"/>
      <c r="G12" s="369"/>
      <c r="H12" s="369"/>
      <c r="I12" s="369"/>
      <c r="J12" s="369"/>
      <c r="K12" s="369"/>
      <c r="L12" s="367"/>
      <c r="M12" s="367"/>
      <c r="N12" s="374" t="s">
        <v>15</v>
      </c>
      <c r="O12" s="367"/>
      <c r="P12" s="367"/>
      <c r="Q12" s="510" t="s">
        <v>466</v>
      </c>
      <c r="R12" s="510"/>
      <c r="S12" s="510"/>
      <c r="T12" s="511"/>
      <c r="U12" s="511"/>
      <c r="V12" s="511"/>
      <c r="W12" s="511"/>
      <c r="X12" s="511"/>
      <c r="Y12" s="511"/>
      <c r="Z12" s="511"/>
      <c r="AA12" s="511"/>
      <c r="AB12" s="511"/>
      <c r="AC12" s="511"/>
      <c r="AD12" s="511"/>
      <c r="AE12" s="511"/>
      <c r="AF12" s="511"/>
      <c r="AG12" s="511"/>
      <c r="AH12" s="511"/>
      <c r="AI12" s="511"/>
      <c r="AJ12" s="511"/>
      <c r="AK12" s="511"/>
      <c r="AO12" s="371"/>
      <c r="AP12" s="371"/>
      <c r="AQ12" s="371"/>
      <c r="AR12" s="371"/>
      <c r="AS12" s="371"/>
      <c r="AT12" s="371"/>
      <c r="AU12" s="371"/>
      <c r="AV12" s="371"/>
      <c r="AW12" s="371"/>
      <c r="AX12" s="371"/>
      <c r="AY12" s="371"/>
      <c r="AZ12" s="371"/>
      <c r="BA12" s="371"/>
      <c r="BB12" s="371"/>
      <c r="BC12" s="371"/>
      <c r="BD12" s="371"/>
      <c r="BE12" s="371"/>
      <c r="BF12" s="371"/>
      <c r="BG12" s="371"/>
      <c r="BH12" s="371"/>
      <c r="BI12" s="371"/>
      <c r="BJ12" s="371"/>
      <c r="BK12" s="371"/>
      <c r="BL12" s="371"/>
      <c r="BM12" s="371"/>
      <c r="BN12" s="371"/>
      <c r="BO12" s="371"/>
      <c r="BP12" s="371"/>
      <c r="BQ12" s="371"/>
      <c r="BR12" s="371"/>
      <c r="BS12" s="371"/>
      <c r="BT12" s="371"/>
      <c r="BU12" s="371"/>
      <c r="BV12" s="371"/>
    </row>
    <row r="13" spans="1:74" ht="14.7" customHeight="1" x14ac:dyDescent="0.2">
      <c r="A13" s="367"/>
      <c r="B13" s="367"/>
      <c r="C13" s="369"/>
      <c r="D13" s="369"/>
      <c r="E13" s="369"/>
      <c r="F13" s="369"/>
      <c r="G13" s="369"/>
      <c r="H13" s="369"/>
      <c r="I13" s="369"/>
      <c r="J13" s="369"/>
      <c r="K13" s="369"/>
      <c r="L13" s="367"/>
      <c r="M13" s="367"/>
      <c r="N13" s="367"/>
      <c r="O13" s="367"/>
      <c r="P13" s="367"/>
      <c r="Q13" s="510"/>
      <c r="R13" s="510"/>
      <c r="S13" s="510"/>
      <c r="T13" s="511"/>
      <c r="U13" s="511"/>
      <c r="V13" s="511"/>
      <c r="W13" s="511"/>
      <c r="X13" s="511"/>
      <c r="Y13" s="511"/>
      <c r="Z13" s="511"/>
      <c r="AA13" s="511"/>
      <c r="AB13" s="511"/>
      <c r="AC13" s="511"/>
      <c r="AD13" s="511"/>
      <c r="AE13" s="511"/>
      <c r="AF13" s="511"/>
      <c r="AG13" s="511"/>
      <c r="AH13" s="511"/>
      <c r="AI13" s="511"/>
      <c r="AJ13" s="511"/>
      <c r="AK13" s="511"/>
      <c r="AO13" s="371"/>
      <c r="AP13" s="371"/>
      <c r="AQ13" s="371"/>
      <c r="AR13" s="371"/>
      <c r="AS13" s="371"/>
      <c r="AT13" s="371"/>
      <c r="AU13" s="371"/>
      <c r="AV13" s="371"/>
      <c r="AW13" s="371"/>
      <c r="AX13" s="371"/>
      <c r="AY13" s="371"/>
      <c r="AZ13" s="371"/>
      <c r="BA13" s="371"/>
      <c r="BB13" s="371"/>
      <c r="BC13" s="371"/>
      <c r="BD13" s="371"/>
      <c r="BE13" s="371"/>
      <c r="BF13" s="371"/>
      <c r="BG13" s="371"/>
      <c r="BH13" s="371"/>
      <c r="BI13" s="371"/>
      <c r="BJ13" s="371"/>
      <c r="BK13" s="371"/>
      <c r="BL13" s="371"/>
      <c r="BM13" s="371"/>
      <c r="BN13" s="371"/>
      <c r="BO13" s="371"/>
      <c r="BP13" s="371"/>
      <c r="BQ13" s="371"/>
      <c r="BR13" s="371"/>
      <c r="BS13" s="371"/>
      <c r="BT13" s="371"/>
      <c r="BU13" s="371"/>
      <c r="BV13" s="371"/>
    </row>
    <row r="14" spans="1:74" ht="14.7" customHeight="1" x14ac:dyDescent="0.2">
      <c r="A14" s="367"/>
      <c r="B14" s="367"/>
      <c r="C14" s="369"/>
      <c r="D14" s="369"/>
      <c r="E14" s="369"/>
      <c r="F14" s="369"/>
      <c r="G14" s="369"/>
      <c r="H14" s="369"/>
      <c r="I14" s="369"/>
      <c r="J14" s="369"/>
      <c r="K14" s="369"/>
      <c r="L14" s="367"/>
      <c r="M14" s="367"/>
      <c r="N14" s="367"/>
      <c r="O14" s="367"/>
      <c r="P14" s="367"/>
      <c r="Q14" s="510" t="s">
        <v>467</v>
      </c>
      <c r="R14" s="510"/>
      <c r="S14" s="510"/>
      <c r="T14" s="510"/>
      <c r="U14" s="510"/>
      <c r="V14" s="510"/>
      <c r="W14" s="511"/>
      <c r="X14" s="511"/>
      <c r="Y14" s="511"/>
      <c r="Z14" s="511"/>
      <c r="AA14" s="511"/>
      <c r="AB14" s="511"/>
      <c r="AC14" s="511"/>
      <c r="AD14" s="511"/>
      <c r="AE14" s="511"/>
      <c r="AF14" s="511"/>
      <c r="AG14" s="511"/>
      <c r="AH14" s="511"/>
      <c r="AI14" s="511"/>
      <c r="AJ14" s="511"/>
      <c r="AK14" s="511"/>
      <c r="AO14" s="371"/>
      <c r="AP14" s="371"/>
      <c r="AQ14" s="371"/>
      <c r="AR14" s="371"/>
      <c r="AS14" s="371"/>
      <c r="AT14" s="371"/>
      <c r="AU14" s="371"/>
      <c r="AV14" s="371"/>
      <c r="AW14" s="371"/>
      <c r="AX14" s="371"/>
      <c r="AY14" s="371"/>
      <c r="AZ14" s="371"/>
      <c r="BA14" s="371"/>
      <c r="BB14" s="371"/>
      <c r="BC14" s="371"/>
      <c r="BD14" s="371"/>
      <c r="BE14" s="371"/>
      <c r="BF14" s="371"/>
      <c r="BG14" s="371"/>
      <c r="BH14" s="371"/>
      <c r="BI14" s="371"/>
      <c r="BJ14" s="371"/>
      <c r="BK14" s="371"/>
      <c r="BL14" s="371"/>
      <c r="BM14" s="371"/>
      <c r="BN14" s="371"/>
      <c r="BO14" s="371"/>
      <c r="BP14" s="371"/>
      <c r="BQ14" s="371"/>
      <c r="BR14" s="371"/>
      <c r="BS14" s="371"/>
      <c r="BT14" s="371"/>
      <c r="BU14" s="371"/>
      <c r="BV14" s="371"/>
    </row>
    <row r="15" spans="1:74" ht="14.7" customHeight="1" x14ac:dyDescent="0.2">
      <c r="A15" s="367"/>
      <c r="B15" s="367"/>
      <c r="C15" s="369"/>
      <c r="D15" s="369"/>
      <c r="E15" s="369"/>
      <c r="F15" s="369"/>
      <c r="G15" s="369"/>
      <c r="H15" s="369"/>
      <c r="I15" s="369"/>
      <c r="J15" s="369"/>
      <c r="K15" s="369"/>
      <c r="L15" s="367"/>
      <c r="M15" s="367"/>
      <c r="N15" s="367"/>
      <c r="O15" s="367"/>
      <c r="P15" s="367"/>
      <c r="Q15" s="510"/>
      <c r="R15" s="510"/>
      <c r="S15" s="510"/>
      <c r="T15" s="510"/>
      <c r="U15" s="510"/>
      <c r="V15" s="510"/>
      <c r="W15" s="511"/>
      <c r="X15" s="511"/>
      <c r="Y15" s="511"/>
      <c r="Z15" s="511"/>
      <c r="AA15" s="511"/>
      <c r="AB15" s="511"/>
      <c r="AC15" s="511"/>
      <c r="AD15" s="511"/>
      <c r="AE15" s="511"/>
      <c r="AF15" s="511"/>
      <c r="AG15" s="511"/>
      <c r="AH15" s="511"/>
      <c r="AI15" s="511"/>
      <c r="AJ15" s="511"/>
      <c r="AK15" s="511"/>
      <c r="AO15" s="371"/>
      <c r="AP15" s="371"/>
      <c r="AQ15" s="371"/>
      <c r="AR15" s="371"/>
      <c r="AS15" s="371"/>
      <c r="AT15" s="371"/>
      <c r="AU15" s="371"/>
      <c r="AV15" s="371"/>
      <c r="AW15" s="371"/>
      <c r="AX15" s="371"/>
      <c r="AY15" s="371"/>
      <c r="AZ15" s="371"/>
      <c r="BA15" s="371"/>
      <c r="BB15" s="371"/>
      <c r="BC15" s="371"/>
      <c r="BD15" s="371"/>
      <c r="BE15" s="371"/>
      <c r="BF15" s="371"/>
      <c r="BG15" s="371"/>
      <c r="BH15" s="371"/>
      <c r="BI15" s="371"/>
      <c r="BJ15" s="371"/>
      <c r="BK15" s="371"/>
      <c r="BL15" s="371"/>
      <c r="BM15" s="371"/>
      <c r="BN15" s="371"/>
      <c r="BO15" s="371"/>
      <c r="BP15" s="371"/>
      <c r="BQ15" s="371"/>
      <c r="BR15" s="371"/>
      <c r="BS15" s="371"/>
      <c r="BT15" s="371"/>
      <c r="BU15" s="371"/>
      <c r="BV15" s="371"/>
    </row>
    <row r="16" spans="1:74" ht="14.7" customHeight="1" x14ac:dyDescent="0.2">
      <c r="B16" s="367"/>
      <c r="C16" s="367"/>
      <c r="D16" s="367" t="s">
        <v>34</v>
      </c>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371"/>
      <c r="BO16" s="371"/>
      <c r="BP16" s="371"/>
      <c r="BQ16" s="371"/>
      <c r="BR16" s="371"/>
      <c r="BS16" s="371"/>
      <c r="BT16" s="371"/>
      <c r="BU16" s="371"/>
      <c r="BV16" s="371"/>
    </row>
    <row r="17" spans="1:77" ht="15" customHeight="1" x14ac:dyDescent="0.2">
      <c r="B17" s="367"/>
      <c r="C17" s="367"/>
      <c r="D17" s="367" t="s">
        <v>16</v>
      </c>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O17" s="371"/>
      <c r="AP17" s="371"/>
      <c r="AQ17" s="371"/>
      <c r="AR17" s="371"/>
      <c r="AS17" s="371"/>
      <c r="AU17" s="371"/>
      <c r="AV17" s="371"/>
      <c r="AW17" s="371"/>
      <c r="AX17" s="371"/>
      <c r="AY17" s="371"/>
      <c r="AZ17" s="371"/>
      <c r="BA17" s="371"/>
      <c r="BB17" s="371"/>
      <c r="BC17" s="371"/>
      <c r="BD17" s="371"/>
      <c r="BE17" s="371"/>
      <c r="BF17" s="371"/>
      <c r="BG17" s="371"/>
      <c r="BH17" s="371"/>
      <c r="BI17" s="371"/>
      <c r="BJ17" s="371"/>
      <c r="BK17" s="371"/>
      <c r="BL17" s="371"/>
      <c r="BM17" s="371"/>
      <c r="BN17" s="371"/>
      <c r="BO17" s="371"/>
      <c r="BP17" s="371"/>
      <c r="BQ17" s="371"/>
      <c r="BR17" s="371"/>
      <c r="BS17" s="371"/>
      <c r="BT17" s="371"/>
      <c r="BU17" s="371"/>
      <c r="BV17" s="371"/>
    </row>
    <row r="18" spans="1:77" ht="15" customHeight="1" x14ac:dyDescent="0.2">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O18" s="371"/>
      <c r="AP18" s="371"/>
      <c r="AQ18" s="371"/>
      <c r="AR18" s="371"/>
      <c r="AS18" s="371"/>
      <c r="AU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1"/>
      <c r="BV18" s="371"/>
    </row>
    <row r="19" spans="1:77" ht="14.7" customHeight="1" x14ac:dyDescent="0.2">
      <c r="A19" s="367"/>
      <c r="B19" s="367"/>
      <c r="C19" s="367"/>
      <c r="D19" s="367"/>
      <c r="E19" s="367"/>
      <c r="F19" s="367"/>
      <c r="G19" s="367"/>
      <c r="H19" s="367"/>
      <c r="I19" s="367"/>
      <c r="J19" s="367"/>
      <c r="K19" s="367"/>
      <c r="L19" s="367"/>
      <c r="M19" s="367"/>
      <c r="N19" s="367"/>
      <c r="O19" s="367"/>
      <c r="P19" s="367"/>
      <c r="Q19" s="367"/>
      <c r="S19" s="369"/>
      <c r="T19" s="375"/>
      <c r="U19" s="566" t="s">
        <v>468</v>
      </c>
      <c r="V19" s="567"/>
      <c r="W19" s="567"/>
      <c r="X19" s="568"/>
      <c r="Y19" s="376"/>
      <c r="Z19" s="377"/>
      <c r="AA19" s="377"/>
      <c r="AB19" s="377"/>
      <c r="AC19" s="377"/>
      <c r="AD19" s="377"/>
      <c r="AE19" s="377"/>
      <c r="AF19" s="377"/>
      <c r="AG19" s="377"/>
      <c r="AH19" s="377"/>
      <c r="AI19" s="378"/>
      <c r="AJ19" s="378"/>
      <c r="AK19" s="379"/>
      <c r="AO19" s="371"/>
      <c r="AP19" s="371"/>
      <c r="AQ19" s="371"/>
      <c r="AR19" s="371"/>
      <c r="AS19" s="371"/>
      <c r="AU19" s="371"/>
      <c r="AV19" s="371"/>
      <c r="AW19" s="371"/>
      <c r="AX19" s="371"/>
      <c r="AY19" s="371"/>
      <c r="AZ19" s="371"/>
      <c r="BA19" s="371"/>
      <c r="BB19" s="371"/>
      <c r="BC19" s="371"/>
      <c r="BD19" s="371"/>
      <c r="BE19" s="371"/>
      <c r="BF19" s="371"/>
      <c r="BG19" s="371"/>
      <c r="BH19" s="371"/>
      <c r="BI19" s="371"/>
      <c r="BJ19" s="371"/>
      <c r="BK19" s="371"/>
      <c r="BL19" s="371"/>
      <c r="BM19" s="371"/>
      <c r="BN19" s="371"/>
      <c r="BO19" s="371"/>
      <c r="BP19" s="371"/>
      <c r="BQ19" s="371"/>
      <c r="BR19" s="371"/>
      <c r="BS19" s="371"/>
      <c r="BT19" s="371"/>
      <c r="BU19" s="371"/>
      <c r="BV19" s="371"/>
    </row>
    <row r="20" spans="1:77" ht="14.7" customHeight="1" x14ac:dyDescent="0.2">
      <c r="A20" s="512" t="s">
        <v>113</v>
      </c>
      <c r="B20" s="514" t="s">
        <v>99</v>
      </c>
      <c r="C20" s="515"/>
      <c r="D20" s="515"/>
      <c r="E20" s="515"/>
      <c r="F20" s="515"/>
      <c r="G20" s="515"/>
      <c r="H20" s="514"/>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6"/>
      <c r="AL20" s="371"/>
      <c r="AO20" s="586"/>
      <c r="AP20" s="371"/>
      <c r="AQ20" s="371"/>
      <c r="AR20" s="371"/>
      <c r="AS20" s="371"/>
      <c r="AU20" s="371"/>
      <c r="AV20" s="371"/>
      <c r="AW20" s="371"/>
      <c r="AX20" s="371"/>
      <c r="AY20" s="371"/>
      <c r="AZ20" s="371"/>
      <c r="BA20" s="371"/>
      <c r="BB20" s="371"/>
      <c r="BC20" s="371"/>
      <c r="BD20" s="371"/>
      <c r="BE20" s="371"/>
      <c r="BF20" s="371"/>
      <c r="BG20" s="371"/>
      <c r="BH20" s="371"/>
      <c r="BI20" s="371"/>
      <c r="BJ20" s="371"/>
      <c r="BK20" s="371"/>
      <c r="BL20" s="371"/>
      <c r="BM20" s="371"/>
      <c r="BN20" s="371"/>
      <c r="BO20" s="371"/>
      <c r="BP20" s="371"/>
      <c r="BQ20" s="371"/>
      <c r="BR20" s="371"/>
      <c r="BS20" s="371"/>
      <c r="BT20" s="371"/>
      <c r="BU20" s="371"/>
      <c r="BV20" s="371"/>
    </row>
    <row r="21" spans="1:77" ht="28.5" customHeight="1" x14ac:dyDescent="0.2">
      <c r="A21" s="513"/>
      <c r="B21" s="546" t="s">
        <v>114</v>
      </c>
      <c r="C21" s="547"/>
      <c r="D21" s="547"/>
      <c r="E21" s="547"/>
      <c r="F21" s="547"/>
      <c r="G21" s="548"/>
      <c r="H21" s="588"/>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90"/>
      <c r="AL21" s="371"/>
      <c r="AO21" s="587"/>
      <c r="AP21" s="371"/>
      <c r="AQ21" s="371"/>
      <c r="AR21" s="371"/>
      <c r="AS21" s="371"/>
      <c r="AU21" s="371"/>
      <c r="AV21" s="371"/>
      <c r="AW21" s="371"/>
      <c r="AX21" s="371"/>
      <c r="AY21" s="371"/>
      <c r="AZ21" s="371"/>
      <c r="BA21" s="371"/>
      <c r="BB21" s="371"/>
      <c r="BC21" s="371"/>
      <c r="BD21" s="371"/>
      <c r="BE21" s="371"/>
      <c r="BF21" s="371"/>
      <c r="BG21" s="371"/>
      <c r="BH21" s="371"/>
      <c r="BI21" s="371"/>
      <c r="BJ21" s="371"/>
      <c r="BK21" s="371"/>
      <c r="BL21" s="371"/>
      <c r="BM21" s="371"/>
      <c r="BN21" s="371"/>
      <c r="BO21" s="371"/>
      <c r="BP21" s="371"/>
      <c r="BQ21" s="371"/>
      <c r="BR21" s="371"/>
      <c r="BS21" s="371"/>
      <c r="BT21" s="371"/>
      <c r="BU21" s="371"/>
      <c r="BV21" s="371"/>
    </row>
    <row r="22" spans="1:77" ht="14.7" customHeight="1" x14ac:dyDescent="0.2">
      <c r="A22" s="513"/>
      <c r="B22" s="576" t="s">
        <v>115</v>
      </c>
      <c r="C22" s="544"/>
      <c r="D22" s="544"/>
      <c r="E22" s="544"/>
      <c r="F22" s="544"/>
      <c r="G22" s="545"/>
      <c r="H22" s="580" t="s">
        <v>116</v>
      </c>
      <c r="I22" s="581"/>
      <c r="J22" s="581"/>
      <c r="K22" s="581"/>
      <c r="L22" s="582"/>
      <c r="M22" s="582"/>
      <c r="N22" s="380" t="s">
        <v>117</v>
      </c>
      <c r="O22" s="582"/>
      <c r="P22" s="582"/>
      <c r="Q22" s="381" t="s">
        <v>118</v>
      </c>
      <c r="R22" s="581"/>
      <c r="S22" s="581"/>
      <c r="T22" s="581"/>
      <c r="U22" s="581"/>
      <c r="V22" s="581"/>
      <c r="W22" s="581"/>
      <c r="X22" s="581"/>
      <c r="Y22" s="581"/>
      <c r="Z22" s="581"/>
      <c r="AA22" s="581"/>
      <c r="AB22" s="581"/>
      <c r="AC22" s="581"/>
      <c r="AD22" s="581"/>
      <c r="AE22" s="581"/>
      <c r="AF22" s="581"/>
      <c r="AG22" s="581"/>
      <c r="AH22" s="581"/>
      <c r="AI22" s="581"/>
      <c r="AJ22" s="581"/>
      <c r="AK22" s="583"/>
      <c r="AL22" s="373"/>
      <c r="AM22" s="371"/>
      <c r="AN22" s="371"/>
      <c r="AO22" s="587"/>
      <c r="AP22" s="371"/>
      <c r="AQ22" s="371"/>
      <c r="AR22" s="371"/>
      <c r="AS22" s="371"/>
      <c r="AT22" s="371"/>
      <c r="AU22" s="371"/>
      <c r="AV22" s="373"/>
      <c r="AW22" s="371"/>
      <c r="AX22" s="373"/>
      <c r="AY22" s="373"/>
      <c r="AZ22" s="373"/>
      <c r="BA22" s="373"/>
      <c r="BB22" s="373"/>
      <c r="BC22" s="373"/>
      <c r="BD22" s="373"/>
      <c r="BE22" s="373"/>
      <c r="BF22" s="373"/>
      <c r="BG22" s="373"/>
      <c r="BH22" s="373"/>
      <c r="BI22" s="373"/>
      <c r="BJ22" s="373"/>
      <c r="BK22" s="373"/>
      <c r="BL22" s="373"/>
      <c r="BM22" s="373"/>
      <c r="BN22" s="373"/>
      <c r="BO22" s="373"/>
      <c r="BP22" s="373"/>
      <c r="BQ22" s="373"/>
      <c r="BR22" s="373"/>
      <c r="BS22" s="373"/>
      <c r="BT22" s="373"/>
      <c r="BU22" s="373"/>
      <c r="BV22" s="373"/>
      <c r="BW22" s="371"/>
      <c r="BX22" s="371"/>
      <c r="BY22" s="371"/>
    </row>
    <row r="23" spans="1:77" ht="14.7" customHeight="1" x14ac:dyDescent="0.2">
      <c r="A23" s="513"/>
      <c r="B23" s="591"/>
      <c r="C23" s="578"/>
      <c r="D23" s="578"/>
      <c r="E23" s="578"/>
      <c r="F23" s="578"/>
      <c r="G23" s="579"/>
      <c r="H23" s="585"/>
      <c r="I23" s="517"/>
      <c r="J23" s="517"/>
      <c r="K23" s="517"/>
      <c r="L23" s="382" t="s">
        <v>29</v>
      </c>
      <c r="M23" s="382" t="s">
        <v>469</v>
      </c>
      <c r="N23" s="517"/>
      <c r="O23" s="517"/>
      <c r="P23" s="517"/>
      <c r="Q23" s="517"/>
      <c r="R23" s="517"/>
      <c r="S23" s="517"/>
      <c r="T23" s="517"/>
      <c r="U23" s="517"/>
      <c r="V23" s="382" t="s">
        <v>470</v>
      </c>
      <c r="W23" s="382" t="s">
        <v>471</v>
      </c>
      <c r="X23" s="517"/>
      <c r="Y23" s="517"/>
      <c r="Z23" s="517"/>
      <c r="AA23" s="517"/>
      <c r="AB23" s="517"/>
      <c r="AC23" s="517"/>
      <c r="AD23" s="517"/>
      <c r="AE23" s="517"/>
      <c r="AF23" s="517"/>
      <c r="AG23" s="517"/>
      <c r="AH23" s="517"/>
      <c r="AI23" s="517"/>
      <c r="AJ23" s="517"/>
      <c r="AK23" s="518"/>
      <c r="AL23" s="373"/>
      <c r="AM23" s="371"/>
      <c r="AN23" s="371"/>
      <c r="AO23" s="587"/>
      <c r="AP23" s="371"/>
      <c r="AQ23" s="371"/>
      <c r="AR23" s="371"/>
      <c r="AS23" s="371"/>
      <c r="AT23" s="371"/>
      <c r="AU23" s="371"/>
      <c r="AV23" s="373"/>
      <c r="AW23" s="373"/>
      <c r="AX23" s="373"/>
      <c r="AY23" s="373"/>
      <c r="AZ23" s="383"/>
      <c r="BA23" s="383"/>
      <c r="BB23" s="373"/>
      <c r="BC23" s="373"/>
      <c r="BD23" s="373"/>
      <c r="BE23" s="373"/>
      <c r="BF23" s="384"/>
      <c r="BG23" s="383"/>
      <c r="BH23" s="373"/>
      <c r="BI23" s="371"/>
      <c r="BJ23" s="373"/>
      <c r="BK23" s="371"/>
      <c r="BL23" s="373"/>
      <c r="BM23" s="373"/>
      <c r="BN23" s="373"/>
      <c r="BO23" s="373"/>
      <c r="BP23" s="371"/>
      <c r="BQ23" s="373"/>
      <c r="BR23" s="373"/>
      <c r="BS23" s="373"/>
      <c r="BT23" s="373"/>
      <c r="BU23" s="373"/>
      <c r="BV23" s="373"/>
      <c r="BW23" s="371"/>
      <c r="BX23" s="371"/>
      <c r="BY23" s="371"/>
    </row>
    <row r="24" spans="1:77" ht="14.7" customHeight="1" x14ac:dyDescent="0.2">
      <c r="A24" s="513"/>
      <c r="B24" s="577"/>
      <c r="C24" s="578"/>
      <c r="D24" s="578"/>
      <c r="E24" s="578"/>
      <c r="F24" s="578"/>
      <c r="G24" s="579"/>
      <c r="H24" s="585"/>
      <c r="I24" s="517"/>
      <c r="J24" s="517"/>
      <c r="K24" s="517"/>
      <c r="L24" s="382" t="s">
        <v>472</v>
      </c>
      <c r="M24" s="382" t="s">
        <v>473</v>
      </c>
      <c r="N24" s="517"/>
      <c r="O24" s="517"/>
      <c r="P24" s="517"/>
      <c r="Q24" s="517"/>
      <c r="R24" s="517"/>
      <c r="S24" s="517"/>
      <c r="T24" s="517"/>
      <c r="U24" s="517"/>
      <c r="V24" s="382" t="s">
        <v>474</v>
      </c>
      <c r="W24" s="382" t="s">
        <v>475</v>
      </c>
      <c r="X24" s="517"/>
      <c r="Y24" s="517"/>
      <c r="Z24" s="517"/>
      <c r="AA24" s="517"/>
      <c r="AB24" s="517"/>
      <c r="AC24" s="517"/>
      <c r="AD24" s="517"/>
      <c r="AE24" s="517"/>
      <c r="AF24" s="517"/>
      <c r="AG24" s="517"/>
      <c r="AH24" s="517"/>
      <c r="AI24" s="517"/>
      <c r="AJ24" s="517"/>
      <c r="AK24" s="518"/>
      <c r="AL24" s="373"/>
      <c r="AM24" s="371"/>
      <c r="AN24" s="371"/>
      <c r="AO24" s="587"/>
      <c r="AP24" s="371"/>
      <c r="AQ24" s="371"/>
      <c r="AR24" s="371"/>
      <c r="AS24" s="371"/>
      <c r="AT24" s="371"/>
      <c r="AU24" s="371"/>
      <c r="AV24" s="373"/>
      <c r="AW24" s="373"/>
      <c r="AX24" s="373"/>
      <c r="AY24" s="373"/>
      <c r="AZ24" s="383"/>
      <c r="BA24" s="383"/>
      <c r="BB24" s="373"/>
      <c r="BC24" s="373"/>
      <c r="BD24" s="373"/>
      <c r="BE24" s="373"/>
      <c r="BF24" s="384"/>
      <c r="BG24" s="383"/>
      <c r="BH24" s="373"/>
      <c r="BI24" s="371"/>
      <c r="BJ24" s="373"/>
      <c r="BK24" s="371"/>
      <c r="BL24" s="373"/>
      <c r="BM24" s="373"/>
      <c r="BN24" s="373"/>
      <c r="BO24" s="373"/>
      <c r="BP24" s="371"/>
      <c r="BQ24" s="373"/>
      <c r="BR24" s="373"/>
      <c r="BS24" s="373"/>
      <c r="BT24" s="373"/>
      <c r="BU24" s="373"/>
      <c r="BV24" s="373"/>
      <c r="BW24" s="371"/>
      <c r="BX24" s="371"/>
      <c r="BY24" s="371"/>
    </row>
    <row r="25" spans="1:77" ht="22.95" customHeight="1" x14ac:dyDescent="0.2">
      <c r="A25" s="513"/>
      <c r="B25" s="577"/>
      <c r="C25" s="578"/>
      <c r="D25" s="578"/>
      <c r="E25" s="578"/>
      <c r="F25" s="578"/>
      <c r="G25" s="579"/>
      <c r="H25" s="519"/>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1"/>
      <c r="AL25" s="373"/>
      <c r="AO25" s="587"/>
      <c r="AP25" s="371"/>
      <c r="AQ25" s="371"/>
      <c r="AR25" s="371"/>
      <c r="AS25" s="371"/>
      <c r="AT25" s="371"/>
      <c r="AU25" s="371"/>
      <c r="AV25" s="373"/>
      <c r="AW25" s="373"/>
      <c r="AX25" s="373"/>
      <c r="AY25" s="373"/>
      <c r="AZ25" s="383"/>
      <c r="BA25" s="383"/>
      <c r="BB25" s="373"/>
      <c r="BC25" s="373"/>
      <c r="BD25" s="373"/>
      <c r="BE25" s="373"/>
      <c r="BF25" s="383"/>
      <c r="BG25" s="383"/>
      <c r="BH25" s="373"/>
      <c r="BI25" s="371"/>
      <c r="BJ25" s="373"/>
      <c r="BK25" s="371"/>
      <c r="BL25" s="373"/>
      <c r="BM25" s="373"/>
      <c r="BN25" s="373"/>
      <c r="BO25" s="373"/>
      <c r="BP25" s="373"/>
      <c r="BQ25" s="373"/>
      <c r="BR25" s="373"/>
      <c r="BS25" s="373"/>
      <c r="BT25" s="373"/>
      <c r="BU25" s="373"/>
      <c r="BV25" s="373"/>
    </row>
    <row r="26" spans="1:77" ht="14.7" customHeight="1" x14ac:dyDescent="0.2">
      <c r="A26" s="513"/>
      <c r="B26" s="522" t="s">
        <v>38</v>
      </c>
      <c r="C26" s="523"/>
      <c r="D26" s="523"/>
      <c r="E26" s="523"/>
      <c r="F26" s="523"/>
      <c r="G26" s="524"/>
      <c r="H26" s="385" t="s">
        <v>11</v>
      </c>
      <c r="I26" s="386"/>
      <c r="J26" s="387"/>
      <c r="K26" s="528"/>
      <c r="L26" s="529"/>
      <c r="M26" s="529"/>
      <c r="N26" s="529"/>
      <c r="O26" s="529"/>
      <c r="P26" s="529"/>
      <c r="Q26" s="388" t="s">
        <v>476</v>
      </c>
      <c r="R26" s="389"/>
      <c r="S26" s="530"/>
      <c r="T26" s="530"/>
      <c r="U26" s="531"/>
      <c r="V26" s="385" t="s">
        <v>13</v>
      </c>
      <c r="W26" s="386"/>
      <c r="X26" s="387"/>
      <c r="Y26" s="528"/>
      <c r="Z26" s="529"/>
      <c r="AA26" s="529"/>
      <c r="AB26" s="529"/>
      <c r="AC26" s="529"/>
      <c r="AD26" s="529"/>
      <c r="AE26" s="529"/>
      <c r="AF26" s="529"/>
      <c r="AG26" s="529"/>
      <c r="AH26" s="529"/>
      <c r="AI26" s="529"/>
      <c r="AJ26" s="529"/>
      <c r="AK26" s="532"/>
      <c r="AL26" s="371"/>
      <c r="AO26" s="587"/>
      <c r="AP26" s="371"/>
      <c r="AQ26" s="371"/>
      <c r="AR26" s="371"/>
      <c r="AS26" s="371"/>
      <c r="AT26" s="371"/>
      <c r="AU26" s="371"/>
      <c r="AV26" s="371"/>
      <c r="AW26" s="371"/>
      <c r="AX26" s="371"/>
      <c r="AY26" s="371"/>
      <c r="AZ26" s="371"/>
      <c r="BA26" s="371"/>
      <c r="BB26" s="371"/>
      <c r="BC26" s="371"/>
      <c r="BD26" s="371"/>
      <c r="BE26" s="371"/>
      <c r="BF26" s="371"/>
      <c r="BG26" s="371"/>
      <c r="BH26" s="371"/>
      <c r="BI26" s="371"/>
      <c r="BJ26" s="371"/>
      <c r="BK26" s="371"/>
      <c r="BL26" s="371"/>
      <c r="BM26" s="371"/>
      <c r="BN26" s="371"/>
      <c r="BO26" s="371"/>
      <c r="BP26" s="371"/>
      <c r="BQ26" s="371"/>
      <c r="BR26" s="371"/>
      <c r="BS26" s="371"/>
      <c r="BT26" s="371"/>
      <c r="BU26" s="371"/>
      <c r="BV26" s="371"/>
    </row>
    <row r="27" spans="1:77" ht="14.7" customHeight="1" x14ac:dyDescent="0.2">
      <c r="A27" s="513"/>
      <c r="B27" s="525"/>
      <c r="C27" s="526"/>
      <c r="D27" s="526"/>
      <c r="E27" s="526"/>
      <c r="F27" s="526"/>
      <c r="G27" s="527"/>
      <c r="H27" s="533" t="s">
        <v>119</v>
      </c>
      <c r="I27" s="533"/>
      <c r="J27" s="533"/>
      <c r="K27" s="528"/>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32"/>
      <c r="AL27" s="371"/>
      <c r="AO27" s="587"/>
      <c r="AP27" s="371"/>
      <c r="AQ27" s="371"/>
      <c r="AR27" s="371"/>
      <c r="AS27" s="371"/>
      <c r="AT27" s="371"/>
      <c r="AU27" s="371"/>
      <c r="AV27" s="371"/>
      <c r="AW27" s="371"/>
      <c r="AX27" s="371"/>
      <c r="AY27" s="371"/>
      <c r="AZ27" s="371"/>
      <c r="BA27" s="371"/>
      <c r="BB27" s="371"/>
      <c r="BC27" s="371"/>
      <c r="BD27" s="371"/>
      <c r="BE27" s="371"/>
      <c r="BF27" s="371"/>
      <c r="BG27" s="371"/>
      <c r="BH27" s="371"/>
      <c r="BI27" s="371"/>
      <c r="BJ27" s="371"/>
      <c r="BK27" s="371"/>
      <c r="BL27" s="371"/>
      <c r="BM27" s="371"/>
      <c r="BN27" s="371"/>
      <c r="BO27" s="371"/>
      <c r="BP27" s="371"/>
      <c r="BQ27" s="371"/>
      <c r="BR27" s="371"/>
      <c r="BS27" s="371"/>
      <c r="BT27" s="371"/>
      <c r="BU27" s="371"/>
      <c r="BV27" s="371"/>
    </row>
    <row r="28" spans="1:77" s="390" customFormat="1" ht="14.25" customHeight="1" x14ac:dyDescent="0.2">
      <c r="A28" s="513"/>
      <c r="B28" s="522" t="s">
        <v>477</v>
      </c>
      <c r="C28" s="523"/>
      <c r="D28" s="523"/>
      <c r="E28" s="523"/>
      <c r="F28" s="523"/>
      <c r="G28" s="524"/>
      <c r="H28" s="534"/>
      <c r="I28" s="535"/>
      <c r="J28" s="535"/>
      <c r="K28" s="535"/>
      <c r="L28" s="535"/>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6"/>
      <c r="AL28" s="371"/>
      <c r="AM28" s="370"/>
      <c r="AN28" s="370"/>
      <c r="AO28" s="587"/>
    </row>
    <row r="29" spans="1:77" ht="14.7" customHeight="1" x14ac:dyDescent="0.2">
      <c r="A29" s="513"/>
      <c r="B29" s="537" t="s">
        <v>478</v>
      </c>
      <c r="C29" s="538"/>
      <c r="D29" s="538"/>
      <c r="E29" s="538"/>
      <c r="F29" s="538"/>
      <c r="G29" s="539"/>
      <c r="H29" s="543" t="s">
        <v>120</v>
      </c>
      <c r="I29" s="544"/>
      <c r="J29" s="545"/>
      <c r="K29" s="549"/>
      <c r="L29" s="550"/>
      <c r="M29" s="550"/>
      <c r="N29" s="550"/>
      <c r="O29" s="550"/>
      <c r="P29" s="551"/>
      <c r="Q29" s="514" t="s">
        <v>99</v>
      </c>
      <c r="R29" s="515"/>
      <c r="S29" s="516"/>
      <c r="T29" s="555"/>
      <c r="U29" s="556"/>
      <c r="V29" s="556"/>
      <c r="W29" s="556"/>
      <c r="X29" s="556"/>
      <c r="Y29" s="556"/>
      <c r="Z29" s="556"/>
      <c r="AA29" s="557"/>
      <c r="AB29" s="558" t="s">
        <v>121</v>
      </c>
      <c r="AC29" s="559"/>
      <c r="AD29" s="562"/>
      <c r="AE29" s="562"/>
      <c r="AF29" s="562"/>
      <c r="AG29" s="562"/>
      <c r="AH29" s="562"/>
      <c r="AI29" s="562"/>
      <c r="AJ29" s="562"/>
      <c r="AK29" s="563"/>
      <c r="AL29" s="371"/>
      <c r="AO29" s="587"/>
      <c r="AP29" s="371"/>
      <c r="AQ29" s="371"/>
      <c r="AR29" s="371"/>
      <c r="AS29" s="371"/>
      <c r="AT29" s="371"/>
      <c r="AU29" s="371"/>
      <c r="AV29" s="569"/>
      <c r="AW29" s="569"/>
      <c r="AX29" s="569"/>
      <c r="AY29" s="371"/>
      <c r="AZ29" s="371"/>
      <c r="BA29" s="371"/>
      <c r="BB29" s="371"/>
      <c r="BC29" s="371"/>
      <c r="BD29" s="371"/>
      <c r="BE29" s="371"/>
      <c r="BF29" s="371"/>
      <c r="BG29" s="371"/>
      <c r="BH29" s="391"/>
      <c r="BI29" s="391"/>
      <c r="BJ29" s="371"/>
      <c r="BK29" s="371"/>
      <c r="BL29" s="371"/>
      <c r="BM29" s="371"/>
      <c r="BN29" s="371"/>
      <c r="BO29" s="371"/>
      <c r="BP29" s="371"/>
      <c r="BQ29" s="371"/>
      <c r="BR29" s="371"/>
      <c r="BS29" s="371"/>
      <c r="BT29" s="371"/>
      <c r="BU29" s="371"/>
      <c r="BV29" s="371"/>
    </row>
    <row r="30" spans="1:77" ht="14.25" customHeight="1" x14ac:dyDescent="0.2">
      <c r="A30" s="513"/>
      <c r="B30" s="540"/>
      <c r="C30" s="541"/>
      <c r="D30" s="541"/>
      <c r="E30" s="541"/>
      <c r="F30" s="541"/>
      <c r="G30" s="542"/>
      <c r="H30" s="546"/>
      <c r="I30" s="547"/>
      <c r="J30" s="548"/>
      <c r="K30" s="552"/>
      <c r="L30" s="553"/>
      <c r="M30" s="553"/>
      <c r="N30" s="553"/>
      <c r="O30" s="553"/>
      <c r="P30" s="554"/>
      <c r="Q30" s="570" t="s">
        <v>30</v>
      </c>
      <c r="R30" s="571"/>
      <c r="S30" s="572"/>
      <c r="T30" s="573"/>
      <c r="U30" s="574"/>
      <c r="V30" s="574"/>
      <c r="W30" s="574"/>
      <c r="X30" s="574"/>
      <c r="Y30" s="574"/>
      <c r="Z30" s="574"/>
      <c r="AA30" s="575"/>
      <c r="AB30" s="560"/>
      <c r="AC30" s="561"/>
      <c r="AD30" s="564"/>
      <c r="AE30" s="564"/>
      <c r="AF30" s="564"/>
      <c r="AG30" s="564"/>
      <c r="AH30" s="564"/>
      <c r="AI30" s="564"/>
      <c r="AJ30" s="564"/>
      <c r="AK30" s="565"/>
      <c r="AL30" s="371"/>
      <c r="AO30" s="587"/>
      <c r="AP30" s="371"/>
      <c r="AQ30" s="371"/>
      <c r="AR30" s="371"/>
      <c r="AS30" s="371"/>
      <c r="AT30" s="371"/>
      <c r="AU30" s="371"/>
      <c r="AV30" s="569"/>
      <c r="AW30" s="569"/>
      <c r="AX30" s="569"/>
      <c r="AY30" s="371"/>
      <c r="AZ30" s="371"/>
      <c r="BA30" s="371"/>
      <c r="BB30" s="371"/>
      <c r="BC30" s="371"/>
      <c r="BD30" s="371"/>
      <c r="BE30" s="371"/>
      <c r="BF30" s="371"/>
      <c r="BG30" s="371"/>
      <c r="BH30" s="391"/>
      <c r="BI30" s="391"/>
      <c r="BJ30" s="371"/>
      <c r="BK30" s="371"/>
      <c r="BL30" s="371"/>
      <c r="BM30" s="371"/>
      <c r="BN30" s="371"/>
      <c r="BO30" s="371"/>
      <c r="BP30" s="371"/>
      <c r="BQ30" s="371"/>
      <c r="BR30" s="371"/>
      <c r="BS30" s="371"/>
      <c r="BT30" s="371"/>
      <c r="BU30" s="371"/>
      <c r="BV30" s="371"/>
    </row>
    <row r="31" spans="1:77" ht="14.7" customHeight="1" x14ac:dyDescent="0.2">
      <c r="A31" s="513"/>
      <c r="B31" s="576" t="s">
        <v>479</v>
      </c>
      <c r="C31" s="544"/>
      <c r="D31" s="544"/>
      <c r="E31" s="544"/>
      <c r="F31" s="544"/>
      <c r="G31" s="545"/>
      <c r="H31" s="580" t="s">
        <v>116</v>
      </c>
      <c r="I31" s="581"/>
      <c r="J31" s="581"/>
      <c r="K31" s="581"/>
      <c r="L31" s="582"/>
      <c r="M31" s="582"/>
      <c r="N31" s="380" t="s">
        <v>117</v>
      </c>
      <c r="O31" s="582"/>
      <c r="P31" s="582"/>
      <c r="Q31" s="381" t="s">
        <v>118</v>
      </c>
      <c r="R31" s="581"/>
      <c r="S31" s="581"/>
      <c r="T31" s="581"/>
      <c r="U31" s="581"/>
      <c r="V31" s="581"/>
      <c r="W31" s="581"/>
      <c r="X31" s="581"/>
      <c r="Y31" s="581"/>
      <c r="Z31" s="581"/>
      <c r="AA31" s="581"/>
      <c r="AB31" s="581"/>
      <c r="AC31" s="581"/>
      <c r="AD31" s="581"/>
      <c r="AE31" s="581"/>
      <c r="AF31" s="581"/>
      <c r="AG31" s="581"/>
      <c r="AH31" s="581"/>
      <c r="AI31" s="581"/>
      <c r="AJ31" s="581"/>
      <c r="AK31" s="583"/>
      <c r="AL31" s="373"/>
      <c r="AO31" s="587"/>
      <c r="AP31" s="584"/>
      <c r="AQ31" s="584"/>
      <c r="AR31" s="584"/>
      <c r="AS31" s="584"/>
      <c r="AT31" s="584"/>
      <c r="AU31" s="584"/>
      <c r="AV31" s="373"/>
      <c r="AW31" s="373"/>
      <c r="AX31" s="373"/>
      <c r="AY31" s="373"/>
      <c r="AZ31" s="373"/>
      <c r="BA31" s="373"/>
      <c r="BB31" s="373"/>
      <c r="BC31" s="373"/>
      <c r="BD31" s="373"/>
      <c r="BE31" s="373"/>
      <c r="BF31" s="373"/>
      <c r="BG31" s="373"/>
      <c r="BH31" s="373"/>
      <c r="BI31" s="373"/>
      <c r="BJ31" s="373"/>
      <c r="BK31" s="373"/>
      <c r="BL31" s="373"/>
      <c r="BM31" s="373"/>
      <c r="BN31" s="373"/>
      <c r="BO31" s="373"/>
      <c r="BP31" s="373"/>
      <c r="BQ31" s="373"/>
      <c r="BR31" s="373"/>
      <c r="BS31" s="373"/>
      <c r="BT31" s="373"/>
      <c r="BU31" s="373"/>
      <c r="BV31" s="373"/>
    </row>
    <row r="32" spans="1:77" ht="14.7" customHeight="1" x14ac:dyDescent="0.2">
      <c r="A32" s="513"/>
      <c r="B32" s="577"/>
      <c r="C32" s="578"/>
      <c r="D32" s="578"/>
      <c r="E32" s="578"/>
      <c r="F32" s="578"/>
      <c r="G32" s="579"/>
      <c r="H32" s="585"/>
      <c r="I32" s="517"/>
      <c r="J32" s="517"/>
      <c r="K32" s="517"/>
      <c r="L32" s="382" t="s">
        <v>29</v>
      </c>
      <c r="M32" s="382" t="s">
        <v>469</v>
      </c>
      <c r="N32" s="517"/>
      <c r="O32" s="517"/>
      <c r="P32" s="517"/>
      <c r="Q32" s="517"/>
      <c r="R32" s="517"/>
      <c r="S32" s="517"/>
      <c r="T32" s="517"/>
      <c r="U32" s="517"/>
      <c r="V32" s="382" t="s">
        <v>470</v>
      </c>
      <c r="W32" s="382" t="s">
        <v>471</v>
      </c>
      <c r="X32" s="517"/>
      <c r="Y32" s="517"/>
      <c r="Z32" s="517"/>
      <c r="AA32" s="517"/>
      <c r="AB32" s="517"/>
      <c r="AC32" s="517"/>
      <c r="AD32" s="517"/>
      <c r="AE32" s="517"/>
      <c r="AF32" s="517"/>
      <c r="AG32" s="517"/>
      <c r="AH32" s="517"/>
      <c r="AI32" s="517"/>
      <c r="AJ32" s="517"/>
      <c r="AK32" s="518"/>
      <c r="AL32" s="373"/>
      <c r="AO32" s="587"/>
      <c r="AP32" s="584"/>
      <c r="AQ32" s="584"/>
      <c r="AR32" s="584"/>
      <c r="AS32" s="584"/>
      <c r="AT32" s="584"/>
      <c r="AU32" s="584"/>
      <c r="AV32" s="373"/>
      <c r="AW32" s="373"/>
      <c r="AX32" s="373"/>
      <c r="AY32" s="373"/>
      <c r="AZ32" s="383"/>
      <c r="BA32" s="383"/>
      <c r="BB32" s="373"/>
      <c r="BC32" s="373"/>
      <c r="BD32" s="373"/>
      <c r="BE32" s="373"/>
      <c r="BF32" s="384"/>
      <c r="BG32" s="383"/>
      <c r="BH32" s="373"/>
      <c r="BI32" s="371"/>
      <c r="BJ32" s="373"/>
      <c r="BK32" s="371"/>
      <c r="BL32" s="373"/>
      <c r="BM32" s="373"/>
      <c r="BN32" s="373"/>
      <c r="BO32" s="373"/>
      <c r="BP32" s="371"/>
      <c r="BQ32" s="373"/>
      <c r="BR32" s="373"/>
      <c r="BS32" s="373"/>
      <c r="BT32" s="373"/>
      <c r="BU32" s="373"/>
      <c r="BV32" s="373"/>
    </row>
    <row r="33" spans="1:77" ht="14.7" customHeight="1" x14ac:dyDescent="0.2">
      <c r="A33" s="513"/>
      <c r="B33" s="577"/>
      <c r="C33" s="578"/>
      <c r="D33" s="578"/>
      <c r="E33" s="578"/>
      <c r="F33" s="578"/>
      <c r="G33" s="579"/>
      <c r="H33" s="585"/>
      <c r="I33" s="517"/>
      <c r="J33" s="517"/>
      <c r="K33" s="517"/>
      <c r="L33" s="382" t="s">
        <v>472</v>
      </c>
      <c r="M33" s="382" t="s">
        <v>473</v>
      </c>
      <c r="N33" s="517"/>
      <c r="O33" s="517"/>
      <c r="P33" s="517"/>
      <c r="Q33" s="517"/>
      <c r="R33" s="517"/>
      <c r="S33" s="517"/>
      <c r="T33" s="517"/>
      <c r="U33" s="517"/>
      <c r="V33" s="382" t="s">
        <v>474</v>
      </c>
      <c r="W33" s="382" t="s">
        <v>475</v>
      </c>
      <c r="X33" s="517"/>
      <c r="Y33" s="517"/>
      <c r="Z33" s="517"/>
      <c r="AA33" s="517"/>
      <c r="AB33" s="517"/>
      <c r="AC33" s="517"/>
      <c r="AD33" s="517"/>
      <c r="AE33" s="517"/>
      <c r="AF33" s="517"/>
      <c r="AG33" s="517"/>
      <c r="AH33" s="517"/>
      <c r="AI33" s="517"/>
      <c r="AJ33" s="517"/>
      <c r="AK33" s="518"/>
      <c r="AL33" s="373"/>
      <c r="AO33" s="587"/>
      <c r="AP33" s="584"/>
      <c r="AQ33" s="584"/>
      <c r="AR33" s="584"/>
      <c r="AS33" s="584"/>
      <c r="AT33" s="584"/>
      <c r="AU33" s="584"/>
      <c r="AV33" s="373"/>
      <c r="AW33" s="373"/>
      <c r="AX33" s="373"/>
      <c r="AY33" s="373"/>
      <c r="AZ33" s="383"/>
      <c r="BA33" s="383"/>
      <c r="BB33" s="373"/>
      <c r="BC33" s="373"/>
      <c r="BD33" s="373"/>
      <c r="BE33" s="373"/>
      <c r="BF33" s="384"/>
      <c r="BG33" s="383"/>
      <c r="BH33" s="373"/>
      <c r="BI33" s="371"/>
      <c r="BJ33" s="373"/>
      <c r="BK33" s="371"/>
      <c r="BL33" s="373"/>
      <c r="BM33" s="373"/>
      <c r="BN33" s="373"/>
      <c r="BO33" s="373"/>
      <c r="BP33" s="371"/>
      <c r="BQ33" s="373"/>
      <c r="BR33" s="373"/>
      <c r="BS33" s="373"/>
      <c r="BT33" s="373"/>
      <c r="BU33" s="373"/>
      <c r="BV33" s="373"/>
    </row>
    <row r="34" spans="1:77" ht="19.2" customHeight="1" x14ac:dyDescent="0.2">
      <c r="A34" s="513"/>
      <c r="B34" s="577"/>
      <c r="C34" s="578"/>
      <c r="D34" s="578"/>
      <c r="E34" s="578"/>
      <c r="F34" s="578"/>
      <c r="G34" s="579"/>
      <c r="H34" s="519"/>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1"/>
      <c r="AL34" s="373"/>
      <c r="AO34" s="587"/>
      <c r="AP34" s="371"/>
      <c r="AQ34" s="371"/>
      <c r="AR34" s="371"/>
      <c r="AS34" s="371"/>
      <c r="AT34" s="371"/>
      <c r="AU34" s="371"/>
      <c r="AV34" s="373"/>
      <c r="AW34" s="373"/>
      <c r="AX34" s="373"/>
      <c r="AY34" s="373"/>
      <c r="AZ34" s="383"/>
      <c r="BA34" s="383"/>
      <c r="BB34" s="373"/>
      <c r="BC34" s="373"/>
      <c r="BD34" s="373"/>
      <c r="BE34" s="373"/>
      <c r="BF34" s="383"/>
      <c r="BG34" s="383"/>
      <c r="BH34" s="373"/>
      <c r="BI34" s="371"/>
      <c r="BJ34" s="373"/>
      <c r="BK34" s="371"/>
      <c r="BL34" s="373"/>
      <c r="BM34" s="373"/>
      <c r="BN34" s="373"/>
      <c r="BO34" s="373"/>
      <c r="BP34" s="373"/>
      <c r="BQ34" s="373"/>
      <c r="BR34" s="373"/>
      <c r="BS34" s="373"/>
      <c r="BT34" s="373"/>
      <c r="BU34" s="373"/>
      <c r="BV34" s="373"/>
    </row>
    <row r="35" spans="1:77" ht="19.2" customHeight="1" x14ac:dyDescent="0.2">
      <c r="A35" s="592" t="s">
        <v>480</v>
      </c>
      <c r="B35" s="593"/>
      <c r="C35" s="593"/>
      <c r="D35" s="593"/>
      <c r="E35" s="593"/>
      <c r="F35" s="593"/>
      <c r="G35" s="593"/>
      <c r="H35" s="593"/>
      <c r="I35" s="593"/>
      <c r="J35" s="593"/>
      <c r="K35" s="593"/>
      <c r="L35" s="593"/>
      <c r="M35" s="593"/>
      <c r="N35" s="593"/>
      <c r="O35" s="593"/>
      <c r="P35" s="593"/>
      <c r="Q35" s="593"/>
      <c r="R35" s="593"/>
      <c r="S35" s="593"/>
      <c r="T35" s="593"/>
      <c r="U35" s="593"/>
      <c r="V35" s="593"/>
      <c r="W35" s="593"/>
      <c r="X35" s="593"/>
      <c r="Y35" s="593"/>
      <c r="Z35" s="594"/>
      <c r="AA35" s="595"/>
      <c r="AB35" s="596"/>
      <c r="AC35" s="596"/>
      <c r="AD35" s="596"/>
      <c r="AE35" s="596"/>
      <c r="AF35" s="596"/>
      <c r="AG35" s="596"/>
      <c r="AH35" s="596"/>
      <c r="AI35" s="596"/>
      <c r="AJ35" s="596"/>
      <c r="AK35" s="597"/>
      <c r="AL35" s="373"/>
      <c r="AO35" s="392"/>
      <c r="AP35" s="371"/>
      <c r="AQ35" s="371"/>
      <c r="AR35" s="371"/>
      <c r="AS35" s="371"/>
      <c r="AT35" s="371"/>
      <c r="AU35" s="371"/>
      <c r="AV35" s="373"/>
      <c r="AW35" s="373"/>
      <c r="AX35" s="373"/>
      <c r="AY35" s="373"/>
      <c r="AZ35" s="383"/>
      <c r="BA35" s="383"/>
      <c r="BB35" s="373"/>
      <c r="BC35" s="373"/>
      <c r="BD35" s="373"/>
      <c r="BE35" s="373"/>
      <c r="BF35" s="383"/>
      <c r="BG35" s="383"/>
      <c r="BH35" s="373"/>
      <c r="BI35" s="371"/>
      <c r="BJ35" s="373"/>
      <c r="BK35" s="371"/>
      <c r="BL35" s="373"/>
      <c r="BM35" s="373"/>
      <c r="BN35" s="373"/>
      <c r="BO35" s="373"/>
      <c r="BP35" s="373"/>
      <c r="BQ35" s="373"/>
      <c r="BR35" s="373"/>
      <c r="BS35" s="373"/>
      <c r="BT35" s="373"/>
      <c r="BU35" s="373"/>
      <c r="BV35" s="373"/>
    </row>
    <row r="36" spans="1:77" s="373" customFormat="1" ht="14.7" customHeight="1" x14ac:dyDescent="0.2">
      <c r="A36" s="598" t="s">
        <v>122</v>
      </c>
      <c r="B36" s="549" t="s">
        <v>17</v>
      </c>
      <c r="C36" s="599"/>
      <c r="D36" s="599"/>
      <c r="E36" s="599"/>
      <c r="F36" s="599"/>
      <c r="G36" s="599"/>
      <c r="H36" s="599"/>
      <c r="I36" s="599"/>
      <c r="J36" s="599"/>
      <c r="K36" s="599"/>
      <c r="L36" s="599"/>
      <c r="M36" s="599"/>
      <c r="N36" s="599"/>
      <c r="O36" s="599"/>
      <c r="P36" s="393"/>
      <c r="Q36" s="394"/>
      <c r="R36" s="395"/>
      <c r="S36" s="604" t="s">
        <v>481</v>
      </c>
      <c r="T36" s="605"/>
      <c r="U36" s="605"/>
      <c r="V36" s="606"/>
      <c r="W36" s="613" t="s">
        <v>482</v>
      </c>
      <c r="X36" s="614"/>
      <c r="Y36" s="614"/>
      <c r="Z36" s="615"/>
      <c r="AA36" s="604" t="s">
        <v>123</v>
      </c>
      <c r="AB36" s="605"/>
      <c r="AC36" s="605"/>
      <c r="AD36" s="605"/>
      <c r="AE36" s="605"/>
      <c r="AF36" s="606"/>
      <c r="AG36" s="622" t="s">
        <v>124</v>
      </c>
      <c r="AH36" s="623"/>
      <c r="AI36" s="623"/>
      <c r="AJ36" s="623"/>
      <c r="AK36" s="624"/>
      <c r="AL36" s="396"/>
      <c r="AO36" s="631"/>
      <c r="AP36" s="569"/>
      <c r="AQ36" s="569"/>
      <c r="AR36" s="569"/>
      <c r="AS36" s="569"/>
      <c r="AT36" s="569"/>
      <c r="AU36" s="569"/>
      <c r="AV36" s="569"/>
      <c r="AW36" s="569"/>
      <c r="AX36" s="569"/>
      <c r="AY36" s="569"/>
      <c r="AZ36" s="569"/>
      <c r="BA36" s="569"/>
      <c r="BB36" s="569"/>
      <c r="BC36" s="569"/>
      <c r="BD36" s="569"/>
      <c r="BE36" s="391"/>
      <c r="BF36" s="391"/>
      <c r="BG36" s="391"/>
      <c r="BH36" s="371"/>
      <c r="BI36" s="371"/>
      <c r="BJ36" s="371"/>
      <c r="BK36" s="371"/>
      <c r="BL36" s="371"/>
      <c r="BM36" s="371"/>
      <c r="BN36" s="371"/>
      <c r="BO36" s="371"/>
      <c r="BP36" s="371"/>
      <c r="BQ36" s="371"/>
      <c r="BR36" s="371"/>
      <c r="BS36" s="371"/>
      <c r="BT36" s="569"/>
      <c r="BU36" s="569"/>
      <c r="BV36" s="569"/>
      <c r="BW36" s="370"/>
      <c r="BX36" s="370"/>
      <c r="BY36" s="370"/>
    </row>
    <row r="37" spans="1:77" ht="14.7" customHeight="1" x14ac:dyDescent="0.2">
      <c r="A37" s="598"/>
      <c r="B37" s="600"/>
      <c r="C37" s="601"/>
      <c r="D37" s="601"/>
      <c r="E37" s="601"/>
      <c r="F37" s="601"/>
      <c r="G37" s="601"/>
      <c r="H37" s="601"/>
      <c r="I37" s="601"/>
      <c r="J37" s="601"/>
      <c r="K37" s="601"/>
      <c r="L37" s="601"/>
      <c r="M37" s="601"/>
      <c r="N37" s="601"/>
      <c r="O37" s="601"/>
      <c r="P37" s="397"/>
      <c r="Q37" s="643" t="s">
        <v>483</v>
      </c>
      <c r="R37" s="644"/>
      <c r="S37" s="607"/>
      <c r="T37" s="608"/>
      <c r="U37" s="608"/>
      <c r="V37" s="609"/>
      <c r="W37" s="616"/>
      <c r="X37" s="617"/>
      <c r="Y37" s="617"/>
      <c r="Z37" s="618"/>
      <c r="AA37" s="607"/>
      <c r="AB37" s="608"/>
      <c r="AC37" s="608"/>
      <c r="AD37" s="608"/>
      <c r="AE37" s="608"/>
      <c r="AF37" s="609"/>
      <c r="AG37" s="625"/>
      <c r="AH37" s="626"/>
      <c r="AI37" s="626"/>
      <c r="AJ37" s="626"/>
      <c r="AK37" s="627"/>
      <c r="AL37" s="396"/>
      <c r="AO37" s="631"/>
      <c r="AP37" s="569"/>
      <c r="AQ37" s="569"/>
      <c r="AR37" s="569"/>
      <c r="AS37" s="569"/>
      <c r="AT37" s="569"/>
      <c r="AU37" s="569"/>
      <c r="AV37" s="569"/>
      <c r="AW37" s="569"/>
      <c r="AX37" s="569"/>
      <c r="AY37" s="569"/>
      <c r="AZ37" s="569"/>
      <c r="BA37" s="569"/>
      <c r="BB37" s="569"/>
      <c r="BC37" s="569"/>
      <c r="BD37" s="569"/>
      <c r="BE37" s="569"/>
      <c r="BF37" s="569"/>
      <c r="BG37" s="569"/>
      <c r="BH37" s="371"/>
      <c r="BI37" s="371"/>
      <c r="BJ37" s="371"/>
      <c r="BK37" s="371"/>
      <c r="BL37" s="371"/>
      <c r="BM37" s="371"/>
      <c r="BN37" s="371"/>
      <c r="BO37" s="371"/>
      <c r="BP37" s="371"/>
      <c r="BQ37" s="371"/>
      <c r="BR37" s="371"/>
      <c r="BS37" s="371"/>
      <c r="BT37" s="569"/>
      <c r="BU37" s="569"/>
      <c r="BV37" s="569"/>
    </row>
    <row r="38" spans="1:77" ht="14.7" customHeight="1" x14ac:dyDescent="0.2">
      <c r="A38" s="598"/>
      <c r="B38" s="600"/>
      <c r="C38" s="601"/>
      <c r="D38" s="601"/>
      <c r="E38" s="601"/>
      <c r="F38" s="601"/>
      <c r="G38" s="601"/>
      <c r="H38" s="601"/>
      <c r="I38" s="601"/>
      <c r="J38" s="601"/>
      <c r="K38" s="601"/>
      <c r="L38" s="601"/>
      <c r="M38" s="601"/>
      <c r="N38" s="601"/>
      <c r="O38" s="601"/>
      <c r="P38" s="397"/>
      <c r="Q38" s="645"/>
      <c r="R38" s="646"/>
      <c r="S38" s="607"/>
      <c r="T38" s="608"/>
      <c r="U38" s="608"/>
      <c r="V38" s="609"/>
      <c r="W38" s="616"/>
      <c r="X38" s="617"/>
      <c r="Y38" s="617"/>
      <c r="Z38" s="618"/>
      <c r="AA38" s="607"/>
      <c r="AB38" s="608"/>
      <c r="AC38" s="608"/>
      <c r="AD38" s="608"/>
      <c r="AE38" s="608"/>
      <c r="AF38" s="609"/>
      <c r="AG38" s="625"/>
      <c r="AH38" s="626"/>
      <c r="AI38" s="626"/>
      <c r="AJ38" s="626"/>
      <c r="AK38" s="627"/>
      <c r="AL38" s="396"/>
      <c r="AO38" s="631"/>
      <c r="AP38" s="569"/>
      <c r="AQ38" s="569"/>
      <c r="AR38" s="569"/>
      <c r="AS38" s="569"/>
      <c r="AT38" s="569"/>
      <c r="AU38" s="569"/>
      <c r="AV38" s="569"/>
      <c r="AW38" s="569"/>
      <c r="AX38" s="569"/>
      <c r="AY38" s="569"/>
      <c r="AZ38" s="569"/>
      <c r="BA38" s="569"/>
      <c r="BB38" s="569"/>
      <c r="BC38" s="569"/>
      <c r="BD38" s="569"/>
      <c r="BE38" s="384"/>
      <c r="BF38" s="384"/>
      <c r="BG38" s="384"/>
      <c r="BH38" s="371"/>
      <c r="BI38" s="371"/>
      <c r="BJ38" s="371"/>
      <c r="BK38" s="371"/>
      <c r="BL38" s="371"/>
      <c r="BM38" s="371"/>
      <c r="BN38" s="371"/>
      <c r="BO38" s="371"/>
      <c r="BP38" s="371"/>
      <c r="BQ38" s="371"/>
      <c r="BR38" s="371"/>
      <c r="BS38" s="371"/>
      <c r="BT38" s="569"/>
      <c r="BU38" s="569"/>
      <c r="BV38" s="569"/>
    </row>
    <row r="39" spans="1:77" ht="14.7" customHeight="1" x14ac:dyDescent="0.2">
      <c r="A39" s="598"/>
      <c r="B39" s="602"/>
      <c r="C39" s="603"/>
      <c r="D39" s="603"/>
      <c r="E39" s="603"/>
      <c r="F39" s="603"/>
      <c r="G39" s="603"/>
      <c r="H39" s="603"/>
      <c r="I39" s="603"/>
      <c r="J39" s="603"/>
      <c r="K39" s="603"/>
      <c r="L39" s="603"/>
      <c r="M39" s="603"/>
      <c r="N39" s="603"/>
      <c r="O39" s="603"/>
      <c r="P39" s="398"/>
      <c r="Q39" s="647"/>
      <c r="R39" s="648"/>
      <c r="S39" s="610"/>
      <c r="T39" s="611"/>
      <c r="U39" s="611"/>
      <c r="V39" s="612"/>
      <c r="W39" s="619"/>
      <c r="X39" s="620"/>
      <c r="Y39" s="620"/>
      <c r="Z39" s="621"/>
      <c r="AA39" s="610"/>
      <c r="AB39" s="611"/>
      <c r="AC39" s="611"/>
      <c r="AD39" s="611"/>
      <c r="AE39" s="611"/>
      <c r="AF39" s="612"/>
      <c r="AG39" s="628"/>
      <c r="AH39" s="629"/>
      <c r="AI39" s="629"/>
      <c r="AJ39" s="629"/>
      <c r="AK39" s="630"/>
      <c r="AL39" s="396"/>
      <c r="AO39" s="631"/>
      <c r="AP39" s="569"/>
      <c r="AQ39" s="569"/>
      <c r="AR39" s="569"/>
      <c r="AS39" s="569"/>
      <c r="AT39" s="569"/>
      <c r="AU39" s="569"/>
      <c r="AV39" s="569"/>
      <c r="AW39" s="569"/>
      <c r="AX39" s="569"/>
      <c r="AY39" s="569"/>
      <c r="AZ39" s="569"/>
      <c r="BA39" s="569"/>
      <c r="BB39" s="569"/>
      <c r="BC39" s="569"/>
      <c r="BD39" s="569"/>
      <c r="BE39" s="391"/>
      <c r="BF39" s="391"/>
      <c r="BG39" s="391"/>
      <c r="BH39" s="371"/>
      <c r="BI39" s="371"/>
      <c r="BJ39" s="371"/>
      <c r="BK39" s="371"/>
      <c r="BL39" s="371"/>
      <c r="BM39" s="371"/>
      <c r="BN39" s="371"/>
      <c r="BO39" s="371"/>
      <c r="BP39" s="371"/>
      <c r="BQ39" s="371"/>
      <c r="BR39" s="371"/>
      <c r="BS39" s="371"/>
      <c r="BT39" s="569"/>
      <c r="BU39" s="569"/>
      <c r="BV39" s="569"/>
    </row>
    <row r="40" spans="1:77" ht="14.7" customHeight="1" x14ac:dyDescent="0.2">
      <c r="A40" s="598"/>
      <c r="B40" s="632" t="s">
        <v>125</v>
      </c>
      <c r="C40" s="399" t="s">
        <v>18</v>
      </c>
      <c r="D40" s="400"/>
      <c r="E40" s="400"/>
      <c r="F40" s="400"/>
      <c r="G40" s="400"/>
      <c r="H40" s="400"/>
      <c r="I40" s="400"/>
      <c r="J40" s="400"/>
      <c r="K40" s="400"/>
      <c r="L40" s="400"/>
      <c r="M40" s="400"/>
      <c r="N40" s="400"/>
      <c r="O40" s="400"/>
      <c r="P40" s="401"/>
      <c r="Q40" s="637"/>
      <c r="R40" s="638"/>
      <c r="S40" s="637"/>
      <c r="T40" s="639"/>
      <c r="U40" s="639"/>
      <c r="V40" s="638"/>
      <c r="W40" s="637"/>
      <c r="X40" s="639"/>
      <c r="Y40" s="639"/>
      <c r="Z40" s="638"/>
      <c r="AA40" s="640"/>
      <c r="AB40" s="641"/>
      <c r="AC40" s="641"/>
      <c r="AD40" s="641"/>
      <c r="AE40" s="641"/>
      <c r="AF40" s="642"/>
      <c r="AG40" s="402" t="s">
        <v>484</v>
      </c>
      <c r="AH40" s="403"/>
      <c r="AI40" s="403"/>
      <c r="AJ40" s="403"/>
      <c r="AK40" s="404"/>
      <c r="AL40" s="396"/>
      <c r="AO40" s="631"/>
      <c r="AP40" s="384"/>
      <c r="AQ40" s="371"/>
      <c r="AR40" s="371"/>
      <c r="AS40" s="371"/>
      <c r="AT40" s="371"/>
      <c r="AU40" s="371"/>
      <c r="AV40" s="371"/>
      <c r="AW40" s="371"/>
      <c r="AX40" s="371"/>
      <c r="AY40" s="371"/>
      <c r="AZ40" s="371"/>
      <c r="BA40" s="371"/>
      <c r="BB40" s="371"/>
      <c r="BC40" s="371"/>
      <c r="BD40" s="371"/>
      <c r="BE40" s="371"/>
      <c r="BF40" s="371"/>
      <c r="BG40" s="371"/>
      <c r="BH40" s="371"/>
      <c r="BI40" s="371"/>
      <c r="BJ40" s="371"/>
      <c r="BK40" s="371"/>
      <c r="BL40" s="371"/>
      <c r="BM40" s="371"/>
      <c r="BN40" s="371"/>
      <c r="BO40" s="371"/>
      <c r="BP40" s="371"/>
      <c r="BQ40" s="371"/>
      <c r="BR40" s="371"/>
      <c r="BS40" s="405"/>
      <c r="BT40" s="371"/>
      <c r="BU40" s="371"/>
      <c r="BV40" s="371"/>
    </row>
    <row r="41" spans="1:77" ht="14.7" customHeight="1" x14ac:dyDescent="0.2">
      <c r="A41" s="598"/>
      <c r="B41" s="633"/>
      <c r="C41" s="399" t="s">
        <v>19</v>
      </c>
      <c r="D41" s="400"/>
      <c r="E41" s="400"/>
      <c r="F41" s="400"/>
      <c r="G41" s="400"/>
      <c r="H41" s="400"/>
      <c r="I41" s="400"/>
      <c r="J41" s="400"/>
      <c r="K41" s="400"/>
      <c r="L41" s="400"/>
      <c r="M41" s="400"/>
      <c r="N41" s="400"/>
      <c r="O41" s="400"/>
      <c r="P41" s="400"/>
      <c r="Q41" s="635"/>
      <c r="R41" s="636"/>
      <c r="S41" s="637"/>
      <c r="T41" s="639"/>
      <c r="U41" s="639"/>
      <c r="V41" s="638"/>
      <c r="W41" s="637"/>
      <c r="X41" s="639"/>
      <c r="Y41" s="639"/>
      <c r="Z41" s="638"/>
      <c r="AA41" s="640"/>
      <c r="AB41" s="641"/>
      <c r="AC41" s="641"/>
      <c r="AD41" s="641"/>
      <c r="AE41" s="641"/>
      <c r="AF41" s="642"/>
      <c r="AG41" s="402" t="s">
        <v>485</v>
      </c>
      <c r="AH41" s="403"/>
      <c r="AI41" s="403"/>
      <c r="AJ41" s="403"/>
      <c r="AK41" s="404"/>
      <c r="AL41" s="371"/>
      <c r="AO41" s="631"/>
      <c r="AP41" s="631"/>
      <c r="AQ41" s="371"/>
      <c r="AR41" s="371"/>
      <c r="AS41" s="371"/>
      <c r="AT41" s="371"/>
      <c r="AU41" s="371"/>
      <c r="AV41" s="371"/>
      <c r="AW41" s="371"/>
      <c r="AX41" s="371"/>
      <c r="AY41" s="371"/>
      <c r="AZ41" s="371"/>
      <c r="BA41" s="371"/>
      <c r="BB41" s="371"/>
      <c r="BC41" s="371"/>
      <c r="BD41" s="371"/>
      <c r="BE41" s="371"/>
      <c r="BF41" s="371"/>
      <c r="BG41" s="371"/>
      <c r="BH41" s="371"/>
      <c r="BI41" s="371"/>
      <c r="BJ41" s="371"/>
      <c r="BK41" s="371"/>
      <c r="BL41" s="371"/>
      <c r="BM41" s="371"/>
      <c r="BN41" s="371"/>
      <c r="BO41" s="371"/>
      <c r="BP41" s="371"/>
      <c r="BQ41" s="371"/>
      <c r="BR41" s="371"/>
      <c r="BS41" s="371"/>
      <c r="BT41" s="371"/>
      <c r="BU41" s="371"/>
      <c r="BV41" s="371"/>
    </row>
    <row r="42" spans="1:77" ht="14.7" customHeight="1" x14ac:dyDescent="0.2">
      <c r="A42" s="598"/>
      <c r="B42" s="633"/>
      <c r="C42" s="399" t="s">
        <v>20</v>
      </c>
      <c r="D42" s="400"/>
      <c r="E42" s="400"/>
      <c r="F42" s="400"/>
      <c r="G42" s="400"/>
      <c r="H42" s="400"/>
      <c r="I42" s="400"/>
      <c r="J42" s="400"/>
      <c r="K42" s="400"/>
      <c r="L42" s="400"/>
      <c r="M42" s="400"/>
      <c r="N42" s="400"/>
      <c r="O42" s="400"/>
      <c r="P42" s="400"/>
      <c r="Q42" s="635"/>
      <c r="R42" s="636"/>
      <c r="S42" s="637"/>
      <c r="T42" s="639"/>
      <c r="U42" s="639"/>
      <c r="V42" s="638"/>
      <c r="W42" s="637"/>
      <c r="X42" s="639"/>
      <c r="Y42" s="639"/>
      <c r="Z42" s="638"/>
      <c r="AA42" s="640"/>
      <c r="AB42" s="641"/>
      <c r="AC42" s="641"/>
      <c r="AD42" s="641"/>
      <c r="AE42" s="641"/>
      <c r="AF42" s="642"/>
      <c r="AG42" s="402" t="s">
        <v>486</v>
      </c>
      <c r="AH42" s="403"/>
      <c r="AI42" s="403"/>
      <c r="AJ42" s="403"/>
      <c r="AK42" s="404"/>
      <c r="AL42" s="371"/>
      <c r="AO42" s="631"/>
      <c r="AP42" s="631"/>
      <c r="AQ42" s="371"/>
      <c r="AR42" s="371"/>
      <c r="AS42" s="371"/>
      <c r="AT42" s="371"/>
      <c r="AU42" s="371"/>
      <c r="AV42" s="371"/>
      <c r="AW42" s="371"/>
      <c r="AX42" s="371"/>
      <c r="AY42" s="371"/>
      <c r="AZ42" s="371"/>
      <c r="BA42" s="371"/>
      <c r="BB42" s="371"/>
      <c r="BC42" s="371"/>
      <c r="BD42" s="371"/>
      <c r="BE42" s="371"/>
      <c r="BF42" s="371"/>
      <c r="BG42" s="371"/>
      <c r="BH42" s="371"/>
      <c r="BI42" s="371"/>
      <c r="BJ42" s="371"/>
      <c r="BK42" s="371"/>
      <c r="BL42" s="371"/>
      <c r="BM42" s="371"/>
      <c r="BN42" s="371"/>
      <c r="BO42" s="371"/>
      <c r="BP42" s="371"/>
      <c r="BQ42" s="371"/>
      <c r="BR42" s="371"/>
      <c r="BS42" s="371"/>
      <c r="BT42" s="371"/>
      <c r="BU42" s="371"/>
      <c r="BV42" s="371"/>
    </row>
    <row r="43" spans="1:77" ht="14.7" customHeight="1" x14ac:dyDescent="0.2">
      <c r="A43" s="598"/>
      <c r="B43" s="633"/>
      <c r="C43" s="399" t="s">
        <v>103</v>
      </c>
      <c r="D43" s="400"/>
      <c r="E43" s="400"/>
      <c r="F43" s="400"/>
      <c r="G43" s="400"/>
      <c r="H43" s="400"/>
      <c r="I43" s="400"/>
      <c r="J43" s="400"/>
      <c r="K43" s="400"/>
      <c r="L43" s="400"/>
      <c r="M43" s="400"/>
      <c r="N43" s="400"/>
      <c r="O43" s="400"/>
      <c r="P43" s="400"/>
      <c r="Q43" s="635"/>
      <c r="R43" s="636"/>
      <c r="S43" s="637"/>
      <c r="T43" s="639"/>
      <c r="U43" s="639"/>
      <c r="V43" s="638"/>
      <c r="W43" s="637"/>
      <c r="X43" s="639"/>
      <c r="Y43" s="639"/>
      <c r="Z43" s="638"/>
      <c r="AA43" s="640"/>
      <c r="AB43" s="641"/>
      <c r="AC43" s="641"/>
      <c r="AD43" s="641"/>
      <c r="AE43" s="641"/>
      <c r="AF43" s="642"/>
      <c r="AG43" s="402" t="s">
        <v>487</v>
      </c>
      <c r="AH43" s="403"/>
      <c r="AI43" s="403"/>
      <c r="AJ43" s="403"/>
      <c r="AK43" s="404"/>
      <c r="AL43" s="371"/>
      <c r="AO43" s="631"/>
      <c r="AP43" s="631"/>
      <c r="AQ43" s="371"/>
      <c r="AR43" s="371"/>
      <c r="AS43" s="371"/>
      <c r="AT43" s="371"/>
      <c r="AU43" s="371"/>
      <c r="AV43" s="371"/>
      <c r="AW43" s="371"/>
      <c r="AX43" s="371"/>
      <c r="AY43" s="371"/>
      <c r="AZ43" s="371"/>
      <c r="BA43" s="371"/>
      <c r="BB43" s="371"/>
      <c r="BC43" s="371"/>
      <c r="BD43" s="371"/>
      <c r="BE43" s="371"/>
      <c r="BF43" s="371"/>
      <c r="BG43" s="371"/>
      <c r="BH43" s="371"/>
      <c r="BI43" s="371"/>
      <c r="BJ43" s="371"/>
      <c r="BK43" s="371"/>
      <c r="BL43" s="371"/>
      <c r="BM43" s="371"/>
      <c r="BN43" s="371"/>
      <c r="BO43" s="371"/>
      <c r="BP43" s="371"/>
      <c r="BQ43" s="371"/>
      <c r="BR43" s="371"/>
      <c r="BS43" s="371"/>
      <c r="BT43" s="371"/>
      <c r="BU43" s="371"/>
      <c r="BV43" s="371"/>
    </row>
    <row r="44" spans="1:77" ht="14.7" customHeight="1" x14ac:dyDescent="0.2">
      <c r="A44" s="598"/>
      <c r="B44" s="633"/>
      <c r="C44" s="399" t="s">
        <v>60</v>
      </c>
      <c r="D44" s="400"/>
      <c r="E44" s="400"/>
      <c r="F44" s="400"/>
      <c r="G44" s="400"/>
      <c r="H44" s="400"/>
      <c r="I44" s="400"/>
      <c r="J44" s="400"/>
      <c r="K44" s="400"/>
      <c r="L44" s="400"/>
      <c r="M44" s="400"/>
      <c r="N44" s="400"/>
      <c r="O44" s="400"/>
      <c r="P44" s="400"/>
      <c r="Q44" s="635"/>
      <c r="R44" s="636"/>
      <c r="S44" s="637"/>
      <c r="T44" s="639"/>
      <c r="U44" s="639"/>
      <c r="V44" s="638"/>
      <c r="W44" s="637"/>
      <c r="X44" s="639"/>
      <c r="Y44" s="639"/>
      <c r="Z44" s="638"/>
      <c r="AA44" s="640"/>
      <c r="AB44" s="641"/>
      <c r="AC44" s="641"/>
      <c r="AD44" s="641"/>
      <c r="AE44" s="641"/>
      <c r="AF44" s="642"/>
      <c r="AG44" s="402" t="s">
        <v>488</v>
      </c>
      <c r="AH44" s="403"/>
      <c r="AI44" s="403"/>
      <c r="AJ44" s="403"/>
      <c r="AK44" s="404"/>
      <c r="AL44" s="371"/>
      <c r="AO44" s="631"/>
      <c r="AP44" s="631"/>
      <c r="AQ44" s="371"/>
      <c r="AR44" s="371"/>
      <c r="AS44" s="371"/>
      <c r="AT44" s="371"/>
      <c r="AU44" s="371"/>
      <c r="AV44" s="371"/>
      <c r="AW44" s="371"/>
      <c r="AX44" s="371"/>
      <c r="AY44" s="371"/>
      <c r="AZ44" s="371"/>
      <c r="BA44" s="371"/>
      <c r="BB44" s="371"/>
      <c r="BC44" s="371"/>
      <c r="BD44" s="371"/>
      <c r="BE44" s="371"/>
      <c r="BF44" s="371"/>
      <c r="BG44" s="371"/>
      <c r="BH44" s="371"/>
      <c r="BI44" s="371"/>
      <c r="BJ44" s="371"/>
      <c r="BK44" s="371"/>
      <c r="BL44" s="371"/>
      <c r="BM44" s="371"/>
      <c r="BN44" s="371"/>
      <c r="BO44" s="371"/>
      <c r="BP44" s="371"/>
      <c r="BQ44" s="371"/>
      <c r="BR44" s="371"/>
      <c r="BS44" s="371"/>
      <c r="BT44" s="371"/>
      <c r="BU44" s="371"/>
      <c r="BV44" s="371"/>
    </row>
    <row r="45" spans="1:77" ht="14.7" customHeight="1" x14ac:dyDescent="0.2">
      <c r="A45" s="598"/>
      <c r="B45" s="633"/>
      <c r="C45" s="399" t="s">
        <v>21</v>
      </c>
      <c r="D45" s="400"/>
      <c r="E45" s="400"/>
      <c r="F45" s="400"/>
      <c r="G45" s="400"/>
      <c r="H45" s="400"/>
      <c r="I45" s="400"/>
      <c r="J45" s="400"/>
      <c r="K45" s="400"/>
      <c r="L45" s="400"/>
      <c r="M45" s="400"/>
      <c r="N45" s="400"/>
      <c r="O45" s="400"/>
      <c r="P45" s="401"/>
      <c r="Q45" s="637"/>
      <c r="R45" s="638"/>
      <c r="S45" s="637"/>
      <c r="T45" s="639"/>
      <c r="U45" s="639"/>
      <c r="V45" s="638"/>
      <c r="W45" s="637"/>
      <c r="X45" s="639"/>
      <c r="Y45" s="639"/>
      <c r="Z45" s="638"/>
      <c r="AA45" s="640"/>
      <c r="AB45" s="641"/>
      <c r="AC45" s="641"/>
      <c r="AD45" s="641"/>
      <c r="AE45" s="641"/>
      <c r="AF45" s="642"/>
      <c r="AG45" s="402" t="s">
        <v>489</v>
      </c>
      <c r="AH45" s="403"/>
      <c r="AI45" s="403"/>
      <c r="AJ45" s="403"/>
      <c r="AK45" s="404"/>
      <c r="AL45" s="371"/>
      <c r="AO45" s="631"/>
      <c r="AP45" s="631"/>
      <c r="AQ45" s="371"/>
      <c r="AR45" s="371"/>
      <c r="AS45" s="371"/>
      <c r="AT45" s="371"/>
      <c r="AU45" s="371"/>
      <c r="AV45" s="371"/>
      <c r="AW45" s="371"/>
      <c r="AX45" s="371"/>
      <c r="AY45" s="371"/>
      <c r="AZ45" s="371"/>
      <c r="BA45" s="371"/>
      <c r="BB45" s="371"/>
      <c r="BC45" s="371"/>
      <c r="BD45" s="371"/>
      <c r="BE45" s="371"/>
      <c r="BF45" s="371"/>
      <c r="BG45" s="371"/>
      <c r="BH45" s="371"/>
      <c r="BI45" s="371"/>
      <c r="BJ45" s="371"/>
      <c r="BK45" s="371"/>
      <c r="BL45" s="371"/>
      <c r="BM45" s="371"/>
      <c r="BN45" s="371"/>
      <c r="BO45" s="371"/>
      <c r="BP45" s="371"/>
      <c r="BQ45" s="371"/>
      <c r="BR45" s="371"/>
      <c r="BS45" s="371"/>
      <c r="BT45" s="371"/>
      <c r="BU45" s="371"/>
      <c r="BV45" s="371"/>
    </row>
    <row r="46" spans="1:77" ht="14.7" customHeight="1" x14ac:dyDescent="0.2">
      <c r="A46" s="598"/>
      <c r="B46" s="633"/>
      <c r="C46" s="399" t="s">
        <v>104</v>
      </c>
      <c r="D46" s="400"/>
      <c r="E46" s="400"/>
      <c r="F46" s="400"/>
      <c r="G46" s="400"/>
      <c r="H46" s="400"/>
      <c r="I46" s="400"/>
      <c r="J46" s="400"/>
      <c r="K46" s="400"/>
      <c r="L46" s="400"/>
      <c r="M46" s="400"/>
      <c r="N46" s="400"/>
      <c r="O46" s="400"/>
      <c r="P46" s="400"/>
      <c r="Q46" s="635"/>
      <c r="R46" s="636"/>
      <c r="S46" s="637"/>
      <c r="T46" s="639"/>
      <c r="U46" s="639"/>
      <c r="V46" s="638"/>
      <c r="W46" s="637"/>
      <c r="X46" s="639"/>
      <c r="Y46" s="639"/>
      <c r="Z46" s="638"/>
      <c r="AA46" s="640"/>
      <c r="AB46" s="641"/>
      <c r="AC46" s="641"/>
      <c r="AD46" s="641"/>
      <c r="AE46" s="641"/>
      <c r="AF46" s="642"/>
      <c r="AG46" s="402" t="s">
        <v>490</v>
      </c>
      <c r="AH46" s="403"/>
      <c r="AI46" s="403"/>
      <c r="AJ46" s="403"/>
      <c r="AK46" s="404"/>
      <c r="AL46" s="371"/>
      <c r="AO46" s="631"/>
      <c r="AP46" s="631"/>
      <c r="AQ46" s="371"/>
      <c r="AR46" s="371"/>
      <c r="AS46" s="371"/>
      <c r="AT46" s="371"/>
      <c r="AU46" s="371"/>
      <c r="AV46" s="371"/>
      <c r="AW46" s="371"/>
      <c r="AX46" s="371"/>
      <c r="AY46" s="371"/>
      <c r="AZ46" s="371"/>
      <c r="BA46" s="371"/>
      <c r="BB46" s="371"/>
      <c r="BC46" s="371"/>
      <c r="BD46" s="371"/>
      <c r="BE46" s="371"/>
      <c r="BF46" s="371"/>
      <c r="BG46" s="371"/>
      <c r="BH46" s="371"/>
      <c r="BI46" s="371"/>
      <c r="BJ46" s="371"/>
      <c r="BK46" s="371"/>
      <c r="BL46" s="371"/>
      <c r="BM46" s="371"/>
      <c r="BN46" s="371"/>
      <c r="BO46" s="371"/>
      <c r="BP46" s="371"/>
      <c r="BQ46" s="371"/>
      <c r="BR46" s="371"/>
      <c r="BS46" s="371"/>
      <c r="BT46" s="371"/>
      <c r="BU46" s="371"/>
      <c r="BV46" s="371"/>
    </row>
    <row r="47" spans="1:77" ht="14.7" customHeight="1" x14ac:dyDescent="0.2">
      <c r="A47" s="598"/>
      <c r="B47" s="633"/>
      <c r="C47" s="399" t="s">
        <v>22</v>
      </c>
      <c r="D47" s="400"/>
      <c r="E47" s="400"/>
      <c r="F47" s="400"/>
      <c r="G47" s="400"/>
      <c r="H47" s="400"/>
      <c r="I47" s="400"/>
      <c r="J47" s="400"/>
      <c r="K47" s="400"/>
      <c r="L47" s="400"/>
      <c r="M47" s="400"/>
      <c r="N47" s="400"/>
      <c r="O47" s="400"/>
      <c r="P47" s="401"/>
      <c r="Q47" s="637"/>
      <c r="R47" s="638"/>
      <c r="S47" s="637"/>
      <c r="T47" s="639"/>
      <c r="U47" s="639"/>
      <c r="V47" s="638"/>
      <c r="W47" s="637"/>
      <c r="X47" s="639"/>
      <c r="Y47" s="639"/>
      <c r="Z47" s="638"/>
      <c r="AA47" s="640"/>
      <c r="AB47" s="641"/>
      <c r="AC47" s="641"/>
      <c r="AD47" s="641"/>
      <c r="AE47" s="641"/>
      <c r="AF47" s="642"/>
      <c r="AG47" s="402" t="s">
        <v>491</v>
      </c>
      <c r="AH47" s="403"/>
      <c r="AI47" s="403"/>
      <c r="AJ47" s="403"/>
      <c r="AK47" s="404"/>
      <c r="AL47" s="371"/>
      <c r="AO47" s="631"/>
      <c r="AP47" s="631"/>
      <c r="AQ47" s="371"/>
      <c r="AR47" s="371"/>
      <c r="AS47" s="371"/>
      <c r="AT47" s="371"/>
      <c r="AU47" s="371"/>
      <c r="AV47" s="371"/>
      <c r="AW47" s="371"/>
      <c r="AX47" s="371"/>
      <c r="AY47" s="371"/>
      <c r="AZ47" s="371"/>
      <c r="BA47" s="371"/>
      <c r="BB47" s="371"/>
      <c r="BC47" s="371"/>
      <c r="BD47" s="371"/>
      <c r="BE47" s="371"/>
      <c r="BF47" s="371"/>
      <c r="BG47" s="371"/>
      <c r="BH47" s="371"/>
      <c r="BI47" s="371"/>
      <c r="BJ47" s="371"/>
      <c r="BK47" s="371"/>
      <c r="BL47" s="371"/>
      <c r="BM47" s="371"/>
      <c r="BN47" s="371"/>
      <c r="BO47" s="371"/>
      <c r="BP47" s="371"/>
      <c r="BQ47" s="371"/>
      <c r="BR47" s="371"/>
      <c r="BS47" s="371"/>
      <c r="BT47" s="371"/>
      <c r="BU47" s="371"/>
      <c r="BV47" s="371"/>
    </row>
    <row r="48" spans="1:77" ht="14.7" customHeight="1" x14ac:dyDescent="0.2">
      <c r="A48" s="598"/>
      <c r="B48" s="633"/>
      <c r="C48" s="399" t="s">
        <v>23</v>
      </c>
      <c r="D48" s="400"/>
      <c r="E48" s="400"/>
      <c r="F48" s="400"/>
      <c r="G48" s="400"/>
      <c r="H48" s="400"/>
      <c r="I48" s="400"/>
      <c r="J48" s="400"/>
      <c r="K48" s="400"/>
      <c r="L48" s="400"/>
      <c r="M48" s="400"/>
      <c r="N48" s="400"/>
      <c r="O48" s="400"/>
      <c r="P48" s="400"/>
      <c r="Q48" s="635"/>
      <c r="R48" s="636"/>
      <c r="S48" s="637"/>
      <c r="T48" s="639"/>
      <c r="U48" s="639"/>
      <c r="V48" s="638"/>
      <c r="W48" s="637"/>
      <c r="X48" s="639"/>
      <c r="Y48" s="639"/>
      <c r="Z48" s="638"/>
      <c r="AA48" s="640"/>
      <c r="AB48" s="641"/>
      <c r="AC48" s="641"/>
      <c r="AD48" s="641"/>
      <c r="AE48" s="641"/>
      <c r="AF48" s="642"/>
      <c r="AG48" s="402" t="s">
        <v>492</v>
      </c>
      <c r="AH48" s="403"/>
      <c r="AI48" s="403"/>
      <c r="AJ48" s="403"/>
      <c r="AK48" s="404"/>
      <c r="AL48" s="371"/>
      <c r="AO48" s="631"/>
      <c r="AP48" s="631"/>
      <c r="AQ48" s="371"/>
      <c r="AR48" s="371"/>
      <c r="AS48" s="371"/>
      <c r="AT48" s="371"/>
      <c r="AU48" s="371"/>
      <c r="AV48" s="371"/>
      <c r="AW48" s="371"/>
      <c r="AX48" s="371"/>
      <c r="AY48" s="371"/>
      <c r="AZ48" s="371"/>
      <c r="BA48" s="371"/>
      <c r="BB48" s="371"/>
      <c r="BC48" s="371"/>
      <c r="BD48" s="371"/>
      <c r="BE48" s="371"/>
      <c r="BF48" s="371"/>
      <c r="BG48" s="371"/>
      <c r="BH48" s="371"/>
      <c r="BI48" s="371"/>
      <c r="BJ48" s="371"/>
      <c r="BK48" s="371"/>
      <c r="BL48" s="371"/>
      <c r="BM48" s="371"/>
      <c r="BN48" s="371"/>
      <c r="BO48" s="371"/>
      <c r="BP48" s="371"/>
      <c r="BQ48" s="371"/>
      <c r="BR48" s="371"/>
      <c r="BS48" s="371"/>
      <c r="BT48" s="371"/>
      <c r="BU48" s="371"/>
      <c r="BV48" s="371"/>
    </row>
    <row r="49" spans="1:74" ht="14.7" customHeight="1" x14ac:dyDescent="0.2">
      <c r="A49" s="598"/>
      <c r="B49" s="633"/>
      <c r="C49" s="399" t="s">
        <v>35</v>
      </c>
      <c r="D49" s="400"/>
      <c r="E49" s="400"/>
      <c r="F49" s="400"/>
      <c r="G49" s="400"/>
      <c r="H49" s="400"/>
      <c r="I49" s="400"/>
      <c r="J49" s="400"/>
      <c r="K49" s="400"/>
      <c r="L49" s="400"/>
      <c r="M49" s="400"/>
      <c r="N49" s="400"/>
      <c r="O49" s="400"/>
      <c r="P49" s="400"/>
      <c r="Q49" s="635"/>
      <c r="R49" s="636"/>
      <c r="S49" s="637"/>
      <c r="T49" s="639"/>
      <c r="U49" s="639"/>
      <c r="V49" s="638"/>
      <c r="W49" s="637"/>
      <c r="X49" s="639"/>
      <c r="Y49" s="639"/>
      <c r="Z49" s="638"/>
      <c r="AA49" s="640"/>
      <c r="AB49" s="641"/>
      <c r="AC49" s="641"/>
      <c r="AD49" s="641"/>
      <c r="AE49" s="641"/>
      <c r="AF49" s="642"/>
      <c r="AG49" s="402" t="s">
        <v>493</v>
      </c>
      <c r="AH49" s="403"/>
      <c r="AI49" s="403"/>
      <c r="AJ49" s="403"/>
      <c r="AK49" s="404"/>
      <c r="AL49" s="371"/>
      <c r="AO49" s="631"/>
      <c r="AP49" s="631"/>
      <c r="AQ49" s="371"/>
      <c r="AR49" s="371"/>
      <c r="AS49" s="371"/>
      <c r="AT49" s="371"/>
      <c r="AU49" s="371"/>
      <c r="AV49" s="371"/>
      <c r="AW49" s="371"/>
      <c r="AX49" s="371"/>
      <c r="AY49" s="371"/>
      <c r="AZ49" s="371"/>
      <c r="BA49" s="371"/>
      <c r="BB49" s="371"/>
      <c r="BC49" s="371"/>
      <c r="BD49" s="371"/>
      <c r="BE49" s="371"/>
      <c r="BF49" s="371"/>
      <c r="BG49" s="371"/>
      <c r="BH49" s="371"/>
      <c r="BI49" s="371"/>
      <c r="BJ49" s="371"/>
      <c r="BK49" s="371"/>
      <c r="BL49" s="371"/>
      <c r="BM49" s="371"/>
      <c r="BN49" s="371"/>
      <c r="BO49" s="371"/>
      <c r="BP49" s="371"/>
      <c r="BQ49" s="371"/>
      <c r="BR49" s="371"/>
      <c r="BS49" s="371"/>
      <c r="BT49" s="371"/>
      <c r="BU49" s="371"/>
      <c r="BV49" s="371"/>
    </row>
    <row r="50" spans="1:74" ht="14.7" customHeight="1" x14ac:dyDescent="0.2">
      <c r="A50" s="598"/>
      <c r="B50" s="633"/>
      <c r="C50" s="399" t="s">
        <v>24</v>
      </c>
      <c r="D50" s="400"/>
      <c r="E50" s="400"/>
      <c r="F50" s="400"/>
      <c r="G50" s="400"/>
      <c r="H50" s="400"/>
      <c r="I50" s="400"/>
      <c r="J50" s="400"/>
      <c r="K50" s="400"/>
      <c r="L50" s="400"/>
      <c r="M50" s="400"/>
      <c r="N50" s="400"/>
      <c r="O50" s="400"/>
      <c r="P50" s="400"/>
      <c r="Q50" s="635"/>
      <c r="R50" s="636"/>
      <c r="S50" s="637"/>
      <c r="T50" s="639"/>
      <c r="U50" s="639"/>
      <c r="V50" s="638"/>
      <c r="W50" s="637"/>
      <c r="X50" s="639"/>
      <c r="Y50" s="639"/>
      <c r="Z50" s="638"/>
      <c r="AA50" s="640"/>
      <c r="AB50" s="641"/>
      <c r="AC50" s="641"/>
      <c r="AD50" s="641"/>
      <c r="AE50" s="641"/>
      <c r="AF50" s="642"/>
      <c r="AG50" s="402" t="s">
        <v>494</v>
      </c>
      <c r="AH50" s="403"/>
      <c r="AI50" s="403"/>
      <c r="AJ50" s="403"/>
      <c r="AK50" s="404"/>
      <c r="AL50" s="371"/>
      <c r="AO50" s="631"/>
      <c r="AP50" s="631"/>
      <c r="AQ50" s="371"/>
      <c r="AR50" s="371"/>
      <c r="AS50" s="371"/>
      <c r="AT50" s="371"/>
      <c r="AU50" s="371"/>
      <c r="AV50" s="371"/>
      <c r="AW50" s="371"/>
      <c r="AX50" s="371"/>
      <c r="AY50" s="371"/>
      <c r="AZ50" s="371"/>
      <c r="BA50" s="371"/>
      <c r="BB50" s="371"/>
      <c r="BC50" s="371"/>
      <c r="BD50" s="371"/>
      <c r="BE50" s="371"/>
      <c r="BF50" s="371"/>
      <c r="BG50" s="371"/>
      <c r="BH50" s="371"/>
      <c r="BI50" s="371"/>
      <c r="BJ50" s="371"/>
      <c r="BK50" s="371"/>
      <c r="BL50" s="371"/>
      <c r="BM50" s="371"/>
      <c r="BN50" s="371"/>
      <c r="BO50" s="371"/>
      <c r="BP50" s="371"/>
      <c r="BQ50" s="371"/>
      <c r="BR50" s="371"/>
      <c r="BS50" s="371"/>
      <c r="BT50" s="371"/>
      <c r="BU50" s="371"/>
      <c r="BV50" s="371"/>
    </row>
    <row r="51" spans="1:74" ht="14.7" customHeight="1" x14ac:dyDescent="0.2">
      <c r="A51" s="598"/>
      <c r="B51" s="634"/>
      <c r="C51" s="399" t="s">
        <v>36</v>
      </c>
      <c r="D51" s="400"/>
      <c r="E51" s="400"/>
      <c r="F51" s="400"/>
      <c r="G51" s="400"/>
      <c r="H51" s="400"/>
      <c r="I51" s="400"/>
      <c r="J51" s="400"/>
      <c r="K51" s="400"/>
      <c r="L51" s="400"/>
      <c r="M51" s="400"/>
      <c r="N51" s="400"/>
      <c r="O51" s="400"/>
      <c r="P51" s="400"/>
      <c r="Q51" s="635"/>
      <c r="R51" s="636"/>
      <c r="S51" s="637"/>
      <c r="T51" s="639"/>
      <c r="U51" s="639"/>
      <c r="V51" s="638"/>
      <c r="W51" s="637"/>
      <c r="X51" s="639"/>
      <c r="Y51" s="639"/>
      <c r="Z51" s="638"/>
      <c r="AA51" s="640"/>
      <c r="AB51" s="641"/>
      <c r="AC51" s="641"/>
      <c r="AD51" s="641"/>
      <c r="AE51" s="641"/>
      <c r="AF51" s="642"/>
      <c r="AG51" s="402" t="s">
        <v>495</v>
      </c>
      <c r="AH51" s="403"/>
      <c r="AI51" s="403"/>
      <c r="AJ51" s="403"/>
      <c r="AK51" s="404"/>
      <c r="AL51" s="371"/>
      <c r="AO51" s="631"/>
      <c r="AP51" s="631"/>
      <c r="AQ51" s="371"/>
      <c r="AR51" s="371"/>
      <c r="AS51" s="371"/>
      <c r="AT51" s="371"/>
      <c r="AU51" s="371"/>
      <c r="AV51" s="371"/>
      <c r="AW51" s="371"/>
      <c r="AX51" s="371"/>
      <c r="AY51" s="371"/>
      <c r="AZ51" s="371"/>
      <c r="BA51" s="371"/>
      <c r="BB51" s="371"/>
      <c r="BC51" s="371"/>
      <c r="BD51" s="371"/>
      <c r="BE51" s="371"/>
      <c r="BF51" s="371"/>
      <c r="BG51" s="371"/>
      <c r="BH51" s="371"/>
      <c r="BI51" s="371"/>
      <c r="BJ51" s="371"/>
      <c r="BK51" s="371"/>
      <c r="BL51" s="371"/>
      <c r="BM51" s="371"/>
      <c r="BN51" s="371"/>
      <c r="BO51" s="371"/>
      <c r="BP51" s="371"/>
      <c r="BQ51" s="371"/>
      <c r="BR51" s="371"/>
      <c r="BS51" s="371"/>
      <c r="BT51" s="371"/>
      <c r="BU51" s="371"/>
      <c r="BV51" s="371"/>
    </row>
    <row r="52" spans="1:74" ht="14.7" customHeight="1" x14ac:dyDescent="0.2">
      <c r="A52" s="598"/>
      <c r="B52" s="649" t="s">
        <v>126</v>
      </c>
      <c r="C52" s="399" t="s">
        <v>127</v>
      </c>
      <c r="D52" s="400"/>
      <c r="E52" s="400"/>
      <c r="F52" s="400"/>
      <c r="G52" s="400"/>
      <c r="H52" s="400"/>
      <c r="I52" s="400"/>
      <c r="J52" s="400"/>
      <c r="K52" s="400"/>
      <c r="L52" s="400"/>
      <c r="M52" s="400"/>
      <c r="N52" s="400"/>
      <c r="O52" s="400"/>
      <c r="P52" s="400"/>
      <c r="Q52" s="635"/>
      <c r="R52" s="636"/>
      <c r="S52" s="637"/>
      <c r="T52" s="639"/>
      <c r="U52" s="639"/>
      <c r="V52" s="638"/>
      <c r="W52" s="637"/>
      <c r="X52" s="639"/>
      <c r="Y52" s="639"/>
      <c r="Z52" s="638"/>
      <c r="AA52" s="640"/>
      <c r="AB52" s="641"/>
      <c r="AC52" s="641"/>
      <c r="AD52" s="641"/>
      <c r="AE52" s="641"/>
      <c r="AF52" s="642"/>
      <c r="AG52" s="402" t="s">
        <v>496</v>
      </c>
      <c r="AH52" s="403"/>
      <c r="AI52" s="403"/>
      <c r="AJ52" s="403"/>
      <c r="AK52" s="404"/>
      <c r="AL52" s="371"/>
      <c r="AO52" s="631"/>
      <c r="AP52" s="406"/>
      <c r="AQ52" s="371"/>
      <c r="AR52" s="371"/>
      <c r="AS52" s="371"/>
      <c r="AT52" s="371"/>
      <c r="AU52" s="371"/>
      <c r="AV52" s="371"/>
      <c r="AW52" s="371"/>
      <c r="AX52" s="371"/>
      <c r="AY52" s="371"/>
      <c r="AZ52" s="371"/>
      <c r="BA52" s="371"/>
      <c r="BB52" s="371"/>
      <c r="BC52" s="371"/>
      <c r="BD52" s="371"/>
      <c r="BE52" s="371"/>
      <c r="BF52" s="371"/>
      <c r="BG52" s="371"/>
      <c r="BH52" s="371"/>
      <c r="BI52" s="371"/>
      <c r="BJ52" s="371"/>
      <c r="BK52" s="371"/>
      <c r="BL52" s="371"/>
      <c r="BM52" s="371"/>
      <c r="BN52" s="371"/>
      <c r="BO52" s="371"/>
      <c r="BP52" s="371"/>
      <c r="BQ52" s="371"/>
      <c r="BR52" s="371"/>
      <c r="BS52" s="371"/>
      <c r="BT52" s="371"/>
      <c r="BU52" s="371"/>
      <c r="BV52" s="371"/>
    </row>
    <row r="53" spans="1:74" ht="14.7" customHeight="1" x14ac:dyDescent="0.2">
      <c r="A53" s="598"/>
      <c r="B53" s="650"/>
      <c r="C53" s="399" t="s">
        <v>128</v>
      </c>
      <c r="D53" s="400"/>
      <c r="E53" s="400"/>
      <c r="F53" s="400"/>
      <c r="G53" s="400"/>
      <c r="H53" s="400"/>
      <c r="I53" s="400"/>
      <c r="J53" s="400"/>
      <c r="K53" s="400"/>
      <c r="L53" s="400"/>
      <c r="M53" s="400"/>
      <c r="N53" s="400"/>
      <c r="O53" s="400"/>
      <c r="P53" s="400"/>
      <c r="Q53" s="635"/>
      <c r="R53" s="636"/>
      <c r="S53" s="637"/>
      <c r="T53" s="639"/>
      <c r="U53" s="639"/>
      <c r="V53" s="638"/>
      <c r="W53" s="637"/>
      <c r="X53" s="639"/>
      <c r="Y53" s="639"/>
      <c r="Z53" s="638"/>
      <c r="AA53" s="640"/>
      <c r="AB53" s="641"/>
      <c r="AC53" s="641"/>
      <c r="AD53" s="641"/>
      <c r="AE53" s="641"/>
      <c r="AF53" s="642"/>
      <c r="AG53" s="402" t="s">
        <v>497</v>
      </c>
      <c r="AH53" s="403"/>
      <c r="AI53" s="403"/>
      <c r="AJ53" s="403"/>
      <c r="AK53" s="404"/>
      <c r="AL53" s="371"/>
      <c r="AO53" s="631"/>
      <c r="AP53" s="406"/>
      <c r="AQ53" s="371"/>
      <c r="AR53" s="371"/>
      <c r="AS53" s="371"/>
      <c r="AT53" s="371"/>
      <c r="AU53" s="371"/>
      <c r="AV53" s="371"/>
      <c r="AW53" s="371"/>
      <c r="AX53" s="371"/>
      <c r="AY53" s="371"/>
      <c r="AZ53" s="371"/>
      <c r="BA53" s="371"/>
      <c r="BB53" s="371"/>
      <c r="BC53" s="371"/>
      <c r="BD53" s="371"/>
      <c r="BE53" s="371"/>
      <c r="BF53" s="371"/>
      <c r="BG53" s="371"/>
      <c r="BH53" s="371"/>
      <c r="BI53" s="371"/>
      <c r="BJ53" s="371"/>
      <c r="BK53" s="371"/>
      <c r="BL53" s="371"/>
      <c r="BM53" s="371"/>
      <c r="BN53" s="371"/>
      <c r="BO53" s="371"/>
      <c r="BP53" s="371"/>
      <c r="BQ53" s="371"/>
      <c r="BR53" s="371"/>
      <c r="BS53" s="371"/>
      <c r="BT53" s="371"/>
      <c r="BU53" s="371"/>
      <c r="BV53" s="371"/>
    </row>
    <row r="54" spans="1:74" ht="14.7" customHeight="1" x14ac:dyDescent="0.2">
      <c r="A54" s="598"/>
      <c r="B54" s="651"/>
      <c r="C54" s="399" t="s">
        <v>105</v>
      </c>
      <c r="D54" s="400"/>
      <c r="E54" s="400"/>
      <c r="F54" s="400"/>
      <c r="G54" s="400"/>
      <c r="H54" s="400"/>
      <c r="I54" s="400"/>
      <c r="J54" s="400"/>
      <c r="K54" s="400"/>
      <c r="L54" s="400"/>
      <c r="M54" s="400"/>
      <c r="N54" s="400"/>
      <c r="O54" s="400"/>
      <c r="P54" s="400"/>
      <c r="Q54" s="635"/>
      <c r="R54" s="636"/>
      <c r="S54" s="637"/>
      <c r="T54" s="639"/>
      <c r="U54" s="639"/>
      <c r="V54" s="638"/>
      <c r="W54" s="637"/>
      <c r="X54" s="639"/>
      <c r="Y54" s="639"/>
      <c r="Z54" s="638"/>
      <c r="AA54" s="640"/>
      <c r="AB54" s="641"/>
      <c r="AC54" s="641"/>
      <c r="AD54" s="641"/>
      <c r="AE54" s="641"/>
      <c r="AF54" s="642"/>
      <c r="AG54" s="407" t="s">
        <v>498</v>
      </c>
      <c r="AH54" s="404"/>
      <c r="AI54" s="404"/>
      <c r="AJ54" s="403"/>
      <c r="AK54" s="404"/>
      <c r="AL54" s="371"/>
      <c r="AO54" s="631"/>
      <c r="AP54" s="406"/>
      <c r="AQ54" s="371"/>
      <c r="AR54" s="371"/>
      <c r="AS54" s="371"/>
      <c r="AT54" s="371"/>
      <c r="AU54" s="371"/>
      <c r="AV54" s="371"/>
      <c r="AW54" s="371"/>
      <c r="AX54" s="371"/>
      <c r="AY54" s="371"/>
      <c r="AZ54" s="371"/>
      <c r="BA54" s="371"/>
      <c r="BB54" s="371"/>
      <c r="BC54" s="371"/>
      <c r="BD54" s="371"/>
      <c r="BE54" s="371"/>
      <c r="BF54" s="371"/>
      <c r="BG54" s="371"/>
      <c r="BH54" s="371"/>
      <c r="BI54" s="371"/>
      <c r="BJ54" s="371"/>
      <c r="BK54" s="371"/>
      <c r="BL54" s="371"/>
      <c r="BM54" s="371"/>
      <c r="BN54" s="371"/>
      <c r="BO54" s="371"/>
      <c r="BP54" s="371"/>
      <c r="BQ54" s="371"/>
      <c r="BR54" s="371"/>
      <c r="BS54" s="371"/>
      <c r="BT54" s="371"/>
      <c r="BU54" s="371"/>
      <c r="BV54" s="371"/>
    </row>
    <row r="55" spans="1:74" ht="14.7" customHeight="1" x14ac:dyDescent="0.2">
      <c r="A55" s="598"/>
      <c r="B55" s="652" t="s">
        <v>129</v>
      </c>
      <c r="C55" s="400" t="s">
        <v>130</v>
      </c>
      <c r="D55" s="400"/>
      <c r="E55" s="400"/>
      <c r="F55" s="400"/>
      <c r="G55" s="400"/>
      <c r="H55" s="400"/>
      <c r="I55" s="400"/>
      <c r="J55" s="400"/>
      <c r="K55" s="400"/>
      <c r="L55" s="400"/>
      <c r="M55" s="400"/>
      <c r="N55" s="400"/>
      <c r="O55" s="400"/>
      <c r="P55" s="400"/>
      <c r="Q55" s="635"/>
      <c r="R55" s="636"/>
      <c r="S55" s="637"/>
      <c r="T55" s="639"/>
      <c r="U55" s="639"/>
      <c r="V55" s="638"/>
      <c r="W55" s="637"/>
      <c r="X55" s="639"/>
      <c r="Y55" s="639"/>
      <c r="Z55" s="638"/>
      <c r="AA55" s="640"/>
      <c r="AB55" s="641"/>
      <c r="AC55" s="641"/>
      <c r="AD55" s="641"/>
      <c r="AE55" s="641"/>
      <c r="AF55" s="642"/>
      <c r="AG55" s="402" t="s">
        <v>485</v>
      </c>
      <c r="AH55" s="403"/>
      <c r="AI55" s="403"/>
      <c r="AJ55" s="403"/>
      <c r="AK55" s="404"/>
      <c r="AL55" s="371"/>
      <c r="AO55" s="631"/>
      <c r="AP55" s="586"/>
      <c r="AQ55" s="371"/>
      <c r="AR55" s="371"/>
      <c r="AS55" s="371"/>
      <c r="AT55" s="371"/>
      <c r="AU55" s="371"/>
      <c r="AV55" s="371"/>
      <c r="AW55" s="371"/>
      <c r="AX55" s="371"/>
      <c r="AY55" s="371"/>
      <c r="AZ55" s="371"/>
      <c r="BA55" s="371"/>
      <c r="BB55" s="371"/>
      <c r="BC55" s="371"/>
      <c r="BD55" s="371"/>
      <c r="BE55" s="371"/>
      <c r="BF55" s="371"/>
      <c r="BG55" s="371"/>
      <c r="BH55" s="371"/>
      <c r="BI55" s="371"/>
      <c r="BJ55" s="371"/>
      <c r="BK55" s="371"/>
      <c r="BL55" s="371"/>
      <c r="BM55" s="371"/>
      <c r="BN55" s="371"/>
      <c r="BO55" s="371"/>
      <c r="BP55" s="371"/>
      <c r="BQ55" s="371"/>
      <c r="BR55" s="371"/>
      <c r="BS55" s="371"/>
      <c r="BT55" s="371"/>
      <c r="BU55" s="371"/>
      <c r="BV55" s="371"/>
    </row>
    <row r="56" spans="1:74" ht="14.7" customHeight="1" x14ac:dyDescent="0.2">
      <c r="A56" s="598"/>
      <c r="B56" s="652"/>
      <c r="C56" s="400" t="s">
        <v>131</v>
      </c>
      <c r="D56" s="400"/>
      <c r="E56" s="400"/>
      <c r="F56" s="400"/>
      <c r="G56" s="400"/>
      <c r="H56" s="400"/>
      <c r="I56" s="400"/>
      <c r="J56" s="400"/>
      <c r="K56" s="400"/>
      <c r="L56" s="400"/>
      <c r="M56" s="400"/>
      <c r="N56" s="400"/>
      <c r="O56" s="400"/>
      <c r="P56" s="400"/>
      <c r="Q56" s="635"/>
      <c r="R56" s="636"/>
      <c r="S56" s="637"/>
      <c r="T56" s="639"/>
      <c r="U56" s="639"/>
      <c r="V56" s="638"/>
      <c r="W56" s="637"/>
      <c r="X56" s="639"/>
      <c r="Y56" s="639"/>
      <c r="Z56" s="638"/>
      <c r="AA56" s="640"/>
      <c r="AB56" s="641"/>
      <c r="AC56" s="641"/>
      <c r="AD56" s="641"/>
      <c r="AE56" s="641"/>
      <c r="AF56" s="642"/>
      <c r="AG56" s="402" t="s">
        <v>486</v>
      </c>
      <c r="AH56" s="403"/>
      <c r="AI56" s="403"/>
      <c r="AJ56" s="403"/>
      <c r="AK56" s="404"/>
      <c r="AL56" s="371"/>
      <c r="AO56" s="631"/>
      <c r="AP56" s="586"/>
      <c r="AQ56" s="371"/>
      <c r="AR56" s="371"/>
      <c r="AS56" s="371"/>
      <c r="AT56" s="371"/>
      <c r="AU56" s="371"/>
      <c r="AV56" s="371"/>
      <c r="AW56" s="371"/>
      <c r="AX56" s="371"/>
      <c r="AY56" s="371"/>
      <c r="AZ56" s="371"/>
      <c r="BA56" s="371"/>
      <c r="BB56" s="371"/>
      <c r="BC56" s="371"/>
      <c r="BD56" s="371"/>
      <c r="BE56" s="371"/>
      <c r="BF56" s="371"/>
      <c r="BG56" s="371"/>
      <c r="BH56" s="371"/>
      <c r="BI56" s="371"/>
      <c r="BJ56" s="371"/>
      <c r="BK56" s="371"/>
      <c r="BL56" s="371"/>
      <c r="BM56" s="371"/>
      <c r="BN56" s="371"/>
      <c r="BO56" s="371"/>
      <c r="BP56" s="371"/>
      <c r="BQ56" s="371"/>
      <c r="BR56" s="371"/>
      <c r="BS56" s="371"/>
      <c r="BT56" s="371"/>
      <c r="BU56" s="371"/>
      <c r="BV56" s="371"/>
    </row>
    <row r="57" spans="1:74" ht="14.7" customHeight="1" x14ac:dyDescent="0.2">
      <c r="A57" s="598"/>
      <c r="B57" s="652"/>
      <c r="C57" s="386" t="s">
        <v>132</v>
      </c>
      <c r="D57" s="386"/>
      <c r="E57" s="386"/>
      <c r="F57" s="386"/>
      <c r="G57" s="386"/>
      <c r="H57" s="386"/>
      <c r="I57" s="386"/>
      <c r="J57" s="386"/>
      <c r="K57" s="386"/>
      <c r="L57" s="386"/>
      <c r="M57" s="386"/>
      <c r="N57" s="386"/>
      <c r="O57" s="386"/>
      <c r="P57" s="400"/>
      <c r="Q57" s="635"/>
      <c r="R57" s="636"/>
      <c r="S57" s="637"/>
      <c r="T57" s="639"/>
      <c r="U57" s="639"/>
      <c r="V57" s="638"/>
      <c r="W57" s="637"/>
      <c r="X57" s="639"/>
      <c r="Y57" s="639"/>
      <c r="Z57" s="638"/>
      <c r="AA57" s="640"/>
      <c r="AB57" s="641"/>
      <c r="AC57" s="641"/>
      <c r="AD57" s="641"/>
      <c r="AE57" s="641"/>
      <c r="AF57" s="642"/>
      <c r="AG57" s="402" t="s">
        <v>487</v>
      </c>
      <c r="AH57" s="408"/>
      <c r="AI57" s="408"/>
      <c r="AJ57" s="408"/>
      <c r="AK57" s="409"/>
      <c r="AL57" s="371"/>
      <c r="AO57" s="631"/>
      <c r="AP57" s="586"/>
      <c r="AQ57" s="371"/>
      <c r="AR57" s="371"/>
      <c r="AS57" s="371"/>
      <c r="AT57" s="371"/>
      <c r="AU57" s="371"/>
      <c r="AV57" s="371"/>
      <c r="AW57" s="371"/>
      <c r="AX57" s="371"/>
      <c r="AY57" s="371"/>
      <c r="AZ57" s="371"/>
      <c r="BA57" s="371"/>
      <c r="BB57" s="371"/>
      <c r="BC57" s="371"/>
      <c r="BD57" s="371"/>
      <c r="BE57" s="371"/>
      <c r="BF57" s="371"/>
      <c r="BG57" s="371"/>
      <c r="BH57" s="371"/>
      <c r="BI57" s="371"/>
      <c r="BJ57" s="371"/>
      <c r="BK57" s="371"/>
      <c r="BL57" s="371"/>
      <c r="BM57" s="371"/>
      <c r="BN57" s="371"/>
      <c r="BO57" s="371"/>
      <c r="BP57" s="371"/>
      <c r="BQ57" s="371"/>
      <c r="BR57" s="371"/>
      <c r="BS57" s="371"/>
      <c r="BT57" s="371"/>
      <c r="BU57" s="371"/>
      <c r="BV57" s="371"/>
    </row>
    <row r="58" spans="1:74" ht="14.7" customHeight="1" x14ac:dyDescent="0.2">
      <c r="A58" s="598"/>
      <c r="B58" s="652"/>
      <c r="C58" s="386" t="s">
        <v>133</v>
      </c>
      <c r="D58" s="386"/>
      <c r="E58" s="386"/>
      <c r="F58" s="386"/>
      <c r="G58" s="386"/>
      <c r="H58" s="386"/>
      <c r="I58" s="386"/>
      <c r="J58" s="386"/>
      <c r="K58" s="386"/>
      <c r="L58" s="386"/>
      <c r="M58" s="386"/>
      <c r="N58" s="386"/>
      <c r="O58" s="386"/>
      <c r="P58" s="400"/>
      <c r="Q58" s="635"/>
      <c r="R58" s="636"/>
      <c r="S58" s="637"/>
      <c r="T58" s="639"/>
      <c r="U58" s="639"/>
      <c r="V58" s="638"/>
      <c r="W58" s="637"/>
      <c r="X58" s="639"/>
      <c r="Y58" s="639"/>
      <c r="Z58" s="638"/>
      <c r="AA58" s="640"/>
      <c r="AB58" s="641"/>
      <c r="AC58" s="641"/>
      <c r="AD58" s="641"/>
      <c r="AE58" s="641"/>
      <c r="AF58" s="642"/>
      <c r="AG58" s="402" t="s">
        <v>488</v>
      </c>
      <c r="AH58" s="408"/>
      <c r="AI58" s="408"/>
      <c r="AJ58" s="408"/>
      <c r="AK58" s="409"/>
      <c r="AL58" s="371"/>
      <c r="AO58" s="631"/>
      <c r="AP58" s="586"/>
      <c r="AQ58" s="371"/>
      <c r="AR58" s="371"/>
      <c r="AS58" s="371"/>
      <c r="AT58" s="371"/>
      <c r="AU58" s="371"/>
      <c r="AV58" s="371"/>
      <c r="AW58" s="371"/>
      <c r="AX58" s="371"/>
      <c r="AY58" s="371"/>
      <c r="AZ58" s="371"/>
      <c r="BA58" s="371"/>
      <c r="BB58" s="371"/>
      <c r="BC58" s="371"/>
      <c r="BD58" s="371"/>
      <c r="BE58" s="371"/>
      <c r="BF58" s="371"/>
      <c r="BG58" s="371"/>
      <c r="BH58" s="371"/>
      <c r="BI58" s="371"/>
      <c r="BJ58" s="371"/>
      <c r="BK58" s="371"/>
      <c r="BL58" s="371"/>
      <c r="BM58" s="371"/>
      <c r="BN58" s="371"/>
      <c r="BO58" s="371"/>
      <c r="BP58" s="371"/>
      <c r="BQ58" s="371"/>
      <c r="BR58" s="371"/>
      <c r="BS58" s="371"/>
      <c r="BT58" s="371"/>
      <c r="BU58" s="371"/>
      <c r="BV58" s="371"/>
    </row>
    <row r="59" spans="1:74" ht="14.7" customHeight="1" x14ac:dyDescent="0.2">
      <c r="A59" s="598"/>
      <c r="B59" s="652"/>
      <c r="C59" s="386" t="s">
        <v>96</v>
      </c>
      <c r="D59" s="386"/>
      <c r="E59" s="386"/>
      <c r="F59" s="386"/>
      <c r="G59" s="386"/>
      <c r="H59" s="386"/>
      <c r="I59" s="386"/>
      <c r="J59" s="386"/>
      <c r="K59" s="386"/>
      <c r="L59" s="386"/>
      <c r="M59" s="386"/>
      <c r="N59" s="386"/>
      <c r="O59" s="386"/>
      <c r="P59" s="400"/>
      <c r="Q59" s="635"/>
      <c r="R59" s="636"/>
      <c r="S59" s="637"/>
      <c r="T59" s="639"/>
      <c r="U59" s="639"/>
      <c r="V59" s="638"/>
      <c r="W59" s="637"/>
      <c r="X59" s="639"/>
      <c r="Y59" s="639"/>
      <c r="Z59" s="638"/>
      <c r="AA59" s="640"/>
      <c r="AB59" s="641"/>
      <c r="AC59" s="641"/>
      <c r="AD59" s="641"/>
      <c r="AE59" s="641"/>
      <c r="AF59" s="642"/>
      <c r="AG59" s="402" t="s">
        <v>490</v>
      </c>
      <c r="AH59" s="408"/>
      <c r="AI59" s="408"/>
      <c r="AJ59" s="408"/>
      <c r="AK59" s="409"/>
      <c r="AL59" s="371"/>
      <c r="AO59" s="631"/>
      <c r="AP59" s="586"/>
      <c r="AQ59" s="371"/>
      <c r="AR59" s="371"/>
      <c r="AS59" s="371"/>
      <c r="AT59" s="371"/>
      <c r="AU59" s="371"/>
      <c r="AV59" s="371"/>
      <c r="AW59" s="371"/>
      <c r="AX59" s="371"/>
      <c r="AY59" s="371"/>
      <c r="AZ59" s="371"/>
      <c r="BA59" s="371"/>
      <c r="BB59" s="371"/>
      <c r="BC59" s="371"/>
      <c r="BD59" s="371"/>
      <c r="BE59" s="371"/>
      <c r="BF59" s="371"/>
      <c r="BG59" s="371"/>
      <c r="BH59" s="371"/>
      <c r="BI59" s="371"/>
      <c r="BJ59" s="371"/>
      <c r="BK59" s="371"/>
      <c r="BL59" s="371"/>
      <c r="BM59" s="371"/>
      <c r="BN59" s="371"/>
      <c r="BO59" s="371"/>
      <c r="BP59" s="371"/>
      <c r="BQ59" s="371"/>
      <c r="BR59" s="371"/>
      <c r="BS59" s="371"/>
      <c r="BT59" s="371"/>
      <c r="BU59" s="371"/>
      <c r="BV59" s="371"/>
    </row>
    <row r="60" spans="1:74" ht="14.7" customHeight="1" x14ac:dyDescent="0.2">
      <c r="A60" s="598"/>
      <c r="B60" s="652"/>
      <c r="C60" s="386" t="s">
        <v>134</v>
      </c>
      <c r="D60" s="386"/>
      <c r="E60" s="386"/>
      <c r="F60" s="386"/>
      <c r="G60" s="386"/>
      <c r="H60" s="386"/>
      <c r="I60" s="386"/>
      <c r="J60" s="386"/>
      <c r="K60" s="386"/>
      <c r="L60" s="386"/>
      <c r="M60" s="386"/>
      <c r="N60" s="386"/>
      <c r="O60" s="386"/>
      <c r="P60" s="401"/>
      <c r="Q60" s="637"/>
      <c r="R60" s="638"/>
      <c r="S60" s="637"/>
      <c r="T60" s="639"/>
      <c r="U60" s="639"/>
      <c r="V60" s="638"/>
      <c r="W60" s="637"/>
      <c r="X60" s="639"/>
      <c r="Y60" s="639"/>
      <c r="Z60" s="638"/>
      <c r="AA60" s="640"/>
      <c r="AB60" s="641"/>
      <c r="AC60" s="641"/>
      <c r="AD60" s="641"/>
      <c r="AE60" s="641"/>
      <c r="AF60" s="642"/>
      <c r="AG60" s="402" t="s">
        <v>499</v>
      </c>
      <c r="AH60" s="408"/>
      <c r="AI60" s="408"/>
      <c r="AJ60" s="408"/>
      <c r="AK60" s="409"/>
      <c r="AL60" s="371"/>
      <c r="AO60" s="631"/>
      <c r="AP60" s="586"/>
      <c r="AQ60" s="371"/>
      <c r="AR60" s="371"/>
      <c r="AS60" s="371"/>
      <c r="AT60" s="371"/>
      <c r="AU60" s="371"/>
      <c r="AV60" s="371"/>
      <c r="AW60" s="371"/>
      <c r="AX60" s="371"/>
      <c r="AY60" s="371"/>
      <c r="AZ60" s="371"/>
      <c r="BA60" s="371"/>
      <c r="BB60" s="371"/>
      <c r="BC60" s="371"/>
      <c r="BD60" s="371"/>
      <c r="BE60" s="371"/>
      <c r="BF60" s="371"/>
      <c r="BG60" s="371"/>
      <c r="BH60" s="371"/>
      <c r="BI60" s="371"/>
      <c r="BJ60" s="371"/>
      <c r="BK60" s="371"/>
      <c r="BL60" s="371"/>
      <c r="BM60" s="371"/>
      <c r="BN60" s="371"/>
      <c r="BO60" s="371"/>
      <c r="BP60" s="371"/>
      <c r="BQ60" s="371"/>
      <c r="BR60" s="371"/>
      <c r="BS60" s="371"/>
      <c r="BT60" s="371"/>
      <c r="BU60" s="371"/>
      <c r="BV60" s="371"/>
    </row>
    <row r="61" spans="1:74" ht="14.7" customHeight="1" x14ac:dyDescent="0.2">
      <c r="A61" s="598"/>
      <c r="B61" s="652"/>
      <c r="C61" s="386" t="s">
        <v>135</v>
      </c>
      <c r="D61" s="386"/>
      <c r="E61" s="386"/>
      <c r="F61" s="386"/>
      <c r="G61" s="386"/>
      <c r="H61" s="386"/>
      <c r="I61" s="386"/>
      <c r="J61" s="386"/>
      <c r="K61" s="386"/>
      <c r="L61" s="386"/>
      <c r="M61" s="386"/>
      <c r="N61" s="386"/>
      <c r="O61" s="386"/>
      <c r="P61" s="400"/>
      <c r="Q61" s="635"/>
      <c r="R61" s="636"/>
      <c r="S61" s="637"/>
      <c r="T61" s="639"/>
      <c r="U61" s="639"/>
      <c r="V61" s="638"/>
      <c r="W61" s="637"/>
      <c r="X61" s="639"/>
      <c r="Y61" s="639"/>
      <c r="Z61" s="638"/>
      <c r="AA61" s="640"/>
      <c r="AB61" s="641"/>
      <c r="AC61" s="641"/>
      <c r="AD61" s="641"/>
      <c r="AE61" s="641"/>
      <c r="AF61" s="642"/>
      <c r="AG61" s="402" t="s">
        <v>492</v>
      </c>
      <c r="AH61" s="408"/>
      <c r="AI61" s="408"/>
      <c r="AJ61" s="408"/>
      <c r="AK61" s="409"/>
      <c r="AL61" s="371"/>
      <c r="AO61" s="631"/>
      <c r="AP61" s="586"/>
      <c r="AQ61" s="371"/>
      <c r="AR61" s="371"/>
      <c r="AS61" s="371"/>
      <c r="AT61" s="371"/>
      <c r="AU61" s="371"/>
      <c r="AV61" s="371"/>
      <c r="AW61" s="371"/>
      <c r="AX61" s="371"/>
      <c r="AY61" s="371"/>
      <c r="AZ61" s="371"/>
      <c r="BA61" s="371"/>
      <c r="BB61" s="371"/>
      <c r="BC61" s="371"/>
      <c r="BD61" s="371"/>
      <c r="BE61" s="371"/>
      <c r="BF61" s="371"/>
      <c r="BG61" s="371"/>
      <c r="BH61" s="371"/>
      <c r="BI61" s="371"/>
      <c r="BJ61" s="371"/>
      <c r="BK61" s="371"/>
      <c r="BL61" s="371"/>
      <c r="BM61" s="371"/>
      <c r="BN61" s="371"/>
      <c r="BO61" s="371"/>
      <c r="BP61" s="371"/>
      <c r="BQ61" s="371"/>
      <c r="BR61" s="371"/>
      <c r="BS61" s="371"/>
      <c r="BT61" s="371"/>
      <c r="BU61" s="371"/>
      <c r="BV61" s="371"/>
    </row>
    <row r="62" spans="1:74" ht="14.7" customHeight="1" x14ac:dyDescent="0.2">
      <c r="A62" s="598"/>
      <c r="B62" s="652"/>
      <c r="C62" s="386" t="s">
        <v>136</v>
      </c>
      <c r="D62" s="386"/>
      <c r="E62" s="386"/>
      <c r="F62" s="386"/>
      <c r="G62" s="386"/>
      <c r="H62" s="386"/>
      <c r="I62" s="386"/>
      <c r="J62" s="386"/>
      <c r="K62" s="386"/>
      <c r="L62" s="386"/>
      <c r="M62" s="386"/>
      <c r="N62" s="386"/>
      <c r="O62" s="386"/>
      <c r="P62" s="400"/>
      <c r="Q62" s="635"/>
      <c r="R62" s="636"/>
      <c r="S62" s="637"/>
      <c r="T62" s="639"/>
      <c r="U62" s="639"/>
      <c r="V62" s="638"/>
      <c r="W62" s="637"/>
      <c r="X62" s="639"/>
      <c r="Y62" s="639"/>
      <c r="Z62" s="638"/>
      <c r="AA62" s="640"/>
      <c r="AB62" s="641"/>
      <c r="AC62" s="641"/>
      <c r="AD62" s="641"/>
      <c r="AE62" s="641"/>
      <c r="AF62" s="642"/>
      <c r="AG62" s="402" t="s">
        <v>493</v>
      </c>
      <c r="AH62" s="408"/>
      <c r="AI62" s="408"/>
      <c r="AJ62" s="408"/>
      <c r="AK62" s="409"/>
      <c r="AL62" s="371"/>
      <c r="AO62" s="631"/>
      <c r="AP62" s="586"/>
      <c r="AQ62" s="371"/>
      <c r="AR62" s="371"/>
      <c r="AS62" s="371"/>
      <c r="AT62" s="371"/>
      <c r="AU62" s="371"/>
      <c r="AV62" s="371"/>
      <c r="AW62" s="371"/>
      <c r="AX62" s="371"/>
      <c r="AY62" s="371"/>
      <c r="AZ62" s="371"/>
      <c r="BA62" s="371"/>
      <c r="BB62" s="371"/>
      <c r="BC62" s="371"/>
      <c r="BD62" s="371"/>
      <c r="BE62" s="371"/>
      <c r="BF62" s="371"/>
      <c r="BG62" s="371"/>
      <c r="BH62" s="371"/>
      <c r="BI62" s="371"/>
      <c r="BJ62" s="371"/>
      <c r="BK62" s="371"/>
      <c r="BL62" s="371"/>
      <c r="BM62" s="371"/>
      <c r="BN62" s="371"/>
      <c r="BO62" s="371"/>
      <c r="BP62" s="371"/>
      <c r="BQ62" s="371"/>
      <c r="BR62" s="371"/>
      <c r="BS62" s="371"/>
      <c r="BT62" s="371"/>
      <c r="BU62" s="371"/>
      <c r="BV62" s="371"/>
    </row>
    <row r="63" spans="1:74" ht="14.7" customHeight="1" x14ac:dyDescent="0.2">
      <c r="A63" s="598"/>
      <c r="B63" s="652"/>
      <c r="C63" s="386" t="s">
        <v>137</v>
      </c>
      <c r="D63" s="386"/>
      <c r="E63" s="386"/>
      <c r="F63" s="386"/>
      <c r="G63" s="386"/>
      <c r="H63" s="386"/>
      <c r="I63" s="386"/>
      <c r="J63" s="386"/>
      <c r="K63" s="386"/>
      <c r="L63" s="386"/>
      <c r="M63" s="386"/>
      <c r="N63" s="386"/>
      <c r="O63" s="386"/>
      <c r="P63" s="400"/>
      <c r="Q63" s="635"/>
      <c r="R63" s="636"/>
      <c r="S63" s="637"/>
      <c r="T63" s="639"/>
      <c r="U63" s="639"/>
      <c r="V63" s="638"/>
      <c r="W63" s="637"/>
      <c r="X63" s="639"/>
      <c r="Y63" s="639"/>
      <c r="Z63" s="638"/>
      <c r="AA63" s="640"/>
      <c r="AB63" s="641"/>
      <c r="AC63" s="641"/>
      <c r="AD63" s="641"/>
      <c r="AE63" s="641"/>
      <c r="AF63" s="642"/>
      <c r="AG63" s="402" t="s">
        <v>494</v>
      </c>
      <c r="AH63" s="408"/>
      <c r="AI63" s="408"/>
      <c r="AJ63" s="408"/>
      <c r="AK63" s="409"/>
      <c r="AL63" s="371"/>
      <c r="AO63" s="631"/>
      <c r="AP63" s="586"/>
      <c r="AQ63" s="371"/>
      <c r="AR63" s="371"/>
      <c r="AS63" s="371"/>
      <c r="AT63" s="371"/>
      <c r="AU63" s="371"/>
      <c r="AV63" s="371"/>
      <c r="AW63" s="371"/>
      <c r="AX63" s="371"/>
      <c r="AY63" s="371"/>
      <c r="AZ63" s="371"/>
      <c r="BA63" s="371"/>
      <c r="BB63" s="371"/>
      <c r="BC63" s="371"/>
      <c r="BD63" s="371"/>
      <c r="BE63" s="371"/>
      <c r="BF63" s="371"/>
      <c r="BG63" s="371"/>
      <c r="BH63" s="371"/>
      <c r="BI63" s="371"/>
      <c r="BJ63" s="371"/>
      <c r="BK63" s="371"/>
      <c r="BL63" s="371"/>
      <c r="BM63" s="371"/>
      <c r="BN63" s="371"/>
      <c r="BO63" s="371"/>
      <c r="BP63" s="371"/>
      <c r="BQ63" s="371"/>
      <c r="BR63" s="371"/>
      <c r="BS63" s="371"/>
      <c r="BT63" s="371"/>
      <c r="BU63" s="371"/>
      <c r="BV63" s="371"/>
    </row>
    <row r="64" spans="1:74" ht="14.7" customHeight="1" x14ac:dyDescent="0.2">
      <c r="A64" s="598"/>
      <c r="B64" s="652"/>
      <c r="C64" s="386" t="s">
        <v>138</v>
      </c>
      <c r="D64" s="386"/>
      <c r="E64" s="386"/>
      <c r="F64" s="386"/>
      <c r="G64" s="386"/>
      <c r="H64" s="386"/>
      <c r="I64" s="386"/>
      <c r="J64" s="386"/>
      <c r="K64" s="386"/>
      <c r="L64" s="386"/>
      <c r="M64" s="386"/>
      <c r="N64" s="386"/>
      <c r="O64" s="386"/>
      <c r="P64" s="400"/>
      <c r="Q64" s="635"/>
      <c r="R64" s="636"/>
      <c r="S64" s="637"/>
      <c r="T64" s="639"/>
      <c r="U64" s="639"/>
      <c r="V64" s="638"/>
      <c r="W64" s="637"/>
      <c r="X64" s="639"/>
      <c r="Y64" s="639"/>
      <c r="Z64" s="638"/>
      <c r="AA64" s="640"/>
      <c r="AB64" s="641"/>
      <c r="AC64" s="641"/>
      <c r="AD64" s="641"/>
      <c r="AE64" s="641"/>
      <c r="AF64" s="642"/>
      <c r="AG64" s="402" t="s">
        <v>495</v>
      </c>
      <c r="AH64" s="408"/>
      <c r="AI64" s="408"/>
      <c r="AJ64" s="408"/>
      <c r="AK64" s="409"/>
      <c r="AL64" s="371"/>
      <c r="AO64" s="631"/>
      <c r="AP64" s="586"/>
      <c r="AQ64" s="371"/>
      <c r="AR64" s="371"/>
      <c r="AS64" s="371"/>
      <c r="AT64" s="371"/>
      <c r="AU64" s="371"/>
      <c r="AV64" s="371"/>
      <c r="AW64" s="371"/>
      <c r="AX64" s="371"/>
      <c r="AY64" s="371"/>
      <c r="AZ64" s="371"/>
      <c r="BA64" s="371"/>
      <c r="BB64" s="371"/>
      <c r="BC64" s="371"/>
      <c r="BD64" s="371"/>
      <c r="BE64" s="371"/>
      <c r="BF64" s="371"/>
      <c r="BG64" s="371"/>
      <c r="BH64" s="371"/>
      <c r="BI64" s="371"/>
      <c r="BJ64" s="371"/>
      <c r="BK64" s="371"/>
      <c r="BL64" s="371"/>
      <c r="BM64" s="371"/>
      <c r="BN64" s="371"/>
      <c r="BO64" s="371"/>
      <c r="BP64" s="371"/>
      <c r="BQ64" s="371"/>
      <c r="BR64" s="371"/>
      <c r="BS64" s="371"/>
      <c r="BT64" s="371"/>
      <c r="BU64" s="371"/>
      <c r="BV64" s="371"/>
    </row>
    <row r="65" spans="1:74" ht="14.7" customHeight="1" x14ac:dyDescent="0.2">
      <c r="A65" s="385" t="s">
        <v>139</v>
      </c>
      <c r="B65" s="400"/>
      <c r="C65" s="410"/>
      <c r="D65" s="410"/>
      <c r="E65" s="410"/>
      <c r="F65" s="410"/>
      <c r="G65" s="411"/>
      <c r="H65" s="412"/>
      <c r="I65" s="413"/>
      <c r="J65" s="414"/>
      <c r="K65" s="413"/>
      <c r="L65" s="413"/>
      <c r="M65" s="413"/>
      <c r="N65" s="413"/>
      <c r="O65" s="413"/>
      <c r="P65" s="413"/>
      <c r="Q65" s="415"/>
      <c r="R65" s="408" t="s">
        <v>140</v>
      </c>
      <c r="S65" s="416"/>
      <c r="T65" s="416"/>
      <c r="U65" s="416"/>
      <c r="V65" s="416"/>
      <c r="W65" s="416"/>
      <c r="X65" s="416"/>
      <c r="Y65" s="416"/>
      <c r="Z65" s="416"/>
      <c r="AA65" s="416"/>
      <c r="AB65" s="416"/>
      <c r="AC65" s="416"/>
      <c r="AD65" s="416"/>
      <c r="AE65" s="416"/>
      <c r="AF65" s="416"/>
      <c r="AG65" s="417"/>
      <c r="AH65" s="416"/>
      <c r="AI65" s="416"/>
      <c r="AJ65" s="416"/>
      <c r="AK65" s="418"/>
      <c r="AL65" s="371"/>
      <c r="AO65" s="631"/>
      <c r="AP65" s="586"/>
      <c r="AQ65" s="371"/>
      <c r="AR65" s="584"/>
      <c r="AS65" s="584"/>
      <c r="AT65" s="584"/>
      <c r="AU65" s="584"/>
      <c r="AV65" s="584"/>
      <c r="AW65" s="584"/>
      <c r="AX65" s="584"/>
      <c r="AY65" s="584"/>
      <c r="AZ65" s="584"/>
      <c r="BA65" s="584"/>
      <c r="BB65" s="584"/>
      <c r="BC65" s="584"/>
      <c r="BD65" s="584"/>
      <c r="BE65" s="371"/>
      <c r="BF65" s="371"/>
      <c r="BG65" s="371"/>
      <c r="BH65" s="371"/>
      <c r="BI65" s="371"/>
      <c r="BJ65" s="371"/>
      <c r="BK65" s="371"/>
      <c r="BL65" s="371"/>
      <c r="BM65" s="371"/>
      <c r="BN65" s="371"/>
      <c r="BO65" s="371"/>
      <c r="BP65" s="371"/>
      <c r="BQ65" s="371"/>
      <c r="BR65" s="371"/>
      <c r="BS65" s="371"/>
      <c r="BT65" s="371"/>
      <c r="BU65" s="371"/>
      <c r="BV65" s="371"/>
    </row>
    <row r="66" spans="1:74" ht="14.7" customHeight="1" x14ac:dyDescent="0.2">
      <c r="A66" s="399" t="s">
        <v>31</v>
      </c>
      <c r="B66" s="367"/>
      <c r="C66" s="400"/>
      <c r="D66" s="400"/>
      <c r="E66" s="400"/>
      <c r="F66" s="400"/>
      <c r="G66" s="400"/>
      <c r="H66" s="412"/>
      <c r="I66" s="413"/>
      <c r="J66" s="414"/>
      <c r="K66" s="413"/>
      <c r="L66" s="413"/>
      <c r="M66" s="413"/>
      <c r="N66" s="413"/>
      <c r="O66" s="413"/>
      <c r="P66" s="413"/>
      <c r="Q66" s="415"/>
      <c r="R66" s="408" t="s">
        <v>141</v>
      </c>
      <c r="S66" s="419"/>
      <c r="T66" s="419"/>
      <c r="U66" s="419"/>
      <c r="V66" s="419"/>
      <c r="W66" s="419"/>
      <c r="X66" s="419"/>
      <c r="Y66" s="419"/>
      <c r="Z66" s="419"/>
      <c r="AA66" s="419"/>
      <c r="AB66" s="419"/>
      <c r="AC66" s="419"/>
      <c r="AD66" s="419"/>
      <c r="AE66" s="419"/>
      <c r="AF66" s="419"/>
      <c r="AG66" s="420"/>
      <c r="AH66" s="419"/>
      <c r="AI66" s="419"/>
      <c r="AJ66" s="419"/>
      <c r="AK66" s="421"/>
      <c r="AL66" s="371"/>
      <c r="AO66" s="653"/>
      <c r="AP66" s="654"/>
      <c r="AQ66" s="654"/>
      <c r="AR66" s="654"/>
      <c r="AS66" s="654"/>
      <c r="AT66" s="654"/>
      <c r="AU66" s="654"/>
      <c r="AV66" s="654"/>
      <c r="AW66" s="384"/>
      <c r="AX66" s="371"/>
      <c r="AY66" s="371"/>
      <c r="AZ66" s="371"/>
      <c r="BA66" s="371"/>
      <c r="BB66" s="371"/>
      <c r="BC66" s="371"/>
      <c r="BD66" s="371"/>
      <c r="BE66" s="371"/>
      <c r="BF66" s="371"/>
      <c r="BG66" s="371"/>
      <c r="BH66" s="371"/>
      <c r="BI66" s="371"/>
      <c r="BJ66" s="371"/>
      <c r="BK66" s="371"/>
      <c r="BL66" s="371"/>
      <c r="BM66" s="371"/>
      <c r="BN66" s="371"/>
      <c r="BO66" s="371"/>
      <c r="BP66" s="371"/>
      <c r="BQ66" s="371"/>
      <c r="BR66" s="371"/>
      <c r="BS66" s="371"/>
      <c r="BT66" s="371"/>
      <c r="BU66" s="371"/>
      <c r="BV66" s="371"/>
    </row>
    <row r="67" spans="1:74" ht="14.7" customHeight="1" x14ac:dyDescent="0.2">
      <c r="B67" s="422"/>
      <c r="AL67" s="371"/>
      <c r="AO67" s="655"/>
      <c r="AP67" s="656"/>
      <c r="AQ67" s="656"/>
      <c r="AR67" s="656"/>
      <c r="AS67" s="656"/>
      <c r="AT67" s="656"/>
      <c r="AU67" s="656"/>
      <c r="AV67" s="384"/>
      <c r="AW67" s="384"/>
      <c r="AX67" s="371"/>
      <c r="AY67" s="371"/>
      <c r="AZ67" s="371"/>
      <c r="BA67" s="371"/>
      <c r="BB67" s="371"/>
      <c r="BC67" s="371"/>
      <c r="BD67" s="371"/>
      <c r="BE67" s="371"/>
      <c r="BF67" s="423"/>
      <c r="BG67" s="371"/>
      <c r="BH67" s="371"/>
      <c r="BI67" s="371"/>
      <c r="BJ67" s="371"/>
      <c r="BK67" s="371"/>
      <c r="BL67" s="371"/>
      <c r="BM67" s="371"/>
      <c r="BN67" s="371"/>
      <c r="BO67" s="371"/>
      <c r="BP67" s="371"/>
      <c r="BQ67" s="371"/>
      <c r="BR67" s="371"/>
      <c r="BS67" s="371"/>
      <c r="BT67" s="371"/>
      <c r="BU67" s="371"/>
      <c r="BV67" s="371"/>
    </row>
    <row r="68" spans="1:74" ht="14.7" customHeight="1" x14ac:dyDescent="0.2">
      <c r="A68" s="371"/>
      <c r="B68" s="371"/>
      <c r="AL68" s="371"/>
      <c r="AO68" s="371"/>
      <c r="AP68" s="371"/>
      <c r="AQ68" s="371"/>
      <c r="AR68" s="371"/>
      <c r="AS68" s="371"/>
      <c r="AT68" s="371"/>
      <c r="AU68" s="371"/>
      <c r="AV68" s="371"/>
      <c r="AW68" s="371"/>
      <c r="AX68" s="371"/>
      <c r="AY68" s="371"/>
      <c r="AZ68" s="371"/>
      <c r="BA68" s="371"/>
      <c r="BB68" s="371"/>
      <c r="BC68" s="371"/>
      <c r="BD68" s="371"/>
      <c r="BE68" s="371"/>
      <c r="BF68" s="371"/>
      <c r="BG68" s="371"/>
      <c r="BH68" s="371"/>
      <c r="BI68" s="371"/>
      <c r="BJ68" s="371"/>
      <c r="BK68" s="371"/>
      <c r="BL68" s="371"/>
      <c r="BM68" s="371"/>
      <c r="BN68" s="371"/>
      <c r="BO68" s="371"/>
      <c r="BP68" s="371"/>
      <c r="BQ68" s="371"/>
      <c r="BR68" s="371"/>
      <c r="BS68" s="371"/>
      <c r="BT68" s="371"/>
      <c r="BU68" s="371"/>
      <c r="BV68" s="371"/>
    </row>
    <row r="69" spans="1:74" ht="14.7" customHeight="1" x14ac:dyDescent="0.2">
      <c r="A69" s="371"/>
      <c r="AL69" s="371"/>
      <c r="AO69" s="371"/>
      <c r="AP69" s="371"/>
      <c r="AQ69" s="371"/>
      <c r="AR69" s="371"/>
      <c r="AS69" s="371"/>
      <c r="AT69" s="371"/>
      <c r="AU69" s="371"/>
      <c r="AV69" s="371"/>
      <c r="AW69" s="371"/>
      <c r="AX69" s="371"/>
      <c r="AY69" s="371"/>
      <c r="AZ69" s="371"/>
      <c r="BA69" s="371"/>
      <c r="BB69" s="371"/>
      <c r="BC69" s="371"/>
      <c r="BD69" s="371"/>
      <c r="BE69" s="371"/>
      <c r="BF69" s="371"/>
      <c r="BG69" s="371"/>
      <c r="BH69" s="371"/>
      <c r="BI69" s="371"/>
      <c r="BJ69" s="371"/>
      <c r="BK69" s="371"/>
      <c r="BL69" s="371"/>
      <c r="BM69" s="371"/>
      <c r="BN69" s="371"/>
      <c r="BO69" s="371"/>
      <c r="BP69" s="371"/>
      <c r="BQ69" s="371"/>
      <c r="BR69" s="371"/>
      <c r="BS69" s="371"/>
      <c r="BT69" s="371"/>
      <c r="BU69" s="371"/>
      <c r="BV69" s="371"/>
    </row>
    <row r="71" spans="1:74" ht="14.7" customHeight="1" x14ac:dyDescent="0.2">
      <c r="A71" s="371"/>
    </row>
    <row r="72" spans="1:74" ht="14.7" customHeight="1" x14ac:dyDescent="0.2">
      <c r="A72" s="371"/>
    </row>
    <row r="73" spans="1:74" ht="14.7" customHeight="1" x14ac:dyDescent="0.2">
      <c r="A73" s="371"/>
    </row>
    <row r="74" spans="1:74" ht="14.7" customHeight="1" x14ac:dyDescent="0.2">
      <c r="A74" s="371"/>
    </row>
    <row r="75" spans="1:74" ht="14.7" customHeight="1" x14ac:dyDescent="0.2">
      <c r="A75" s="371"/>
    </row>
    <row r="76" spans="1:74" ht="14.7" customHeight="1" x14ac:dyDescent="0.2">
      <c r="A76" s="371"/>
    </row>
    <row r="77" spans="1:74" ht="14.7" customHeight="1" x14ac:dyDescent="0.2">
      <c r="A77" s="371"/>
    </row>
    <row r="78" spans="1:74" ht="14.7" customHeight="1" x14ac:dyDescent="0.2">
      <c r="A78" s="371"/>
    </row>
    <row r="79" spans="1:74" ht="14.7" customHeight="1" x14ac:dyDescent="0.2">
      <c r="A79" s="371"/>
    </row>
    <row r="80" spans="1:74" ht="14.7" customHeight="1" x14ac:dyDescent="0.2">
      <c r="A80" s="371"/>
    </row>
    <row r="81" spans="1:1" ht="14.7" customHeight="1" x14ac:dyDescent="0.2">
      <c r="A81" s="371"/>
    </row>
    <row r="82" spans="1:1" ht="14.7" customHeight="1" x14ac:dyDescent="0.2">
      <c r="A82" s="371"/>
    </row>
    <row r="83" spans="1:1" ht="14.7" customHeight="1" x14ac:dyDescent="0.2">
      <c r="A83" s="371"/>
    </row>
    <row r="84" spans="1:1" ht="14.7" customHeight="1" x14ac:dyDescent="0.2">
      <c r="A84" s="371"/>
    </row>
    <row r="85" spans="1:1" ht="14.7" customHeight="1" x14ac:dyDescent="0.2">
      <c r="A85" s="371"/>
    </row>
    <row r="86" spans="1:1" ht="14.7" customHeight="1" x14ac:dyDescent="0.2">
      <c r="A86" s="371"/>
    </row>
    <row r="87" spans="1:1" ht="14.7" customHeight="1" x14ac:dyDescent="0.2">
      <c r="A87" s="371"/>
    </row>
    <row r="88" spans="1:1" ht="14.7" customHeight="1" x14ac:dyDescent="0.2">
      <c r="A88" s="371"/>
    </row>
    <row r="89" spans="1:1" ht="14.7" customHeight="1" x14ac:dyDescent="0.2">
      <c r="A89" s="371"/>
    </row>
    <row r="90" spans="1:1" ht="14.7" customHeight="1" x14ac:dyDescent="0.2">
      <c r="A90" s="371"/>
    </row>
    <row r="91" spans="1:1" ht="14.7" customHeight="1" x14ac:dyDescent="0.2">
      <c r="A91" s="371"/>
    </row>
    <row r="92" spans="1:1" ht="14.7" customHeight="1" x14ac:dyDescent="0.2">
      <c r="A92" s="371"/>
    </row>
    <row r="93" spans="1:1" ht="14.7" customHeight="1" x14ac:dyDescent="0.2">
      <c r="A93" s="371"/>
    </row>
    <row r="94" spans="1:1" ht="14.7" customHeight="1" x14ac:dyDescent="0.2">
      <c r="A94" s="371"/>
    </row>
    <row r="95" spans="1:1" ht="14.7" customHeight="1" x14ac:dyDescent="0.2">
      <c r="A95" s="371"/>
    </row>
    <row r="96" spans="1:1" ht="14.7" customHeight="1" x14ac:dyDescent="0.2">
      <c r="A96" s="371"/>
    </row>
    <row r="97" spans="1:1" ht="14.7" customHeight="1" x14ac:dyDescent="0.2">
      <c r="A97" s="371"/>
    </row>
    <row r="98" spans="1:1" ht="14.7" customHeight="1" x14ac:dyDescent="0.2">
      <c r="A98" s="371"/>
    </row>
    <row r="99" spans="1:1" ht="14.7" customHeight="1" x14ac:dyDescent="0.2">
      <c r="A99" s="371"/>
    </row>
    <row r="100" spans="1:1" ht="14.7" customHeight="1" x14ac:dyDescent="0.2">
      <c r="A100" s="371"/>
    </row>
    <row r="101" spans="1:1" ht="14.7" customHeight="1" x14ac:dyDescent="0.2">
      <c r="A101" s="371"/>
    </row>
    <row r="102" spans="1:1" ht="14.7" customHeight="1" x14ac:dyDescent="0.2">
      <c r="A102" s="371"/>
    </row>
    <row r="103" spans="1:1" ht="14.7" customHeight="1" x14ac:dyDescent="0.2">
      <c r="A103" s="371"/>
    </row>
    <row r="104" spans="1:1" ht="14.7" customHeight="1" x14ac:dyDescent="0.2">
      <c r="A104" s="371"/>
    </row>
    <row r="105" spans="1:1" ht="14.7" customHeight="1" x14ac:dyDescent="0.2">
      <c r="A105" s="371"/>
    </row>
    <row r="106" spans="1:1" ht="14.7" customHeight="1" x14ac:dyDescent="0.2">
      <c r="A106" s="371"/>
    </row>
    <row r="107" spans="1:1" ht="14.7" customHeight="1" x14ac:dyDescent="0.2">
      <c r="A107" s="371"/>
    </row>
    <row r="108" spans="1:1" ht="14.7" customHeight="1" x14ac:dyDescent="0.2">
      <c r="A108" s="371"/>
    </row>
    <row r="109" spans="1:1" ht="14.7" customHeight="1" x14ac:dyDescent="0.2">
      <c r="A109" s="371"/>
    </row>
    <row r="110" spans="1:1" ht="14.7" customHeight="1" x14ac:dyDescent="0.2">
      <c r="A110" s="371"/>
    </row>
    <row r="111" spans="1:1" ht="14.7" customHeight="1" x14ac:dyDescent="0.2">
      <c r="A111" s="371"/>
    </row>
    <row r="112" spans="1:1" ht="14.7" customHeight="1" x14ac:dyDescent="0.2">
      <c r="A112" s="371"/>
    </row>
    <row r="113" spans="1:1" ht="14.7" customHeight="1" x14ac:dyDescent="0.2">
      <c r="A113" s="371"/>
    </row>
    <row r="114" spans="1:1" ht="14.7" customHeight="1" x14ac:dyDescent="0.2">
      <c r="A114" s="371"/>
    </row>
    <row r="115" spans="1:1" ht="14.7" customHeight="1" x14ac:dyDescent="0.2">
      <c r="A115" s="371"/>
    </row>
    <row r="116" spans="1:1" ht="14.7" customHeight="1" x14ac:dyDescent="0.2">
      <c r="A116" s="371"/>
    </row>
    <row r="117" spans="1:1" ht="14.7" customHeight="1" x14ac:dyDescent="0.2">
      <c r="A117" s="371"/>
    </row>
    <row r="118" spans="1:1" ht="14.7" customHeight="1" x14ac:dyDescent="0.2">
      <c r="A118" s="371"/>
    </row>
    <row r="119" spans="1:1" ht="14.7" customHeight="1" x14ac:dyDescent="0.2">
      <c r="A119" s="371"/>
    </row>
    <row r="120" spans="1:1" ht="14.7" customHeight="1" x14ac:dyDescent="0.2">
      <c r="A120" s="371"/>
    </row>
    <row r="121" spans="1:1" ht="14.7" customHeight="1" x14ac:dyDescent="0.2">
      <c r="A121" s="371"/>
    </row>
    <row r="122" spans="1:1" ht="14.7" customHeight="1" x14ac:dyDescent="0.2">
      <c r="A122" s="371"/>
    </row>
    <row r="123" spans="1:1" ht="14.7" customHeight="1" x14ac:dyDescent="0.2">
      <c r="A123" s="371"/>
    </row>
    <row r="124" spans="1:1" ht="14.7" customHeight="1" x14ac:dyDescent="0.2">
      <c r="A124" s="371"/>
    </row>
    <row r="125" spans="1:1" ht="14.7" customHeight="1" x14ac:dyDescent="0.2">
      <c r="A125" s="371"/>
    </row>
    <row r="126" spans="1:1" ht="14.7" customHeight="1" x14ac:dyDescent="0.2">
      <c r="A126" s="371"/>
    </row>
    <row r="127" spans="1:1" ht="14.7" customHeight="1" x14ac:dyDescent="0.2">
      <c r="A127" s="371"/>
    </row>
    <row r="128" spans="1:1" ht="14.7" customHeight="1" x14ac:dyDescent="0.2">
      <c r="A128" s="371"/>
    </row>
    <row r="129" spans="1:1" ht="14.7" customHeight="1" x14ac:dyDescent="0.2">
      <c r="A129" s="371"/>
    </row>
    <row r="130" spans="1:1" ht="14.7" customHeight="1" x14ac:dyDescent="0.2">
      <c r="A130" s="371"/>
    </row>
    <row r="131" spans="1:1" ht="14.7" customHeight="1" x14ac:dyDescent="0.2">
      <c r="A131" s="371"/>
    </row>
    <row r="132" spans="1:1" ht="14.7" customHeight="1" x14ac:dyDescent="0.2">
      <c r="A132" s="371"/>
    </row>
    <row r="133" spans="1:1" ht="14.7" customHeight="1" x14ac:dyDescent="0.2">
      <c r="A133" s="371"/>
    </row>
    <row r="134" spans="1:1" ht="14.7" customHeight="1" x14ac:dyDescent="0.2">
      <c r="A134" s="371"/>
    </row>
    <row r="135" spans="1:1" ht="14.7" customHeight="1" x14ac:dyDescent="0.2">
      <c r="A135" s="371"/>
    </row>
    <row r="136" spans="1:1" ht="14.7" customHeight="1" x14ac:dyDescent="0.2">
      <c r="A136" s="371"/>
    </row>
    <row r="137" spans="1:1" ht="14.7" customHeight="1" x14ac:dyDescent="0.2">
      <c r="A137" s="371"/>
    </row>
    <row r="138" spans="1:1" ht="14.7" customHeight="1" x14ac:dyDescent="0.2">
      <c r="A138" s="371"/>
    </row>
    <row r="139" spans="1:1" ht="14.7" customHeight="1" x14ac:dyDescent="0.2">
      <c r="A139" s="371"/>
    </row>
    <row r="140" spans="1:1" ht="14.7" customHeight="1" x14ac:dyDescent="0.2">
      <c r="A140" s="371"/>
    </row>
    <row r="141" spans="1:1" ht="14.7" customHeight="1" x14ac:dyDescent="0.2">
      <c r="A141" s="371"/>
    </row>
    <row r="142" spans="1:1" ht="14.7" customHeight="1" x14ac:dyDescent="0.2">
      <c r="A142" s="371"/>
    </row>
    <row r="143" spans="1:1" ht="14.7" customHeight="1" x14ac:dyDescent="0.2">
      <c r="A143" s="371"/>
    </row>
    <row r="144" spans="1:1" ht="14.7" customHeight="1" x14ac:dyDescent="0.2">
      <c r="A144" s="371"/>
    </row>
    <row r="145" spans="1:1" ht="14.7" customHeight="1" x14ac:dyDescent="0.2">
      <c r="A145" s="371"/>
    </row>
    <row r="146" spans="1:1" ht="14.7" customHeight="1" x14ac:dyDescent="0.2">
      <c r="A146" s="371"/>
    </row>
    <row r="147" spans="1:1" ht="14.7" customHeight="1" x14ac:dyDescent="0.2">
      <c r="A147" s="371"/>
    </row>
    <row r="148" spans="1:1" ht="14.7" customHeight="1" x14ac:dyDescent="0.2">
      <c r="A148" s="371"/>
    </row>
    <row r="149" spans="1:1" ht="14.7" customHeight="1" x14ac:dyDescent="0.2">
      <c r="A149" s="371"/>
    </row>
    <row r="150" spans="1:1" ht="14.7" customHeight="1" x14ac:dyDescent="0.2">
      <c r="A150" s="371"/>
    </row>
    <row r="151" spans="1:1" ht="14.7" customHeight="1" x14ac:dyDescent="0.2">
      <c r="A151" s="371"/>
    </row>
    <row r="152" spans="1:1" ht="14.7" customHeight="1" x14ac:dyDescent="0.2">
      <c r="A152" s="371"/>
    </row>
    <row r="153" spans="1:1" ht="14.7" customHeight="1" x14ac:dyDescent="0.2">
      <c r="A153" s="371"/>
    </row>
    <row r="154" spans="1:1" ht="14.7" customHeight="1" x14ac:dyDescent="0.2">
      <c r="A154" s="371"/>
    </row>
    <row r="155" spans="1:1" ht="14.7" customHeight="1" x14ac:dyDescent="0.2">
      <c r="A155" s="371"/>
    </row>
    <row r="156" spans="1:1" ht="14.7" customHeight="1" x14ac:dyDescent="0.2">
      <c r="A156" s="371"/>
    </row>
    <row r="157" spans="1:1" ht="14.7" customHeight="1" x14ac:dyDescent="0.2">
      <c r="A157" s="371"/>
    </row>
    <row r="158" spans="1:1" ht="14.7" customHeight="1" x14ac:dyDescent="0.2">
      <c r="A158" s="371"/>
    </row>
    <row r="159" spans="1:1" ht="14.7" customHeight="1" x14ac:dyDescent="0.2">
      <c r="A159" s="371"/>
    </row>
    <row r="160" spans="1:1" ht="14.7" customHeight="1" x14ac:dyDescent="0.2">
      <c r="A160" s="371"/>
    </row>
    <row r="161" spans="1:1" ht="14.7" customHeight="1" x14ac:dyDescent="0.2">
      <c r="A161" s="371"/>
    </row>
    <row r="162" spans="1:1" ht="14.7" customHeight="1" x14ac:dyDescent="0.2">
      <c r="A162" s="371"/>
    </row>
    <row r="163" spans="1:1" ht="14.7" customHeight="1" x14ac:dyDescent="0.2">
      <c r="A163" s="371"/>
    </row>
    <row r="164" spans="1:1" ht="14.7" customHeight="1" x14ac:dyDescent="0.2">
      <c r="A164" s="371"/>
    </row>
    <row r="165" spans="1:1" ht="14.7" customHeight="1" x14ac:dyDescent="0.2">
      <c r="A165" s="371"/>
    </row>
    <row r="166" spans="1:1" ht="14.7" customHeight="1" x14ac:dyDescent="0.2">
      <c r="A166" s="371"/>
    </row>
    <row r="167" spans="1:1" ht="14.7" customHeight="1" x14ac:dyDescent="0.2">
      <c r="A167" s="371"/>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1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C2" sqref="C2:L23"/>
    </sheetView>
  </sheetViews>
  <sheetFormatPr defaultColWidth="9" defaultRowHeight="12" x14ac:dyDescent="0.15"/>
  <cols>
    <col min="1" max="1" width="7" style="75" customWidth="1"/>
    <col min="2" max="2" width="2.33203125" style="75" customWidth="1"/>
    <col min="3" max="11" width="9" style="75"/>
    <col min="12" max="12" width="9" style="75" customWidth="1"/>
    <col min="13" max="16384" width="9" style="75"/>
  </cols>
  <sheetData>
    <row r="1" spans="1:29" ht="4.2" customHeight="1" x14ac:dyDescent="0.15">
      <c r="A1" s="424"/>
      <c r="B1" s="73"/>
      <c r="M1" s="73"/>
      <c r="N1" s="73"/>
      <c r="O1" s="73"/>
      <c r="P1" s="73"/>
      <c r="Q1" s="73"/>
      <c r="R1" s="73"/>
      <c r="S1" s="73"/>
      <c r="T1" s="73"/>
      <c r="U1" s="73"/>
      <c r="V1" s="73"/>
      <c r="W1" s="73"/>
      <c r="X1" s="73"/>
      <c r="Y1" s="73"/>
      <c r="Z1" s="73"/>
      <c r="AA1" s="73"/>
      <c r="AB1" s="73"/>
      <c r="AC1" s="73"/>
    </row>
    <row r="2" spans="1:29" ht="12" customHeight="1" x14ac:dyDescent="0.15">
      <c r="A2" s="73" t="s">
        <v>40</v>
      </c>
      <c r="B2" s="657" t="s">
        <v>500</v>
      </c>
      <c r="C2" s="658" t="s">
        <v>501</v>
      </c>
      <c r="D2" s="658"/>
      <c r="E2" s="658"/>
      <c r="F2" s="658"/>
      <c r="G2" s="658"/>
      <c r="H2" s="658"/>
      <c r="I2" s="658"/>
      <c r="J2" s="658"/>
      <c r="K2" s="658"/>
      <c r="L2" s="658"/>
      <c r="M2" s="73"/>
      <c r="N2" s="73"/>
      <c r="O2" s="73"/>
      <c r="P2" s="73"/>
      <c r="Q2" s="73"/>
      <c r="R2" s="73"/>
      <c r="S2" s="73"/>
      <c r="T2" s="73"/>
      <c r="U2" s="73"/>
      <c r="V2" s="73"/>
      <c r="W2" s="73"/>
      <c r="X2" s="73"/>
      <c r="Y2" s="73"/>
      <c r="Z2" s="73"/>
      <c r="AA2" s="73"/>
      <c r="AB2" s="73"/>
      <c r="AC2" s="73"/>
    </row>
    <row r="3" spans="1:29" ht="4.2" customHeight="1" x14ac:dyDescent="0.15">
      <c r="A3" s="73"/>
      <c r="B3" s="657"/>
      <c r="C3" s="658"/>
      <c r="D3" s="658"/>
      <c r="E3" s="658"/>
      <c r="F3" s="658"/>
      <c r="G3" s="658"/>
      <c r="H3" s="658"/>
      <c r="I3" s="658"/>
      <c r="J3" s="658"/>
      <c r="K3" s="658"/>
      <c r="L3" s="658"/>
      <c r="M3" s="73"/>
      <c r="N3" s="73"/>
      <c r="O3" s="73"/>
      <c r="P3" s="73"/>
      <c r="Q3" s="73"/>
      <c r="R3" s="73"/>
      <c r="S3" s="73"/>
      <c r="T3" s="73"/>
      <c r="U3" s="73"/>
      <c r="V3" s="73"/>
      <c r="W3" s="73"/>
      <c r="X3" s="73"/>
      <c r="Y3" s="73"/>
      <c r="Z3" s="73"/>
      <c r="AA3" s="73"/>
      <c r="AB3" s="73"/>
      <c r="AC3" s="73"/>
    </row>
    <row r="4" spans="1:29" x14ac:dyDescent="0.15">
      <c r="A4" s="73"/>
      <c r="B4" s="657"/>
      <c r="C4" s="658"/>
      <c r="D4" s="658"/>
      <c r="E4" s="658"/>
      <c r="F4" s="658"/>
      <c r="G4" s="658"/>
      <c r="H4" s="658"/>
      <c r="I4" s="658"/>
      <c r="J4" s="658"/>
      <c r="K4" s="658"/>
      <c r="L4" s="658"/>
      <c r="M4" s="73"/>
      <c r="N4" s="73"/>
      <c r="O4" s="73"/>
      <c r="P4" s="73"/>
      <c r="Q4" s="73"/>
      <c r="R4" s="73"/>
      <c r="S4" s="73"/>
      <c r="T4" s="73"/>
      <c r="U4" s="73"/>
      <c r="V4" s="73"/>
      <c r="W4" s="73"/>
      <c r="X4" s="73"/>
      <c r="Y4" s="73"/>
      <c r="Z4" s="73"/>
      <c r="AA4" s="73"/>
      <c r="AB4" s="73"/>
      <c r="AC4" s="73"/>
    </row>
    <row r="5" spans="1:29" ht="4.2" customHeight="1" x14ac:dyDescent="0.15">
      <c r="A5" s="73"/>
      <c r="B5" s="657"/>
      <c r="C5" s="658"/>
      <c r="D5" s="658"/>
      <c r="E5" s="658"/>
      <c r="F5" s="658"/>
      <c r="G5" s="658"/>
      <c r="H5" s="658"/>
      <c r="I5" s="658"/>
      <c r="J5" s="658"/>
      <c r="K5" s="658"/>
      <c r="L5" s="658"/>
      <c r="M5" s="73"/>
      <c r="N5" s="73"/>
      <c r="O5" s="73"/>
      <c r="P5" s="73"/>
      <c r="Q5" s="73"/>
      <c r="R5" s="73"/>
      <c r="S5" s="73"/>
      <c r="T5" s="73"/>
      <c r="U5" s="73"/>
      <c r="V5" s="73"/>
      <c r="W5" s="73"/>
      <c r="X5" s="73"/>
      <c r="Y5" s="73"/>
      <c r="Z5" s="73"/>
      <c r="AA5" s="73"/>
      <c r="AB5" s="73"/>
      <c r="AC5" s="73"/>
    </row>
    <row r="6" spans="1:29" x14ac:dyDescent="0.15">
      <c r="A6" s="73"/>
      <c r="B6" s="657"/>
      <c r="C6" s="658"/>
      <c r="D6" s="658"/>
      <c r="E6" s="658"/>
      <c r="F6" s="658"/>
      <c r="G6" s="658"/>
      <c r="H6" s="658"/>
      <c r="I6" s="658"/>
      <c r="J6" s="658"/>
      <c r="K6" s="658"/>
      <c r="L6" s="658"/>
      <c r="M6" s="73"/>
      <c r="N6" s="73"/>
      <c r="O6" s="73"/>
      <c r="P6" s="73"/>
      <c r="Q6" s="73"/>
      <c r="R6" s="73"/>
      <c r="S6" s="73"/>
      <c r="T6" s="73"/>
      <c r="U6" s="73"/>
      <c r="V6" s="73"/>
      <c r="W6" s="73"/>
      <c r="X6" s="73"/>
      <c r="Y6" s="73"/>
      <c r="Z6" s="73"/>
      <c r="AA6" s="73"/>
      <c r="AB6" s="73"/>
      <c r="AC6" s="73"/>
    </row>
    <row r="7" spans="1:29" x14ac:dyDescent="0.15">
      <c r="A7" s="73"/>
      <c r="B7" s="657"/>
      <c r="C7" s="658"/>
      <c r="D7" s="658"/>
      <c r="E7" s="658"/>
      <c r="F7" s="658"/>
      <c r="G7" s="658"/>
      <c r="H7" s="658"/>
      <c r="I7" s="658"/>
      <c r="J7" s="658"/>
      <c r="K7" s="658"/>
      <c r="L7" s="658"/>
      <c r="M7" s="73"/>
      <c r="N7" s="73"/>
      <c r="O7" s="73"/>
      <c r="P7" s="73"/>
      <c r="Q7" s="73"/>
      <c r="R7" s="73"/>
      <c r="S7" s="73"/>
      <c r="T7" s="73"/>
      <c r="U7" s="73"/>
      <c r="V7" s="73"/>
      <c r="W7" s="73"/>
      <c r="X7" s="73"/>
      <c r="Y7" s="73"/>
      <c r="Z7" s="73"/>
      <c r="AA7" s="73"/>
      <c r="AB7" s="73"/>
      <c r="AC7" s="73"/>
    </row>
    <row r="8" spans="1:29" x14ac:dyDescent="0.15">
      <c r="A8" s="72"/>
      <c r="B8" s="657"/>
      <c r="C8" s="658"/>
      <c r="D8" s="658"/>
      <c r="E8" s="658"/>
      <c r="F8" s="658"/>
      <c r="G8" s="658"/>
      <c r="H8" s="658"/>
      <c r="I8" s="658"/>
      <c r="J8" s="658"/>
      <c r="K8" s="658"/>
      <c r="L8" s="658"/>
      <c r="M8" s="72"/>
      <c r="N8" s="72"/>
      <c r="O8" s="72"/>
      <c r="P8" s="72"/>
      <c r="Q8" s="72"/>
      <c r="R8" s="72"/>
      <c r="S8" s="72"/>
      <c r="T8" s="72"/>
      <c r="U8" s="72"/>
      <c r="V8" s="72"/>
      <c r="W8" s="72"/>
      <c r="X8" s="72"/>
      <c r="Y8" s="72"/>
      <c r="Z8" s="72"/>
      <c r="AA8" s="72"/>
      <c r="AB8" s="72"/>
      <c r="AC8" s="72"/>
    </row>
    <row r="9" spans="1:29" ht="4.2" customHeight="1" x14ac:dyDescent="0.15">
      <c r="A9" s="72"/>
      <c r="B9" s="657"/>
      <c r="C9" s="658"/>
      <c r="D9" s="658"/>
      <c r="E9" s="658"/>
      <c r="F9" s="658"/>
      <c r="G9" s="658"/>
      <c r="H9" s="658"/>
      <c r="I9" s="658"/>
      <c r="J9" s="658"/>
      <c r="K9" s="658"/>
      <c r="L9" s="658"/>
      <c r="M9" s="72"/>
      <c r="N9" s="72"/>
      <c r="O9" s="72"/>
      <c r="P9" s="72"/>
      <c r="Q9" s="72"/>
      <c r="R9" s="72"/>
      <c r="S9" s="72"/>
      <c r="T9" s="72"/>
      <c r="U9" s="72"/>
      <c r="V9" s="72"/>
      <c r="W9" s="72"/>
      <c r="X9" s="72"/>
      <c r="Y9" s="72"/>
      <c r="Z9" s="72"/>
      <c r="AA9" s="72"/>
      <c r="AB9" s="72"/>
      <c r="AC9" s="72"/>
    </row>
    <row r="10" spans="1:29" x14ac:dyDescent="0.15">
      <c r="B10" s="657"/>
      <c r="C10" s="658"/>
      <c r="D10" s="658"/>
      <c r="E10" s="658"/>
      <c r="F10" s="658"/>
      <c r="G10" s="658"/>
      <c r="H10" s="658"/>
      <c r="I10" s="658"/>
      <c r="J10" s="658"/>
      <c r="K10" s="658"/>
      <c r="L10" s="658"/>
    </row>
    <row r="11" spans="1:29" x14ac:dyDescent="0.15">
      <c r="B11" s="657"/>
      <c r="C11" s="658"/>
      <c r="D11" s="658"/>
      <c r="E11" s="658"/>
      <c r="F11" s="658"/>
      <c r="G11" s="658"/>
      <c r="H11" s="658"/>
      <c r="I11" s="658"/>
      <c r="J11" s="658"/>
      <c r="K11" s="658"/>
      <c r="L11" s="658"/>
    </row>
    <row r="12" spans="1:29" x14ac:dyDescent="0.15">
      <c r="B12" s="657"/>
      <c r="C12" s="658"/>
      <c r="D12" s="658"/>
      <c r="E12" s="658"/>
      <c r="F12" s="658"/>
      <c r="G12" s="658"/>
      <c r="H12" s="658"/>
      <c r="I12" s="658"/>
      <c r="J12" s="658"/>
      <c r="K12" s="658"/>
      <c r="L12" s="658"/>
    </row>
    <row r="13" spans="1:29" x14ac:dyDescent="0.15">
      <c r="B13" s="657"/>
      <c r="C13" s="658"/>
      <c r="D13" s="658"/>
      <c r="E13" s="658"/>
      <c r="F13" s="658"/>
      <c r="G13" s="658"/>
      <c r="H13" s="658"/>
      <c r="I13" s="658"/>
      <c r="J13" s="658"/>
      <c r="K13" s="658"/>
      <c r="L13" s="658"/>
    </row>
    <row r="14" spans="1:29" x14ac:dyDescent="0.15">
      <c r="B14" s="657"/>
      <c r="C14" s="658"/>
      <c r="D14" s="658"/>
      <c r="E14" s="658"/>
      <c r="F14" s="658"/>
      <c r="G14" s="658"/>
      <c r="H14" s="658"/>
      <c r="I14" s="658"/>
      <c r="J14" s="658"/>
      <c r="K14" s="658"/>
      <c r="L14" s="658"/>
    </row>
    <row r="15" spans="1:29" x14ac:dyDescent="0.15">
      <c r="B15" s="657"/>
      <c r="C15" s="658"/>
      <c r="D15" s="658"/>
      <c r="E15" s="658"/>
      <c r="F15" s="658"/>
      <c r="G15" s="658"/>
      <c r="H15" s="658"/>
      <c r="I15" s="658"/>
      <c r="J15" s="658"/>
      <c r="K15" s="658"/>
      <c r="L15" s="658"/>
    </row>
    <row r="16" spans="1:29" x14ac:dyDescent="0.15">
      <c r="B16" s="657"/>
      <c r="C16" s="658"/>
      <c r="D16" s="658"/>
      <c r="E16" s="658"/>
      <c r="F16" s="658"/>
      <c r="G16" s="658"/>
      <c r="H16" s="658"/>
      <c r="I16" s="658"/>
      <c r="J16" s="658"/>
      <c r="K16" s="658"/>
      <c r="L16" s="658"/>
    </row>
    <row r="17" spans="1:12" x14ac:dyDescent="0.15">
      <c r="B17" s="657"/>
      <c r="C17" s="658"/>
      <c r="D17" s="658"/>
      <c r="E17" s="658"/>
      <c r="F17" s="658"/>
      <c r="G17" s="658"/>
      <c r="H17" s="658"/>
      <c r="I17" s="658"/>
      <c r="J17" s="658"/>
      <c r="K17" s="658"/>
      <c r="L17" s="658"/>
    </row>
    <row r="18" spans="1:12" x14ac:dyDescent="0.15">
      <c r="B18" s="657"/>
      <c r="C18" s="658"/>
      <c r="D18" s="658"/>
      <c r="E18" s="658"/>
      <c r="F18" s="658"/>
      <c r="G18" s="658"/>
      <c r="H18" s="658"/>
      <c r="I18" s="658"/>
      <c r="J18" s="658"/>
      <c r="K18" s="658"/>
      <c r="L18" s="658"/>
    </row>
    <row r="19" spans="1:12" x14ac:dyDescent="0.15">
      <c r="A19" s="73"/>
      <c r="B19" s="657"/>
      <c r="C19" s="658"/>
      <c r="D19" s="658"/>
      <c r="E19" s="658"/>
      <c r="F19" s="658"/>
      <c r="G19" s="658"/>
      <c r="H19" s="658"/>
      <c r="I19" s="658"/>
      <c r="J19" s="658"/>
      <c r="K19" s="658"/>
      <c r="L19" s="658"/>
    </row>
    <row r="20" spans="1:12" x14ac:dyDescent="0.15">
      <c r="B20" s="657"/>
      <c r="C20" s="658"/>
      <c r="D20" s="658"/>
      <c r="E20" s="658"/>
      <c r="F20" s="658"/>
      <c r="G20" s="658"/>
      <c r="H20" s="658"/>
      <c r="I20" s="658"/>
      <c r="J20" s="658"/>
      <c r="K20" s="658"/>
      <c r="L20" s="658"/>
    </row>
    <row r="21" spans="1:12" x14ac:dyDescent="0.15">
      <c r="B21" s="657"/>
      <c r="C21" s="658"/>
      <c r="D21" s="658"/>
      <c r="E21" s="658"/>
      <c r="F21" s="658"/>
      <c r="G21" s="658"/>
      <c r="H21" s="658"/>
      <c r="I21" s="658"/>
      <c r="J21" s="658"/>
      <c r="K21" s="658"/>
      <c r="L21" s="658"/>
    </row>
    <row r="22" spans="1:12" x14ac:dyDescent="0.15">
      <c r="B22" s="657"/>
      <c r="C22" s="658"/>
      <c r="D22" s="658"/>
      <c r="E22" s="658"/>
      <c r="F22" s="658"/>
      <c r="G22" s="658"/>
      <c r="H22" s="658"/>
      <c r="I22" s="658"/>
      <c r="J22" s="658"/>
      <c r="K22" s="658"/>
      <c r="L22" s="658"/>
    </row>
    <row r="23" spans="1:12" x14ac:dyDescent="0.15">
      <c r="B23" s="657"/>
      <c r="C23" s="658"/>
      <c r="D23" s="658"/>
      <c r="E23" s="658"/>
      <c r="F23" s="658"/>
      <c r="G23" s="658"/>
      <c r="H23" s="658"/>
      <c r="I23" s="658"/>
      <c r="J23" s="658"/>
      <c r="K23" s="658"/>
      <c r="L23" s="658"/>
    </row>
    <row r="24" spans="1:12" x14ac:dyDescent="0.15">
      <c r="D24" s="73"/>
      <c r="E24" s="73"/>
      <c r="F24" s="73"/>
      <c r="G24" s="73"/>
      <c r="H24" s="73"/>
      <c r="I24" s="73"/>
      <c r="J24" s="73"/>
      <c r="K24" s="73"/>
      <c r="L24" s="73"/>
    </row>
    <row r="25" spans="1:12" x14ac:dyDescent="0.15">
      <c r="D25" s="73"/>
      <c r="E25" s="73"/>
      <c r="F25" s="73"/>
      <c r="G25" s="73"/>
      <c r="H25" s="73"/>
      <c r="I25" s="73"/>
      <c r="J25" s="73"/>
      <c r="K25" s="73"/>
      <c r="L25" s="73"/>
    </row>
    <row r="26" spans="1:12" x14ac:dyDescent="0.15">
      <c r="D26" s="73"/>
      <c r="E26" s="73"/>
      <c r="F26" s="73"/>
      <c r="G26" s="73"/>
      <c r="H26" s="73"/>
      <c r="I26" s="73"/>
      <c r="J26" s="73"/>
      <c r="K26" s="73"/>
      <c r="L26" s="73"/>
    </row>
    <row r="27" spans="1:12" x14ac:dyDescent="0.15">
      <c r="D27" s="72"/>
      <c r="E27" s="72"/>
      <c r="F27" s="72"/>
      <c r="G27" s="72"/>
      <c r="H27" s="72"/>
      <c r="I27" s="72"/>
      <c r="J27" s="72"/>
      <c r="K27" s="72"/>
      <c r="L27" s="72"/>
    </row>
    <row r="28" spans="1:12" x14ac:dyDescent="0.15">
      <c r="D28" s="72"/>
      <c r="E28" s="72"/>
      <c r="F28" s="72"/>
      <c r="G28" s="72"/>
      <c r="H28" s="72"/>
      <c r="I28" s="72"/>
      <c r="J28" s="72"/>
      <c r="K28" s="72"/>
      <c r="L28" s="72"/>
    </row>
    <row r="29" spans="1:12" ht="10.95" customHeight="1" x14ac:dyDescent="0.15"/>
  </sheetData>
  <mergeCells count="2">
    <mergeCell ref="B2:B23"/>
    <mergeCell ref="C2:L23"/>
  </mergeCells>
  <phoneticPr fontId="14"/>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view="pageBreakPreview" zoomScaleNormal="100" zoomScaleSheetLayoutView="100" workbookViewId="0">
      <selection activeCell="AK16" sqref="AK16"/>
    </sheetView>
  </sheetViews>
  <sheetFormatPr defaultColWidth="8.77734375" defaultRowHeight="12" x14ac:dyDescent="0.2"/>
  <cols>
    <col min="1" max="17" width="3.109375" style="425" customWidth="1"/>
    <col min="18" max="18" width="4.109375" style="425" customWidth="1"/>
    <col min="19" max="34" width="3.109375" style="425" customWidth="1"/>
    <col min="35" max="36" width="8.77734375" style="425"/>
    <col min="37" max="37" width="9.33203125" style="425" bestFit="1" customWidth="1"/>
    <col min="38" max="16384" width="8.77734375" style="425"/>
  </cols>
  <sheetData>
    <row r="1" spans="1:38" ht="37.35" customHeight="1" thickBot="1" x14ac:dyDescent="0.25">
      <c r="A1" s="659" t="s">
        <v>502</v>
      </c>
      <c r="B1" s="660"/>
      <c r="C1" s="660"/>
      <c r="D1" s="660"/>
      <c r="E1" s="660"/>
      <c r="F1" s="660"/>
      <c r="G1" s="660"/>
      <c r="H1" s="660"/>
      <c r="I1" s="660"/>
      <c r="J1" s="660"/>
      <c r="K1" s="660"/>
      <c r="L1" s="660"/>
      <c r="M1" s="660"/>
      <c r="N1" s="660"/>
      <c r="O1" s="660"/>
      <c r="P1" s="660"/>
      <c r="Q1" s="660"/>
      <c r="R1" s="660"/>
      <c r="S1" s="660"/>
      <c r="T1" s="660"/>
      <c r="U1" s="660"/>
      <c r="V1" s="660"/>
      <c r="W1" s="660"/>
      <c r="X1" s="660"/>
      <c r="Y1" s="660"/>
      <c r="Z1" s="660"/>
      <c r="AA1" s="660"/>
      <c r="AB1" s="660"/>
      <c r="AC1" s="660"/>
      <c r="AD1" s="660"/>
      <c r="AE1" s="660"/>
      <c r="AF1" s="660"/>
      <c r="AG1" s="660"/>
      <c r="AH1" s="660"/>
      <c r="AJ1" s="425" t="s">
        <v>503</v>
      </c>
    </row>
    <row r="2" spans="1:38" ht="16.350000000000001" customHeight="1" x14ac:dyDescent="0.2">
      <c r="A2" s="661" t="s">
        <v>143</v>
      </c>
      <c r="B2" s="662"/>
      <c r="C2" s="667" t="s">
        <v>504</v>
      </c>
      <c r="D2" s="668"/>
      <c r="E2" s="668"/>
      <c r="F2" s="668"/>
      <c r="G2" s="669"/>
      <c r="H2" s="1044"/>
      <c r="I2" s="1045"/>
      <c r="J2" s="1045"/>
      <c r="K2" s="1045"/>
      <c r="L2" s="1045"/>
      <c r="M2" s="1045"/>
      <c r="N2" s="1045"/>
      <c r="O2" s="1045"/>
      <c r="P2" s="1045"/>
      <c r="Q2" s="1045"/>
      <c r="R2" s="1045"/>
      <c r="S2" s="1045"/>
      <c r="T2" s="1045"/>
      <c r="U2" s="1045"/>
      <c r="V2" s="1045"/>
      <c r="W2" s="1045"/>
      <c r="X2" s="1045"/>
      <c r="Y2" s="1045"/>
      <c r="Z2" s="1045"/>
      <c r="AA2" s="1045"/>
      <c r="AB2" s="1045"/>
      <c r="AC2" s="1045"/>
      <c r="AD2" s="1045"/>
      <c r="AE2" s="1045"/>
      <c r="AF2" s="1045"/>
      <c r="AG2" s="1045"/>
      <c r="AH2" s="1046"/>
      <c r="AJ2" s="425" t="s">
        <v>503</v>
      </c>
    </row>
    <row r="3" spans="1:38" ht="16.350000000000001" customHeight="1" x14ac:dyDescent="0.2">
      <c r="A3" s="663"/>
      <c r="B3" s="664"/>
      <c r="C3" s="670" t="s">
        <v>99</v>
      </c>
      <c r="D3" s="671"/>
      <c r="E3" s="671"/>
      <c r="F3" s="671"/>
      <c r="G3" s="672"/>
      <c r="H3" s="1047"/>
      <c r="I3" s="1048"/>
      <c r="J3" s="1048"/>
      <c r="K3" s="1048"/>
      <c r="L3" s="1048"/>
      <c r="M3" s="1048"/>
      <c r="N3" s="1048"/>
      <c r="O3" s="1048"/>
      <c r="P3" s="1048"/>
      <c r="Q3" s="1048"/>
      <c r="R3" s="1048"/>
      <c r="S3" s="1048"/>
      <c r="T3" s="1048"/>
      <c r="U3" s="1048"/>
      <c r="V3" s="1048"/>
      <c r="W3" s="1048"/>
      <c r="X3" s="1048"/>
      <c r="Y3" s="1048"/>
      <c r="Z3" s="1048"/>
      <c r="AA3" s="1048"/>
      <c r="AB3" s="1048"/>
      <c r="AC3" s="1048"/>
      <c r="AD3" s="1048"/>
      <c r="AE3" s="1048"/>
      <c r="AF3" s="1048"/>
      <c r="AG3" s="1048"/>
      <c r="AH3" s="1049"/>
    </row>
    <row r="4" spans="1:38" ht="27.9" customHeight="1" x14ac:dyDescent="0.2">
      <c r="A4" s="665"/>
      <c r="B4" s="666"/>
      <c r="C4" s="673" t="s">
        <v>144</v>
      </c>
      <c r="D4" s="673"/>
      <c r="E4" s="673"/>
      <c r="F4" s="673"/>
      <c r="G4" s="673"/>
      <c r="H4" s="674"/>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6"/>
    </row>
    <row r="5" spans="1:38" ht="15.75" customHeight="1" x14ac:dyDescent="0.2">
      <c r="A5" s="665"/>
      <c r="B5" s="666"/>
      <c r="C5" s="673" t="s">
        <v>37</v>
      </c>
      <c r="D5" s="673"/>
      <c r="E5" s="673"/>
      <c r="F5" s="673"/>
      <c r="G5" s="673"/>
      <c r="H5" s="580" t="s">
        <v>116</v>
      </c>
      <c r="I5" s="581"/>
      <c r="J5" s="581"/>
      <c r="K5" s="581"/>
      <c r="L5" s="582"/>
      <c r="M5" s="582"/>
      <c r="N5" s="440" t="s">
        <v>117</v>
      </c>
      <c r="O5" s="582"/>
      <c r="P5" s="582"/>
      <c r="Q5" s="381" t="s">
        <v>118</v>
      </c>
      <c r="R5" s="581"/>
      <c r="S5" s="581"/>
      <c r="T5" s="581"/>
      <c r="U5" s="581"/>
      <c r="V5" s="581"/>
      <c r="W5" s="581"/>
      <c r="X5" s="581"/>
      <c r="Y5" s="581"/>
      <c r="Z5" s="581"/>
      <c r="AA5" s="581"/>
      <c r="AB5" s="581"/>
      <c r="AC5" s="581"/>
      <c r="AD5" s="581"/>
      <c r="AE5" s="581"/>
      <c r="AF5" s="581"/>
      <c r="AG5" s="581"/>
      <c r="AH5" s="681"/>
    </row>
    <row r="6" spans="1:38" ht="15.75" customHeight="1" x14ac:dyDescent="0.2">
      <c r="A6" s="665"/>
      <c r="B6" s="666"/>
      <c r="C6" s="673"/>
      <c r="D6" s="673"/>
      <c r="E6" s="673"/>
      <c r="F6" s="673"/>
      <c r="G6" s="673"/>
      <c r="H6" s="585"/>
      <c r="I6" s="517"/>
      <c r="J6" s="517"/>
      <c r="K6" s="517"/>
      <c r="L6" s="382" t="s">
        <v>29</v>
      </c>
      <c r="M6" s="382" t="s">
        <v>469</v>
      </c>
      <c r="N6" s="517"/>
      <c r="O6" s="517"/>
      <c r="P6" s="517"/>
      <c r="Q6" s="517"/>
      <c r="R6" s="517"/>
      <c r="S6" s="517"/>
      <c r="T6" s="517"/>
      <c r="U6" s="517"/>
      <c r="V6" s="382" t="s">
        <v>470</v>
      </c>
      <c r="W6" s="382" t="s">
        <v>471</v>
      </c>
      <c r="X6" s="517"/>
      <c r="Y6" s="517"/>
      <c r="Z6" s="517"/>
      <c r="AA6" s="517"/>
      <c r="AB6" s="517"/>
      <c r="AC6" s="517"/>
      <c r="AD6" s="517"/>
      <c r="AE6" s="517"/>
      <c r="AF6" s="517"/>
      <c r="AG6" s="517"/>
      <c r="AH6" s="682"/>
    </row>
    <row r="7" spans="1:38" ht="15.75" customHeight="1" x14ac:dyDescent="0.2">
      <c r="A7" s="665"/>
      <c r="B7" s="666"/>
      <c r="C7" s="673"/>
      <c r="D7" s="673"/>
      <c r="E7" s="673"/>
      <c r="F7" s="673"/>
      <c r="G7" s="673"/>
      <c r="H7" s="585"/>
      <c r="I7" s="517"/>
      <c r="J7" s="517"/>
      <c r="K7" s="517"/>
      <c r="L7" s="382" t="s">
        <v>472</v>
      </c>
      <c r="M7" s="382" t="s">
        <v>473</v>
      </c>
      <c r="N7" s="517"/>
      <c r="O7" s="517"/>
      <c r="P7" s="517"/>
      <c r="Q7" s="517"/>
      <c r="R7" s="517"/>
      <c r="S7" s="517"/>
      <c r="T7" s="517"/>
      <c r="U7" s="517"/>
      <c r="V7" s="382" t="s">
        <v>474</v>
      </c>
      <c r="W7" s="382" t="s">
        <v>475</v>
      </c>
      <c r="X7" s="517"/>
      <c r="Y7" s="517"/>
      <c r="Z7" s="517"/>
      <c r="AA7" s="517"/>
      <c r="AB7" s="517"/>
      <c r="AC7" s="517"/>
      <c r="AD7" s="517"/>
      <c r="AE7" s="517"/>
      <c r="AF7" s="517"/>
      <c r="AG7" s="517"/>
      <c r="AH7" s="682"/>
    </row>
    <row r="8" spans="1:38" ht="18.899999999999999" customHeight="1" x14ac:dyDescent="0.2">
      <c r="A8" s="665"/>
      <c r="B8" s="666"/>
      <c r="C8" s="673"/>
      <c r="D8" s="673"/>
      <c r="E8" s="673"/>
      <c r="F8" s="673"/>
      <c r="G8" s="673"/>
      <c r="H8" s="519"/>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683"/>
    </row>
    <row r="9" spans="1:38" ht="16.350000000000001" customHeight="1" x14ac:dyDescent="0.2">
      <c r="A9" s="665"/>
      <c r="B9" s="666"/>
      <c r="C9" s="673" t="s">
        <v>54</v>
      </c>
      <c r="D9" s="673"/>
      <c r="E9" s="673"/>
      <c r="F9" s="673"/>
      <c r="G9" s="673"/>
      <c r="H9" s="677" t="s">
        <v>11</v>
      </c>
      <c r="I9" s="678"/>
      <c r="J9" s="679"/>
      <c r="K9" s="528"/>
      <c r="L9" s="529"/>
      <c r="M9" s="529"/>
      <c r="N9" s="529"/>
      <c r="O9" s="529"/>
      <c r="P9" s="529"/>
      <c r="Q9" s="388" t="s">
        <v>476</v>
      </c>
      <c r="R9" s="389"/>
      <c r="S9" s="530"/>
      <c r="T9" s="530"/>
      <c r="U9" s="531"/>
      <c r="V9" s="677" t="s">
        <v>13</v>
      </c>
      <c r="W9" s="678"/>
      <c r="X9" s="679"/>
      <c r="Y9" s="528"/>
      <c r="Z9" s="529"/>
      <c r="AA9" s="529"/>
      <c r="AB9" s="529"/>
      <c r="AC9" s="529"/>
      <c r="AD9" s="529"/>
      <c r="AE9" s="529"/>
      <c r="AF9" s="529"/>
      <c r="AG9" s="529"/>
      <c r="AH9" s="680"/>
    </row>
    <row r="10" spans="1:38" ht="16.350000000000001" customHeight="1" x14ac:dyDescent="0.2">
      <c r="A10" s="665"/>
      <c r="B10" s="666"/>
      <c r="C10" s="673"/>
      <c r="D10" s="673"/>
      <c r="E10" s="673"/>
      <c r="F10" s="673"/>
      <c r="G10" s="673"/>
      <c r="H10" s="533" t="s">
        <v>119</v>
      </c>
      <c r="I10" s="533"/>
      <c r="J10" s="533"/>
      <c r="K10" s="528"/>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680"/>
      <c r="AK10" s="425" t="s">
        <v>59</v>
      </c>
    </row>
    <row r="11" spans="1:38" ht="16.350000000000001" customHeight="1" x14ac:dyDescent="0.2">
      <c r="A11" s="1050" t="s">
        <v>39</v>
      </c>
      <c r="B11" s="1051"/>
      <c r="C11" s="673" t="s">
        <v>99</v>
      </c>
      <c r="D11" s="673"/>
      <c r="E11" s="673"/>
      <c r="F11" s="673"/>
      <c r="G11" s="673"/>
      <c r="H11" s="686"/>
      <c r="I11" s="686"/>
      <c r="J11" s="686"/>
      <c r="K11" s="686"/>
      <c r="L11" s="686"/>
      <c r="M11" s="686"/>
      <c r="N11" s="686"/>
      <c r="O11" s="686"/>
      <c r="P11" s="673" t="s">
        <v>43</v>
      </c>
      <c r="Q11" s="673"/>
      <c r="R11" s="673"/>
      <c r="S11" s="580" t="s">
        <v>116</v>
      </c>
      <c r="T11" s="581"/>
      <c r="U11" s="581"/>
      <c r="V11" s="581"/>
      <c r="W11" s="582"/>
      <c r="X11" s="582"/>
      <c r="Y11" s="440" t="s">
        <v>117</v>
      </c>
      <c r="Z11" s="582"/>
      <c r="AA11" s="582"/>
      <c r="AB11" s="381" t="s">
        <v>118</v>
      </c>
      <c r="AC11" s="684"/>
      <c r="AD11" s="684"/>
      <c r="AE11" s="684"/>
      <c r="AF11" s="684"/>
      <c r="AG11" s="684"/>
      <c r="AH11" s="685"/>
    </row>
    <row r="12" spans="1:38" ht="24" customHeight="1" x14ac:dyDescent="0.2">
      <c r="A12" s="1052"/>
      <c r="B12" s="1053"/>
      <c r="C12" s="673" t="s">
        <v>145</v>
      </c>
      <c r="D12" s="673"/>
      <c r="E12" s="673"/>
      <c r="F12" s="673"/>
      <c r="G12" s="673"/>
      <c r="H12" s="686"/>
      <c r="I12" s="686"/>
      <c r="J12" s="686"/>
      <c r="K12" s="686"/>
      <c r="L12" s="686"/>
      <c r="M12" s="686"/>
      <c r="N12" s="686"/>
      <c r="O12" s="686"/>
      <c r="P12" s="673"/>
      <c r="Q12" s="673"/>
      <c r="R12" s="673"/>
      <c r="S12" s="687"/>
      <c r="T12" s="688"/>
      <c r="U12" s="688"/>
      <c r="V12" s="688"/>
      <c r="W12" s="688"/>
      <c r="X12" s="688"/>
      <c r="Y12" s="688"/>
      <c r="Z12" s="688"/>
      <c r="AA12" s="688"/>
      <c r="AB12" s="688"/>
      <c r="AC12" s="688"/>
      <c r="AD12" s="688"/>
      <c r="AE12" s="688"/>
      <c r="AF12" s="688"/>
      <c r="AG12" s="688"/>
      <c r="AH12" s="689"/>
      <c r="AI12" s="1054"/>
      <c r="AJ12" s="1055"/>
      <c r="AK12" s="1056"/>
      <c r="AL12" s="1055"/>
    </row>
    <row r="13" spans="1:38" ht="18.149999999999999" customHeight="1" x14ac:dyDescent="0.2">
      <c r="A13" s="1052"/>
      <c r="B13" s="1053"/>
      <c r="C13" s="673" t="s">
        <v>146</v>
      </c>
      <c r="D13" s="673"/>
      <c r="E13" s="673"/>
      <c r="F13" s="673"/>
      <c r="G13" s="673"/>
      <c r="H13" s="693"/>
      <c r="I13" s="693"/>
      <c r="J13" s="693"/>
      <c r="K13" s="693"/>
      <c r="L13" s="693"/>
      <c r="M13" s="693"/>
      <c r="N13" s="693"/>
      <c r="O13" s="693"/>
      <c r="P13" s="673"/>
      <c r="Q13" s="673"/>
      <c r="R13" s="673"/>
      <c r="S13" s="690"/>
      <c r="T13" s="691"/>
      <c r="U13" s="691"/>
      <c r="V13" s="691"/>
      <c r="W13" s="691"/>
      <c r="X13" s="691"/>
      <c r="Y13" s="691"/>
      <c r="Z13" s="691"/>
      <c r="AA13" s="691"/>
      <c r="AB13" s="691"/>
      <c r="AC13" s="691"/>
      <c r="AD13" s="691"/>
      <c r="AE13" s="691"/>
      <c r="AF13" s="691"/>
      <c r="AG13" s="691"/>
      <c r="AH13" s="692"/>
      <c r="AI13" s="1054"/>
      <c r="AJ13" s="1055"/>
      <c r="AK13" s="1055"/>
      <c r="AL13" s="1055"/>
    </row>
    <row r="14" spans="1:38" ht="20.25" customHeight="1" x14ac:dyDescent="0.2">
      <c r="A14" s="700" t="s">
        <v>147</v>
      </c>
      <c r="B14" s="701"/>
      <c r="C14" s="701"/>
      <c r="D14" s="701"/>
      <c r="E14" s="701"/>
      <c r="F14" s="701"/>
      <c r="G14" s="701"/>
      <c r="H14" s="705"/>
      <c r="I14" s="706"/>
      <c r="J14" s="707"/>
      <c r="K14" s="708" t="s">
        <v>56</v>
      </c>
      <c r="L14" s="708"/>
      <c r="M14" s="708"/>
      <c r="N14" s="708"/>
      <c r="O14" s="708"/>
      <c r="P14" s="708"/>
      <c r="Q14" s="708"/>
      <c r="R14" s="708"/>
      <c r="S14" s="708"/>
      <c r="T14" s="708"/>
      <c r="U14" s="708"/>
      <c r="V14" s="708"/>
      <c r="W14" s="709"/>
      <c r="X14" s="710"/>
      <c r="Y14" s="710"/>
      <c r="Z14" s="710"/>
      <c r="AA14" s="710"/>
      <c r="AB14" s="710"/>
      <c r="AC14" s="710"/>
      <c r="AD14" s="710"/>
      <c r="AE14" s="710"/>
      <c r="AF14" s="710"/>
      <c r="AG14" s="710"/>
      <c r="AH14" s="711"/>
      <c r="AI14" s="1054"/>
      <c r="AJ14" s="1055"/>
      <c r="AK14" s="1055"/>
      <c r="AL14" s="1055"/>
    </row>
    <row r="15" spans="1:38" ht="20.25" customHeight="1" x14ac:dyDescent="0.2">
      <c r="A15" s="702"/>
      <c r="B15" s="701"/>
      <c r="C15" s="701"/>
      <c r="D15" s="701"/>
      <c r="E15" s="701"/>
      <c r="F15" s="701"/>
      <c r="G15" s="701"/>
      <c r="H15" s="718"/>
      <c r="I15" s="719"/>
      <c r="J15" s="720"/>
      <c r="K15" s="1057" t="s">
        <v>536</v>
      </c>
      <c r="L15" s="1057"/>
      <c r="M15" s="1057"/>
      <c r="N15" s="1057"/>
      <c r="O15" s="1057"/>
      <c r="P15" s="1057"/>
      <c r="Q15" s="1057"/>
      <c r="R15" s="1057"/>
      <c r="S15" s="1057"/>
      <c r="T15" s="1057"/>
      <c r="U15" s="1057"/>
      <c r="V15" s="1057"/>
      <c r="W15" s="712"/>
      <c r="X15" s="713"/>
      <c r="Y15" s="713"/>
      <c r="Z15" s="713"/>
      <c r="AA15" s="713"/>
      <c r="AB15" s="713"/>
      <c r="AC15" s="713"/>
      <c r="AD15" s="713"/>
      <c r="AE15" s="713"/>
      <c r="AF15" s="713"/>
      <c r="AG15" s="713"/>
      <c r="AH15" s="714"/>
    </row>
    <row r="16" spans="1:38" ht="25.5" customHeight="1" x14ac:dyDescent="0.2">
      <c r="A16" s="702"/>
      <c r="B16" s="701"/>
      <c r="C16" s="701"/>
      <c r="D16" s="701"/>
      <c r="E16" s="701"/>
      <c r="F16" s="701"/>
      <c r="G16" s="701"/>
      <c r="H16" s="721"/>
      <c r="I16" s="722"/>
      <c r="J16" s="723"/>
      <c r="K16" s="1058" t="s">
        <v>537</v>
      </c>
      <c r="L16" s="1059"/>
      <c r="M16" s="1059"/>
      <c r="N16" s="1059"/>
      <c r="O16" s="1059"/>
      <c r="P16" s="1059"/>
      <c r="Q16" s="1059"/>
      <c r="R16" s="1059"/>
      <c r="S16" s="1059"/>
      <c r="T16" s="1059"/>
      <c r="U16" s="1059"/>
      <c r="V16" s="1060"/>
      <c r="W16" s="712"/>
      <c r="X16" s="713"/>
      <c r="Y16" s="713"/>
      <c r="Z16" s="713"/>
      <c r="AA16" s="713"/>
      <c r="AB16" s="713"/>
      <c r="AC16" s="713"/>
      <c r="AD16" s="713"/>
      <c r="AE16" s="713"/>
      <c r="AF16" s="713"/>
      <c r="AG16" s="713"/>
      <c r="AH16" s="714"/>
    </row>
    <row r="17" spans="1:34" ht="20.25" customHeight="1" x14ac:dyDescent="0.2">
      <c r="A17" s="702"/>
      <c r="B17" s="701"/>
      <c r="C17" s="701"/>
      <c r="D17" s="701"/>
      <c r="E17" s="701"/>
      <c r="F17" s="701"/>
      <c r="G17" s="701"/>
      <c r="H17" s="705"/>
      <c r="I17" s="706"/>
      <c r="J17" s="707"/>
      <c r="K17" s="708" t="s">
        <v>148</v>
      </c>
      <c r="L17" s="708"/>
      <c r="M17" s="708"/>
      <c r="N17" s="708"/>
      <c r="O17" s="708"/>
      <c r="P17" s="708"/>
      <c r="Q17" s="708"/>
      <c r="R17" s="708"/>
      <c r="S17" s="708"/>
      <c r="T17" s="708"/>
      <c r="U17" s="708"/>
      <c r="V17" s="708"/>
      <c r="W17" s="712"/>
      <c r="X17" s="713"/>
      <c r="Y17" s="713"/>
      <c r="Z17" s="713"/>
      <c r="AA17" s="713"/>
      <c r="AB17" s="713"/>
      <c r="AC17" s="713"/>
      <c r="AD17" s="713"/>
      <c r="AE17" s="713"/>
      <c r="AF17" s="713"/>
      <c r="AG17" s="713"/>
      <c r="AH17" s="714"/>
    </row>
    <row r="18" spans="1:34" ht="20.25" customHeight="1" x14ac:dyDescent="0.2">
      <c r="A18" s="703"/>
      <c r="B18" s="704"/>
      <c r="C18" s="704"/>
      <c r="D18" s="704"/>
      <c r="E18" s="704"/>
      <c r="F18" s="704"/>
      <c r="G18" s="704"/>
      <c r="H18" s="705"/>
      <c r="I18" s="706"/>
      <c r="J18" s="707"/>
      <c r="K18" s="708" t="s">
        <v>149</v>
      </c>
      <c r="L18" s="708"/>
      <c r="M18" s="708"/>
      <c r="N18" s="708"/>
      <c r="O18" s="708"/>
      <c r="P18" s="708"/>
      <c r="Q18" s="708"/>
      <c r="R18" s="708"/>
      <c r="S18" s="708"/>
      <c r="T18" s="708"/>
      <c r="U18" s="708"/>
      <c r="V18" s="708"/>
      <c r="W18" s="715"/>
      <c r="X18" s="716"/>
      <c r="Y18" s="716"/>
      <c r="Z18" s="716"/>
      <c r="AA18" s="716"/>
      <c r="AB18" s="716"/>
      <c r="AC18" s="716"/>
      <c r="AD18" s="716"/>
      <c r="AE18" s="716"/>
      <c r="AF18" s="716"/>
      <c r="AG18" s="716"/>
      <c r="AH18" s="717"/>
    </row>
    <row r="19" spans="1:34" ht="16.350000000000001" customHeight="1" x14ac:dyDescent="0.2">
      <c r="A19" s="426" t="s">
        <v>150</v>
      </c>
      <c r="B19" s="426"/>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8"/>
    </row>
    <row r="20" spans="1:34" ht="21.15" customHeight="1" x14ac:dyDescent="0.2">
      <c r="A20" s="694" t="s">
        <v>151</v>
      </c>
      <c r="B20" s="684"/>
      <c r="C20" s="684"/>
      <c r="D20" s="684"/>
      <c r="E20" s="684"/>
      <c r="F20" s="684"/>
      <c r="G20" s="695"/>
      <c r="H20" s="699" t="s">
        <v>152</v>
      </c>
      <c r="I20" s="684"/>
      <c r="J20" s="684"/>
      <c r="K20" s="684"/>
      <c r="L20" s="684"/>
      <c r="M20" s="695"/>
      <c r="N20" s="429"/>
      <c r="O20" s="429"/>
      <c r="P20" s="429"/>
      <c r="Q20" s="429"/>
      <c r="R20" s="684"/>
      <c r="S20" s="684"/>
      <c r="T20" s="684"/>
      <c r="U20" s="684"/>
      <c r="V20" s="684"/>
      <c r="W20" s="684"/>
      <c r="X20" s="684"/>
      <c r="Y20" s="684"/>
      <c r="Z20" s="684"/>
      <c r="AA20" s="684"/>
      <c r="AB20" s="684"/>
      <c r="AC20" s="684"/>
      <c r="AD20" s="684"/>
      <c r="AE20" s="684"/>
      <c r="AF20" s="684"/>
      <c r="AG20" s="684"/>
      <c r="AH20" s="685"/>
    </row>
    <row r="21" spans="1:34" s="431" customFormat="1" ht="16.350000000000001" customHeight="1" x14ac:dyDescent="0.2">
      <c r="A21" s="696"/>
      <c r="B21" s="697"/>
      <c r="C21" s="697"/>
      <c r="D21" s="697"/>
      <c r="E21" s="697"/>
      <c r="F21" s="697"/>
      <c r="G21" s="698"/>
      <c r="H21" s="726" t="s">
        <v>505</v>
      </c>
      <c r="I21" s="727"/>
      <c r="J21" s="728"/>
      <c r="K21" s="726" t="s">
        <v>506</v>
      </c>
      <c r="L21" s="727"/>
      <c r="M21" s="728"/>
      <c r="N21" s="430"/>
      <c r="O21" s="430"/>
      <c r="P21" s="430"/>
      <c r="Q21" s="430"/>
      <c r="R21" s="724"/>
      <c r="S21" s="724"/>
      <c r="T21" s="724"/>
      <c r="U21" s="724"/>
      <c r="V21" s="724"/>
      <c r="W21" s="724"/>
      <c r="X21" s="724"/>
      <c r="Y21" s="724"/>
      <c r="Z21" s="724"/>
      <c r="AA21" s="724"/>
      <c r="AB21" s="724"/>
      <c r="AC21" s="724"/>
      <c r="AD21" s="724"/>
      <c r="AE21" s="724"/>
      <c r="AF21" s="724"/>
      <c r="AG21" s="724"/>
      <c r="AH21" s="725"/>
    </row>
    <row r="22" spans="1:34" s="431" customFormat="1" ht="16.350000000000001" customHeight="1" x14ac:dyDescent="0.2">
      <c r="A22" s="729" t="s">
        <v>153</v>
      </c>
      <c r="B22" s="727"/>
      <c r="C22" s="727"/>
      <c r="D22" s="727"/>
      <c r="E22" s="727"/>
      <c r="F22" s="727"/>
      <c r="G22" s="728"/>
      <c r="H22" s="726"/>
      <c r="I22" s="727"/>
      <c r="J22" s="728"/>
      <c r="K22" s="726"/>
      <c r="L22" s="727"/>
      <c r="M22" s="728"/>
      <c r="N22" s="430"/>
      <c r="O22" s="430"/>
      <c r="P22" s="430"/>
      <c r="Q22" s="430"/>
      <c r="R22" s="724"/>
      <c r="S22" s="724"/>
      <c r="T22" s="724"/>
      <c r="U22" s="724"/>
      <c r="V22" s="724"/>
      <c r="W22" s="724"/>
      <c r="X22" s="724"/>
      <c r="Y22" s="724"/>
      <c r="Z22" s="724"/>
      <c r="AA22" s="724"/>
      <c r="AB22" s="724"/>
      <c r="AC22" s="724"/>
      <c r="AD22" s="724"/>
      <c r="AE22" s="724"/>
      <c r="AF22" s="724"/>
      <c r="AG22" s="724"/>
      <c r="AH22" s="725"/>
    </row>
    <row r="23" spans="1:34" s="431" customFormat="1" ht="16.350000000000001" customHeight="1" x14ac:dyDescent="0.2">
      <c r="A23" s="694" t="s">
        <v>154</v>
      </c>
      <c r="B23" s="684"/>
      <c r="C23" s="684"/>
      <c r="D23" s="684"/>
      <c r="E23" s="684"/>
      <c r="F23" s="684"/>
      <c r="G23" s="695"/>
      <c r="H23" s="726"/>
      <c r="I23" s="727"/>
      <c r="J23" s="728"/>
      <c r="K23" s="726"/>
      <c r="L23" s="727"/>
      <c r="M23" s="728"/>
      <c r="N23" s="430"/>
      <c r="O23" s="430"/>
      <c r="P23" s="430"/>
      <c r="Q23" s="430"/>
      <c r="R23" s="724"/>
      <c r="S23" s="724"/>
      <c r="T23" s="724"/>
      <c r="U23" s="724"/>
      <c r="V23" s="724"/>
      <c r="W23" s="724"/>
      <c r="X23" s="724"/>
      <c r="Y23" s="724"/>
      <c r="Z23" s="724"/>
      <c r="AA23" s="724"/>
      <c r="AB23" s="724"/>
      <c r="AC23" s="724"/>
      <c r="AD23" s="724"/>
      <c r="AE23" s="724"/>
      <c r="AF23" s="724"/>
      <c r="AG23" s="724"/>
      <c r="AH23" s="725"/>
    </row>
    <row r="24" spans="1:34" s="432" customFormat="1" ht="14.25" customHeight="1" x14ac:dyDescent="0.2">
      <c r="A24" s="730" t="s">
        <v>155</v>
      </c>
      <c r="B24" s="731"/>
      <c r="C24" s="731"/>
      <c r="D24" s="731"/>
      <c r="E24" s="731"/>
      <c r="F24" s="731"/>
      <c r="G24" s="731"/>
      <c r="H24" s="731"/>
      <c r="I24" s="731"/>
      <c r="J24" s="731"/>
      <c r="K24" s="731"/>
      <c r="L24" s="731"/>
      <c r="M24" s="731"/>
      <c r="N24" s="731"/>
      <c r="O24" s="731"/>
      <c r="P24" s="731"/>
      <c r="Q24" s="731"/>
      <c r="R24" s="731"/>
      <c r="S24" s="731"/>
      <c r="T24" s="731"/>
      <c r="U24" s="731"/>
      <c r="V24" s="731"/>
      <c r="W24" s="731"/>
      <c r="X24" s="731"/>
      <c r="Y24" s="731"/>
      <c r="Z24" s="731"/>
      <c r="AA24" s="731"/>
      <c r="AB24" s="731"/>
      <c r="AC24" s="731"/>
      <c r="AD24" s="731"/>
      <c r="AE24" s="731"/>
      <c r="AF24" s="731"/>
      <c r="AG24" s="731"/>
      <c r="AH24" s="732"/>
    </row>
    <row r="25" spans="1:34" s="431" customFormat="1" ht="15" customHeight="1" thickBot="1" x14ac:dyDescent="0.25">
      <c r="A25" s="733" t="s">
        <v>156</v>
      </c>
      <c r="B25" s="734"/>
      <c r="C25" s="734"/>
      <c r="D25" s="734"/>
      <c r="E25" s="734"/>
      <c r="F25" s="734"/>
      <c r="G25" s="734"/>
      <c r="H25" s="734"/>
      <c r="I25" s="734"/>
      <c r="J25" s="734"/>
      <c r="K25" s="734"/>
      <c r="L25" s="734"/>
      <c r="M25" s="735"/>
      <c r="N25" s="734"/>
      <c r="O25" s="734"/>
      <c r="P25" s="734"/>
      <c r="Q25" s="433" t="s">
        <v>507</v>
      </c>
      <c r="R25" s="434"/>
      <c r="S25" s="735" t="s">
        <v>508</v>
      </c>
      <c r="T25" s="734"/>
      <c r="U25" s="734"/>
      <c r="V25" s="734"/>
      <c r="W25" s="734"/>
      <c r="X25" s="734"/>
      <c r="Y25" s="734"/>
      <c r="Z25" s="734"/>
      <c r="AA25" s="734"/>
      <c r="AB25" s="734"/>
      <c r="AC25" s="735"/>
      <c r="AD25" s="734"/>
      <c r="AE25" s="734"/>
      <c r="AF25" s="734"/>
      <c r="AG25" s="433" t="s">
        <v>509</v>
      </c>
      <c r="AH25" s="435"/>
    </row>
    <row r="26" spans="1:34" s="432" customFormat="1" ht="14.25" customHeight="1" x14ac:dyDescent="0.2">
      <c r="A26" s="736" t="s">
        <v>510</v>
      </c>
      <c r="B26" s="740" t="s">
        <v>150</v>
      </c>
      <c r="C26" s="740"/>
      <c r="D26" s="740"/>
      <c r="E26" s="740"/>
      <c r="F26" s="740"/>
      <c r="G26" s="740"/>
      <c r="H26" s="740"/>
      <c r="I26" s="740"/>
      <c r="J26" s="740"/>
      <c r="K26" s="740"/>
      <c r="L26" s="740"/>
      <c r="M26" s="740"/>
      <c r="N26" s="740"/>
      <c r="O26" s="740"/>
      <c r="P26" s="740"/>
      <c r="Q26" s="740"/>
      <c r="R26" s="740"/>
      <c r="S26" s="740"/>
      <c r="T26" s="740"/>
      <c r="U26" s="740"/>
      <c r="V26" s="740"/>
      <c r="W26" s="740"/>
      <c r="X26" s="740"/>
      <c r="Y26" s="740"/>
      <c r="Z26" s="740"/>
      <c r="AA26" s="740"/>
      <c r="AB26" s="740"/>
      <c r="AC26" s="740"/>
      <c r="AD26" s="740"/>
      <c r="AE26" s="740"/>
      <c r="AF26" s="740"/>
      <c r="AG26" s="740"/>
      <c r="AH26" s="741"/>
    </row>
    <row r="27" spans="1:34" s="432" customFormat="1" ht="21.15" customHeight="1" x14ac:dyDescent="0.2">
      <c r="A27" s="737"/>
      <c r="B27" s="694" t="s">
        <v>151</v>
      </c>
      <c r="C27" s="684"/>
      <c r="D27" s="684"/>
      <c r="E27" s="684"/>
      <c r="F27" s="684"/>
      <c r="G27" s="684"/>
      <c r="H27" s="684"/>
      <c r="I27" s="684"/>
      <c r="J27" s="684"/>
      <c r="K27" s="684"/>
      <c r="L27" s="684"/>
      <c r="M27" s="684"/>
      <c r="N27" s="695"/>
      <c r="O27" s="726" t="s">
        <v>511</v>
      </c>
      <c r="P27" s="727"/>
      <c r="Q27" s="727"/>
      <c r="R27" s="728"/>
      <c r="S27" s="726" t="s">
        <v>512</v>
      </c>
      <c r="T27" s="727"/>
      <c r="U27" s="727"/>
      <c r="V27" s="728"/>
      <c r="W27" s="726" t="s">
        <v>513</v>
      </c>
      <c r="X27" s="727"/>
      <c r="Y27" s="727"/>
      <c r="Z27" s="728"/>
      <c r="AA27" s="726" t="s">
        <v>514</v>
      </c>
      <c r="AB27" s="727"/>
      <c r="AC27" s="727"/>
      <c r="AD27" s="728"/>
      <c r="AE27" s="726" t="s">
        <v>515</v>
      </c>
      <c r="AF27" s="727"/>
      <c r="AG27" s="727"/>
      <c r="AH27" s="742"/>
    </row>
    <row r="28" spans="1:34" s="432" customFormat="1" ht="16.350000000000001" customHeight="1" x14ac:dyDescent="0.2">
      <c r="A28" s="737"/>
      <c r="B28" s="696"/>
      <c r="C28" s="697"/>
      <c r="D28" s="697"/>
      <c r="E28" s="697"/>
      <c r="F28" s="697"/>
      <c r="G28" s="697"/>
      <c r="H28" s="697"/>
      <c r="I28" s="697"/>
      <c r="J28" s="697"/>
      <c r="K28" s="697"/>
      <c r="L28" s="697"/>
      <c r="M28" s="697"/>
      <c r="N28" s="698"/>
      <c r="O28" s="673" t="s">
        <v>505</v>
      </c>
      <c r="P28" s="673"/>
      <c r="Q28" s="726" t="s">
        <v>506</v>
      </c>
      <c r="R28" s="728"/>
      <c r="S28" s="673" t="s">
        <v>505</v>
      </c>
      <c r="T28" s="673"/>
      <c r="U28" s="726" t="s">
        <v>506</v>
      </c>
      <c r="V28" s="728"/>
      <c r="W28" s="673" t="s">
        <v>505</v>
      </c>
      <c r="X28" s="673"/>
      <c r="Y28" s="726" t="s">
        <v>506</v>
      </c>
      <c r="Z28" s="728"/>
      <c r="AA28" s="673" t="s">
        <v>505</v>
      </c>
      <c r="AB28" s="673"/>
      <c r="AC28" s="726" t="s">
        <v>506</v>
      </c>
      <c r="AD28" s="728"/>
      <c r="AE28" s="673" t="s">
        <v>505</v>
      </c>
      <c r="AF28" s="673"/>
      <c r="AG28" s="726" t="s">
        <v>506</v>
      </c>
      <c r="AH28" s="742"/>
    </row>
    <row r="29" spans="1:34" s="432" customFormat="1" ht="16.350000000000001" customHeight="1" x14ac:dyDescent="0.2">
      <c r="A29" s="737"/>
      <c r="B29" s="729" t="s">
        <v>153</v>
      </c>
      <c r="C29" s="727"/>
      <c r="D29" s="727"/>
      <c r="E29" s="727"/>
      <c r="F29" s="727"/>
      <c r="G29" s="727"/>
      <c r="H29" s="727"/>
      <c r="I29" s="727"/>
      <c r="J29" s="727"/>
      <c r="K29" s="727"/>
      <c r="L29" s="727"/>
      <c r="M29" s="727"/>
      <c r="N29" s="728"/>
      <c r="O29" s="726"/>
      <c r="P29" s="728"/>
      <c r="Q29" s="726"/>
      <c r="R29" s="728"/>
      <c r="S29" s="726"/>
      <c r="T29" s="728"/>
      <c r="U29" s="726"/>
      <c r="V29" s="728"/>
      <c r="W29" s="726"/>
      <c r="X29" s="728"/>
      <c r="Y29" s="726"/>
      <c r="Z29" s="728"/>
      <c r="AA29" s="726"/>
      <c r="AB29" s="728"/>
      <c r="AC29" s="726"/>
      <c r="AD29" s="728"/>
      <c r="AE29" s="726"/>
      <c r="AF29" s="728"/>
      <c r="AG29" s="726"/>
      <c r="AH29" s="742"/>
    </row>
    <row r="30" spans="1:34" s="432" customFormat="1" ht="16.350000000000001" customHeight="1" x14ac:dyDescent="0.2">
      <c r="A30" s="737"/>
      <c r="B30" s="729" t="s">
        <v>154</v>
      </c>
      <c r="C30" s="727"/>
      <c r="D30" s="727"/>
      <c r="E30" s="727"/>
      <c r="F30" s="727"/>
      <c r="G30" s="727"/>
      <c r="H30" s="727"/>
      <c r="I30" s="727"/>
      <c r="J30" s="727"/>
      <c r="K30" s="727"/>
      <c r="L30" s="727"/>
      <c r="M30" s="727"/>
      <c r="N30" s="728"/>
      <c r="O30" s="726"/>
      <c r="P30" s="728"/>
      <c r="Q30" s="726"/>
      <c r="R30" s="728"/>
      <c r="S30" s="726"/>
      <c r="T30" s="728"/>
      <c r="U30" s="726"/>
      <c r="V30" s="728"/>
      <c r="W30" s="726"/>
      <c r="X30" s="728"/>
      <c r="Y30" s="726"/>
      <c r="Z30" s="728"/>
      <c r="AA30" s="726"/>
      <c r="AB30" s="728"/>
      <c r="AC30" s="726"/>
      <c r="AD30" s="728"/>
      <c r="AE30" s="726"/>
      <c r="AF30" s="728"/>
      <c r="AG30" s="726"/>
      <c r="AH30" s="742"/>
    </row>
    <row r="31" spans="1:34" s="432" customFormat="1" ht="14.25" customHeight="1" x14ac:dyDescent="0.2">
      <c r="A31" s="737"/>
      <c r="B31" s="731" t="s">
        <v>155</v>
      </c>
      <c r="C31" s="731"/>
      <c r="D31" s="731"/>
      <c r="E31" s="731"/>
      <c r="F31" s="731"/>
      <c r="G31" s="731"/>
      <c r="H31" s="731"/>
      <c r="I31" s="731"/>
      <c r="J31" s="731"/>
      <c r="K31" s="731"/>
      <c r="L31" s="731"/>
      <c r="M31" s="731"/>
      <c r="N31" s="731"/>
      <c r="O31" s="731"/>
      <c r="P31" s="731"/>
      <c r="Q31" s="731"/>
      <c r="R31" s="731"/>
      <c r="S31" s="731"/>
      <c r="T31" s="731"/>
      <c r="U31" s="731"/>
      <c r="V31" s="731"/>
      <c r="W31" s="731"/>
      <c r="X31" s="731"/>
      <c r="Y31" s="731"/>
      <c r="Z31" s="731"/>
      <c r="AA31" s="731"/>
      <c r="AB31" s="731"/>
      <c r="AC31" s="731"/>
      <c r="AD31" s="731"/>
      <c r="AE31" s="731"/>
      <c r="AF31" s="731"/>
      <c r="AG31" s="731"/>
      <c r="AH31" s="732"/>
    </row>
    <row r="32" spans="1:34" s="432" customFormat="1" ht="16.350000000000001" customHeight="1" x14ac:dyDescent="0.2">
      <c r="A32" s="738"/>
      <c r="B32" s="758" t="s">
        <v>516</v>
      </c>
      <c r="C32" s="759"/>
      <c r="D32" s="759"/>
      <c r="E32" s="759"/>
      <c r="F32" s="759"/>
      <c r="G32" s="759"/>
      <c r="H32" s="759"/>
      <c r="I32" s="759"/>
      <c r="J32" s="760"/>
      <c r="K32" s="743" t="s">
        <v>517</v>
      </c>
      <c r="L32" s="743"/>
      <c r="M32" s="743"/>
      <c r="N32" s="743" t="s">
        <v>518</v>
      </c>
      <c r="O32" s="743"/>
      <c r="P32" s="743"/>
      <c r="Q32" s="743" t="s">
        <v>519</v>
      </c>
      <c r="R32" s="743"/>
      <c r="S32" s="743"/>
      <c r="T32" s="743" t="s">
        <v>520</v>
      </c>
      <c r="U32" s="743"/>
      <c r="V32" s="743"/>
      <c r="W32" s="743" t="s">
        <v>521</v>
      </c>
      <c r="X32" s="743"/>
      <c r="Y32" s="743"/>
      <c r="Z32" s="743" t="s">
        <v>522</v>
      </c>
      <c r="AA32" s="743"/>
      <c r="AB32" s="743"/>
      <c r="AC32" s="743" t="s">
        <v>79</v>
      </c>
      <c r="AD32" s="743"/>
      <c r="AE32" s="743"/>
      <c r="AF32" s="743" t="s">
        <v>82</v>
      </c>
      <c r="AG32" s="743"/>
      <c r="AH32" s="744"/>
    </row>
    <row r="33" spans="1:34" s="432" customFormat="1" ht="15.6" customHeight="1" x14ac:dyDescent="0.2">
      <c r="A33" s="738"/>
      <c r="B33" s="761"/>
      <c r="C33" s="762"/>
      <c r="D33" s="762"/>
      <c r="E33" s="762"/>
      <c r="F33" s="762"/>
      <c r="G33" s="762"/>
      <c r="H33" s="762"/>
      <c r="I33" s="762"/>
      <c r="J33" s="763"/>
      <c r="K33" s="743"/>
      <c r="L33" s="743"/>
      <c r="M33" s="743"/>
      <c r="N33" s="743"/>
      <c r="O33" s="743"/>
      <c r="P33" s="743"/>
      <c r="Q33" s="743"/>
      <c r="R33" s="743"/>
      <c r="S33" s="743"/>
      <c r="T33" s="743"/>
      <c r="U33" s="743"/>
      <c r="V33" s="743"/>
      <c r="W33" s="743"/>
      <c r="X33" s="743"/>
      <c r="Y33" s="743"/>
      <c r="Z33" s="743"/>
      <c r="AA33" s="743"/>
      <c r="AB33" s="743"/>
      <c r="AC33" s="743"/>
      <c r="AD33" s="743"/>
      <c r="AE33" s="743"/>
      <c r="AF33" s="743"/>
      <c r="AG33" s="743"/>
      <c r="AH33" s="744"/>
    </row>
    <row r="34" spans="1:34" s="432" customFormat="1" ht="15.9" customHeight="1" x14ac:dyDescent="0.2">
      <c r="A34" s="738"/>
      <c r="B34" s="764"/>
      <c r="C34" s="765"/>
      <c r="D34" s="765"/>
      <c r="E34" s="765"/>
      <c r="F34" s="765"/>
      <c r="G34" s="765"/>
      <c r="H34" s="765"/>
      <c r="I34" s="765"/>
      <c r="J34" s="766"/>
      <c r="K34" s="745" t="s">
        <v>523</v>
      </c>
      <c r="L34" s="746"/>
      <c r="M34" s="746"/>
      <c r="N34" s="746"/>
      <c r="O34" s="746"/>
      <c r="P34" s="746"/>
      <c r="Q34" s="746"/>
      <c r="R34" s="746"/>
      <c r="S34" s="747"/>
      <c r="T34" s="748"/>
      <c r="U34" s="749"/>
      <c r="V34" s="749"/>
      <c r="W34" s="749"/>
      <c r="X34" s="749"/>
      <c r="Y34" s="749"/>
      <c r="Z34" s="749"/>
      <c r="AA34" s="749"/>
      <c r="AB34" s="749"/>
      <c r="AC34" s="749"/>
      <c r="AD34" s="749"/>
      <c r="AE34" s="749"/>
      <c r="AF34" s="749"/>
      <c r="AG34" s="749"/>
      <c r="AH34" s="750"/>
    </row>
    <row r="35" spans="1:34" s="432" customFormat="1" ht="15.9" customHeight="1" x14ac:dyDescent="0.2">
      <c r="A35" s="738"/>
      <c r="B35" s="751" t="s">
        <v>524</v>
      </c>
      <c r="C35" s="752"/>
      <c r="D35" s="753"/>
      <c r="E35" s="753"/>
      <c r="F35" s="753"/>
      <c r="G35" s="753"/>
      <c r="H35" s="753"/>
      <c r="I35" s="753"/>
      <c r="J35" s="753"/>
      <c r="K35" s="754"/>
      <c r="L35" s="755"/>
      <c r="M35" s="755"/>
      <c r="N35" s="755"/>
      <c r="O35" s="755"/>
      <c r="P35" s="756" t="s">
        <v>525</v>
      </c>
      <c r="Q35" s="756"/>
      <c r="R35" s="757"/>
      <c r="S35" s="757"/>
      <c r="T35" s="757"/>
      <c r="U35" s="757"/>
      <c r="V35" s="756" t="s">
        <v>65</v>
      </c>
      <c r="W35" s="756"/>
      <c r="X35" s="755"/>
      <c r="Y35" s="755"/>
      <c r="Z35" s="755"/>
      <c r="AA35" s="755"/>
      <c r="AB35" s="756" t="s">
        <v>525</v>
      </c>
      <c r="AC35" s="756"/>
      <c r="AD35" s="757"/>
      <c r="AE35" s="757"/>
      <c r="AF35" s="757"/>
      <c r="AG35" s="757"/>
      <c r="AH35" s="767"/>
    </row>
    <row r="36" spans="1:34" s="432" customFormat="1" ht="15.9" customHeight="1" x14ac:dyDescent="0.2">
      <c r="A36" s="738"/>
      <c r="B36" s="436"/>
      <c r="C36" s="437"/>
      <c r="D36" s="778" t="s">
        <v>526</v>
      </c>
      <c r="E36" s="778"/>
      <c r="F36" s="779"/>
      <c r="G36" s="768" t="s">
        <v>527</v>
      </c>
      <c r="H36" s="769"/>
      <c r="I36" s="769"/>
      <c r="J36" s="770"/>
      <c r="K36" s="754"/>
      <c r="L36" s="755"/>
      <c r="M36" s="755"/>
      <c r="N36" s="755"/>
      <c r="O36" s="755"/>
      <c r="P36" s="756" t="s">
        <v>525</v>
      </c>
      <c r="Q36" s="756"/>
      <c r="R36" s="757"/>
      <c r="S36" s="757"/>
      <c r="T36" s="757"/>
      <c r="U36" s="757"/>
      <c r="V36" s="756" t="s">
        <v>65</v>
      </c>
      <c r="W36" s="756"/>
      <c r="X36" s="755"/>
      <c r="Y36" s="755"/>
      <c r="Z36" s="755"/>
      <c r="AA36" s="755"/>
      <c r="AB36" s="756" t="s">
        <v>525</v>
      </c>
      <c r="AC36" s="756"/>
      <c r="AD36" s="757"/>
      <c r="AE36" s="757"/>
      <c r="AF36" s="757"/>
      <c r="AG36" s="757"/>
      <c r="AH36" s="767"/>
    </row>
    <row r="37" spans="1:34" s="432" customFormat="1" ht="15.9" customHeight="1" x14ac:dyDescent="0.2">
      <c r="A37" s="738"/>
      <c r="B37" s="436"/>
      <c r="C37" s="437"/>
      <c r="D37" s="780"/>
      <c r="E37" s="780"/>
      <c r="F37" s="781"/>
      <c r="G37" s="768" t="s">
        <v>79</v>
      </c>
      <c r="H37" s="769"/>
      <c r="I37" s="769"/>
      <c r="J37" s="770"/>
      <c r="K37" s="754"/>
      <c r="L37" s="755"/>
      <c r="M37" s="755"/>
      <c r="N37" s="755"/>
      <c r="O37" s="755"/>
      <c r="P37" s="756" t="s">
        <v>525</v>
      </c>
      <c r="Q37" s="756"/>
      <c r="R37" s="757"/>
      <c r="S37" s="757"/>
      <c r="T37" s="757"/>
      <c r="U37" s="757"/>
      <c r="V37" s="756" t="s">
        <v>65</v>
      </c>
      <c r="W37" s="756"/>
      <c r="X37" s="755"/>
      <c r="Y37" s="755"/>
      <c r="Z37" s="755"/>
      <c r="AA37" s="755"/>
      <c r="AB37" s="756" t="s">
        <v>525</v>
      </c>
      <c r="AC37" s="756"/>
      <c r="AD37" s="757"/>
      <c r="AE37" s="757"/>
      <c r="AF37" s="757"/>
      <c r="AG37" s="757"/>
      <c r="AH37" s="767"/>
    </row>
    <row r="38" spans="1:34" s="432" customFormat="1" ht="15.9" customHeight="1" x14ac:dyDescent="0.2">
      <c r="A38" s="738"/>
      <c r="B38" s="438"/>
      <c r="C38" s="439"/>
      <c r="D38" s="782"/>
      <c r="E38" s="782"/>
      <c r="F38" s="783"/>
      <c r="G38" s="768" t="s">
        <v>528</v>
      </c>
      <c r="H38" s="769"/>
      <c r="I38" s="769"/>
      <c r="J38" s="770"/>
      <c r="K38" s="754"/>
      <c r="L38" s="755"/>
      <c r="M38" s="755"/>
      <c r="N38" s="755"/>
      <c r="O38" s="755"/>
      <c r="P38" s="756" t="s">
        <v>525</v>
      </c>
      <c r="Q38" s="756"/>
      <c r="R38" s="757"/>
      <c r="S38" s="757"/>
      <c r="T38" s="757"/>
      <c r="U38" s="757"/>
      <c r="V38" s="756" t="s">
        <v>65</v>
      </c>
      <c r="W38" s="756"/>
      <c r="X38" s="755"/>
      <c r="Y38" s="755"/>
      <c r="Z38" s="755"/>
      <c r="AA38" s="755"/>
      <c r="AB38" s="756" t="s">
        <v>525</v>
      </c>
      <c r="AC38" s="756"/>
      <c r="AD38" s="757"/>
      <c r="AE38" s="757"/>
      <c r="AF38" s="757"/>
      <c r="AG38" s="757"/>
      <c r="AH38" s="767"/>
    </row>
    <row r="39" spans="1:34" s="432" customFormat="1" ht="16.350000000000001" customHeight="1" x14ac:dyDescent="0.2">
      <c r="A39" s="738"/>
      <c r="B39" s="777" t="s">
        <v>529</v>
      </c>
      <c r="C39" s="753"/>
      <c r="D39" s="753"/>
      <c r="E39" s="753"/>
      <c r="F39" s="753"/>
      <c r="G39" s="753"/>
      <c r="H39" s="753"/>
      <c r="I39" s="753"/>
      <c r="J39" s="753"/>
      <c r="K39" s="754"/>
      <c r="L39" s="755"/>
      <c r="M39" s="755"/>
      <c r="N39" s="755"/>
      <c r="O39" s="755"/>
      <c r="P39" s="756" t="s">
        <v>525</v>
      </c>
      <c r="Q39" s="756"/>
      <c r="R39" s="757"/>
      <c r="S39" s="757"/>
      <c r="T39" s="757"/>
      <c r="U39" s="757"/>
      <c r="V39" s="756" t="s">
        <v>65</v>
      </c>
      <c r="W39" s="756"/>
      <c r="X39" s="755"/>
      <c r="Y39" s="755"/>
      <c r="Z39" s="755"/>
      <c r="AA39" s="755"/>
      <c r="AB39" s="756" t="s">
        <v>525</v>
      </c>
      <c r="AC39" s="756"/>
      <c r="AD39" s="757"/>
      <c r="AE39" s="757"/>
      <c r="AF39" s="757"/>
      <c r="AG39" s="757"/>
      <c r="AH39" s="767"/>
    </row>
    <row r="40" spans="1:34" s="432" customFormat="1" ht="16.350000000000001" customHeight="1" thickBot="1" x14ac:dyDescent="0.25">
      <c r="A40" s="739"/>
      <c r="B40" s="771" t="s">
        <v>57</v>
      </c>
      <c r="C40" s="772"/>
      <c r="D40" s="772"/>
      <c r="E40" s="772"/>
      <c r="F40" s="772"/>
      <c r="G40" s="772"/>
      <c r="H40" s="772"/>
      <c r="I40" s="772"/>
      <c r="J40" s="772"/>
      <c r="K40" s="773"/>
      <c r="L40" s="774"/>
      <c r="M40" s="774"/>
      <c r="N40" s="774"/>
      <c r="O40" s="774"/>
      <c r="P40" s="774"/>
      <c r="Q40" s="774"/>
      <c r="R40" s="774"/>
      <c r="S40" s="774"/>
      <c r="T40" s="775" t="s">
        <v>157</v>
      </c>
      <c r="U40" s="775"/>
      <c r="V40" s="1061"/>
      <c r="W40" s="734"/>
      <c r="X40" s="734"/>
      <c r="Y40" s="734"/>
      <c r="Z40" s="734"/>
      <c r="AA40" s="734"/>
      <c r="AB40" s="734"/>
      <c r="AC40" s="734"/>
      <c r="AD40" s="734"/>
      <c r="AE40" s="734"/>
      <c r="AF40" s="734"/>
      <c r="AG40" s="734"/>
      <c r="AH40" s="776"/>
    </row>
    <row r="41" spans="1:34" s="432" customFormat="1" ht="14.25" customHeight="1" x14ac:dyDescent="0.2">
      <c r="A41" s="736" t="s">
        <v>530</v>
      </c>
      <c r="B41" s="740" t="s">
        <v>150</v>
      </c>
      <c r="C41" s="740"/>
      <c r="D41" s="740"/>
      <c r="E41" s="740"/>
      <c r="F41" s="740"/>
      <c r="G41" s="740"/>
      <c r="H41" s="740"/>
      <c r="I41" s="740"/>
      <c r="J41" s="740"/>
      <c r="K41" s="740"/>
      <c r="L41" s="740"/>
      <c r="M41" s="740"/>
      <c r="N41" s="740"/>
      <c r="O41" s="740"/>
      <c r="P41" s="740"/>
      <c r="Q41" s="740"/>
      <c r="R41" s="740"/>
      <c r="S41" s="740"/>
      <c r="T41" s="740"/>
      <c r="U41" s="740"/>
      <c r="V41" s="740"/>
      <c r="W41" s="740"/>
      <c r="X41" s="740"/>
      <c r="Y41" s="740"/>
      <c r="Z41" s="740"/>
      <c r="AA41" s="740"/>
      <c r="AB41" s="740"/>
      <c r="AC41" s="740"/>
      <c r="AD41" s="740"/>
      <c r="AE41" s="740"/>
      <c r="AF41" s="740"/>
      <c r="AG41" s="740"/>
      <c r="AH41" s="741"/>
    </row>
    <row r="42" spans="1:34" s="432" customFormat="1" ht="21.15" customHeight="1" x14ac:dyDescent="0.2">
      <c r="A42" s="737"/>
      <c r="B42" s="694" t="s">
        <v>151</v>
      </c>
      <c r="C42" s="684"/>
      <c r="D42" s="684"/>
      <c r="E42" s="684"/>
      <c r="F42" s="684"/>
      <c r="G42" s="684"/>
      <c r="H42" s="684"/>
      <c r="I42" s="684"/>
      <c r="J42" s="684"/>
      <c r="K42" s="684"/>
      <c r="L42" s="684"/>
      <c r="M42" s="684"/>
      <c r="N42" s="695"/>
      <c r="O42" s="726" t="s">
        <v>511</v>
      </c>
      <c r="P42" s="727"/>
      <c r="Q42" s="727"/>
      <c r="R42" s="728"/>
      <c r="S42" s="726" t="s">
        <v>512</v>
      </c>
      <c r="T42" s="727"/>
      <c r="U42" s="727"/>
      <c r="V42" s="728"/>
      <c r="W42" s="726" t="s">
        <v>513</v>
      </c>
      <c r="X42" s="727"/>
      <c r="Y42" s="727"/>
      <c r="Z42" s="728"/>
      <c r="AA42" s="726" t="s">
        <v>514</v>
      </c>
      <c r="AB42" s="727"/>
      <c r="AC42" s="727"/>
      <c r="AD42" s="728"/>
      <c r="AE42" s="726" t="s">
        <v>515</v>
      </c>
      <c r="AF42" s="727"/>
      <c r="AG42" s="727"/>
      <c r="AH42" s="742"/>
    </row>
    <row r="43" spans="1:34" s="432" customFormat="1" ht="16.350000000000001" customHeight="1" x14ac:dyDescent="0.2">
      <c r="A43" s="737"/>
      <c r="B43" s="696"/>
      <c r="C43" s="697"/>
      <c r="D43" s="697"/>
      <c r="E43" s="697"/>
      <c r="F43" s="697"/>
      <c r="G43" s="697"/>
      <c r="H43" s="697"/>
      <c r="I43" s="697"/>
      <c r="J43" s="697"/>
      <c r="K43" s="697"/>
      <c r="L43" s="697"/>
      <c r="M43" s="697"/>
      <c r="N43" s="698"/>
      <c r="O43" s="673" t="s">
        <v>505</v>
      </c>
      <c r="P43" s="673"/>
      <c r="Q43" s="726" t="s">
        <v>506</v>
      </c>
      <c r="R43" s="728"/>
      <c r="S43" s="673" t="s">
        <v>505</v>
      </c>
      <c r="T43" s="673"/>
      <c r="U43" s="726" t="s">
        <v>506</v>
      </c>
      <c r="V43" s="728"/>
      <c r="W43" s="673" t="s">
        <v>505</v>
      </c>
      <c r="X43" s="673"/>
      <c r="Y43" s="726" t="s">
        <v>506</v>
      </c>
      <c r="Z43" s="728"/>
      <c r="AA43" s="673" t="s">
        <v>505</v>
      </c>
      <c r="AB43" s="673"/>
      <c r="AC43" s="726" t="s">
        <v>506</v>
      </c>
      <c r="AD43" s="728"/>
      <c r="AE43" s="673" t="s">
        <v>505</v>
      </c>
      <c r="AF43" s="673"/>
      <c r="AG43" s="726" t="s">
        <v>506</v>
      </c>
      <c r="AH43" s="742"/>
    </row>
    <row r="44" spans="1:34" s="432" customFormat="1" ht="16.350000000000001" customHeight="1" x14ac:dyDescent="0.2">
      <c r="A44" s="737"/>
      <c r="B44" s="729" t="s">
        <v>153</v>
      </c>
      <c r="C44" s="727"/>
      <c r="D44" s="727"/>
      <c r="E44" s="727"/>
      <c r="F44" s="727"/>
      <c r="G44" s="727"/>
      <c r="H44" s="727"/>
      <c r="I44" s="727"/>
      <c r="J44" s="727"/>
      <c r="K44" s="727"/>
      <c r="L44" s="727"/>
      <c r="M44" s="727"/>
      <c r="N44" s="728"/>
      <c r="O44" s="726"/>
      <c r="P44" s="728"/>
      <c r="Q44" s="726"/>
      <c r="R44" s="728"/>
      <c r="S44" s="726"/>
      <c r="T44" s="728"/>
      <c r="U44" s="726"/>
      <c r="V44" s="728"/>
      <c r="W44" s="726"/>
      <c r="X44" s="728"/>
      <c r="Y44" s="726"/>
      <c r="Z44" s="728"/>
      <c r="AA44" s="726"/>
      <c r="AB44" s="728"/>
      <c r="AC44" s="726"/>
      <c r="AD44" s="728"/>
      <c r="AE44" s="726"/>
      <c r="AF44" s="728"/>
      <c r="AG44" s="726"/>
      <c r="AH44" s="742"/>
    </row>
    <row r="45" spans="1:34" s="432" customFormat="1" ht="16.350000000000001" customHeight="1" x14ac:dyDescent="0.2">
      <c r="A45" s="737"/>
      <c r="B45" s="729" t="s">
        <v>154</v>
      </c>
      <c r="C45" s="727"/>
      <c r="D45" s="727"/>
      <c r="E45" s="727"/>
      <c r="F45" s="727"/>
      <c r="G45" s="727"/>
      <c r="H45" s="727"/>
      <c r="I45" s="727"/>
      <c r="J45" s="727"/>
      <c r="K45" s="727"/>
      <c r="L45" s="727"/>
      <c r="M45" s="727"/>
      <c r="N45" s="728"/>
      <c r="O45" s="726"/>
      <c r="P45" s="728"/>
      <c r="Q45" s="726"/>
      <c r="R45" s="728"/>
      <c r="S45" s="726"/>
      <c r="T45" s="728"/>
      <c r="U45" s="726"/>
      <c r="V45" s="728"/>
      <c r="W45" s="726"/>
      <c r="X45" s="728"/>
      <c r="Y45" s="726"/>
      <c r="Z45" s="728"/>
      <c r="AA45" s="726"/>
      <c r="AB45" s="728"/>
      <c r="AC45" s="726"/>
      <c r="AD45" s="728"/>
      <c r="AE45" s="726"/>
      <c r="AF45" s="728"/>
      <c r="AG45" s="726"/>
      <c r="AH45" s="742"/>
    </row>
    <row r="46" spans="1:34" s="432" customFormat="1" ht="14.25" customHeight="1" x14ac:dyDescent="0.2">
      <c r="A46" s="737"/>
      <c r="B46" s="731" t="s">
        <v>155</v>
      </c>
      <c r="C46" s="731"/>
      <c r="D46" s="731"/>
      <c r="E46" s="731"/>
      <c r="F46" s="731"/>
      <c r="G46" s="731"/>
      <c r="H46" s="731"/>
      <c r="I46" s="731"/>
      <c r="J46" s="731"/>
      <c r="K46" s="731"/>
      <c r="L46" s="731"/>
      <c r="M46" s="731"/>
      <c r="N46" s="731"/>
      <c r="O46" s="731"/>
      <c r="P46" s="731"/>
      <c r="Q46" s="731"/>
      <c r="R46" s="731"/>
      <c r="S46" s="731"/>
      <c r="T46" s="731"/>
      <c r="U46" s="731"/>
      <c r="V46" s="731"/>
      <c r="W46" s="731"/>
      <c r="X46" s="731"/>
      <c r="Y46" s="731"/>
      <c r="Z46" s="731"/>
      <c r="AA46" s="731"/>
      <c r="AB46" s="731"/>
      <c r="AC46" s="731"/>
      <c r="AD46" s="731"/>
      <c r="AE46" s="731"/>
      <c r="AF46" s="731"/>
      <c r="AG46" s="731"/>
      <c r="AH46" s="732"/>
    </row>
    <row r="47" spans="1:34" s="432" customFormat="1" ht="16.350000000000001" customHeight="1" x14ac:dyDescent="0.2">
      <c r="A47" s="738"/>
      <c r="B47" s="758" t="s">
        <v>516</v>
      </c>
      <c r="C47" s="759"/>
      <c r="D47" s="759"/>
      <c r="E47" s="759"/>
      <c r="F47" s="759"/>
      <c r="G47" s="759"/>
      <c r="H47" s="759"/>
      <c r="I47" s="759"/>
      <c r="J47" s="760"/>
      <c r="K47" s="743" t="s">
        <v>517</v>
      </c>
      <c r="L47" s="743"/>
      <c r="M47" s="743"/>
      <c r="N47" s="743" t="s">
        <v>518</v>
      </c>
      <c r="O47" s="743"/>
      <c r="P47" s="743"/>
      <c r="Q47" s="743" t="s">
        <v>519</v>
      </c>
      <c r="R47" s="743"/>
      <c r="S47" s="743"/>
      <c r="T47" s="743" t="s">
        <v>520</v>
      </c>
      <c r="U47" s="743"/>
      <c r="V47" s="743"/>
      <c r="W47" s="743" t="s">
        <v>521</v>
      </c>
      <c r="X47" s="743"/>
      <c r="Y47" s="743"/>
      <c r="Z47" s="743" t="s">
        <v>522</v>
      </c>
      <c r="AA47" s="743"/>
      <c r="AB47" s="743"/>
      <c r="AC47" s="743" t="s">
        <v>79</v>
      </c>
      <c r="AD47" s="743"/>
      <c r="AE47" s="743"/>
      <c r="AF47" s="743" t="s">
        <v>82</v>
      </c>
      <c r="AG47" s="743"/>
      <c r="AH47" s="744"/>
    </row>
    <row r="48" spans="1:34" s="432" customFormat="1" ht="15.6" customHeight="1" x14ac:dyDescent="0.2">
      <c r="A48" s="738"/>
      <c r="B48" s="761"/>
      <c r="C48" s="762"/>
      <c r="D48" s="762"/>
      <c r="E48" s="762"/>
      <c r="F48" s="762"/>
      <c r="G48" s="762"/>
      <c r="H48" s="762"/>
      <c r="I48" s="762"/>
      <c r="J48" s="763"/>
      <c r="K48" s="743"/>
      <c r="L48" s="743"/>
      <c r="M48" s="743"/>
      <c r="N48" s="743"/>
      <c r="O48" s="743"/>
      <c r="P48" s="743"/>
      <c r="Q48" s="743"/>
      <c r="R48" s="743"/>
      <c r="S48" s="743"/>
      <c r="T48" s="743"/>
      <c r="U48" s="743"/>
      <c r="V48" s="743"/>
      <c r="W48" s="743"/>
      <c r="X48" s="743"/>
      <c r="Y48" s="743"/>
      <c r="Z48" s="743"/>
      <c r="AA48" s="743"/>
      <c r="AB48" s="743"/>
      <c r="AC48" s="743"/>
      <c r="AD48" s="743"/>
      <c r="AE48" s="743"/>
      <c r="AF48" s="743"/>
      <c r="AG48" s="743"/>
      <c r="AH48" s="744"/>
    </row>
    <row r="49" spans="1:34" s="432" customFormat="1" ht="15.9" customHeight="1" x14ac:dyDescent="0.2">
      <c r="A49" s="738"/>
      <c r="B49" s="764"/>
      <c r="C49" s="765"/>
      <c r="D49" s="765"/>
      <c r="E49" s="765"/>
      <c r="F49" s="765"/>
      <c r="G49" s="765"/>
      <c r="H49" s="765"/>
      <c r="I49" s="765"/>
      <c r="J49" s="766"/>
      <c r="K49" s="745" t="s">
        <v>523</v>
      </c>
      <c r="L49" s="746"/>
      <c r="M49" s="746"/>
      <c r="N49" s="746"/>
      <c r="O49" s="746"/>
      <c r="P49" s="746"/>
      <c r="Q49" s="746"/>
      <c r="R49" s="746"/>
      <c r="S49" s="747"/>
      <c r="T49" s="748"/>
      <c r="U49" s="749"/>
      <c r="V49" s="749"/>
      <c r="W49" s="749"/>
      <c r="X49" s="749"/>
      <c r="Y49" s="749"/>
      <c r="Z49" s="749"/>
      <c r="AA49" s="749"/>
      <c r="AB49" s="749"/>
      <c r="AC49" s="749"/>
      <c r="AD49" s="749"/>
      <c r="AE49" s="749"/>
      <c r="AF49" s="749"/>
      <c r="AG49" s="749"/>
      <c r="AH49" s="750"/>
    </row>
    <row r="50" spans="1:34" s="432" customFormat="1" ht="15.9" customHeight="1" x14ac:dyDescent="0.2">
      <c r="A50" s="738"/>
      <c r="B50" s="751" t="s">
        <v>524</v>
      </c>
      <c r="C50" s="752"/>
      <c r="D50" s="753"/>
      <c r="E50" s="753"/>
      <c r="F50" s="753"/>
      <c r="G50" s="753"/>
      <c r="H50" s="753"/>
      <c r="I50" s="753"/>
      <c r="J50" s="753"/>
      <c r="K50" s="754"/>
      <c r="L50" s="755"/>
      <c r="M50" s="755"/>
      <c r="N50" s="755"/>
      <c r="O50" s="755"/>
      <c r="P50" s="756" t="s">
        <v>525</v>
      </c>
      <c r="Q50" s="756"/>
      <c r="R50" s="757"/>
      <c r="S50" s="757"/>
      <c r="T50" s="757"/>
      <c r="U50" s="757"/>
      <c r="V50" s="756" t="s">
        <v>65</v>
      </c>
      <c r="W50" s="756"/>
      <c r="X50" s="755"/>
      <c r="Y50" s="755"/>
      <c r="Z50" s="755"/>
      <c r="AA50" s="755"/>
      <c r="AB50" s="756" t="s">
        <v>525</v>
      </c>
      <c r="AC50" s="756"/>
      <c r="AD50" s="757"/>
      <c r="AE50" s="757"/>
      <c r="AF50" s="757"/>
      <c r="AG50" s="757"/>
      <c r="AH50" s="767"/>
    </row>
    <row r="51" spans="1:34" s="432" customFormat="1" ht="15.9" customHeight="1" x14ac:dyDescent="0.2">
      <c r="A51" s="738"/>
      <c r="B51" s="436"/>
      <c r="C51" s="437"/>
      <c r="D51" s="778" t="s">
        <v>526</v>
      </c>
      <c r="E51" s="778"/>
      <c r="F51" s="779"/>
      <c r="G51" s="768" t="s">
        <v>527</v>
      </c>
      <c r="H51" s="769"/>
      <c r="I51" s="769"/>
      <c r="J51" s="770"/>
      <c r="K51" s="754"/>
      <c r="L51" s="755"/>
      <c r="M51" s="755"/>
      <c r="N51" s="755"/>
      <c r="O51" s="755"/>
      <c r="P51" s="756" t="s">
        <v>525</v>
      </c>
      <c r="Q51" s="756"/>
      <c r="R51" s="757"/>
      <c r="S51" s="757"/>
      <c r="T51" s="757"/>
      <c r="U51" s="757"/>
      <c r="V51" s="756" t="s">
        <v>65</v>
      </c>
      <c r="W51" s="756"/>
      <c r="X51" s="755"/>
      <c r="Y51" s="755"/>
      <c r="Z51" s="755"/>
      <c r="AA51" s="755"/>
      <c r="AB51" s="756" t="s">
        <v>525</v>
      </c>
      <c r="AC51" s="756"/>
      <c r="AD51" s="757"/>
      <c r="AE51" s="757"/>
      <c r="AF51" s="757"/>
      <c r="AG51" s="757"/>
      <c r="AH51" s="767"/>
    </row>
    <row r="52" spans="1:34" s="432" customFormat="1" ht="15.9" customHeight="1" x14ac:dyDescent="0.2">
      <c r="A52" s="738"/>
      <c r="B52" s="436"/>
      <c r="C52" s="437"/>
      <c r="D52" s="780"/>
      <c r="E52" s="780"/>
      <c r="F52" s="781"/>
      <c r="G52" s="768" t="s">
        <v>79</v>
      </c>
      <c r="H52" s="769"/>
      <c r="I52" s="769"/>
      <c r="J52" s="770"/>
      <c r="K52" s="754"/>
      <c r="L52" s="755"/>
      <c r="M52" s="755"/>
      <c r="N52" s="755"/>
      <c r="O52" s="755"/>
      <c r="P52" s="756" t="s">
        <v>525</v>
      </c>
      <c r="Q52" s="756"/>
      <c r="R52" s="757"/>
      <c r="S52" s="757"/>
      <c r="T52" s="757"/>
      <c r="U52" s="757"/>
      <c r="V52" s="756" t="s">
        <v>65</v>
      </c>
      <c r="W52" s="756"/>
      <c r="X52" s="755"/>
      <c r="Y52" s="755"/>
      <c r="Z52" s="755"/>
      <c r="AA52" s="755"/>
      <c r="AB52" s="756" t="s">
        <v>525</v>
      </c>
      <c r="AC52" s="756"/>
      <c r="AD52" s="757"/>
      <c r="AE52" s="757"/>
      <c r="AF52" s="757"/>
      <c r="AG52" s="757"/>
      <c r="AH52" s="767"/>
    </row>
    <row r="53" spans="1:34" s="432" customFormat="1" ht="15.9" customHeight="1" x14ac:dyDescent="0.2">
      <c r="A53" s="738"/>
      <c r="B53" s="438"/>
      <c r="C53" s="439"/>
      <c r="D53" s="782"/>
      <c r="E53" s="782"/>
      <c r="F53" s="783"/>
      <c r="G53" s="768" t="s">
        <v>528</v>
      </c>
      <c r="H53" s="769"/>
      <c r="I53" s="769"/>
      <c r="J53" s="770"/>
      <c r="K53" s="754"/>
      <c r="L53" s="755"/>
      <c r="M53" s="755"/>
      <c r="N53" s="755"/>
      <c r="O53" s="755"/>
      <c r="P53" s="756" t="s">
        <v>525</v>
      </c>
      <c r="Q53" s="756"/>
      <c r="R53" s="757"/>
      <c r="S53" s="757"/>
      <c r="T53" s="757"/>
      <c r="U53" s="757"/>
      <c r="V53" s="756" t="s">
        <v>65</v>
      </c>
      <c r="W53" s="756"/>
      <c r="X53" s="755"/>
      <c r="Y53" s="755"/>
      <c r="Z53" s="755"/>
      <c r="AA53" s="755"/>
      <c r="AB53" s="756" t="s">
        <v>525</v>
      </c>
      <c r="AC53" s="756"/>
      <c r="AD53" s="757"/>
      <c r="AE53" s="757"/>
      <c r="AF53" s="757"/>
      <c r="AG53" s="757"/>
      <c r="AH53" s="767"/>
    </row>
    <row r="54" spans="1:34" s="432" customFormat="1" ht="16.350000000000001" customHeight="1" x14ac:dyDescent="0.2">
      <c r="A54" s="738"/>
      <c r="B54" s="777" t="s">
        <v>529</v>
      </c>
      <c r="C54" s="753"/>
      <c r="D54" s="753"/>
      <c r="E54" s="753"/>
      <c r="F54" s="753"/>
      <c r="G54" s="753"/>
      <c r="H54" s="753"/>
      <c r="I54" s="753"/>
      <c r="J54" s="753"/>
      <c r="K54" s="754"/>
      <c r="L54" s="755"/>
      <c r="M54" s="755"/>
      <c r="N54" s="755"/>
      <c r="O54" s="755"/>
      <c r="P54" s="756" t="s">
        <v>525</v>
      </c>
      <c r="Q54" s="756"/>
      <c r="R54" s="757"/>
      <c r="S54" s="757"/>
      <c r="T54" s="757"/>
      <c r="U54" s="757"/>
      <c r="V54" s="756" t="s">
        <v>65</v>
      </c>
      <c r="W54" s="756"/>
      <c r="X54" s="755"/>
      <c r="Y54" s="755"/>
      <c r="Z54" s="755"/>
      <c r="AA54" s="755"/>
      <c r="AB54" s="756" t="s">
        <v>525</v>
      </c>
      <c r="AC54" s="756"/>
      <c r="AD54" s="757"/>
      <c r="AE54" s="757"/>
      <c r="AF54" s="757"/>
      <c r="AG54" s="757"/>
      <c r="AH54" s="767"/>
    </row>
    <row r="55" spans="1:34" s="432" customFormat="1" ht="16.350000000000001" customHeight="1" thickBot="1" x14ac:dyDescent="0.25">
      <c r="A55" s="738"/>
      <c r="B55" s="771" t="s">
        <v>57</v>
      </c>
      <c r="C55" s="772"/>
      <c r="D55" s="772"/>
      <c r="E55" s="772"/>
      <c r="F55" s="772"/>
      <c r="G55" s="772"/>
      <c r="H55" s="772"/>
      <c r="I55" s="772"/>
      <c r="J55" s="772"/>
      <c r="K55" s="773"/>
      <c r="L55" s="774"/>
      <c r="M55" s="774"/>
      <c r="N55" s="774"/>
      <c r="O55" s="774"/>
      <c r="P55" s="774"/>
      <c r="Q55" s="774"/>
      <c r="R55" s="774"/>
      <c r="S55" s="774"/>
      <c r="T55" s="775" t="s">
        <v>157</v>
      </c>
      <c r="U55" s="775"/>
      <c r="V55" s="1061"/>
      <c r="W55" s="734"/>
      <c r="X55" s="734"/>
      <c r="Y55" s="734"/>
      <c r="Z55" s="734"/>
      <c r="AA55" s="734"/>
      <c r="AB55" s="734"/>
      <c r="AC55" s="734"/>
      <c r="AD55" s="734"/>
      <c r="AE55" s="734"/>
      <c r="AF55" s="734"/>
      <c r="AG55" s="734"/>
      <c r="AH55" s="776"/>
    </row>
    <row r="56" spans="1:34" s="432" customFormat="1" ht="16.350000000000001" customHeight="1" thickBot="1" x14ac:dyDescent="0.25">
      <c r="A56" s="786" t="s">
        <v>158</v>
      </c>
      <c r="B56" s="787"/>
      <c r="C56" s="787"/>
      <c r="D56" s="787"/>
      <c r="E56" s="787"/>
      <c r="F56" s="787"/>
      <c r="G56" s="787"/>
      <c r="H56" s="788" t="s">
        <v>159</v>
      </c>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90"/>
    </row>
    <row r="57" spans="1:34" ht="15.9" customHeight="1" x14ac:dyDescent="0.2">
      <c r="AH57" s="425" t="s">
        <v>59</v>
      </c>
    </row>
    <row r="58" spans="1:34" ht="15.9" customHeight="1" x14ac:dyDescent="0.2">
      <c r="A58" s="784" t="s">
        <v>106</v>
      </c>
      <c r="B58" s="784"/>
      <c r="C58" s="785" t="s">
        <v>531</v>
      </c>
      <c r="D58" s="1062" t="s">
        <v>538</v>
      </c>
      <c r="E58" s="1062"/>
      <c r="F58" s="1062"/>
      <c r="G58" s="1062"/>
      <c r="H58" s="1062"/>
      <c r="I58" s="1062"/>
      <c r="J58" s="1062"/>
      <c r="K58" s="1062"/>
      <c r="L58" s="1062"/>
      <c r="M58" s="1062"/>
      <c r="N58" s="1062"/>
      <c r="O58" s="1062"/>
      <c r="P58" s="1062"/>
      <c r="Q58" s="1062"/>
      <c r="R58" s="1062"/>
      <c r="S58" s="1062"/>
      <c r="T58" s="1062"/>
      <c r="U58" s="1062"/>
      <c r="V58" s="1062"/>
      <c r="W58" s="1062"/>
      <c r="X58" s="1062"/>
      <c r="Y58" s="1062"/>
      <c r="Z58" s="1062"/>
      <c r="AA58" s="1062"/>
      <c r="AB58" s="1062"/>
      <c r="AC58" s="1062"/>
      <c r="AD58" s="1062"/>
      <c r="AE58" s="1062"/>
      <c r="AF58" s="1062"/>
      <c r="AG58" s="1062"/>
      <c r="AH58" s="1062"/>
    </row>
    <row r="59" spans="1:34" ht="15.9" customHeight="1" x14ac:dyDescent="0.2">
      <c r="A59" s="784"/>
      <c r="B59" s="784"/>
      <c r="C59" s="785"/>
      <c r="D59" s="1062"/>
      <c r="E59" s="1062"/>
      <c r="F59" s="1062"/>
      <c r="G59" s="1062"/>
      <c r="H59" s="1062"/>
      <c r="I59" s="1062"/>
      <c r="J59" s="1062"/>
      <c r="K59" s="1062"/>
      <c r="L59" s="1062"/>
      <c r="M59" s="1062"/>
      <c r="N59" s="1062"/>
      <c r="O59" s="1062"/>
      <c r="P59" s="1062"/>
      <c r="Q59" s="1062"/>
      <c r="R59" s="1062"/>
      <c r="S59" s="1062"/>
      <c r="T59" s="1062"/>
      <c r="U59" s="1062"/>
      <c r="V59" s="1062"/>
      <c r="W59" s="1062"/>
      <c r="X59" s="1062"/>
      <c r="Y59" s="1062"/>
      <c r="Z59" s="1062"/>
      <c r="AA59" s="1062"/>
      <c r="AB59" s="1062"/>
      <c r="AC59" s="1062"/>
      <c r="AD59" s="1062"/>
      <c r="AE59" s="1062"/>
      <c r="AF59" s="1062"/>
      <c r="AG59" s="1062"/>
      <c r="AH59" s="1062"/>
    </row>
    <row r="60" spans="1:34" ht="15.9" customHeight="1" x14ac:dyDescent="0.2">
      <c r="A60" s="784"/>
      <c r="B60" s="784"/>
      <c r="C60" s="785"/>
      <c r="D60" s="1062"/>
      <c r="E60" s="1062"/>
      <c r="F60" s="1062"/>
      <c r="G60" s="1062"/>
      <c r="H60" s="1062"/>
      <c r="I60" s="1062"/>
      <c r="J60" s="1062"/>
      <c r="K60" s="1062"/>
      <c r="L60" s="1062"/>
      <c r="M60" s="1062"/>
      <c r="N60" s="1062"/>
      <c r="O60" s="1062"/>
      <c r="P60" s="1062"/>
      <c r="Q60" s="1062"/>
      <c r="R60" s="1062"/>
      <c r="S60" s="1062"/>
      <c r="T60" s="1062"/>
      <c r="U60" s="1062"/>
      <c r="V60" s="1062"/>
      <c r="W60" s="1062"/>
      <c r="X60" s="1062"/>
      <c r="Y60" s="1062"/>
      <c r="Z60" s="1062"/>
      <c r="AA60" s="1062"/>
      <c r="AB60" s="1062"/>
      <c r="AC60" s="1062"/>
      <c r="AD60" s="1062"/>
      <c r="AE60" s="1062"/>
      <c r="AF60" s="1062"/>
      <c r="AG60" s="1062"/>
      <c r="AH60" s="1062"/>
    </row>
    <row r="61" spans="1:34" ht="15.9" customHeight="1" x14ac:dyDescent="0.2">
      <c r="A61" s="784"/>
      <c r="B61" s="784"/>
      <c r="C61" s="785"/>
      <c r="D61" s="1062"/>
      <c r="E61" s="1062"/>
      <c r="F61" s="1062"/>
      <c r="G61" s="1062"/>
      <c r="H61" s="1062"/>
      <c r="I61" s="1062"/>
      <c r="J61" s="1062"/>
      <c r="K61" s="1062"/>
      <c r="L61" s="1062"/>
      <c r="M61" s="1062"/>
      <c r="N61" s="1062"/>
      <c r="O61" s="1062"/>
      <c r="P61" s="1062"/>
      <c r="Q61" s="1062"/>
      <c r="R61" s="1062"/>
      <c r="S61" s="1062"/>
      <c r="T61" s="1062"/>
      <c r="U61" s="1062"/>
      <c r="V61" s="1062"/>
      <c r="W61" s="1062"/>
      <c r="X61" s="1062"/>
      <c r="Y61" s="1062"/>
      <c r="Z61" s="1062"/>
      <c r="AA61" s="1062"/>
      <c r="AB61" s="1062"/>
      <c r="AC61" s="1062"/>
      <c r="AD61" s="1062"/>
      <c r="AE61" s="1062"/>
      <c r="AF61" s="1062"/>
      <c r="AG61" s="1062"/>
      <c r="AH61" s="1062"/>
    </row>
    <row r="62" spans="1:34" ht="30.75" customHeight="1" x14ac:dyDescent="0.2">
      <c r="A62" s="784"/>
      <c r="B62" s="784"/>
      <c r="C62" s="785"/>
      <c r="D62" s="1062"/>
      <c r="E62" s="1062"/>
      <c r="F62" s="1062"/>
      <c r="G62" s="1062"/>
      <c r="H62" s="1062"/>
      <c r="I62" s="1062"/>
      <c r="J62" s="1062"/>
      <c r="K62" s="1062"/>
      <c r="L62" s="1062"/>
      <c r="M62" s="1062"/>
      <c r="N62" s="1062"/>
      <c r="O62" s="1062"/>
      <c r="P62" s="1062"/>
      <c r="Q62" s="1062"/>
      <c r="R62" s="1062"/>
      <c r="S62" s="1062"/>
      <c r="T62" s="1062"/>
      <c r="U62" s="1062"/>
      <c r="V62" s="1062"/>
      <c r="W62" s="1062"/>
      <c r="X62" s="1062"/>
      <c r="Y62" s="1062"/>
      <c r="Z62" s="1062"/>
      <c r="AA62" s="1062"/>
      <c r="AB62" s="1062"/>
      <c r="AC62" s="1062"/>
      <c r="AD62" s="1062"/>
      <c r="AE62" s="1062"/>
      <c r="AF62" s="1062"/>
      <c r="AG62" s="1062"/>
      <c r="AH62" s="1062"/>
    </row>
  </sheetData>
  <mergeCells count="293">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14"/>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zoomScaleNormal="100" zoomScaleSheetLayoutView="100" workbookViewId="0">
      <selection activeCell="C2" sqref="C2:G2"/>
    </sheetView>
  </sheetViews>
  <sheetFormatPr defaultColWidth="8.77734375" defaultRowHeight="12" x14ac:dyDescent="0.2"/>
  <cols>
    <col min="1" max="34" width="3.109375" style="1065" customWidth="1"/>
    <col min="35" max="16384" width="8.77734375" style="1065"/>
  </cols>
  <sheetData>
    <row r="1" spans="1:34" ht="27" customHeight="1" x14ac:dyDescent="0.2">
      <c r="A1" s="1063" t="s">
        <v>539</v>
      </c>
      <c r="B1" s="1064"/>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1064"/>
    </row>
    <row r="2" spans="1:34" s="1067" customFormat="1" ht="16.350000000000001" customHeight="1" thickBot="1" x14ac:dyDescent="0.25">
      <c r="A2" s="1066" t="s">
        <v>540</v>
      </c>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row>
    <row r="3" spans="1:34" s="1071" customFormat="1" ht="14.25" customHeight="1" x14ac:dyDescent="0.2">
      <c r="A3" s="1068" t="s">
        <v>541</v>
      </c>
      <c r="B3" s="1069" t="s">
        <v>150</v>
      </c>
      <c r="C3" s="1069"/>
      <c r="D3" s="1069"/>
      <c r="E3" s="1069"/>
      <c r="F3" s="1069"/>
      <c r="G3" s="1069"/>
      <c r="H3" s="1069"/>
      <c r="I3" s="1069"/>
      <c r="J3" s="1069"/>
      <c r="K3" s="1069"/>
      <c r="L3" s="1069"/>
      <c r="M3" s="1069"/>
      <c r="N3" s="1069"/>
      <c r="O3" s="1069"/>
      <c r="P3" s="1069"/>
      <c r="Q3" s="1069"/>
      <c r="R3" s="1069"/>
      <c r="S3" s="1069"/>
      <c r="T3" s="1069"/>
      <c r="U3" s="1069"/>
      <c r="V3" s="1069"/>
      <c r="W3" s="1069"/>
      <c r="X3" s="1069"/>
      <c r="Y3" s="1069"/>
      <c r="Z3" s="1069"/>
      <c r="AA3" s="1069"/>
      <c r="AB3" s="1069"/>
      <c r="AC3" s="1069"/>
      <c r="AD3" s="1069"/>
      <c r="AE3" s="1069"/>
      <c r="AF3" s="1069"/>
      <c r="AG3" s="1069"/>
      <c r="AH3" s="1070"/>
    </row>
    <row r="4" spans="1:34" s="1071" customFormat="1" ht="21.15" customHeight="1" x14ac:dyDescent="0.2">
      <c r="A4" s="1072"/>
      <c r="B4" s="1073" t="s">
        <v>151</v>
      </c>
      <c r="C4" s="1074"/>
      <c r="D4" s="1074"/>
      <c r="E4" s="1074"/>
      <c r="F4" s="1074"/>
      <c r="G4" s="1074"/>
      <c r="H4" s="1074"/>
      <c r="I4" s="1074"/>
      <c r="J4" s="1074"/>
      <c r="K4" s="1074"/>
      <c r="L4" s="1074"/>
      <c r="M4" s="1074"/>
      <c r="N4" s="1075"/>
      <c r="O4" s="1076" t="s">
        <v>511</v>
      </c>
      <c r="P4" s="1077"/>
      <c r="Q4" s="1077"/>
      <c r="R4" s="1078"/>
      <c r="S4" s="1076" t="s">
        <v>512</v>
      </c>
      <c r="T4" s="1077"/>
      <c r="U4" s="1077"/>
      <c r="V4" s="1078"/>
      <c r="W4" s="1076" t="s">
        <v>513</v>
      </c>
      <c r="X4" s="1077"/>
      <c r="Y4" s="1077"/>
      <c r="Z4" s="1078"/>
      <c r="AA4" s="1076" t="s">
        <v>514</v>
      </c>
      <c r="AB4" s="1077"/>
      <c r="AC4" s="1077"/>
      <c r="AD4" s="1078"/>
      <c r="AE4" s="1076" t="s">
        <v>515</v>
      </c>
      <c r="AF4" s="1077"/>
      <c r="AG4" s="1077"/>
      <c r="AH4" s="1079"/>
    </row>
    <row r="5" spans="1:34" s="1071" customFormat="1" ht="16.350000000000001" customHeight="1" x14ac:dyDescent="0.2">
      <c r="A5" s="1072"/>
      <c r="B5" s="1080"/>
      <c r="C5" s="1081"/>
      <c r="D5" s="1081"/>
      <c r="E5" s="1081"/>
      <c r="F5" s="1081"/>
      <c r="G5" s="1081"/>
      <c r="H5" s="1081"/>
      <c r="I5" s="1081"/>
      <c r="J5" s="1081"/>
      <c r="K5" s="1081"/>
      <c r="L5" s="1081"/>
      <c r="M5" s="1081"/>
      <c r="N5" s="1082"/>
      <c r="O5" s="1083" t="s">
        <v>505</v>
      </c>
      <c r="P5" s="1083"/>
      <c r="Q5" s="1076" t="s">
        <v>506</v>
      </c>
      <c r="R5" s="1078"/>
      <c r="S5" s="1083" t="s">
        <v>505</v>
      </c>
      <c r="T5" s="1083"/>
      <c r="U5" s="1076" t="s">
        <v>506</v>
      </c>
      <c r="V5" s="1078"/>
      <c r="W5" s="1083" t="s">
        <v>505</v>
      </c>
      <c r="X5" s="1083"/>
      <c r="Y5" s="1076" t="s">
        <v>506</v>
      </c>
      <c r="Z5" s="1078"/>
      <c r="AA5" s="1083" t="s">
        <v>505</v>
      </c>
      <c r="AB5" s="1083"/>
      <c r="AC5" s="1076" t="s">
        <v>506</v>
      </c>
      <c r="AD5" s="1078"/>
      <c r="AE5" s="1083" t="s">
        <v>505</v>
      </c>
      <c r="AF5" s="1083"/>
      <c r="AG5" s="1076" t="s">
        <v>506</v>
      </c>
      <c r="AH5" s="1079"/>
    </row>
    <row r="6" spans="1:34" s="1071" customFormat="1" ht="16.350000000000001" customHeight="1" x14ac:dyDescent="0.2">
      <c r="A6" s="1072"/>
      <c r="B6" s="1084" t="s">
        <v>153</v>
      </c>
      <c r="C6" s="1077"/>
      <c r="D6" s="1077"/>
      <c r="E6" s="1077"/>
      <c r="F6" s="1077"/>
      <c r="G6" s="1077"/>
      <c r="H6" s="1077"/>
      <c r="I6" s="1077"/>
      <c r="J6" s="1077"/>
      <c r="K6" s="1077"/>
      <c r="L6" s="1077"/>
      <c r="M6" s="1077"/>
      <c r="N6" s="1078"/>
      <c r="O6" s="1076"/>
      <c r="P6" s="1078"/>
      <c r="Q6" s="1076"/>
      <c r="R6" s="1078"/>
      <c r="S6" s="1076"/>
      <c r="T6" s="1078"/>
      <c r="U6" s="1076"/>
      <c r="V6" s="1078"/>
      <c r="W6" s="1076"/>
      <c r="X6" s="1078"/>
      <c r="Y6" s="1076"/>
      <c r="Z6" s="1078"/>
      <c r="AA6" s="1076"/>
      <c r="AB6" s="1078"/>
      <c r="AC6" s="1076"/>
      <c r="AD6" s="1078"/>
      <c r="AE6" s="1076"/>
      <c r="AF6" s="1078"/>
      <c r="AG6" s="1076"/>
      <c r="AH6" s="1079"/>
    </row>
    <row r="7" spans="1:34" s="1071" customFormat="1" ht="16.350000000000001" customHeight="1" x14ac:dyDescent="0.2">
      <c r="A7" s="1072"/>
      <c r="B7" s="1084" t="s">
        <v>154</v>
      </c>
      <c r="C7" s="1077"/>
      <c r="D7" s="1077"/>
      <c r="E7" s="1077"/>
      <c r="F7" s="1077"/>
      <c r="G7" s="1077"/>
      <c r="H7" s="1077"/>
      <c r="I7" s="1077"/>
      <c r="J7" s="1077"/>
      <c r="K7" s="1077"/>
      <c r="L7" s="1077"/>
      <c r="M7" s="1077"/>
      <c r="N7" s="1078"/>
      <c r="O7" s="1076"/>
      <c r="P7" s="1078"/>
      <c r="Q7" s="1076"/>
      <c r="R7" s="1078"/>
      <c r="S7" s="1076"/>
      <c r="T7" s="1078"/>
      <c r="U7" s="1076"/>
      <c r="V7" s="1078"/>
      <c r="W7" s="1076"/>
      <c r="X7" s="1078"/>
      <c r="Y7" s="1076"/>
      <c r="Z7" s="1078"/>
      <c r="AA7" s="1076"/>
      <c r="AB7" s="1078"/>
      <c r="AC7" s="1076"/>
      <c r="AD7" s="1078"/>
      <c r="AE7" s="1076"/>
      <c r="AF7" s="1078"/>
      <c r="AG7" s="1076"/>
      <c r="AH7" s="1079"/>
    </row>
    <row r="8" spans="1:34" s="1071" customFormat="1" ht="14.25" customHeight="1" x14ac:dyDescent="0.2">
      <c r="A8" s="1072"/>
      <c r="B8" s="1085" t="s">
        <v>155</v>
      </c>
      <c r="C8" s="1085"/>
      <c r="D8" s="1085"/>
      <c r="E8" s="1085"/>
      <c r="F8" s="1085"/>
      <c r="G8" s="1085"/>
      <c r="H8" s="1085"/>
      <c r="I8" s="1085"/>
      <c r="J8" s="1085"/>
      <c r="K8" s="1085"/>
      <c r="L8" s="1085"/>
      <c r="M8" s="1085"/>
      <c r="N8" s="1085"/>
      <c r="O8" s="1085"/>
      <c r="P8" s="1085"/>
      <c r="Q8" s="1085"/>
      <c r="R8" s="1085"/>
      <c r="S8" s="1085"/>
      <c r="T8" s="1085"/>
      <c r="U8" s="1085"/>
      <c r="V8" s="1085"/>
      <c r="W8" s="1085"/>
      <c r="X8" s="1085"/>
      <c r="Y8" s="1085"/>
      <c r="Z8" s="1085"/>
      <c r="AA8" s="1085"/>
      <c r="AB8" s="1085"/>
      <c r="AC8" s="1085"/>
      <c r="AD8" s="1085"/>
      <c r="AE8" s="1085"/>
      <c r="AF8" s="1085"/>
      <c r="AG8" s="1085"/>
      <c r="AH8" s="1086"/>
    </row>
    <row r="9" spans="1:34" s="1071" customFormat="1" ht="16.350000000000001" customHeight="1" x14ac:dyDescent="0.2">
      <c r="A9" s="1087"/>
      <c r="B9" s="1088" t="s">
        <v>516</v>
      </c>
      <c r="C9" s="1089"/>
      <c r="D9" s="1089"/>
      <c r="E9" s="1089"/>
      <c r="F9" s="1089"/>
      <c r="G9" s="1089"/>
      <c r="H9" s="1089"/>
      <c r="I9" s="1089"/>
      <c r="J9" s="1090"/>
      <c r="K9" s="1091" t="s">
        <v>517</v>
      </c>
      <c r="L9" s="1091"/>
      <c r="M9" s="1091"/>
      <c r="N9" s="1091" t="s">
        <v>518</v>
      </c>
      <c r="O9" s="1091"/>
      <c r="P9" s="1091"/>
      <c r="Q9" s="1091" t="s">
        <v>519</v>
      </c>
      <c r="R9" s="1091"/>
      <c r="S9" s="1091"/>
      <c r="T9" s="1091" t="s">
        <v>520</v>
      </c>
      <c r="U9" s="1091"/>
      <c r="V9" s="1091"/>
      <c r="W9" s="1091" t="s">
        <v>521</v>
      </c>
      <c r="X9" s="1091"/>
      <c r="Y9" s="1091"/>
      <c r="Z9" s="1091" t="s">
        <v>522</v>
      </c>
      <c r="AA9" s="1091"/>
      <c r="AB9" s="1091"/>
      <c r="AC9" s="1091" t="s">
        <v>79</v>
      </c>
      <c r="AD9" s="1091"/>
      <c r="AE9" s="1091"/>
      <c r="AF9" s="1091" t="s">
        <v>82</v>
      </c>
      <c r="AG9" s="1091"/>
      <c r="AH9" s="1092"/>
    </row>
    <row r="10" spans="1:34" s="1071" customFormat="1" ht="15.6" customHeight="1" x14ac:dyDescent="0.2">
      <c r="A10" s="1087"/>
      <c r="B10" s="1093"/>
      <c r="C10" s="1094"/>
      <c r="D10" s="1094"/>
      <c r="E10" s="1094"/>
      <c r="F10" s="1094"/>
      <c r="G10" s="1094"/>
      <c r="H10" s="1094"/>
      <c r="I10" s="1094"/>
      <c r="J10" s="1095"/>
      <c r="K10" s="1091"/>
      <c r="L10" s="1091"/>
      <c r="M10" s="1091"/>
      <c r="N10" s="1091"/>
      <c r="O10" s="1091"/>
      <c r="P10" s="1091"/>
      <c r="Q10" s="1091"/>
      <c r="R10" s="1091"/>
      <c r="S10" s="1091"/>
      <c r="T10" s="1091"/>
      <c r="U10" s="1091"/>
      <c r="V10" s="1091"/>
      <c r="W10" s="1091"/>
      <c r="X10" s="1091"/>
      <c r="Y10" s="1091"/>
      <c r="Z10" s="1091"/>
      <c r="AA10" s="1091"/>
      <c r="AB10" s="1091"/>
      <c r="AC10" s="1091"/>
      <c r="AD10" s="1091"/>
      <c r="AE10" s="1091"/>
      <c r="AF10" s="1091"/>
      <c r="AG10" s="1091"/>
      <c r="AH10" s="1092"/>
    </row>
    <row r="11" spans="1:34" s="1071" customFormat="1" ht="15.9" customHeight="1" x14ac:dyDescent="0.2">
      <c r="A11" s="1087"/>
      <c r="B11" s="1096"/>
      <c r="C11" s="1097"/>
      <c r="D11" s="1097"/>
      <c r="E11" s="1097"/>
      <c r="F11" s="1097"/>
      <c r="G11" s="1097"/>
      <c r="H11" s="1097"/>
      <c r="I11" s="1097"/>
      <c r="J11" s="1098"/>
      <c r="K11" s="1099" t="s">
        <v>523</v>
      </c>
      <c r="L11" s="1100"/>
      <c r="M11" s="1100"/>
      <c r="N11" s="1100"/>
      <c r="O11" s="1100"/>
      <c r="P11" s="1100"/>
      <c r="Q11" s="1100"/>
      <c r="R11" s="1100"/>
      <c r="S11" s="1101"/>
      <c r="T11" s="1102"/>
      <c r="U11" s="1103"/>
      <c r="V11" s="1103"/>
      <c r="W11" s="1103"/>
      <c r="X11" s="1103"/>
      <c r="Y11" s="1103"/>
      <c r="Z11" s="1103"/>
      <c r="AA11" s="1103"/>
      <c r="AB11" s="1103"/>
      <c r="AC11" s="1103"/>
      <c r="AD11" s="1103"/>
      <c r="AE11" s="1103"/>
      <c r="AF11" s="1103"/>
      <c r="AG11" s="1103"/>
      <c r="AH11" s="1104"/>
    </row>
    <row r="12" spans="1:34" s="1071" customFormat="1" ht="15.9" customHeight="1" x14ac:dyDescent="0.2">
      <c r="A12" s="1087"/>
      <c r="B12" s="1105" t="s">
        <v>524</v>
      </c>
      <c r="C12" s="1106"/>
      <c r="D12" s="1107"/>
      <c r="E12" s="1107"/>
      <c r="F12" s="1107"/>
      <c r="G12" s="1107"/>
      <c r="H12" s="1107"/>
      <c r="I12" s="1107"/>
      <c r="J12" s="1107"/>
      <c r="K12" s="1108"/>
      <c r="L12" s="1109"/>
      <c r="M12" s="1109"/>
      <c r="N12" s="1109"/>
      <c r="O12" s="1109"/>
      <c r="P12" s="1110" t="s">
        <v>525</v>
      </c>
      <c r="Q12" s="1110"/>
      <c r="R12" s="1111"/>
      <c r="S12" s="1111"/>
      <c r="T12" s="1111"/>
      <c r="U12" s="1111"/>
      <c r="V12" s="1110" t="s">
        <v>65</v>
      </c>
      <c r="W12" s="1110"/>
      <c r="X12" s="1109"/>
      <c r="Y12" s="1109"/>
      <c r="Z12" s="1109"/>
      <c r="AA12" s="1109"/>
      <c r="AB12" s="1110" t="s">
        <v>525</v>
      </c>
      <c r="AC12" s="1110"/>
      <c r="AD12" s="1111"/>
      <c r="AE12" s="1111"/>
      <c r="AF12" s="1111"/>
      <c r="AG12" s="1111"/>
      <c r="AH12" s="1112"/>
    </row>
    <row r="13" spans="1:34" s="1071" customFormat="1" ht="15.9" customHeight="1" x14ac:dyDescent="0.2">
      <c r="A13" s="1087"/>
      <c r="B13" s="1113"/>
      <c r="C13" s="1114"/>
      <c r="D13" s="1115" t="s">
        <v>526</v>
      </c>
      <c r="E13" s="1115"/>
      <c r="F13" s="1116"/>
      <c r="G13" s="1117" t="s">
        <v>527</v>
      </c>
      <c r="H13" s="1118"/>
      <c r="I13" s="1118"/>
      <c r="J13" s="1119"/>
      <c r="K13" s="1108"/>
      <c r="L13" s="1109"/>
      <c r="M13" s="1109"/>
      <c r="N13" s="1109"/>
      <c r="O13" s="1109"/>
      <c r="P13" s="1110" t="s">
        <v>525</v>
      </c>
      <c r="Q13" s="1110"/>
      <c r="R13" s="1111"/>
      <c r="S13" s="1111"/>
      <c r="T13" s="1111"/>
      <c r="U13" s="1111"/>
      <c r="V13" s="1110" t="s">
        <v>65</v>
      </c>
      <c r="W13" s="1110"/>
      <c r="X13" s="1109"/>
      <c r="Y13" s="1109"/>
      <c r="Z13" s="1109"/>
      <c r="AA13" s="1109"/>
      <c r="AB13" s="1110" t="s">
        <v>525</v>
      </c>
      <c r="AC13" s="1110"/>
      <c r="AD13" s="1111"/>
      <c r="AE13" s="1111"/>
      <c r="AF13" s="1111"/>
      <c r="AG13" s="1111"/>
      <c r="AH13" s="1112"/>
    </row>
    <row r="14" spans="1:34" s="1071" customFormat="1" ht="15.9" customHeight="1" x14ac:dyDescent="0.2">
      <c r="A14" s="1087"/>
      <c r="B14" s="1113"/>
      <c r="C14" s="1114"/>
      <c r="D14" s="1120"/>
      <c r="E14" s="1120"/>
      <c r="F14" s="1121"/>
      <c r="G14" s="1117" t="s">
        <v>79</v>
      </c>
      <c r="H14" s="1118"/>
      <c r="I14" s="1118"/>
      <c r="J14" s="1119"/>
      <c r="K14" s="1108"/>
      <c r="L14" s="1109"/>
      <c r="M14" s="1109"/>
      <c r="N14" s="1109"/>
      <c r="O14" s="1109"/>
      <c r="P14" s="1110" t="s">
        <v>525</v>
      </c>
      <c r="Q14" s="1110"/>
      <c r="R14" s="1111"/>
      <c r="S14" s="1111"/>
      <c r="T14" s="1111"/>
      <c r="U14" s="1111"/>
      <c r="V14" s="1110" t="s">
        <v>65</v>
      </c>
      <c r="W14" s="1110"/>
      <c r="X14" s="1109"/>
      <c r="Y14" s="1109"/>
      <c r="Z14" s="1109"/>
      <c r="AA14" s="1109"/>
      <c r="AB14" s="1110" t="s">
        <v>525</v>
      </c>
      <c r="AC14" s="1110"/>
      <c r="AD14" s="1111"/>
      <c r="AE14" s="1111"/>
      <c r="AF14" s="1111"/>
      <c r="AG14" s="1111"/>
      <c r="AH14" s="1112"/>
    </row>
    <row r="15" spans="1:34" s="1071" customFormat="1" ht="15.9" customHeight="1" x14ac:dyDescent="0.2">
      <c r="A15" s="1087"/>
      <c r="B15" s="1122"/>
      <c r="C15" s="1123"/>
      <c r="D15" s="1124"/>
      <c r="E15" s="1124"/>
      <c r="F15" s="1125"/>
      <c r="G15" s="1117" t="s">
        <v>528</v>
      </c>
      <c r="H15" s="1118"/>
      <c r="I15" s="1118"/>
      <c r="J15" s="1119"/>
      <c r="K15" s="1108"/>
      <c r="L15" s="1109"/>
      <c r="M15" s="1109"/>
      <c r="N15" s="1109"/>
      <c r="O15" s="1109"/>
      <c r="P15" s="1110" t="s">
        <v>525</v>
      </c>
      <c r="Q15" s="1110"/>
      <c r="R15" s="1111"/>
      <c r="S15" s="1111"/>
      <c r="T15" s="1111"/>
      <c r="U15" s="1111"/>
      <c r="V15" s="1110" t="s">
        <v>65</v>
      </c>
      <c r="W15" s="1110"/>
      <c r="X15" s="1109"/>
      <c r="Y15" s="1109"/>
      <c r="Z15" s="1109"/>
      <c r="AA15" s="1109"/>
      <c r="AB15" s="1110" t="s">
        <v>525</v>
      </c>
      <c r="AC15" s="1110"/>
      <c r="AD15" s="1111"/>
      <c r="AE15" s="1111"/>
      <c r="AF15" s="1111"/>
      <c r="AG15" s="1111"/>
      <c r="AH15" s="1112"/>
    </row>
    <row r="16" spans="1:34" s="1071" customFormat="1" ht="16.350000000000001" customHeight="1" x14ac:dyDescent="0.2">
      <c r="A16" s="1087"/>
      <c r="B16" s="1126" t="s">
        <v>529</v>
      </c>
      <c r="C16" s="1107"/>
      <c r="D16" s="1107"/>
      <c r="E16" s="1107"/>
      <c r="F16" s="1107"/>
      <c r="G16" s="1107"/>
      <c r="H16" s="1107"/>
      <c r="I16" s="1107"/>
      <c r="J16" s="1107"/>
      <c r="K16" s="1108"/>
      <c r="L16" s="1109"/>
      <c r="M16" s="1109"/>
      <c r="N16" s="1109"/>
      <c r="O16" s="1109"/>
      <c r="P16" s="1110" t="s">
        <v>525</v>
      </c>
      <c r="Q16" s="1110"/>
      <c r="R16" s="1111"/>
      <c r="S16" s="1111"/>
      <c r="T16" s="1111"/>
      <c r="U16" s="1111"/>
      <c r="V16" s="1110" t="s">
        <v>65</v>
      </c>
      <c r="W16" s="1110"/>
      <c r="X16" s="1109"/>
      <c r="Y16" s="1109"/>
      <c r="Z16" s="1109"/>
      <c r="AA16" s="1109"/>
      <c r="AB16" s="1110" t="s">
        <v>525</v>
      </c>
      <c r="AC16" s="1110"/>
      <c r="AD16" s="1111"/>
      <c r="AE16" s="1111"/>
      <c r="AF16" s="1111"/>
      <c r="AG16" s="1111"/>
      <c r="AH16" s="1112"/>
    </row>
    <row r="17" spans="1:34" s="1071" customFormat="1" ht="16.350000000000001" customHeight="1" thickBot="1" x14ac:dyDescent="0.25">
      <c r="A17" s="1087"/>
      <c r="B17" s="1127" t="s">
        <v>57</v>
      </c>
      <c r="C17" s="1128"/>
      <c r="D17" s="1128"/>
      <c r="E17" s="1128"/>
      <c r="F17" s="1128"/>
      <c r="G17" s="1128"/>
      <c r="H17" s="1128"/>
      <c r="I17" s="1128"/>
      <c r="J17" s="1128"/>
      <c r="K17" s="1129"/>
      <c r="L17" s="1130"/>
      <c r="M17" s="1130"/>
      <c r="N17" s="1130"/>
      <c r="O17" s="1130"/>
      <c r="P17" s="1130"/>
      <c r="Q17" s="1130"/>
      <c r="R17" s="1130"/>
      <c r="S17" s="1130"/>
      <c r="T17" s="1131" t="s">
        <v>157</v>
      </c>
      <c r="U17" s="1131"/>
      <c r="V17" s="1132"/>
      <c r="W17" s="1133"/>
      <c r="X17" s="1133"/>
      <c r="Y17" s="1133"/>
      <c r="Z17" s="1133"/>
      <c r="AA17" s="1133"/>
      <c r="AB17" s="1133"/>
      <c r="AC17" s="1133"/>
      <c r="AD17" s="1133"/>
      <c r="AE17" s="1133"/>
      <c r="AF17" s="1133"/>
      <c r="AG17" s="1133"/>
      <c r="AH17" s="1134"/>
    </row>
    <row r="18" spans="1:34" s="1071" customFormat="1" ht="14.25" customHeight="1" x14ac:dyDescent="0.2">
      <c r="A18" s="1068" t="s">
        <v>542</v>
      </c>
      <c r="B18" s="1069" t="s">
        <v>150</v>
      </c>
      <c r="C18" s="1069"/>
      <c r="D18" s="1069"/>
      <c r="E18" s="1069"/>
      <c r="F18" s="1069"/>
      <c r="G18" s="1069"/>
      <c r="H18" s="1069"/>
      <c r="I18" s="1069"/>
      <c r="J18" s="1069"/>
      <c r="K18" s="1069"/>
      <c r="L18" s="1069"/>
      <c r="M18" s="1069"/>
      <c r="N18" s="1069"/>
      <c r="O18" s="1069"/>
      <c r="P18" s="1069"/>
      <c r="Q18" s="1069"/>
      <c r="R18" s="1069"/>
      <c r="S18" s="1069"/>
      <c r="T18" s="1069"/>
      <c r="U18" s="1069"/>
      <c r="V18" s="1069"/>
      <c r="W18" s="1069"/>
      <c r="X18" s="1069"/>
      <c r="Y18" s="1069"/>
      <c r="Z18" s="1069"/>
      <c r="AA18" s="1069"/>
      <c r="AB18" s="1069"/>
      <c r="AC18" s="1069"/>
      <c r="AD18" s="1069"/>
      <c r="AE18" s="1069"/>
      <c r="AF18" s="1069"/>
      <c r="AG18" s="1069"/>
      <c r="AH18" s="1070"/>
    </row>
    <row r="19" spans="1:34" s="1071" customFormat="1" ht="21.15" customHeight="1" x14ac:dyDescent="0.2">
      <c r="A19" s="1072"/>
      <c r="B19" s="1073" t="s">
        <v>151</v>
      </c>
      <c r="C19" s="1074"/>
      <c r="D19" s="1074"/>
      <c r="E19" s="1074"/>
      <c r="F19" s="1074"/>
      <c r="G19" s="1074"/>
      <c r="H19" s="1074"/>
      <c r="I19" s="1074"/>
      <c r="J19" s="1074"/>
      <c r="K19" s="1074"/>
      <c r="L19" s="1074"/>
      <c r="M19" s="1074"/>
      <c r="N19" s="1075"/>
      <c r="O19" s="1076" t="s">
        <v>511</v>
      </c>
      <c r="P19" s="1077"/>
      <c r="Q19" s="1077"/>
      <c r="R19" s="1078"/>
      <c r="S19" s="1076" t="s">
        <v>512</v>
      </c>
      <c r="T19" s="1077"/>
      <c r="U19" s="1077"/>
      <c r="V19" s="1078"/>
      <c r="W19" s="1076" t="s">
        <v>513</v>
      </c>
      <c r="X19" s="1077"/>
      <c r="Y19" s="1077"/>
      <c r="Z19" s="1078"/>
      <c r="AA19" s="1076" t="s">
        <v>514</v>
      </c>
      <c r="AB19" s="1077"/>
      <c r="AC19" s="1077"/>
      <c r="AD19" s="1078"/>
      <c r="AE19" s="1076" t="s">
        <v>515</v>
      </c>
      <c r="AF19" s="1077"/>
      <c r="AG19" s="1077"/>
      <c r="AH19" s="1079"/>
    </row>
    <row r="20" spans="1:34" s="1071" customFormat="1" ht="16.350000000000001" customHeight="1" x14ac:dyDescent="0.2">
      <c r="A20" s="1072"/>
      <c r="B20" s="1080"/>
      <c r="C20" s="1081"/>
      <c r="D20" s="1081"/>
      <c r="E20" s="1081"/>
      <c r="F20" s="1081"/>
      <c r="G20" s="1081"/>
      <c r="H20" s="1081"/>
      <c r="I20" s="1081"/>
      <c r="J20" s="1081"/>
      <c r="K20" s="1081"/>
      <c r="L20" s="1081"/>
      <c r="M20" s="1081"/>
      <c r="N20" s="1082"/>
      <c r="O20" s="1083" t="s">
        <v>505</v>
      </c>
      <c r="P20" s="1083"/>
      <c r="Q20" s="1076" t="s">
        <v>506</v>
      </c>
      <c r="R20" s="1078"/>
      <c r="S20" s="1083" t="s">
        <v>505</v>
      </c>
      <c r="T20" s="1083"/>
      <c r="U20" s="1076" t="s">
        <v>506</v>
      </c>
      <c r="V20" s="1078"/>
      <c r="W20" s="1083" t="s">
        <v>505</v>
      </c>
      <c r="X20" s="1083"/>
      <c r="Y20" s="1076" t="s">
        <v>506</v>
      </c>
      <c r="Z20" s="1078"/>
      <c r="AA20" s="1083" t="s">
        <v>505</v>
      </c>
      <c r="AB20" s="1083"/>
      <c r="AC20" s="1076" t="s">
        <v>506</v>
      </c>
      <c r="AD20" s="1078"/>
      <c r="AE20" s="1083" t="s">
        <v>505</v>
      </c>
      <c r="AF20" s="1083"/>
      <c r="AG20" s="1076" t="s">
        <v>506</v>
      </c>
      <c r="AH20" s="1079"/>
    </row>
    <row r="21" spans="1:34" s="1071" customFormat="1" ht="16.350000000000001" customHeight="1" x14ac:dyDescent="0.2">
      <c r="A21" s="1072"/>
      <c r="B21" s="1084" t="s">
        <v>153</v>
      </c>
      <c r="C21" s="1077"/>
      <c r="D21" s="1077"/>
      <c r="E21" s="1077"/>
      <c r="F21" s="1077"/>
      <c r="G21" s="1077"/>
      <c r="H21" s="1077"/>
      <c r="I21" s="1077"/>
      <c r="J21" s="1077"/>
      <c r="K21" s="1077"/>
      <c r="L21" s="1077"/>
      <c r="M21" s="1077"/>
      <c r="N21" s="1078"/>
      <c r="O21" s="1076"/>
      <c r="P21" s="1078"/>
      <c r="Q21" s="1076"/>
      <c r="R21" s="1078"/>
      <c r="S21" s="1076"/>
      <c r="T21" s="1078"/>
      <c r="U21" s="1076"/>
      <c r="V21" s="1078"/>
      <c r="W21" s="1076"/>
      <c r="X21" s="1078"/>
      <c r="Y21" s="1076"/>
      <c r="Z21" s="1078"/>
      <c r="AA21" s="1076"/>
      <c r="AB21" s="1078"/>
      <c r="AC21" s="1076"/>
      <c r="AD21" s="1078"/>
      <c r="AE21" s="1076"/>
      <c r="AF21" s="1078"/>
      <c r="AG21" s="1076"/>
      <c r="AH21" s="1079"/>
    </row>
    <row r="22" spans="1:34" s="1071" customFormat="1" ht="16.350000000000001" customHeight="1" x14ac:dyDescent="0.2">
      <c r="A22" s="1072"/>
      <c r="B22" s="1084" t="s">
        <v>154</v>
      </c>
      <c r="C22" s="1077"/>
      <c r="D22" s="1077"/>
      <c r="E22" s="1077"/>
      <c r="F22" s="1077"/>
      <c r="G22" s="1077"/>
      <c r="H22" s="1077"/>
      <c r="I22" s="1077"/>
      <c r="J22" s="1077"/>
      <c r="K22" s="1077"/>
      <c r="L22" s="1077"/>
      <c r="M22" s="1077"/>
      <c r="N22" s="1078"/>
      <c r="O22" s="1076"/>
      <c r="P22" s="1078"/>
      <c r="Q22" s="1076"/>
      <c r="R22" s="1078"/>
      <c r="S22" s="1076"/>
      <c r="T22" s="1078"/>
      <c r="U22" s="1076"/>
      <c r="V22" s="1078"/>
      <c r="W22" s="1076"/>
      <c r="X22" s="1078"/>
      <c r="Y22" s="1076"/>
      <c r="Z22" s="1078"/>
      <c r="AA22" s="1076"/>
      <c r="AB22" s="1078"/>
      <c r="AC22" s="1076"/>
      <c r="AD22" s="1078"/>
      <c r="AE22" s="1076"/>
      <c r="AF22" s="1078"/>
      <c r="AG22" s="1076"/>
      <c r="AH22" s="1079"/>
    </row>
    <row r="23" spans="1:34" s="1071" customFormat="1" ht="14.25" customHeight="1" x14ac:dyDescent="0.2">
      <c r="A23" s="1072"/>
      <c r="B23" s="1085" t="s">
        <v>155</v>
      </c>
      <c r="C23" s="1085"/>
      <c r="D23" s="1085"/>
      <c r="E23" s="1085"/>
      <c r="F23" s="1085"/>
      <c r="G23" s="1085"/>
      <c r="H23" s="1085"/>
      <c r="I23" s="1085"/>
      <c r="J23" s="1085"/>
      <c r="K23" s="1085"/>
      <c r="L23" s="1085"/>
      <c r="M23" s="1085"/>
      <c r="N23" s="1085"/>
      <c r="O23" s="1085"/>
      <c r="P23" s="1085"/>
      <c r="Q23" s="1085"/>
      <c r="R23" s="1085"/>
      <c r="S23" s="1085"/>
      <c r="T23" s="1085"/>
      <c r="U23" s="1085"/>
      <c r="V23" s="1085"/>
      <c r="W23" s="1085"/>
      <c r="X23" s="1085"/>
      <c r="Y23" s="1085"/>
      <c r="Z23" s="1085"/>
      <c r="AA23" s="1085"/>
      <c r="AB23" s="1085"/>
      <c r="AC23" s="1085"/>
      <c r="AD23" s="1085"/>
      <c r="AE23" s="1085"/>
      <c r="AF23" s="1085"/>
      <c r="AG23" s="1085"/>
      <c r="AH23" s="1086"/>
    </row>
    <row r="24" spans="1:34" s="1071" customFormat="1" ht="16.350000000000001" customHeight="1" x14ac:dyDescent="0.2">
      <c r="A24" s="1087"/>
      <c r="B24" s="1088" t="s">
        <v>516</v>
      </c>
      <c r="C24" s="1089"/>
      <c r="D24" s="1089"/>
      <c r="E24" s="1089"/>
      <c r="F24" s="1089"/>
      <c r="G24" s="1089"/>
      <c r="H24" s="1089"/>
      <c r="I24" s="1089"/>
      <c r="J24" s="1090"/>
      <c r="K24" s="1091" t="s">
        <v>517</v>
      </c>
      <c r="L24" s="1091"/>
      <c r="M24" s="1091"/>
      <c r="N24" s="1091" t="s">
        <v>518</v>
      </c>
      <c r="O24" s="1091"/>
      <c r="P24" s="1091"/>
      <c r="Q24" s="1091" t="s">
        <v>519</v>
      </c>
      <c r="R24" s="1091"/>
      <c r="S24" s="1091"/>
      <c r="T24" s="1091" t="s">
        <v>520</v>
      </c>
      <c r="U24" s="1091"/>
      <c r="V24" s="1091"/>
      <c r="W24" s="1091" t="s">
        <v>521</v>
      </c>
      <c r="X24" s="1091"/>
      <c r="Y24" s="1091"/>
      <c r="Z24" s="1091" t="s">
        <v>522</v>
      </c>
      <c r="AA24" s="1091"/>
      <c r="AB24" s="1091"/>
      <c r="AC24" s="1091" t="s">
        <v>79</v>
      </c>
      <c r="AD24" s="1091"/>
      <c r="AE24" s="1091"/>
      <c r="AF24" s="1091" t="s">
        <v>82</v>
      </c>
      <c r="AG24" s="1091"/>
      <c r="AH24" s="1092"/>
    </row>
    <row r="25" spans="1:34" s="1071" customFormat="1" ht="15.6" customHeight="1" x14ac:dyDescent="0.2">
      <c r="A25" s="1087"/>
      <c r="B25" s="1093"/>
      <c r="C25" s="1094"/>
      <c r="D25" s="1094"/>
      <c r="E25" s="1094"/>
      <c r="F25" s="1094"/>
      <c r="G25" s="1094"/>
      <c r="H25" s="1094"/>
      <c r="I25" s="1094"/>
      <c r="J25" s="1095"/>
      <c r="K25" s="1091"/>
      <c r="L25" s="1091"/>
      <c r="M25" s="1091"/>
      <c r="N25" s="1091"/>
      <c r="O25" s="1091"/>
      <c r="P25" s="1091"/>
      <c r="Q25" s="1091"/>
      <c r="R25" s="1091"/>
      <c r="S25" s="1091"/>
      <c r="T25" s="1091"/>
      <c r="U25" s="1091"/>
      <c r="V25" s="1091"/>
      <c r="W25" s="1091"/>
      <c r="X25" s="1091"/>
      <c r="Y25" s="1091"/>
      <c r="Z25" s="1091"/>
      <c r="AA25" s="1091"/>
      <c r="AB25" s="1091"/>
      <c r="AC25" s="1091"/>
      <c r="AD25" s="1091"/>
      <c r="AE25" s="1091"/>
      <c r="AF25" s="1091"/>
      <c r="AG25" s="1091"/>
      <c r="AH25" s="1092"/>
    </row>
    <row r="26" spans="1:34" s="1071" customFormat="1" ht="15.9" customHeight="1" x14ac:dyDescent="0.2">
      <c r="A26" s="1087"/>
      <c r="B26" s="1096"/>
      <c r="C26" s="1097"/>
      <c r="D26" s="1097"/>
      <c r="E26" s="1097"/>
      <c r="F26" s="1097"/>
      <c r="G26" s="1097"/>
      <c r="H26" s="1097"/>
      <c r="I26" s="1097"/>
      <c r="J26" s="1098"/>
      <c r="K26" s="1099" t="s">
        <v>523</v>
      </c>
      <c r="L26" s="1100"/>
      <c r="M26" s="1100"/>
      <c r="N26" s="1100"/>
      <c r="O26" s="1100"/>
      <c r="P26" s="1100"/>
      <c r="Q26" s="1100"/>
      <c r="R26" s="1100"/>
      <c r="S26" s="1101"/>
      <c r="T26" s="1102"/>
      <c r="U26" s="1103"/>
      <c r="V26" s="1103"/>
      <c r="W26" s="1103"/>
      <c r="X26" s="1103"/>
      <c r="Y26" s="1103"/>
      <c r="Z26" s="1103"/>
      <c r="AA26" s="1103"/>
      <c r="AB26" s="1103"/>
      <c r="AC26" s="1103"/>
      <c r="AD26" s="1103"/>
      <c r="AE26" s="1103"/>
      <c r="AF26" s="1103"/>
      <c r="AG26" s="1103"/>
      <c r="AH26" s="1104"/>
    </row>
    <row r="27" spans="1:34" s="1071" customFormat="1" ht="15.9" customHeight="1" x14ac:dyDescent="0.2">
      <c r="A27" s="1087"/>
      <c r="B27" s="1105" t="s">
        <v>524</v>
      </c>
      <c r="C27" s="1106"/>
      <c r="D27" s="1107"/>
      <c r="E27" s="1107"/>
      <c r="F27" s="1107"/>
      <c r="G27" s="1107"/>
      <c r="H27" s="1107"/>
      <c r="I27" s="1107"/>
      <c r="J27" s="1107"/>
      <c r="K27" s="1108"/>
      <c r="L27" s="1109"/>
      <c r="M27" s="1109"/>
      <c r="N27" s="1109"/>
      <c r="O27" s="1109"/>
      <c r="P27" s="1110" t="s">
        <v>525</v>
      </c>
      <c r="Q27" s="1110"/>
      <c r="R27" s="1111"/>
      <c r="S27" s="1111"/>
      <c r="T27" s="1111"/>
      <c r="U27" s="1111"/>
      <c r="V27" s="1110" t="s">
        <v>65</v>
      </c>
      <c r="W27" s="1110"/>
      <c r="X27" s="1109"/>
      <c r="Y27" s="1109"/>
      <c r="Z27" s="1109"/>
      <c r="AA27" s="1109"/>
      <c r="AB27" s="1110" t="s">
        <v>525</v>
      </c>
      <c r="AC27" s="1110"/>
      <c r="AD27" s="1111"/>
      <c r="AE27" s="1111"/>
      <c r="AF27" s="1111"/>
      <c r="AG27" s="1111"/>
      <c r="AH27" s="1112"/>
    </row>
    <row r="28" spans="1:34" s="1071" customFormat="1" ht="15.9" customHeight="1" x14ac:dyDescent="0.2">
      <c r="A28" s="1087"/>
      <c r="B28" s="1113"/>
      <c r="C28" s="1114"/>
      <c r="D28" s="1115" t="s">
        <v>526</v>
      </c>
      <c r="E28" s="1115"/>
      <c r="F28" s="1116"/>
      <c r="G28" s="1117" t="s">
        <v>527</v>
      </c>
      <c r="H28" s="1118"/>
      <c r="I28" s="1118"/>
      <c r="J28" s="1119"/>
      <c r="K28" s="1108"/>
      <c r="L28" s="1109"/>
      <c r="M28" s="1109"/>
      <c r="N28" s="1109"/>
      <c r="O28" s="1109"/>
      <c r="P28" s="1110" t="s">
        <v>525</v>
      </c>
      <c r="Q28" s="1110"/>
      <c r="R28" s="1111"/>
      <c r="S28" s="1111"/>
      <c r="T28" s="1111"/>
      <c r="U28" s="1111"/>
      <c r="V28" s="1110" t="s">
        <v>65</v>
      </c>
      <c r="W28" s="1110"/>
      <c r="X28" s="1109"/>
      <c r="Y28" s="1109"/>
      <c r="Z28" s="1109"/>
      <c r="AA28" s="1109"/>
      <c r="AB28" s="1110" t="s">
        <v>525</v>
      </c>
      <c r="AC28" s="1110"/>
      <c r="AD28" s="1111"/>
      <c r="AE28" s="1111"/>
      <c r="AF28" s="1111"/>
      <c r="AG28" s="1111"/>
      <c r="AH28" s="1112"/>
    </row>
    <row r="29" spans="1:34" s="1071" customFormat="1" ht="15.9" customHeight="1" x14ac:dyDescent="0.2">
      <c r="A29" s="1087"/>
      <c r="B29" s="1113"/>
      <c r="C29" s="1114"/>
      <c r="D29" s="1120"/>
      <c r="E29" s="1120"/>
      <c r="F29" s="1121"/>
      <c r="G29" s="1117" t="s">
        <v>79</v>
      </c>
      <c r="H29" s="1118"/>
      <c r="I29" s="1118"/>
      <c r="J29" s="1119"/>
      <c r="K29" s="1108"/>
      <c r="L29" s="1109"/>
      <c r="M29" s="1109"/>
      <c r="N29" s="1109"/>
      <c r="O29" s="1109"/>
      <c r="P29" s="1110" t="s">
        <v>525</v>
      </c>
      <c r="Q29" s="1110"/>
      <c r="R29" s="1111"/>
      <c r="S29" s="1111"/>
      <c r="T29" s="1111"/>
      <c r="U29" s="1111"/>
      <c r="V29" s="1110" t="s">
        <v>65</v>
      </c>
      <c r="W29" s="1110"/>
      <c r="X29" s="1109"/>
      <c r="Y29" s="1109"/>
      <c r="Z29" s="1109"/>
      <c r="AA29" s="1109"/>
      <c r="AB29" s="1110" t="s">
        <v>525</v>
      </c>
      <c r="AC29" s="1110"/>
      <c r="AD29" s="1111"/>
      <c r="AE29" s="1111"/>
      <c r="AF29" s="1111"/>
      <c r="AG29" s="1111"/>
      <c r="AH29" s="1112"/>
    </row>
    <row r="30" spans="1:34" s="1071" customFormat="1" ht="15.9" customHeight="1" x14ac:dyDescent="0.2">
      <c r="A30" s="1087"/>
      <c r="B30" s="1122"/>
      <c r="C30" s="1123"/>
      <c r="D30" s="1124"/>
      <c r="E30" s="1124"/>
      <c r="F30" s="1125"/>
      <c r="G30" s="1117" t="s">
        <v>528</v>
      </c>
      <c r="H30" s="1118"/>
      <c r="I30" s="1118"/>
      <c r="J30" s="1119"/>
      <c r="K30" s="1108"/>
      <c r="L30" s="1109"/>
      <c r="M30" s="1109"/>
      <c r="N30" s="1109"/>
      <c r="O30" s="1109"/>
      <c r="P30" s="1110" t="s">
        <v>525</v>
      </c>
      <c r="Q30" s="1110"/>
      <c r="R30" s="1111"/>
      <c r="S30" s="1111"/>
      <c r="T30" s="1111"/>
      <c r="U30" s="1111"/>
      <c r="V30" s="1110" t="s">
        <v>65</v>
      </c>
      <c r="W30" s="1110"/>
      <c r="X30" s="1109"/>
      <c r="Y30" s="1109"/>
      <c r="Z30" s="1109"/>
      <c r="AA30" s="1109"/>
      <c r="AB30" s="1110" t="s">
        <v>525</v>
      </c>
      <c r="AC30" s="1110"/>
      <c r="AD30" s="1111"/>
      <c r="AE30" s="1111"/>
      <c r="AF30" s="1111"/>
      <c r="AG30" s="1111"/>
      <c r="AH30" s="1112"/>
    </row>
    <row r="31" spans="1:34" s="1071" customFormat="1" ht="16.350000000000001" customHeight="1" x14ac:dyDescent="0.2">
      <c r="A31" s="1087"/>
      <c r="B31" s="1126" t="s">
        <v>529</v>
      </c>
      <c r="C31" s="1107"/>
      <c r="D31" s="1107"/>
      <c r="E31" s="1107"/>
      <c r="F31" s="1107"/>
      <c r="G31" s="1107"/>
      <c r="H31" s="1107"/>
      <c r="I31" s="1107"/>
      <c r="J31" s="1107"/>
      <c r="K31" s="1108"/>
      <c r="L31" s="1109"/>
      <c r="M31" s="1109"/>
      <c r="N31" s="1109"/>
      <c r="O31" s="1109"/>
      <c r="P31" s="1110" t="s">
        <v>525</v>
      </c>
      <c r="Q31" s="1110"/>
      <c r="R31" s="1111"/>
      <c r="S31" s="1111"/>
      <c r="T31" s="1111"/>
      <c r="U31" s="1111"/>
      <c r="V31" s="1110" t="s">
        <v>65</v>
      </c>
      <c r="W31" s="1110"/>
      <c r="X31" s="1109"/>
      <c r="Y31" s="1109"/>
      <c r="Z31" s="1109"/>
      <c r="AA31" s="1109"/>
      <c r="AB31" s="1110" t="s">
        <v>525</v>
      </c>
      <c r="AC31" s="1110"/>
      <c r="AD31" s="1111"/>
      <c r="AE31" s="1111"/>
      <c r="AF31" s="1111"/>
      <c r="AG31" s="1111"/>
      <c r="AH31" s="1112"/>
    </row>
    <row r="32" spans="1:34" s="1071" customFormat="1" ht="16.350000000000001" customHeight="1" thickBot="1" x14ac:dyDescent="0.25">
      <c r="A32" s="1087"/>
      <c r="B32" s="1127" t="s">
        <v>57</v>
      </c>
      <c r="C32" s="1128"/>
      <c r="D32" s="1128"/>
      <c r="E32" s="1128"/>
      <c r="F32" s="1128"/>
      <c r="G32" s="1128"/>
      <c r="H32" s="1128"/>
      <c r="I32" s="1128"/>
      <c r="J32" s="1128"/>
      <c r="K32" s="1129"/>
      <c r="L32" s="1130"/>
      <c r="M32" s="1130"/>
      <c r="N32" s="1130"/>
      <c r="O32" s="1130"/>
      <c r="P32" s="1130"/>
      <c r="Q32" s="1130"/>
      <c r="R32" s="1130"/>
      <c r="S32" s="1130"/>
      <c r="T32" s="1131" t="s">
        <v>157</v>
      </c>
      <c r="U32" s="1131"/>
      <c r="V32" s="1132"/>
      <c r="W32" s="1133"/>
      <c r="X32" s="1133"/>
      <c r="Y32" s="1133"/>
      <c r="Z32" s="1133"/>
      <c r="AA32" s="1133"/>
      <c r="AB32" s="1133"/>
      <c r="AC32" s="1133"/>
      <c r="AD32" s="1133"/>
      <c r="AE32" s="1133"/>
      <c r="AF32" s="1133"/>
      <c r="AG32" s="1133"/>
      <c r="AH32" s="1134"/>
    </row>
    <row r="33" spans="1:34" s="1071" customFormat="1" ht="14.25" customHeight="1" x14ac:dyDescent="0.2">
      <c r="A33" s="1068" t="s">
        <v>543</v>
      </c>
      <c r="B33" s="1135" t="s">
        <v>150</v>
      </c>
      <c r="C33" s="1069"/>
      <c r="D33" s="1069"/>
      <c r="E33" s="1069"/>
      <c r="F33" s="1069"/>
      <c r="G33" s="1069"/>
      <c r="H33" s="1069"/>
      <c r="I33" s="1069"/>
      <c r="J33" s="1069"/>
      <c r="K33" s="1069"/>
      <c r="L33" s="1069"/>
      <c r="M33" s="1069"/>
      <c r="N33" s="1069"/>
      <c r="O33" s="1069"/>
      <c r="P33" s="1069"/>
      <c r="Q33" s="1069"/>
      <c r="R33" s="1069"/>
      <c r="S33" s="1069"/>
      <c r="T33" s="1069"/>
      <c r="U33" s="1069"/>
      <c r="V33" s="1069"/>
      <c r="W33" s="1069"/>
      <c r="X33" s="1069"/>
      <c r="Y33" s="1069"/>
      <c r="Z33" s="1069"/>
      <c r="AA33" s="1069"/>
      <c r="AB33" s="1069"/>
      <c r="AC33" s="1069"/>
      <c r="AD33" s="1069"/>
      <c r="AE33" s="1069"/>
      <c r="AF33" s="1069"/>
      <c r="AG33" s="1069"/>
      <c r="AH33" s="1070"/>
    </row>
    <row r="34" spans="1:34" s="1071" customFormat="1" ht="21.15" customHeight="1" x14ac:dyDescent="0.2">
      <c r="A34" s="1072"/>
      <c r="B34" s="1073" t="s">
        <v>151</v>
      </c>
      <c r="C34" s="1074"/>
      <c r="D34" s="1074"/>
      <c r="E34" s="1074"/>
      <c r="F34" s="1074"/>
      <c r="G34" s="1074"/>
      <c r="H34" s="1074"/>
      <c r="I34" s="1074"/>
      <c r="J34" s="1074"/>
      <c r="K34" s="1074"/>
      <c r="L34" s="1074"/>
      <c r="M34" s="1074"/>
      <c r="N34" s="1075"/>
      <c r="O34" s="1076" t="s">
        <v>511</v>
      </c>
      <c r="P34" s="1077"/>
      <c r="Q34" s="1077"/>
      <c r="R34" s="1078"/>
      <c r="S34" s="1076" t="s">
        <v>512</v>
      </c>
      <c r="T34" s="1077"/>
      <c r="U34" s="1077"/>
      <c r="V34" s="1078"/>
      <c r="W34" s="1076" t="s">
        <v>513</v>
      </c>
      <c r="X34" s="1077"/>
      <c r="Y34" s="1077"/>
      <c r="Z34" s="1078"/>
      <c r="AA34" s="1076" t="s">
        <v>514</v>
      </c>
      <c r="AB34" s="1077"/>
      <c r="AC34" s="1077"/>
      <c r="AD34" s="1078"/>
      <c r="AE34" s="1076" t="s">
        <v>515</v>
      </c>
      <c r="AF34" s="1077"/>
      <c r="AG34" s="1077"/>
      <c r="AH34" s="1079"/>
    </row>
    <row r="35" spans="1:34" s="1071" customFormat="1" ht="16.350000000000001" customHeight="1" x14ac:dyDescent="0.2">
      <c r="A35" s="1072"/>
      <c r="B35" s="1080"/>
      <c r="C35" s="1081"/>
      <c r="D35" s="1081"/>
      <c r="E35" s="1081"/>
      <c r="F35" s="1081"/>
      <c r="G35" s="1081"/>
      <c r="H35" s="1081"/>
      <c r="I35" s="1081"/>
      <c r="J35" s="1081"/>
      <c r="K35" s="1081"/>
      <c r="L35" s="1081"/>
      <c r="M35" s="1081"/>
      <c r="N35" s="1082"/>
      <c r="O35" s="1083" t="s">
        <v>505</v>
      </c>
      <c r="P35" s="1083"/>
      <c r="Q35" s="1076" t="s">
        <v>506</v>
      </c>
      <c r="R35" s="1078"/>
      <c r="S35" s="1083" t="s">
        <v>505</v>
      </c>
      <c r="T35" s="1083"/>
      <c r="U35" s="1076" t="s">
        <v>506</v>
      </c>
      <c r="V35" s="1078"/>
      <c r="W35" s="1083" t="s">
        <v>505</v>
      </c>
      <c r="X35" s="1083"/>
      <c r="Y35" s="1076" t="s">
        <v>506</v>
      </c>
      <c r="Z35" s="1078"/>
      <c r="AA35" s="1083" t="s">
        <v>505</v>
      </c>
      <c r="AB35" s="1083"/>
      <c r="AC35" s="1076" t="s">
        <v>506</v>
      </c>
      <c r="AD35" s="1078"/>
      <c r="AE35" s="1083" t="s">
        <v>505</v>
      </c>
      <c r="AF35" s="1083"/>
      <c r="AG35" s="1076" t="s">
        <v>506</v>
      </c>
      <c r="AH35" s="1079"/>
    </row>
    <row r="36" spans="1:34" s="1071" customFormat="1" ht="16.350000000000001" customHeight="1" x14ac:dyDescent="0.2">
      <c r="A36" s="1072"/>
      <c r="B36" s="1084" t="s">
        <v>153</v>
      </c>
      <c r="C36" s="1077"/>
      <c r="D36" s="1077"/>
      <c r="E36" s="1077"/>
      <c r="F36" s="1077"/>
      <c r="G36" s="1077"/>
      <c r="H36" s="1077"/>
      <c r="I36" s="1077"/>
      <c r="J36" s="1077"/>
      <c r="K36" s="1077"/>
      <c r="L36" s="1077"/>
      <c r="M36" s="1077"/>
      <c r="N36" s="1078"/>
      <c r="O36" s="1076"/>
      <c r="P36" s="1078"/>
      <c r="Q36" s="1076"/>
      <c r="R36" s="1078"/>
      <c r="S36" s="1076"/>
      <c r="T36" s="1078"/>
      <c r="U36" s="1076"/>
      <c r="V36" s="1078"/>
      <c r="W36" s="1076"/>
      <c r="X36" s="1078"/>
      <c r="Y36" s="1076"/>
      <c r="Z36" s="1078"/>
      <c r="AA36" s="1076"/>
      <c r="AB36" s="1078"/>
      <c r="AC36" s="1076"/>
      <c r="AD36" s="1078"/>
      <c r="AE36" s="1076"/>
      <c r="AF36" s="1078"/>
      <c r="AG36" s="1076"/>
      <c r="AH36" s="1079"/>
    </row>
    <row r="37" spans="1:34" s="1071" customFormat="1" ht="16.350000000000001" customHeight="1" x14ac:dyDescent="0.2">
      <c r="A37" s="1072"/>
      <c r="B37" s="1084" t="s">
        <v>154</v>
      </c>
      <c r="C37" s="1077"/>
      <c r="D37" s="1077"/>
      <c r="E37" s="1077"/>
      <c r="F37" s="1077"/>
      <c r="G37" s="1077"/>
      <c r="H37" s="1077"/>
      <c r="I37" s="1077"/>
      <c r="J37" s="1077"/>
      <c r="K37" s="1077"/>
      <c r="L37" s="1077"/>
      <c r="M37" s="1077"/>
      <c r="N37" s="1078"/>
      <c r="O37" s="1076"/>
      <c r="P37" s="1078"/>
      <c r="Q37" s="1076"/>
      <c r="R37" s="1078"/>
      <c r="S37" s="1076"/>
      <c r="T37" s="1078"/>
      <c r="U37" s="1076"/>
      <c r="V37" s="1078"/>
      <c r="W37" s="1076"/>
      <c r="X37" s="1078"/>
      <c r="Y37" s="1076"/>
      <c r="Z37" s="1078"/>
      <c r="AA37" s="1076"/>
      <c r="AB37" s="1078"/>
      <c r="AC37" s="1076"/>
      <c r="AD37" s="1078"/>
      <c r="AE37" s="1076"/>
      <c r="AF37" s="1078"/>
      <c r="AG37" s="1076"/>
      <c r="AH37" s="1079"/>
    </row>
    <row r="38" spans="1:34" s="1071" customFormat="1" ht="14.25" customHeight="1" x14ac:dyDescent="0.2">
      <c r="A38" s="1072"/>
      <c r="B38" s="1136" t="s">
        <v>155</v>
      </c>
      <c r="C38" s="1085"/>
      <c r="D38" s="1085"/>
      <c r="E38" s="1085"/>
      <c r="F38" s="1085"/>
      <c r="G38" s="1085"/>
      <c r="H38" s="1085"/>
      <c r="I38" s="1085"/>
      <c r="J38" s="1085"/>
      <c r="K38" s="1085"/>
      <c r="L38" s="1085"/>
      <c r="M38" s="1085"/>
      <c r="N38" s="1085"/>
      <c r="O38" s="1085"/>
      <c r="P38" s="1085"/>
      <c r="Q38" s="1085"/>
      <c r="R38" s="1085"/>
      <c r="S38" s="1085"/>
      <c r="T38" s="1085"/>
      <c r="U38" s="1085"/>
      <c r="V38" s="1085"/>
      <c r="W38" s="1085"/>
      <c r="X38" s="1085"/>
      <c r="Y38" s="1085"/>
      <c r="Z38" s="1085"/>
      <c r="AA38" s="1085"/>
      <c r="AB38" s="1085"/>
      <c r="AC38" s="1085"/>
      <c r="AD38" s="1085"/>
      <c r="AE38" s="1085"/>
      <c r="AF38" s="1085"/>
      <c r="AG38" s="1085"/>
      <c r="AH38" s="1086"/>
    </row>
    <row r="39" spans="1:34" s="1071" customFormat="1" ht="16.350000000000001" customHeight="1" x14ac:dyDescent="0.2">
      <c r="A39" s="1072"/>
      <c r="B39" s="1088" t="s">
        <v>516</v>
      </c>
      <c r="C39" s="1089"/>
      <c r="D39" s="1089"/>
      <c r="E39" s="1089"/>
      <c r="F39" s="1089"/>
      <c r="G39" s="1089"/>
      <c r="H39" s="1089"/>
      <c r="I39" s="1089"/>
      <c r="J39" s="1090"/>
      <c r="K39" s="1091" t="s">
        <v>517</v>
      </c>
      <c r="L39" s="1091"/>
      <c r="M39" s="1091"/>
      <c r="N39" s="1091" t="s">
        <v>518</v>
      </c>
      <c r="O39" s="1091"/>
      <c r="P39" s="1091"/>
      <c r="Q39" s="1091" t="s">
        <v>519</v>
      </c>
      <c r="R39" s="1091"/>
      <c r="S39" s="1091"/>
      <c r="T39" s="1091" t="s">
        <v>520</v>
      </c>
      <c r="U39" s="1091"/>
      <c r="V39" s="1091"/>
      <c r="W39" s="1091" t="s">
        <v>521</v>
      </c>
      <c r="X39" s="1091"/>
      <c r="Y39" s="1091"/>
      <c r="Z39" s="1091" t="s">
        <v>522</v>
      </c>
      <c r="AA39" s="1091"/>
      <c r="AB39" s="1091"/>
      <c r="AC39" s="1091" t="s">
        <v>79</v>
      </c>
      <c r="AD39" s="1091"/>
      <c r="AE39" s="1091"/>
      <c r="AF39" s="1091" t="s">
        <v>82</v>
      </c>
      <c r="AG39" s="1091"/>
      <c r="AH39" s="1092"/>
    </row>
    <row r="40" spans="1:34" s="1071" customFormat="1" ht="15.6" customHeight="1" x14ac:dyDescent="0.2">
      <c r="A40" s="1072"/>
      <c r="B40" s="1093"/>
      <c r="C40" s="1094"/>
      <c r="D40" s="1094"/>
      <c r="E40" s="1094"/>
      <c r="F40" s="1094"/>
      <c r="G40" s="1094"/>
      <c r="H40" s="1094"/>
      <c r="I40" s="1094"/>
      <c r="J40" s="1095"/>
      <c r="K40" s="1091"/>
      <c r="L40" s="1091"/>
      <c r="M40" s="1091"/>
      <c r="N40" s="1091"/>
      <c r="O40" s="1091"/>
      <c r="P40" s="1091"/>
      <c r="Q40" s="1091"/>
      <c r="R40" s="1091"/>
      <c r="S40" s="1091"/>
      <c r="T40" s="1091"/>
      <c r="U40" s="1091"/>
      <c r="V40" s="1091"/>
      <c r="W40" s="1091"/>
      <c r="X40" s="1091"/>
      <c r="Y40" s="1091"/>
      <c r="Z40" s="1091"/>
      <c r="AA40" s="1091"/>
      <c r="AB40" s="1091"/>
      <c r="AC40" s="1091"/>
      <c r="AD40" s="1091"/>
      <c r="AE40" s="1091"/>
      <c r="AF40" s="1091"/>
      <c r="AG40" s="1091"/>
      <c r="AH40" s="1092"/>
    </row>
    <row r="41" spans="1:34" s="1071" customFormat="1" ht="15.9" customHeight="1" x14ac:dyDescent="0.2">
      <c r="A41" s="1072"/>
      <c r="B41" s="1096"/>
      <c r="C41" s="1097"/>
      <c r="D41" s="1097"/>
      <c r="E41" s="1097"/>
      <c r="F41" s="1097"/>
      <c r="G41" s="1097"/>
      <c r="H41" s="1097"/>
      <c r="I41" s="1097"/>
      <c r="J41" s="1098"/>
      <c r="K41" s="1099" t="s">
        <v>523</v>
      </c>
      <c r="L41" s="1100"/>
      <c r="M41" s="1100"/>
      <c r="N41" s="1100"/>
      <c r="O41" s="1100"/>
      <c r="P41" s="1100"/>
      <c r="Q41" s="1100"/>
      <c r="R41" s="1100"/>
      <c r="S41" s="1101"/>
      <c r="T41" s="1102"/>
      <c r="U41" s="1103"/>
      <c r="V41" s="1103"/>
      <c r="W41" s="1103"/>
      <c r="X41" s="1103"/>
      <c r="Y41" s="1103"/>
      <c r="Z41" s="1103"/>
      <c r="AA41" s="1103"/>
      <c r="AB41" s="1103"/>
      <c r="AC41" s="1103"/>
      <c r="AD41" s="1103"/>
      <c r="AE41" s="1103"/>
      <c r="AF41" s="1103"/>
      <c r="AG41" s="1103"/>
      <c r="AH41" s="1104"/>
    </row>
    <row r="42" spans="1:34" s="1071" customFormat="1" ht="15.9" customHeight="1" x14ac:dyDescent="0.2">
      <c r="A42" s="1072"/>
      <c r="B42" s="1105" t="s">
        <v>524</v>
      </c>
      <c r="C42" s="1106"/>
      <c r="D42" s="1107"/>
      <c r="E42" s="1107"/>
      <c r="F42" s="1107"/>
      <c r="G42" s="1107"/>
      <c r="H42" s="1107"/>
      <c r="I42" s="1107"/>
      <c r="J42" s="1107"/>
      <c r="K42" s="1108"/>
      <c r="L42" s="1109"/>
      <c r="M42" s="1109"/>
      <c r="N42" s="1109"/>
      <c r="O42" s="1109"/>
      <c r="P42" s="1110" t="s">
        <v>525</v>
      </c>
      <c r="Q42" s="1110"/>
      <c r="R42" s="1111"/>
      <c r="S42" s="1111"/>
      <c r="T42" s="1111"/>
      <c r="U42" s="1111"/>
      <c r="V42" s="1110" t="s">
        <v>65</v>
      </c>
      <c r="W42" s="1110"/>
      <c r="X42" s="1109"/>
      <c r="Y42" s="1109"/>
      <c r="Z42" s="1109"/>
      <c r="AA42" s="1109"/>
      <c r="AB42" s="1110" t="s">
        <v>525</v>
      </c>
      <c r="AC42" s="1110"/>
      <c r="AD42" s="1111"/>
      <c r="AE42" s="1111"/>
      <c r="AF42" s="1111"/>
      <c r="AG42" s="1111"/>
      <c r="AH42" s="1112"/>
    </row>
    <row r="43" spans="1:34" s="1071" customFormat="1" ht="15.9" customHeight="1" x14ac:dyDescent="0.2">
      <c r="A43" s="1072"/>
      <c r="B43" s="1113"/>
      <c r="C43" s="1114"/>
      <c r="D43" s="1115" t="s">
        <v>526</v>
      </c>
      <c r="E43" s="1115"/>
      <c r="F43" s="1116"/>
      <c r="G43" s="1117" t="s">
        <v>527</v>
      </c>
      <c r="H43" s="1118"/>
      <c r="I43" s="1118"/>
      <c r="J43" s="1119"/>
      <c r="K43" s="1108"/>
      <c r="L43" s="1109"/>
      <c r="M43" s="1109"/>
      <c r="N43" s="1109"/>
      <c r="O43" s="1109"/>
      <c r="P43" s="1110" t="s">
        <v>525</v>
      </c>
      <c r="Q43" s="1110"/>
      <c r="R43" s="1111"/>
      <c r="S43" s="1111"/>
      <c r="T43" s="1111"/>
      <c r="U43" s="1111"/>
      <c r="V43" s="1110" t="s">
        <v>65</v>
      </c>
      <c r="W43" s="1110"/>
      <c r="X43" s="1109"/>
      <c r="Y43" s="1109"/>
      <c r="Z43" s="1109"/>
      <c r="AA43" s="1109"/>
      <c r="AB43" s="1110" t="s">
        <v>525</v>
      </c>
      <c r="AC43" s="1110"/>
      <c r="AD43" s="1111"/>
      <c r="AE43" s="1111"/>
      <c r="AF43" s="1111"/>
      <c r="AG43" s="1111"/>
      <c r="AH43" s="1112"/>
    </row>
    <row r="44" spans="1:34" s="1071" customFormat="1" ht="15.9" customHeight="1" x14ac:dyDescent="0.2">
      <c r="A44" s="1072"/>
      <c r="B44" s="1113"/>
      <c r="C44" s="1114"/>
      <c r="D44" s="1120"/>
      <c r="E44" s="1120"/>
      <c r="F44" s="1121"/>
      <c r="G44" s="1117" t="s">
        <v>79</v>
      </c>
      <c r="H44" s="1118"/>
      <c r="I44" s="1118"/>
      <c r="J44" s="1119"/>
      <c r="K44" s="1108"/>
      <c r="L44" s="1109"/>
      <c r="M44" s="1109"/>
      <c r="N44" s="1109"/>
      <c r="O44" s="1109"/>
      <c r="P44" s="1110" t="s">
        <v>525</v>
      </c>
      <c r="Q44" s="1110"/>
      <c r="R44" s="1111"/>
      <c r="S44" s="1111"/>
      <c r="T44" s="1111"/>
      <c r="U44" s="1111"/>
      <c r="V44" s="1110" t="s">
        <v>65</v>
      </c>
      <c r="W44" s="1110"/>
      <c r="X44" s="1109"/>
      <c r="Y44" s="1109"/>
      <c r="Z44" s="1109"/>
      <c r="AA44" s="1109"/>
      <c r="AB44" s="1110" t="s">
        <v>525</v>
      </c>
      <c r="AC44" s="1110"/>
      <c r="AD44" s="1111"/>
      <c r="AE44" s="1111"/>
      <c r="AF44" s="1111"/>
      <c r="AG44" s="1111"/>
      <c r="AH44" s="1112"/>
    </row>
    <row r="45" spans="1:34" s="1071" customFormat="1" ht="15.9" customHeight="1" x14ac:dyDescent="0.2">
      <c r="A45" s="1072"/>
      <c r="B45" s="1122"/>
      <c r="C45" s="1123"/>
      <c r="D45" s="1124"/>
      <c r="E45" s="1124"/>
      <c r="F45" s="1125"/>
      <c r="G45" s="1117" t="s">
        <v>528</v>
      </c>
      <c r="H45" s="1118"/>
      <c r="I45" s="1118"/>
      <c r="J45" s="1119"/>
      <c r="K45" s="1108"/>
      <c r="L45" s="1109"/>
      <c r="M45" s="1109"/>
      <c r="N45" s="1109"/>
      <c r="O45" s="1109"/>
      <c r="P45" s="1110" t="s">
        <v>525</v>
      </c>
      <c r="Q45" s="1110"/>
      <c r="R45" s="1111"/>
      <c r="S45" s="1111"/>
      <c r="T45" s="1111"/>
      <c r="U45" s="1111"/>
      <c r="V45" s="1110" t="s">
        <v>65</v>
      </c>
      <c r="W45" s="1110"/>
      <c r="X45" s="1109"/>
      <c r="Y45" s="1109"/>
      <c r="Z45" s="1109"/>
      <c r="AA45" s="1109"/>
      <c r="AB45" s="1110" t="s">
        <v>525</v>
      </c>
      <c r="AC45" s="1110"/>
      <c r="AD45" s="1111"/>
      <c r="AE45" s="1111"/>
      <c r="AF45" s="1111"/>
      <c r="AG45" s="1111"/>
      <c r="AH45" s="1112"/>
    </row>
    <row r="46" spans="1:34" s="1071" customFormat="1" ht="16.350000000000001" customHeight="1" x14ac:dyDescent="0.2">
      <c r="A46" s="1072"/>
      <c r="B46" s="1126" t="s">
        <v>529</v>
      </c>
      <c r="C46" s="1107"/>
      <c r="D46" s="1107"/>
      <c r="E46" s="1107"/>
      <c r="F46" s="1107"/>
      <c r="G46" s="1107"/>
      <c r="H46" s="1107"/>
      <c r="I46" s="1107"/>
      <c r="J46" s="1107"/>
      <c r="K46" s="1108"/>
      <c r="L46" s="1109"/>
      <c r="M46" s="1109"/>
      <c r="N46" s="1109"/>
      <c r="O46" s="1109"/>
      <c r="P46" s="1110" t="s">
        <v>525</v>
      </c>
      <c r="Q46" s="1110"/>
      <c r="R46" s="1111"/>
      <c r="S46" s="1111"/>
      <c r="T46" s="1111"/>
      <c r="U46" s="1111"/>
      <c r="V46" s="1110" t="s">
        <v>65</v>
      </c>
      <c r="W46" s="1110"/>
      <c r="X46" s="1109"/>
      <c r="Y46" s="1109"/>
      <c r="Z46" s="1109"/>
      <c r="AA46" s="1109"/>
      <c r="AB46" s="1110" t="s">
        <v>525</v>
      </c>
      <c r="AC46" s="1110"/>
      <c r="AD46" s="1111"/>
      <c r="AE46" s="1111"/>
      <c r="AF46" s="1111"/>
      <c r="AG46" s="1111"/>
      <c r="AH46" s="1112"/>
    </row>
    <row r="47" spans="1:34" s="1071" customFormat="1" ht="16.350000000000001" customHeight="1" thickBot="1" x14ac:dyDescent="0.25">
      <c r="A47" s="1137"/>
      <c r="B47" s="1127" t="s">
        <v>57</v>
      </c>
      <c r="C47" s="1128"/>
      <c r="D47" s="1128"/>
      <c r="E47" s="1128"/>
      <c r="F47" s="1128"/>
      <c r="G47" s="1128"/>
      <c r="H47" s="1128"/>
      <c r="I47" s="1128"/>
      <c r="J47" s="1128"/>
      <c r="K47" s="1129"/>
      <c r="L47" s="1130"/>
      <c r="M47" s="1130"/>
      <c r="N47" s="1130"/>
      <c r="O47" s="1130"/>
      <c r="P47" s="1130"/>
      <c r="Q47" s="1130"/>
      <c r="R47" s="1130"/>
      <c r="S47" s="1130"/>
      <c r="T47" s="1131" t="s">
        <v>157</v>
      </c>
      <c r="U47" s="1131"/>
      <c r="V47" s="1132"/>
      <c r="W47" s="1133"/>
      <c r="X47" s="1133"/>
      <c r="Y47" s="1133"/>
      <c r="Z47" s="1133"/>
      <c r="AA47" s="1133"/>
      <c r="AB47" s="1133"/>
      <c r="AC47" s="1133"/>
      <c r="AD47" s="1133"/>
      <c r="AE47" s="1133"/>
      <c r="AF47" s="1133"/>
      <c r="AG47" s="1133"/>
      <c r="AH47" s="1134"/>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AD43:AH43"/>
    <mergeCell ref="G44:J44"/>
    <mergeCell ref="K44:O44"/>
    <mergeCell ref="P44:Q44"/>
    <mergeCell ref="R44:U44"/>
    <mergeCell ref="V44:W44"/>
    <mergeCell ref="X44:AA44"/>
    <mergeCell ref="AB44:AC44"/>
    <mergeCell ref="AD44:AH44"/>
    <mergeCell ref="AB42:AC42"/>
    <mergeCell ref="AD42:AH42"/>
    <mergeCell ref="D43:F45"/>
    <mergeCell ref="G43:J43"/>
    <mergeCell ref="K43:O43"/>
    <mergeCell ref="P43:Q43"/>
    <mergeCell ref="R43:U43"/>
    <mergeCell ref="V43:W43"/>
    <mergeCell ref="X43:AA43"/>
    <mergeCell ref="AB43:AC43"/>
    <mergeCell ref="AC40:AE40"/>
    <mergeCell ref="AF40:AH40"/>
    <mergeCell ref="K41:S41"/>
    <mergeCell ref="T41:AH41"/>
    <mergeCell ref="B42:J42"/>
    <mergeCell ref="K42:O42"/>
    <mergeCell ref="P42:Q42"/>
    <mergeCell ref="R42:U42"/>
    <mergeCell ref="V42:W42"/>
    <mergeCell ref="X42:AA42"/>
    <mergeCell ref="W39:Y39"/>
    <mergeCell ref="Z39:AB39"/>
    <mergeCell ref="AC39:AE39"/>
    <mergeCell ref="AF39:AH39"/>
    <mergeCell ref="K40:M40"/>
    <mergeCell ref="N40:P40"/>
    <mergeCell ref="Q40:S40"/>
    <mergeCell ref="T40:V40"/>
    <mergeCell ref="W40:Y40"/>
    <mergeCell ref="Z40:AB40"/>
    <mergeCell ref="AA37:AB37"/>
    <mergeCell ref="AC37:AD37"/>
    <mergeCell ref="AE37:AF37"/>
    <mergeCell ref="AG37:AH37"/>
    <mergeCell ref="B38:AH38"/>
    <mergeCell ref="B39:J41"/>
    <mergeCell ref="K39:M39"/>
    <mergeCell ref="N39:P39"/>
    <mergeCell ref="Q39:S39"/>
    <mergeCell ref="T39:V39"/>
    <mergeCell ref="AC36:AD36"/>
    <mergeCell ref="AE36:AF36"/>
    <mergeCell ref="AG36:AH36"/>
    <mergeCell ref="B37:N37"/>
    <mergeCell ref="O37:P37"/>
    <mergeCell ref="Q37:R37"/>
    <mergeCell ref="S37:T37"/>
    <mergeCell ref="U37:V37"/>
    <mergeCell ref="W37:X37"/>
    <mergeCell ref="Y37:Z37"/>
    <mergeCell ref="AE35:AF35"/>
    <mergeCell ref="AG35:AH35"/>
    <mergeCell ref="B36:N36"/>
    <mergeCell ref="O36:P36"/>
    <mergeCell ref="Q36:R36"/>
    <mergeCell ref="S36:T36"/>
    <mergeCell ref="U36:V36"/>
    <mergeCell ref="W36:X36"/>
    <mergeCell ref="Y36:Z36"/>
    <mergeCell ref="AA36:AB36"/>
    <mergeCell ref="AA34:AD34"/>
    <mergeCell ref="AE34:AH34"/>
    <mergeCell ref="O35:P35"/>
    <mergeCell ref="Q35:R35"/>
    <mergeCell ref="S35:T35"/>
    <mergeCell ref="U35:V35"/>
    <mergeCell ref="W35:X35"/>
    <mergeCell ref="Y35:Z35"/>
    <mergeCell ref="AA35:AB35"/>
    <mergeCell ref="AC35:AD35"/>
    <mergeCell ref="B32:J32"/>
    <mergeCell ref="K32:S32"/>
    <mergeCell ref="T32:V32"/>
    <mergeCell ref="W32:AH32"/>
    <mergeCell ref="A33:A47"/>
    <mergeCell ref="B33:AH33"/>
    <mergeCell ref="B34:N35"/>
    <mergeCell ref="O34:R34"/>
    <mergeCell ref="S34:V34"/>
    <mergeCell ref="W34:Z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D29:AH29"/>
    <mergeCell ref="AB27:AC27"/>
    <mergeCell ref="AD27:AH27"/>
    <mergeCell ref="D28:F30"/>
    <mergeCell ref="G28:J28"/>
    <mergeCell ref="K28:O28"/>
    <mergeCell ref="P28:Q28"/>
    <mergeCell ref="R28:U28"/>
    <mergeCell ref="V28:W28"/>
    <mergeCell ref="X28:AA28"/>
    <mergeCell ref="AB28:AC28"/>
    <mergeCell ref="AC25:AE25"/>
    <mergeCell ref="AF25:AH25"/>
    <mergeCell ref="K26:S26"/>
    <mergeCell ref="T26:AH26"/>
    <mergeCell ref="B27:J27"/>
    <mergeCell ref="K27:O27"/>
    <mergeCell ref="P27:Q27"/>
    <mergeCell ref="R27:U27"/>
    <mergeCell ref="V27:W27"/>
    <mergeCell ref="X27:AA27"/>
    <mergeCell ref="W24:Y24"/>
    <mergeCell ref="Z24:AB24"/>
    <mergeCell ref="AC24:AE24"/>
    <mergeCell ref="AF24:AH24"/>
    <mergeCell ref="K25:M25"/>
    <mergeCell ref="N25:P25"/>
    <mergeCell ref="Q25:S25"/>
    <mergeCell ref="T25:V25"/>
    <mergeCell ref="W25:Y25"/>
    <mergeCell ref="Z25:AB25"/>
    <mergeCell ref="AA22:AB22"/>
    <mergeCell ref="AC22:AD22"/>
    <mergeCell ref="AE22:AF22"/>
    <mergeCell ref="AG22:AH22"/>
    <mergeCell ref="B23:AH23"/>
    <mergeCell ref="B24:J26"/>
    <mergeCell ref="K24:M24"/>
    <mergeCell ref="N24:P24"/>
    <mergeCell ref="Q24:S24"/>
    <mergeCell ref="T24:V24"/>
    <mergeCell ref="AC21:AD21"/>
    <mergeCell ref="AE21:AF21"/>
    <mergeCell ref="AG21:AH21"/>
    <mergeCell ref="B22:N22"/>
    <mergeCell ref="O22:P22"/>
    <mergeCell ref="Q22:R22"/>
    <mergeCell ref="S22:T22"/>
    <mergeCell ref="U22:V22"/>
    <mergeCell ref="W22:X22"/>
    <mergeCell ref="Y22:Z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A18:A32"/>
    <mergeCell ref="B18:AH18"/>
    <mergeCell ref="B19:N20"/>
    <mergeCell ref="O19:R19"/>
    <mergeCell ref="S19:V19"/>
    <mergeCell ref="W19:Z19"/>
    <mergeCell ref="AA19:AD19"/>
    <mergeCell ref="AE19:AH19"/>
    <mergeCell ref="O20:P20"/>
    <mergeCell ref="Q20:R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9:J11"/>
    <mergeCell ref="K9:M9"/>
    <mergeCell ref="N9:P9"/>
    <mergeCell ref="Q9:S9"/>
    <mergeCell ref="T9:V9"/>
    <mergeCell ref="W9:Y9"/>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C5:AD5"/>
    <mergeCell ref="AE5:AF5"/>
    <mergeCell ref="AG5:AH5"/>
    <mergeCell ref="B6:N6"/>
    <mergeCell ref="O6:P6"/>
    <mergeCell ref="Q6:R6"/>
    <mergeCell ref="S6:T6"/>
    <mergeCell ref="U6:V6"/>
    <mergeCell ref="W6:X6"/>
    <mergeCell ref="Y6:Z6"/>
    <mergeCell ref="Q5:R5"/>
    <mergeCell ref="S5:T5"/>
    <mergeCell ref="U5:V5"/>
    <mergeCell ref="W5:X5"/>
    <mergeCell ref="Y5:Z5"/>
    <mergeCell ref="AA5:AB5"/>
    <mergeCell ref="A1:AH1"/>
    <mergeCell ref="A3:A17"/>
    <mergeCell ref="B3:AH3"/>
    <mergeCell ref="B4:N5"/>
    <mergeCell ref="O4:R4"/>
    <mergeCell ref="S4:V4"/>
    <mergeCell ref="W4:Z4"/>
    <mergeCell ref="AA4:AD4"/>
    <mergeCell ref="AE4:AH4"/>
    <mergeCell ref="O5:P5"/>
  </mergeCells>
  <phoneticPr fontId="14"/>
  <dataValidations count="1">
    <dataValidation type="list" allowBlank="1" showInputMessage="1" showErrorMessage="1" sqref="K25:AH25 K10:AH10 K40:AH40">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70" zoomScaleNormal="70" zoomScaleSheetLayoutView="70" workbookViewId="0">
      <selection activeCell="C22" sqref="C22:E24"/>
    </sheetView>
  </sheetViews>
  <sheetFormatPr defaultColWidth="4.88671875" defaultRowHeight="20.25" customHeight="1" x14ac:dyDescent="0.2"/>
  <cols>
    <col min="1" max="1" width="1.77734375" style="231" customWidth="1"/>
    <col min="2" max="5" width="6.33203125" style="231" customWidth="1"/>
    <col min="6" max="6" width="18.33203125" style="231" hidden="1" customWidth="1"/>
    <col min="7" max="58" width="6.21875" style="231" customWidth="1"/>
    <col min="59" max="16384" width="4.88671875" style="231"/>
  </cols>
  <sheetData>
    <row r="1" spans="2:64" s="167" customFormat="1" ht="20.25" customHeight="1" x14ac:dyDescent="0.2">
      <c r="C1" s="168" t="s">
        <v>160</v>
      </c>
      <c r="D1" s="168"/>
      <c r="E1" s="168"/>
      <c r="F1" s="168"/>
      <c r="G1" s="168"/>
      <c r="H1" s="169" t="s">
        <v>161</v>
      </c>
      <c r="J1" s="169"/>
      <c r="L1" s="168"/>
      <c r="M1" s="168"/>
      <c r="N1" s="168"/>
      <c r="O1" s="168"/>
      <c r="P1" s="168"/>
      <c r="Q1" s="168"/>
      <c r="R1" s="168"/>
      <c r="AM1" s="170"/>
      <c r="AN1" s="171"/>
      <c r="AO1" s="171" t="s">
        <v>162</v>
      </c>
      <c r="AP1" s="800" t="s">
        <v>163</v>
      </c>
      <c r="AQ1" s="801"/>
      <c r="AR1" s="801"/>
      <c r="AS1" s="801"/>
      <c r="AT1" s="801"/>
      <c r="AU1" s="801"/>
      <c r="AV1" s="801"/>
      <c r="AW1" s="801"/>
      <c r="AX1" s="801"/>
      <c r="AY1" s="801"/>
      <c r="AZ1" s="801"/>
      <c r="BA1" s="801"/>
      <c r="BB1" s="801"/>
      <c r="BC1" s="801"/>
      <c r="BD1" s="801"/>
      <c r="BE1" s="801"/>
      <c r="BF1" s="171" t="s">
        <v>164</v>
      </c>
    </row>
    <row r="2" spans="2:64" s="167" customFormat="1" ht="20.25" customHeight="1" x14ac:dyDescent="0.2">
      <c r="C2" s="168"/>
      <c r="D2" s="168"/>
      <c r="E2" s="168"/>
      <c r="F2" s="168"/>
      <c r="G2" s="168"/>
      <c r="J2" s="169"/>
      <c r="L2" s="168"/>
      <c r="M2" s="168"/>
      <c r="N2" s="168"/>
      <c r="O2" s="168"/>
      <c r="P2" s="168"/>
      <c r="Q2" s="168"/>
      <c r="R2" s="168"/>
      <c r="Y2" s="172" t="s">
        <v>165</v>
      </c>
      <c r="Z2" s="802">
        <v>3</v>
      </c>
      <c r="AA2" s="802"/>
      <c r="AB2" s="172" t="s">
        <v>166</v>
      </c>
      <c r="AC2" s="803">
        <f>IF(Z2=0,"",YEAR(DATE(2018+Z2,1,1)))</f>
        <v>2021</v>
      </c>
      <c r="AD2" s="803"/>
      <c r="AE2" s="173" t="s">
        <v>167</v>
      </c>
      <c r="AF2" s="173" t="s">
        <v>168</v>
      </c>
      <c r="AG2" s="802">
        <v>4</v>
      </c>
      <c r="AH2" s="802"/>
      <c r="AI2" s="173" t="s">
        <v>169</v>
      </c>
      <c r="AM2" s="170"/>
      <c r="AN2" s="171"/>
      <c r="AO2" s="171" t="s">
        <v>170</v>
      </c>
      <c r="AP2" s="802"/>
      <c r="AQ2" s="802"/>
      <c r="AR2" s="802"/>
      <c r="AS2" s="802"/>
      <c r="AT2" s="802"/>
      <c r="AU2" s="802"/>
      <c r="AV2" s="802"/>
      <c r="AW2" s="802"/>
      <c r="AX2" s="802"/>
      <c r="AY2" s="802"/>
      <c r="AZ2" s="802"/>
      <c r="BA2" s="802"/>
      <c r="BB2" s="802"/>
      <c r="BC2" s="802"/>
      <c r="BD2" s="802"/>
      <c r="BE2" s="802"/>
      <c r="BF2" s="171" t="s">
        <v>164</v>
      </c>
    </row>
    <row r="3" spans="2:64" s="180" customFormat="1" ht="20.25" customHeight="1" x14ac:dyDescent="0.2">
      <c r="B3" s="174"/>
      <c r="C3" s="174"/>
      <c r="D3" s="174"/>
      <c r="E3" s="174"/>
      <c r="F3" s="174"/>
      <c r="G3" s="175"/>
      <c r="H3" s="174"/>
      <c r="I3" s="174"/>
      <c r="J3" s="175"/>
      <c r="K3" s="174"/>
      <c r="L3" s="176"/>
      <c r="M3" s="176"/>
      <c r="N3" s="176"/>
      <c r="O3" s="176"/>
      <c r="P3" s="176"/>
      <c r="Q3" s="176"/>
      <c r="R3" s="176"/>
      <c r="S3" s="174"/>
      <c r="T3" s="174"/>
      <c r="U3" s="174"/>
      <c r="V3" s="174"/>
      <c r="W3" s="174"/>
      <c r="X3" s="174"/>
      <c r="Y3" s="174"/>
      <c r="Z3" s="177"/>
      <c r="AA3" s="177"/>
      <c r="AB3" s="178"/>
      <c r="AC3" s="179"/>
      <c r="AD3" s="178"/>
      <c r="AE3" s="174"/>
      <c r="AF3" s="174"/>
      <c r="AG3" s="174"/>
      <c r="AH3" s="174"/>
      <c r="AI3" s="174"/>
      <c r="AJ3" s="174"/>
      <c r="AK3" s="174"/>
      <c r="AL3" s="174"/>
      <c r="AM3" s="174"/>
      <c r="AN3" s="174"/>
      <c r="AO3" s="174"/>
      <c r="AP3" s="174"/>
      <c r="AQ3" s="174"/>
      <c r="AR3" s="174"/>
      <c r="AS3" s="174"/>
      <c r="AT3" s="174"/>
      <c r="BA3" s="181" t="s">
        <v>171</v>
      </c>
      <c r="BB3" s="791" t="s">
        <v>172</v>
      </c>
      <c r="BC3" s="792"/>
      <c r="BD3" s="792"/>
      <c r="BE3" s="793"/>
      <c r="BF3" s="171"/>
    </row>
    <row r="4" spans="2:64" s="180" customFormat="1" ht="19.2" x14ac:dyDescent="0.2">
      <c r="B4" s="174"/>
      <c r="C4" s="174"/>
      <c r="D4" s="174"/>
      <c r="E4" s="174"/>
      <c r="F4" s="174"/>
      <c r="G4" s="175"/>
      <c r="H4" s="174"/>
      <c r="I4" s="174"/>
      <c r="J4" s="175"/>
      <c r="K4" s="174"/>
      <c r="L4" s="176"/>
      <c r="M4" s="176"/>
      <c r="N4" s="176"/>
      <c r="O4" s="176"/>
      <c r="P4" s="176"/>
      <c r="Q4" s="176"/>
      <c r="R4" s="176"/>
      <c r="S4" s="174"/>
      <c r="T4" s="174"/>
      <c r="U4" s="174"/>
      <c r="V4" s="174"/>
      <c r="W4" s="174"/>
      <c r="X4" s="174"/>
      <c r="Y4" s="174"/>
      <c r="Z4" s="182"/>
      <c r="AA4" s="182"/>
      <c r="AB4" s="174"/>
      <c r="AC4" s="174"/>
      <c r="AD4" s="174"/>
      <c r="AE4" s="174"/>
      <c r="AF4" s="174"/>
      <c r="AG4" s="183"/>
      <c r="AH4" s="183"/>
      <c r="AI4" s="183"/>
      <c r="AJ4" s="183"/>
      <c r="AK4" s="183"/>
      <c r="AL4" s="183"/>
      <c r="AM4" s="183"/>
      <c r="AN4" s="183"/>
      <c r="AO4" s="183"/>
      <c r="AP4" s="183"/>
      <c r="AQ4" s="183"/>
      <c r="AR4" s="183"/>
      <c r="AS4" s="183"/>
      <c r="AT4" s="183"/>
      <c r="AU4" s="167"/>
      <c r="AV4" s="167"/>
      <c r="AW4" s="167"/>
      <c r="AX4" s="167"/>
      <c r="AY4" s="167"/>
      <c r="AZ4" s="167"/>
      <c r="BA4" s="181" t="s">
        <v>173</v>
      </c>
      <c r="BB4" s="791" t="s">
        <v>174</v>
      </c>
      <c r="BC4" s="792"/>
      <c r="BD4" s="792"/>
      <c r="BE4" s="793"/>
      <c r="BF4" s="184"/>
    </row>
    <row r="5" spans="2:64" s="180" customFormat="1" ht="6.75" customHeight="1" x14ac:dyDescent="0.2">
      <c r="B5" s="174"/>
      <c r="C5" s="185"/>
      <c r="D5" s="185"/>
      <c r="E5" s="185"/>
      <c r="F5" s="185"/>
      <c r="G5" s="186"/>
      <c r="H5" s="185"/>
      <c r="I5" s="185"/>
      <c r="J5" s="186"/>
      <c r="K5" s="185"/>
      <c r="L5" s="187"/>
      <c r="M5" s="187"/>
      <c r="N5" s="187"/>
      <c r="O5" s="187"/>
      <c r="P5" s="187"/>
      <c r="Q5" s="187"/>
      <c r="R5" s="187"/>
      <c r="S5" s="185"/>
      <c r="T5" s="185"/>
      <c r="U5" s="185"/>
      <c r="V5" s="185"/>
      <c r="W5" s="185"/>
      <c r="X5" s="185"/>
      <c r="Y5" s="185"/>
      <c r="Z5" s="188"/>
      <c r="AA5" s="188"/>
      <c r="AB5" s="185"/>
      <c r="AC5" s="185"/>
      <c r="AD5" s="185"/>
      <c r="AE5" s="185"/>
      <c r="AF5" s="174"/>
      <c r="AG5" s="183"/>
      <c r="AH5" s="183"/>
      <c r="AI5" s="183"/>
      <c r="AJ5" s="183"/>
      <c r="AK5" s="183"/>
      <c r="AL5" s="183"/>
      <c r="AM5" s="183"/>
      <c r="AN5" s="183"/>
      <c r="AO5" s="183"/>
      <c r="AP5" s="183"/>
      <c r="AQ5" s="183"/>
      <c r="AR5" s="183"/>
      <c r="AS5" s="183"/>
      <c r="AT5" s="183"/>
      <c r="AU5" s="167"/>
      <c r="AV5" s="167"/>
      <c r="AW5" s="167"/>
      <c r="AX5" s="167"/>
      <c r="AY5" s="167"/>
      <c r="AZ5" s="167"/>
      <c r="BA5" s="167"/>
      <c r="BB5" s="167"/>
      <c r="BC5" s="167"/>
      <c r="BD5" s="167"/>
      <c r="BE5" s="184"/>
      <c r="BF5" s="184"/>
    </row>
    <row r="6" spans="2:64" s="180" customFormat="1" ht="20.25" customHeight="1" x14ac:dyDescent="0.2">
      <c r="B6" s="174"/>
      <c r="C6" s="185"/>
      <c r="D6" s="185"/>
      <c r="E6" s="185"/>
      <c r="F6" s="185"/>
      <c r="G6" s="186"/>
      <c r="H6" s="185"/>
      <c r="I6" s="185"/>
      <c r="J6" s="186"/>
      <c r="K6" s="185"/>
      <c r="L6" s="187"/>
      <c r="M6" s="187"/>
      <c r="N6" s="187"/>
      <c r="O6" s="187"/>
      <c r="P6" s="187"/>
      <c r="Q6" s="187"/>
      <c r="R6" s="187"/>
      <c r="S6" s="185"/>
      <c r="T6" s="185"/>
      <c r="U6" s="185"/>
      <c r="V6" s="185"/>
      <c r="W6" s="185"/>
      <c r="X6" s="185"/>
      <c r="Y6" s="185"/>
      <c r="Z6" s="188"/>
      <c r="AA6" s="188"/>
      <c r="AB6" s="185"/>
      <c r="AC6" s="185"/>
      <c r="AD6" s="185"/>
      <c r="AE6" s="185"/>
      <c r="AF6" s="174"/>
      <c r="AG6" s="183"/>
      <c r="AH6" s="183"/>
      <c r="AI6" s="183"/>
      <c r="AJ6" s="183"/>
      <c r="AK6" s="183"/>
      <c r="AL6" s="183" t="s">
        <v>175</v>
      </c>
      <c r="AM6" s="183"/>
      <c r="AN6" s="183"/>
      <c r="AO6" s="183"/>
      <c r="AP6" s="183"/>
      <c r="AQ6" s="183"/>
      <c r="AR6" s="183"/>
      <c r="AS6" s="183"/>
      <c r="AT6" s="189"/>
      <c r="AU6" s="189"/>
      <c r="AV6" s="190"/>
      <c r="AW6" s="183"/>
      <c r="AX6" s="794">
        <v>40</v>
      </c>
      <c r="AY6" s="795"/>
      <c r="AZ6" s="190" t="s">
        <v>176</v>
      </c>
      <c r="BA6" s="183"/>
      <c r="BB6" s="794">
        <v>160</v>
      </c>
      <c r="BC6" s="795"/>
      <c r="BD6" s="190" t="s">
        <v>177</v>
      </c>
      <c r="BE6" s="183"/>
      <c r="BF6" s="184"/>
    </row>
    <row r="7" spans="2:64" s="180" customFormat="1" ht="6.75" customHeight="1" x14ac:dyDescent="0.2">
      <c r="B7" s="174"/>
      <c r="C7" s="185"/>
      <c r="D7" s="185"/>
      <c r="E7" s="185"/>
      <c r="F7" s="185"/>
      <c r="G7" s="186"/>
      <c r="H7" s="185"/>
      <c r="I7" s="185"/>
      <c r="J7" s="186"/>
      <c r="K7" s="185"/>
      <c r="L7" s="187"/>
      <c r="M7" s="187"/>
      <c r="N7" s="187"/>
      <c r="O7" s="187"/>
      <c r="P7" s="187"/>
      <c r="Q7" s="187"/>
      <c r="R7" s="187"/>
      <c r="S7" s="185"/>
      <c r="T7" s="185"/>
      <c r="U7" s="185"/>
      <c r="V7" s="185"/>
      <c r="W7" s="185"/>
      <c r="X7" s="185"/>
      <c r="Y7" s="185"/>
      <c r="Z7" s="188"/>
      <c r="AA7" s="188"/>
      <c r="AB7" s="185"/>
      <c r="AC7" s="185"/>
      <c r="AD7" s="185"/>
      <c r="AE7" s="185"/>
      <c r="AF7" s="174"/>
      <c r="AG7" s="183"/>
      <c r="AH7" s="183"/>
      <c r="AI7" s="183"/>
      <c r="AJ7" s="183"/>
      <c r="AK7" s="183"/>
      <c r="AL7" s="183"/>
      <c r="AM7" s="183"/>
      <c r="AN7" s="183"/>
      <c r="AO7" s="183"/>
      <c r="AP7" s="183"/>
      <c r="AQ7" s="183"/>
      <c r="AR7" s="183"/>
      <c r="AS7" s="183"/>
      <c r="AT7" s="183"/>
      <c r="AU7" s="167"/>
      <c r="AV7" s="167"/>
      <c r="AW7" s="167"/>
      <c r="AX7" s="167"/>
      <c r="AY7" s="167"/>
      <c r="AZ7" s="167"/>
      <c r="BA7" s="167"/>
      <c r="BB7" s="167"/>
      <c r="BC7" s="167"/>
      <c r="BD7" s="167"/>
      <c r="BE7" s="184"/>
      <c r="BF7" s="184"/>
    </row>
    <row r="8" spans="2:64" s="180" customFormat="1" ht="20.25" customHeight="1" x14ac:dyDescent="0.2">
      <c r="B8" s="191"/>
      <c r="C8" s="191"/>
      <c r="D8" s="191"/>
      <c r="E8" s="191"/>
      <c r="F8" s="191"/>
      <c r="G8" s="192"/>
      <c r="H8" s="192"/>
      <c r="I8" s="192"/>
      <c r="J8" s="191"/>
      <c r="K8" s="191"/>
      <c r="L8" s="192"/>
      <c r="M8" s="192"/>
      <c r="N8" s="192"/>
      <c r="O8" s="191"/>
      <c r="P8" s="192"/>
      <c r="Q8" s="192"/>
      <c r="R8" s="192"/>
      <c r="S8" s="193"/>
      <c r="T8" s="194"/>
      <c r="U8" s="194"/>
      <c r="V8" s="195"/>
      <c r="W8" s="174"/>
      <c r="X8" s="174"/>
      <c r="Y8" s="174"/>
      <c r="Z8" s="188"/>
      <c r="AA8" s="196"/>
      <c r="AB8" s="186"/>
      <c r="AC8" s="188"/>
      <c r="AD8" s="188"/>
      <c r="AE8" s="188"/>
      <c r="AF8" s="197"/>
      <c r="AG8" s="198"/>
      <c r="AH8" s="198"/>
      <c r="AI8" s="198"/>
      <c r="AJ8" s="199"/>
      <c r="AK8" s="187"/>
      <c r="AL8" s="196"/>
      <c r="AM8" s="196"/>
      <c r="AN8" s="186"/>
      <c r="AO8" s="189"/>
      <c r="AP8" s="189"/>
      <c r="AQ8" s="189"/>
      <c r="AR8" s="200"/>
      <c r="AS8" s="200"/>
      <c r="AT8" s="183"/>
      <c r="AU8" s="201"/>
      <c r="AV8" s="201"/>
      <c r="AW8" s="202"/>
      <c r="AX8" s="167"/>
      <c r="AY8" s="167" t="s">
        <v>178</v>
      </c>
      <c r="AZ8" s="167"/>
      <c r="BA8" s="167"/>
      <c r="BB8" s="796">
        <f>DAY(EOMONTH(DATE(AC2,AG2,1),0))</f>
        <v>30</v>
      </c>
      <c r="BC8" s="797"/>
      <c r="BD8" s="167" t="s">
        <v>179</v>
      </c>
      <c r="BE8" s="167"/>
      <c r="BF8" s="167"/>
      <c r="BJ8" s="171"/>
      <c r="BK8" s="171"/>
      <c r="BL8" s="171"/>
    </row>
    <row r="9" spans="2:64" s="180" customFormat="1" ht="6" customHeight="1" x14ac:dyDescent="0.2">
      <c r="B9" s="203"/>
      <c r="C9" s="203"/>
      <c r="D9" s="203"/>
      <c r="E9" s="203"/>
      <c r="F9" s="203"/>
      <c r="G9" s="191"/>
      <c r="H9" s="192"/>
      <c r="I9" s="189"/>
      <c r="J9" s="189"/>
      <c r="K9" s="203"/>
      <c r="L9" s="191"/>
      <c r="M9" s="192"/>
      <c r="N9" s="189"/>
      <c r="O9" s="189"/>
      <c r="P9" s="191"/>
      <c r="Q9" s="189"/>
      <c r="R9" s="203"/>
      <c r="S9" s="189"/>
      <c r="T9" s="189"/>
      <c r="U9" s="189"/>
      <c r="V9" s="189"/>
      <c r="W9" s="174"/>
      <c r="X9" s="174"/>
      <c r="Y9" s="174"/>
      <c r="Z9" s="185"/>
      <c r="AA9" s="199"/>
      <c r="AB9" s="199"/>
      <c r="AC9" s="185"/>
      <c r="AD9" s="185"/>
      <c r="AE9" s="185"/>
      <c r="AF9" s="204"/>
      <c r="AG9" s="188"/>
      <c r="AH9" s="199"/>
      <c r="AI9" s="185"/>
      <c r="AJ9" s="198"/>
      <c r="AK9" s="199"/>
      <c r="AL9" s="199"/>
      <c r="AM9" s="199"/>
      <c r="AN9" s="199"/>
      <c r="AO9" s="185"/>
      <c r="AP9" s="183"/>
      <c r="AQ9" s="205"/>
      <c r="AR9" s="205"/>
      <c r="AS9" s="205"/>
      <c r="AT9" s="183"/>
      <c r="AU9" s="167"/>
      <c r="AV9" s="167"/>
      <c r="AW9" s="167"/>
      <c r="AX9" s="167"/>
      <c r="AY9" s="167"/>
      <c r="AZ9" s="167"/>
      <c r="BA9" s="167"/>
      <c r="BB9" s="167"/>
      <c r="BC9" s="167"/>
      <c r="BD9" s="167"/>
      <c r="BE9" s="167"/>
      <c r="BF9" s="167"/>
      <c r="BJ9" s="171"/>
      <c r="BK9" s="171"/>
      <c r="BL9" s="171"/>
    </row>
    <row r="10" spans="2:64" s="180" customFormat="1" ht="19.2" x14ac:dyDescent="0.2">
      <c r="B10" s="191"/>
      <c r="C10" s="191"/>
      <c r="D10" s="191"/>
      <c r="E10" s="191"/>
      <c r="F10" s="191"/>
      <c r="G10" s="192"/>
      <c r="H10" s="192"/>
      <c r="I10" s="192"/>
      <c r="J10" s="191"/>
      <c r="K10" s="191"/>
      <c r="L10" s="192"/>
      <c r="M10" s="192"/>
      <c r="N10" s="192"/>
      <c r="O10" s="191"/>
      <c r="P10" s="192"/>
      <c r="Q10" s="192"/>
      <c r="R10" s="192"/>
      <c r="S10" s="193"/>
      <c r="T10" s="194"/>
      <c r="U10" s="194"/>
      <c r="V10" s="195"/>
      <c r="W10" s="174"/>
      <c r="X10" s="174"/>
      <c r="Y10" s="174"/>
      <c r="Z10" s="188"/>
      <c r="AA10" s="196"/>
      <c r="AB10" s="186"/>
      <c r="AC10" s="188"/>
      <c r="AD10" s="188"/>
      <c r="AE10" s="188"/>
      <c r="AF10" s="204"/>
      <c r="AG10" s="198"/>
      <c r="AH10" s="198"/>
      <c r="AI10" s="198"/>
      <c r="AJ10" s="199"/>
      <c r="AK10" s="187"/>
      <c r="AL10" s="196"/>
      <c r="AM10" s="183"/>
      <c r="AN10" s="183"/>
      <c r="AO10" s="206"/>
      <c r="AP10" s="206"/>
      <c r="AQ10" s="206"/>
      <c r="AR10" s="190"/>
      <c r="AS10" s="205"/>
      <c r="AT10" s="205"/>
      <c r="AU10" s="207"/>
      <c r="AV10" s="208"/>
      <c r="AW10" s="208"/>
      <c r="AX10" s="209"/>
      <c r="AY10" s="209"/>
      <c r="AZ10" s="184" t="s">
        <v>180</v>
      </c>
      <c r="BA10" s="208"/>
      <c r="BB10" s="794">
        <v>1</v>
      </c>
      <c r="BC10" s="798"/>
      <c r="BD10" s="795"/>
      <c r="BE10" s="210" t="s">
        <v>181</v>
      </c>
      <c r="BF10" s="167"/>
      <c r="BJ10" s="171"/>
      <c r="BK10" s="171"/>
      <c r="BL10" s="171"/>
    </row>
    <row r="11" spans="2:64" s="180" customFormat="1" ht="6" customHeight="1" x14ac:dyDescent="0.2">
      <c r="B11" s="203"/>
      <c r="C11" s="203"/>
      <c r="D11" s="203"/>
      <c r="E11" s="203"/>
      <c r="F11" s="211"/>
      <c r="G11" s="203"/>
      <c r="H11" s="203"/>
      <c r="I11" s="203"/>
      <c r="J11" s="203"/>
      <c r="K11" s="191"/>
      <c r="L11" s="192"/>
      <c r="M11" s="189"/>
      <c r="N11" s="189"/>
      <c r="O11" s="191"/>
      <c r="P11" s="189"/>
      <c r="Q11" s="203"/>
      <c r="R11" s="189"/>
      <c r="S11" s="189"/>
      <c r="T11" s="189"/>
      <c r="U11" s="189"/>
      <c r="V11" s="211"/>
      <c r="W11" s="174"/>
      <c r="X11" s="174"/>
      <c r="Y11" s="174"/>
      <c r="Z11" s="185"/>
      <c r="AA11" s="199"/>
      <c r="AB11" s="199"/>
      <c r="AC11" s="185"/>
      <c r="AD11" s="185"/>
      <c r="AE11" s="185"/>
      <c r="AF11" s="204"/>
      <c r="AG11" s="188"/>
      <c r="AH11" s="198"/>
      <c r="AI11" s="199"/>
      <c r="AJ11" s="198"/>
      <c r="AK11" s="199"/>
      <c r="AL11" s="199"/>
      <c r="AM11" s="199"/>
      <c r="AN11" s="199"/>
      <c r="AO11" s="203"/>
      <c r="AP11" s="203"/>
      <c r="AQ11" s="191"/>
      <c r="AR11" s="212"/>
      <c r="AS11" s="205"/>
      <c r="AT11" s="205"/>
      <c r="AU11" s="207"/>
      <c r="AV11" s="208"/>
      <c r="AW11" s="208"/>
      <c r="AX11" s="209"/>
      <c r="AY11" s="209"/>
      <c r="AZ11" s="208"/>
      <c r="BA11" s="208"/>
      <c r="BB11" s="213"/>
      <c r="BC11" s="213"/>
      <c r="BD11" s="213"/>
      <c r="BE11" s="210"/>
      <c r="BF11" s="167"/>
      <c r="BJ11" s="171"/>
      <c r="BK11" s="171"/>
      <c r="BL11" s="171"/>
    </row>
    <row r="12" spans="2:64" s="180" customFormat="1" ht="20.25" customHeight="1" x14ac:dyDescent="0.2">
      <c r="B12" s="214"/>
      <c r="C12" s="214"/>
      <c r="D12" s="214"/>
      <c r="E12" s="214"/>
      <c r="F12" s="214"/>
      <c r="G12" s="214"/>
      <c r="H12" s="214"/>
      <c r="I12" s="214"/>
      <c r="J12" s="214"/>
      <c r="K12" s="214"/>
      <c r="L12" s="214"/>
      <c r="M12" s="214"/>
      <c r="N12" s="214"/>
      <c r="O12" s="214"/>
      <c r="P12" s="214"/>
      <c r="Q12" s="214"/>
      <c r="R12" s="214"/>
      <c r="S12" s="214"/>
      <c r="T12" s="214"/>
      <c r="U12" s="214"/>
      <c r="V12" s="214"/>
      <c r="W12" s="174"/>
      <c r="X12" s="174"/>
      <c r="Y12" s="174"/>
      <c r="Z12" s="191"/>
      <c r="AA12" s="215"/>
      <c r="AB12" s="215"/>
      <c r="AC12" s="191"/>
      <c r="AD12" s="188"/>
      <c r="AE12" s="188"/>
      <c r="AF12" s="197"/>
      <c r="AG12" s="186"/>
      <c r="AH12" s="198"/>
      <c r="AI12" s="199"/>
      <c r="AJ12" s="198"/>
      <c r="AK12" s="199"/>
      <c r="AL12" s="199"/>
      <c r="AM12" s="199"/>
      <c r="AN12" s="199"/>
      <c r="AO12" s="799"/>
      <c r="AP12" s="799"/>
      <c r="AQ12" s="799"/>
      <c r="AR12" s="190"/>
      <c r="AS12" s="205"/>
      <c r="AT12" s="205"/>
      <c r="AU12" s="207"/>
      <c r="AV12" s="208"/>
      <c r="AW12" s="208"/>
      <c r="AX12" s="209"/>
      <c r="AY12" s="209"/>
      <c r="AZ12" s="208"/>
      <c r="BA12" s="208"/>
      <c r="BB12" s="794">
        <v>1</v>
      </c>
      <c r="BC12" s="798"/>
      <c r="BD12" s="795"/>
      <c r="BE12" s="216" t="s">
        <v>182</v>
      </c>
      <c r="BF12" s="167"/>
      <c r="BJ12" s="171"/>
      <c r="BK12" s="171"/>
      <c r="BL12" s="171"/>
    </row>
    <row r="13" spans="2:64" s="180" customFormat="1" ht="6.75" customHeight="1" x14ac:dyDescent="0.2">
      <c r="B13" s="214"/>
      <c r="C13" s="214"/>
      <c r="D13" s="214"/>
      <c r="E13" s="214"/>
      <c r="F13" s="214"/>
      <c r="G13" s="214"/>
      <c r="H13" s="214"/>
      <c r="I13" s="214"/>
      <c r="J13" s="214"/>
      <c r="K13" s="214"/>
      <c r="L13" s="214"/>
      <c r="M13" s="214"/>
      <c r="N13" s="214"/>
      <c r="O13" s="214"/>
      <c r="P13" s="214"/>
      <c r="Q13" s="214"/>
      <c r="R13" s="214"/>
      <c r="S13" s="214"/>
      <c r="T13" s="214"/>
      <c r="U13" s="214"/>
      <c r="V13" s="214"/>
      <c r="W13" s="174"/>
      <c r="X13" s="174"/>
      <c r="Y13" s="174"/>
      <c r="Z13" s="192"/>
      <c r="AA13" s="217"/>
      <c r="AB13" s="217"/>
      <c r="AC13" s="192"/>
      <c r="AD13" s="198"/>
      <c r="AE13" s="198"/>
      <c r="AF13" s="204"/>
      <c r="AG13" s="183"/>
      <c r="AH13" s="183"/>
      <c r="AI13" s="183"/>
      <c r="AJ13" s="183"/>
      <c r="AK13" s="183"/>
      <c r="AL13" s="183"/>
      <c r="AM13" s="183"/>
      <c r="AN13" s="183"/>
      <c r="AO13" s="203"/>
      <c r="AP13" s="203"/>
      <c r="AQ13" s="203"/>
      <c r="AR13" s="183"/>
      <c r="AS13" s="205"/>
      <c r="AT13" s="205"/>
      <c r="AU13" s="207"/>
      <c r="AV13" s="208"/>
      <c r="AW13" s="208"/>
      <c r="AX13" s="209"/>
      <c r="AY13" s="209"/>
      <c r="AZ13" s="208"/>
      <c r="BA13" s="208"/>
      <c r="BB13" s="213"/>
      <c r="BC13" s="213"/>
      <c r="BD13" s="213"/>
      <c r="BE13" s="210"/>
      <c r="BF13" s="167"/>
      <c r="BJ13" s="171"/>
      <c r="BK13" s="171"/>
      <c r="BL13" s="171"/>
    </row>
    <row r="14" spans="2:64" s="180" customFormat="1" ht="19.2" x14ac:dyDescent="0.2">
      <c r="B14" s="214"/>
      <c r="C14" s="214"/>
      <c r="D14" s="214"/>
      <c r="E14" s="214"/>
      <c r="F14" s="214"/>
      <c r="G14" s="214"/>
      <c r="H14" s="214"/>
      <c r="I14" s="214"/>
      <c r="J14" s="214"/>
      <c r="K14" s="214"/>
      <c r="L14" s="214"/>
      <c r="M14" s="214"/>
      <c r="N14" s="214"/>
      <c r="O14" s="214"/>
      <c r="P14" s="214"/>
      <c r="Q14" s="214"/>
      <c r="R14" s="214"/>
      <c r="S14" s="214"/>
      <c r="T14" s="214"/>
      <c r="U14" s="214"/>
      <c r="V14" s="214"/>
      <c r="W14" s="174"/>
      <c r="X14" s="174"/>
      <c r="Y14" s="174"/>
      <c r="Z14" s="191"/>
      <c r="AA14" s="215"/>
      <c r="AB14" s="215"/>
      <c r="AC14" s="191"/>
      <c r="AD14" s="188"/>
      <c r="AE14" s="188"/>
      <c r="AF14" s="204"/>
      <c r="AG14" s="183"/>
      <c r="AH14" s="183"/>
      <c r="AI14" s="183"/>
      <c r="AJ14" s="183"/>
      <c r="AK14" s="183"/>
      <c r="AL14" s="183"/>
      <c r="AM14" s="183"/>
      <c r="AN14" s="183"/>
      <c r="AO14" s="189"/>
      <c r="AP14" s="189"/>
      <c r="AQ14" s="189"/>
      <c r="AR14" s="183"/>
      <c r="AS14" s="205"/>
      <c r="AT14" s="218" t="s">
        <v>183</v>
      </c>
      <c r="AU14" s="804"/>
      <c r="AV14" s="805"/>
      <c r="AW14" s="806"/>
      <c r="AX14" s="213" t="s">
        <v>184</v>
      </c>
      <c r="AY14" s="804"/>
      <c r="AZ14" s="805"/>
      <c r="BA14" s="806"/>
      <c r="BB14" s="219" t="s">
        <v>185</v>
      </c>
      <c r="BC14" s="807">
        <f>(AY14-AU14)*24</f>
        <v>0</v>
      </c>
      <c r="BD14" s="808"/>
      <c r="BE14" s="220" t="s">
        <v>186</v>
      </c>
      <c r="BF14" s="213"/>
      <c r="BJ14" s="171"/>
      <c r="BK14" s="171"/>
      <c r="BL14" s="171"/>
    </row>
    <row r="15" spans="2:64" s="180" customFormat="1" ht="6.75" customHeight="1" x14ac:dyDescent="0.2">
      <c r="B15" s="174"/>
      <c r="C15" s="200"/>
      <c r="D15" s="200"/>
      <c r="E15" s="200"/>
      <c r="F15" s="200"/>
      <c r="G15" s="185"/>
      <c r="H15" s="185"/>
      <c r="I15" s="187"/>
      <c r="J15" s="188"/>
      <c r="K15" s="198"/>
      <c r="L15" s="199"/>
      <c r="M15" s="199"/>
      <c r="N15" s="188"/>
      <c r="O15" s="199"/>
      <c r="P15" s="185"/>
      <c r="Q15" s="198"/>
      <c r="R15" s="199"/>
      <c r="S15" s="199"/>
      <c r="T15" s="199"/>
      <c r="U15" s="199"/>
      <c r="V15" s="185"/>
      <c r="W15" s="187"/>
      <c r="X15" s="221"/>
      <c r="Y15" s="221"/>
      <c r="Z15" s="186"/>
      <c r="AA15" s="188"/>
      <c r="AB15" s="187"/>
      <c r="AC15" s="188"/>
      <c r="AD15" s="198"/>
      <c r="AE15" s="199"/>
      <c r="AF15" s="204"/>
      <c r="AG15" s="197"/>
      <c r="AH15" s="222"/>
      <c r="AI15" s="204"/>
      <c r="AJ15" s="222"/>
      <c r="AK15" s="204"/>
      <c r="AL15" s="204"/>
      <c r="AM15" s="204"/>
      <c r="AN15" s="204"/>
      <c r="AO15" s="223"/>
      <c r="AP15" s="174"/>
      <c r="AQ15" s="182"/>
      <c r="AR15" s="182"/>
      <c r="AS15" s="182"/>
      <c r="AT15" s="182"/>
      <c r="AU15" s="224"/>
      <c r="AV15" s="225"/>
      <c r="AW15" s="225"/>
      <c r="AX15" s="226"/>
      <c r="AY15" s="226"/>
      <c r="AZ15" s="225"/>
      <c r="BA15" s="225"/>
      <c r="BB15" s="227"/>
      <c r="BC15" s="227"/>
      <c r="BD15" s="227"/>
      <c r="BE15" s="228"/>
      <c r="BJ15" s="171"/>
      <c r="BK15" s="171"/>
      <c r="BL15" s="171"/>
    </row>
    <row r="16" spans="2:64" ht="8.4" customHeight="1" thickBot="1" x14ac:dyDescent="0.25">
      <c r="B16" s="229"/>
      <c r="C16" s="230"/>
      <c r="D16" s="230"/>
      <c r="E16" s="230"/>
      <c r="F16" s="230"/>
      <c r="G16" s="230"/>
      <c r="H16" s="229"/>
      <c r="I16" s="229"/>
      <c r="J16" s="229"/>
      <c r="K16" s="229"/>
      <c r="L16" s="229"/>
      <c r="M16" s="229"/>
      <c r="N16" s="229"/>
      <c r="O16" s="229"/>
      <c r="P16" s="229"/>
      <c r="Q16" s="229"/>
      <c r="R16" s="229"/>
      <c r="S16" s="229"/>
      <c r="T16" s="229"/>
      <c r="U16" s="229"/>
      <c r="V16" s="229"/>
      <c r="W16" s="229"/>
      <c r="X16" s="230"/>
      <c r="Y16" s="229"/>
      <c r="Z16" s="229"/>
      <c r="AA16" s="229"/>
      <c r="AB16" s="229"/>
      <c r="AC16" s="229"/>
      <c r="AD16" s="229"/>
      <c r="AE16" s="229"/>
      <c r="AF16" s="229"/>
      <c r="AG16" s="229"/>
      <c r="AH16" s="229"/>
      <c r="AI16" s="229"/>
      <c r="AJ16" s="229"/>
      <c r="AK16" s="229"/>
      <c r="AL16" s="229"/>
      <c r="AM16" s="229"/>
      <c r="AN16" s="230"/>
      <c r="AO16" s="229"/>
      <c r="AP16" s="229"/>
      <c r="AQ16" s="229"/>
      <c r="AR16" s="229"/>
      <c r="AS16" s="229"/>
      <c r="AT16" s="229"/>
      <c r="BE16" s="232"/>
      <c r="BF16" s="232"/>
      <c r="BG16" s="232"/>
    </row>
    <row r="17" spans="2:58" ht="20.25" customHeight="1" x14ac:dyDescent="0.2">
      <c r="B17" s="809" t="s">
        <v>187</v>
      </c>
      <c r="C17" s="812" t="s">
        <v>188</v>
      </c>
      <c r="D17" s="813"/>
      <c r="E17" s="814"/>
      <c r="F17" s="233"/>
      <c r="G17" s="821" t="s">
        <v>189</v>
      </c>
      <c r="H17" s="824" t="s">
        <v>190</v>
      </c>
      <c r="I17" s="813"/>
      <c r="J17" s="813"/>
      <c r="K17" s="814"/>
      <c r="L17" s="824" t="s">
        <v>191</v>
      </c>
      <c r="M17" s="813"/>
      <c r="N17" s="813"/>
      <c r="O17" s="827"/>
      <c r="P17" s="830"/>
      <c r="Q17" s="831"/>
      <c r="R17" s="832"/>
      <c r="S17" s="839" t="s">
        <v>192</v>
      </c>
      <c r="T17" s="840"/>
      <c r="U17" s="840"/>
      <c r="V17" s="840"/>
      <c r="W17" s="840"/>
      <c r="X17" s="840"/>
      <c r="Y17" s="840"/>
      <c r="Z17" s="840"/>
      <c r="AA17" s="840"/>
      <c r="AB17" s="840"/>
      <c r="AC17" s="840"/>
      <c r="AD17" s="840"/>
      <c r="AE17" s="840"/>
      <c r="AF17" s="840"/>
      <c r="AG17" s="840"/>
      <c r="AH17" s="840"/>
      <c r="AI17" s="840"/>
      <c r="AJ17" s="840"/>
      <c r="AK17" s="840"/>
      <c r="AL17" s="840"/>
      <c r="AM17" s="840"/>
      <c r="AN17" s="840"/>
      <c r="AO17" s="840"/>
      <c r="AP17" s="840"/>
      <c r="AQ17" s="840"/>
      <c r="AR17" s="840"/>
      <c r="AS17" s="840"/>
      <c r="AT17" s="840"/>
      <c r="AU17" s="840"/>
      <c r="AV17" s="840"/>
      <c r="AW17" s="841"/>
      <c r="AX17" s="870" t="str">
        <f>IF(BB3="４週","(11) 1～4週目の勤務時間数合計","(11) 1か月の勤務時間数   合計")</f>
        <v>(11) 1～4週目の勤務時間数合計</v>
      </c>
      <c r="AY17" s="871"/>
      <c r="AZ17" s="876" t="s">
        <v>193</v>
      </c>
      <c r="BA17" s="877"/>
      <c r="BB17" s="882" t="s">
        <v>194</v>
      </c>
      <c r="BC17" s="883"/>
      <c r="BD17" s="883"/>
      <c r="BE17" s="883"/>
      <c r="BF17" s="884"/>
    </row>
    <row r="18" spans="2:58" ht="20.25" customHeight="1" x14ac:dyDescent="0.2">
      <c r="B18" s="810"/>
      <c r="C18" s="815"/>
      <c r="D18" s="816"/>
      <c r="E18" s="817"/>
      <c r="F18" s="234"/>
      <c r="G18" s="822"/>
      <c r="H18" s="825"/>
      <c r="I18" s="816"/>
      <c r="J18" s="816"/>
      <c r="K18" s="817"/>
      <c r="L18" s="825"/>
      <c r="M18" s="816"/>
      <c r="N18" s="816"/>
      <c r="O18" s="828"/>
      <c r="P18" s="833"/>
      <c r="Q18" s="834"/>
      <c r="R18" s="835"/>
      <c r="S18" s="891" t="s">
        <v>195</v>
      </c>
      <c r="T18" s="892"/>
      <c r="U18" s="892"/>
      <c r="V18" s="892"/>
      <c r="W18" s="892"/>
      <c r="X18" s="892"/>
      <c r="Y18" s="893"/>
      <c r="Z18" s="891" t="s">
        <v>196</v>
      </c>
      <c r="AA18" s="892"/>
      <c r="AB18" s="892"/>
      <c r="AC18" s="892"/>
      <c r="AD18" s="892"/>
      <c r="AE18" s="892"/>
      <c r="AF18" s="893"/>
      <c r="AG18" s="891" t="s">
        <v>197</v>
      </c>
      <c r="AH18" s="892"/>
      <c r="AI18" s="892"/>
      <c r="AJ18" s="892"/>
      <c r="AK18" s="892"/>
      <c r="AL18" s="892"/>
      <c r="AM18" s="893"/>
      <c r="AN18" s="891" t="s">
        <v>198</v>
      </c>
      <c r="AO18" s="892"/>
      <c r="AP18" s="892"/>
      <c r="AQ18" s="892"/>
      <c r="AR18" s="892"/>
      <c r="AS18" s="892"/>
      <c r="AT18" s="893"/>
      <c r="AU18" s="894" t="s">
        <v>199</v>
      </c>
      <c r="AV18" s="895"/>
      <c r="AW18" s="896"/>
      <c r="AX18" s="872"/>
      <c r="AY18" s="873"/>
      <c r="AZ18" s="878"/>
      <c r="BA18" s="879"/>
      <c r="BB18" s="885"/>
      <c r="BC18" s="886"/>
      <c r="BD18" s="886"/>
      <c r="BE18" s="886"/>
      <c r="BF18" s="887"/>
    </row>
    <row r="19" spans="2:58" ht="20.25" customHeight="1" x14ac:dyDescent="0.2">
      <c r="B19" s="810"/>
      <c r="C19" s="815"/>
      <c r="D19" s="816"/>
      <c r="E19" s="817"/>
      <c r="F19" s="234"/>
      <c r="G19" s="822"/>
      <c r="H19" s="825"/>
      <c r="I19" s="816"/>
      <c r="J19" s="816"/>
      <c r="K19" s="817"/>
      <c r="L19" s="825"/>
      <c r="M19" s="816"/>
      <c r="N19" s="816"/>
      <c r="O19" s="828"/>
      <c r="P19" s="833"/>
      <c r="Q19" s="834"/>
      <c r="R19" s="835"/>
      <c r="S19" s="235">
        <v>1</v>
      </c>
      <c r="T19" s="236">
        <v>2</v>
      </c>
      <c r="U19" s="236">
        <v>3</v>
      </c>
      <c r="V19" s="236">
        <v>4</v>
      </c>
      <c r="W19" s="236">
        <v>5</v>
      </c>
      <c r="X19" s="236">
        <v>6</v>
      </c>
      <c r="Y19" s="237">
        <v>7</v>
      </c>
      <c r="Z19" s="235">
        <v>8</v>
      </c>
      <c r="AA19" s="236">
        <v>9</v>
      </c>
      <c r="AB19" s="236">
        <v>10</v>
      </c>
      <c r="AC19" s="236">
        <v>11</v>
      </c>
      <c r="AD19" s="236">
        <v>12</v>
      </c>
      <c r="AE19" s="236">
        <v>13</v>
      </c>
      <c r="AF19" s="237">
        <v>14</v>
      </c>
      <c r="AG19" s="238">
        <v>15</v>
      </c>
      <c r="AH19" s="236">
        <v>16</v>
      </c>
      <c r="AI19" s="236">
        <v>17</v>
      </c>
      <c r="AJ19" s="236">
        <v>18</v>
      </c>
      <c r="AK19" s="236">
        <v>19</v>
      </c>
      <c r="AL19" s="236">
        <v>20</v>
      </c>
      <c r="AM19" s="237">
        <v>21</v>
      </c>
      <c r="AN19" s="235">
        <v>22</v>
      </c>
      <c r="AO19" s="236">
        <v>23</v>
      </c>
      <c r="AP19" s="236">
        <v>24</v>
      </c>
      <c r="AQ19" s="236">
        <v>25</v>
      </c>
      <c r="AR19" s="236">
        <v>26</v>
      </c>
      <c r="AS19" s="236">
        <v>27</v>
      </c>
      <c r="AT19" s="237">
        <v>28</v>
      </c>
      <c r="AU19" s="239" t="str">
        <f>IF($BB$3="暦月",IF(DAY(DATE($AC$2,$AG$2,29))=29,29,""),"")</f>
        <v/>
      </c>
      <c r="AV19" s="240" t="str">
        <f>IF($BB$3="暦月",IF(DAY(DATE($AC$2,$AG$2,30))=30,30,""),"")</f>
        <v/>
      </c>
      <c r="AW19" s="241" t="str">
        <f>IF($BB$3="暦月",IF(DAY(DATE($AC$2,$AG$2,31))=31,31,""),"")</f>
        <v/>
      </c>
      <c r="AX19" s="872"/>
      <c r="AY19" s="873"/>
      <c r="AZ19" s="878"/>
      <c r="BA19" s="879"/>
      <c r="BB19" s="885"/>
      <c r="BC19" s="886"/>
      <c r="BD19" s="886"/>
      <c r="BE19" s="886"/>
      <c r="BF19" s="887"/>
    </row>
    <row r="20" spans="2:58" ht="20.25" hidden="1" customHeight="1" x14ac:dyDescent="0.2">
      <c r="B20" s="810"/>
      <c r="C20" s="815"/>
      <c r="D20" s="816"/>
      <c r="E20" s="817"/>
      <c r="F20" s="234"/>
      <c r="G20" s="822"/>
      <c r="H20" s="825"/>
      <c r="I20" s="816"/>
      <c r="J20" s="816"/>
      <c r="K20" s="817"/>
      <c r="L20" s="825"/>
      <c r="M20" s="816"/>
      <c r="N20" s="816"/>
      <c r="O20" s="828"/>
      <c r="P20" s="833"/>
      <c r="Q20" s="834"/>
      <c r="R20" s="835"/>
      <c r="S20" s="235">
        <f>WEEKDAY(DATE($AC$2,$AG$2,1))</f>
        <v>5</v>
      </c>
      <c r="T20" s="236">
        <f>WEEKDAY(DATE($AC$2,$AG$2,2))</f>
        <v>6</v>
      </c>
      <c r="U20" s="236">
        <f>WEEKDAY(DATE($AC$2,$AG$2,3))</f>
        <v>7</v>
      </c>
      <c r="V20" s="236">
        <f>WEEKDAY(DATE($AC$2,$AG$2,4))</f>
        <v>1</v>
      </c>
      <c r="W20" s="236">
        <f>WEEKDAY(DATE($AC$2,$AG$2,5))</f>
        <v>2</v>
      </c>
      <c r="X20" s="236">
        <f>WEEKDAY(DATE($AC$2,$AG$2,6))</f>
        <v>3</v>
      </c>
      <c r="Y20" s="237">
        <f>WEEKDAY(DATE($AC$2,$AG$2,7))</f>
        <v>4</v>
      </c>
      <c r="Z20" s="235">
        <f>WEEKDAY(DATE($AC$2,$AG$2,8))</f>
        <v>5</v>
      </c>
      <c r="AA20" s="236">
        <f>WEEKDAY(DATE($AC$2,$AG$2,9))</f>
        <v>6</v>
      </c>
      <c r="AB20" s="236">
        <f>WEEKDAY(DATE($AC$2,$AG$2,10))</f>
        <v>7</v>
      </c>
      <c r="AC20" s="236">
        <f>WEEKDAY(DATE($AC$2,$AG$2,11))</f>
        <v>1</v>
      </c>
      <c r="AD20" s="236">
        <f>WEEKDAY(DATE($AC$2,$AG$2,12))</f>
        <v>2</v>
      </c>
      <c r="AE20" s="236">
        <f>WEEKDAY(DATE($AC$2,$AG$2,13))</f>
        <v>3</v>
      </c>
      <c r="AF20" s="237">
        <f>WEEKDAY(DATE($AC$2,$AG$2,14))</f>
        <v>4</v>
      </c>
      <c r="AG20" s="235">
        <f>WEEKDAY(DATE($AC$2,$AG$2,15))</f>
        <v>5</v>
      </c>
      <c r="AH20" s="236">
        <f>WEEKDAY(DATE($AC$2,$AG$2,16))</f>
        <v>6</v>
      </c>
      <c r="AI20" s="236">
        <f>WEEKDAY(DATE($AC$2,$AG$2,17))</f>
        <v>7</v>
      </c>
      <c r="AJ20" s="236">
        <f>WEEKDAY(DATE($AC$2,$AG$2,18))</f>
        <v>1</v>
      </c>
      <c r="AK20" s="236">
        <f>WEEKDAY(DATE($AC$2,$AG$2,19))</f>
        <v>2</v>
      </c>
      <c r="AL20" s="236">
        <f>WEEKDAY(DATE($AC$2,$AG$2,20))</f>
        <v>3</v>
      </c>
      <c r="AM20" s="237">
        <f>WEEKDAY(DATE($AC$2,$AG$2,21))</f>
        <v>4</v>
      </c>
      <c r="AN20" s="235">
        <f>WEEKDAY(DATE($AC$2,$AG$2,22))</f>
        <v>5</v>
      </c>
      <c r="AO20" s="236">
        <f>WEEKDAY(DATE($AC$2,$AG$2,23))</f>
        <v>6</v>
      </c>
      <c r="AP20" s="236">
        <f>WEEKDAY(DATE($AC$2,$AG$2,24))</f>
        <v>7</v>
      </c>
      <c r="AQ20" s="236">
        <f>WEEKDAY(DATE($AC$2,$AG$2,25))</f>
        <v>1</v>
      </c>
      <c r="AR20" s="236">
        <f>WEEKDAY(DATE($AC$2,$AG$2,26))</f>
        <v>2</v>
      </c>
      <c r="AS20" s="236">
        <f>WEEKDAY(DATE($AC$2,$AG$2,27))</f>
        <v>3</v>
      </c>
      <c r="AT20" s="237">
        <f>WEEKDAY(DATE($AC$2,$AG$2,28))</f>
        <v>4</v>
      </c>
      <c r="AU20" s="235">
        <f>IF(AU19=29,WEEKDAY(DATE($AC$2,$AG$2,29)),0)</f>
        <v>0</v>
      </c>
      <c r="AV20" s="236">
        <f>IF(AV19=30,WEEKDAY(DATE($AC$2,$AG$2,30)),0)</f>
        <v>0</v>
      </c>
      <c r="AW20" s="237">
        <f>IF(AW19=31,WEEKDAY(DATE($AC$2,$AG$2,31)),0)</f>
        <v>0</v>
      </c>
      <c r="AX20" s="872"/>
      <c r="AY20" s="873"/>
      <c r="AZ20" s="878"/>
      <c r="BA20" s="879"/>
      <c r="BB20" s="885"/>
      <c r="BC20" s="886"/>
      <c r="BD20" s="886"/>
      <c r="BE20" s="886"/>
      <c r="BF20" s="887"/>
    </row>
    <row r="21" spans="2:58" ht="22.5" customHeight="1" thickBot="1" x14ac:dyDescent="0.25">
      <c r="B21" s="811"/>
      <c r="C21" s="818"/>
      <c r="D21" s="819"/>
      <c r="E21" s="820"/>
      <c r="F21" s="242"/>
      <c r="G21" s="823"/>
      <c r="H21" s="826"/>
      <c r="I21" s="819"/>
      <c r="J21" s="819"/>
      <c r="K21" s="820"/>
      <c r="L21" s="826"/>
      <c r="M21" s="819"/>
      <c r="N21" s="819"/>
      <c r="O21" s="829"/>
      <c r="P21" s="836"/>
      <c r="Q21" s="837"/>
      <c r="R21" s="838"/>
      <c r="S21" s="243" t="str">
        <f>IF(S20=1,"日",IF(S20=2,"月",IF(S20=3,"火",IF(S20=4,"水",IF(S20=5,"木",IF(S20=6,"金","土"))))))</f>
        <v>木</v>
      </c>
      <c r="T21" s="244" t="str">
        <f t="shared" ref="T21:AT21" si="0">IF(T20=1,"日",IF(T20=2,"月",IF(T20=3,"火",IF(T20=4,"水",IF(T20=5,"木",IF(T20=6,"金","土"))))))</f>
        <v>金</v>
      </c>
      <c r="U21" s="244" t="str">
        <f t="shared" si="0"/>
        <v>土</v>
      </c>
      <c r="V21" s="244" t="str">
        <f t="shared" si="0"/>
        <v>日</v>
      </c>
      <c r="W21" s="244" t="str">
        <f t="shared" si="0"/>
        <v>月</v>
      </c>
      <c r="X21" s="244" t="str">
        <f t="shared" si="0"/>
        <v>火</v>
      </c>
      <c r="Y21" s="245" t="str">
        <f t="shared" si="0"/>
        <v>水</v>
      </c>
      <c r="Z21" s="243" t="str">
        <f>IF(Z20=1,"日",IF(Z20=2,"月",IF(Z20=3,"火",IF(Z20=4,"水",IF(Z20=5,"木",IF(Z20=6,"金","土"))))))</f>
        <v>木</v>
      </c>
      <c r="AA21" s="244" t="str">
        <f t="shared" si="0"/>
        <v>金</v>
      </c>
      <c r="AB21" s="244" t="str">
        <f t="shared" si="0"/>
        <v>土</v>
      </c>
      <c r="AC21" s="244" t="str">
        <f t="shared" si="0"/>
        <v>日</v>
      </c>
      <c r="AD21" s="244" t="str">
        <f t="shared" si="0"/>
        <v>月</v>
      </c>
      <c r="AE21" s="244" t="str">
        <f t="shared" si="0"/>
        <v>火</v>
      </c>
      <c r="AF21" s="245" t="str">
        <f t="shared" si="0"/>
        <v>水</v>
      </c>
      <c r="AG21" s="243" t="str">
        <f>IF(AG20=1,"日",IF(AG20=2,"月",IF(AG20=3,"火",IF(AG20=4,"水",IF(AG20=5,"木",IF(AG20=6,"金","土"))))))</f>
        <v>木</v>
      </c>
      <c r="AH21" s="244" t="str">
        <f t="shared" si="0"/>
        <v>金</v>
      </c>
      <c r="AI21" s="244" t="str">
        <f t="shared" si="0"/>
        <v>土</v>
      </c>
      <c r="AJ21" s="244" t="str">
        <f t="shared" si="0"/>
        <v>日</v>
      </c>
      <c r="AK21" s="244" t="str">
        <f t="shared" si="0"/>
        <v>月</v>
      </c>
      <c r="AL21" s="244" t="str">
        <f t="shared" si="0"/>
        <v>火</v>
      </c>
      <c r="AM21" s="245" t="str">
        <f t="shared" si="0"/>
        <v>水</v>
      </c>
      <c r="AN21" s="243" t="str">
        <f>IF(AN20=1,"日",IF(AN20=2,"月",IF(AN20=3,"火",IF(AN20=4,"水",IF(AN20=5,"木",IF(AN20=6,"金","土"))))))</f>
        <v>木</v>
      </c>
      <c r="AO21" s="244" t="str">
        <f t="shared" si="0"/>
        <v>金</v>
      </c>
      <c r="AP21" s="244" t="str">
        <f t="shared" si="0"/>
        <v>土</v>
      </c>
      <c r="AQ21" s="244" t="str">
        <f t="shared" si="0"/>
        <v>日</v>
      </c>
      <c r="AR21" s="244" t="str">
        <f t="shared" si="0"/>
        <v>月</v>
      </c>
      <c r="AS21" s="244" t="str">
        <f t="shared" si="0"/>
        <v>火</v>
      </c>
      <c r="AT21" s="245" t="str">
        <f t="shared" si="0"/>
        <v>水</v>
      </c>
      <c r="AU21" s="244" t="str">
        <f>IF(AU20=1,"日",IF(AU20=2,"月",IF(AU20=3,"火",IF(AU20=4,"水",IF(AU20=5,"木",IF(AU20=6,"金",IF(AU20=0,"","土")))))))</f>
        <v/>
      </c>
      <c r="AV21" s="244" t="str">
        <f>IF(AV20=1,"日",IF(AV20=2,"月",IF(AV20=3,"火",IF(AV20=4,"水",IF(AV20=5,"木",IF(AV20=6,"金",IF(AV20=0,"","土")))))))</f>
        <v/>
      </c>
      <c r="AW21" s="244" t="str">
        <f>IF(AW20=1,"日",IF(AW20=2,"月",IF(AW20=3,"火",IF(AW20=4,"水",IF(AW20=5,"木",IF(AW20=6,"金",IF(AW20=0,"","土")))))))</f>
        <v/>
      </c>
      <c r="AX21" s="874"/>
      <c r="AY21" s="875"/>
      <c r="AZ21" s="880"/>
      <c r="BA21" s="881"/>
      <c r="BB21" s="888"/>
      <c r="BC21" s="889"/>
      <c r="BD21" s="889"/>
      <c r="BE21" s="889"/>
      <c r="BF21" s="890"/>
    </row>
    <row r="22" spans="2:58" ht="20.25" customHeight="1" x14ac:dyDescent="0.2">
      <c r="B22" s="842">
        <v>1</v>
      </c>
      <c r="C22" s="844"/>
      <c r="D22" s="845"/>
      <c r="E22" s="846"/>
      <c r="F22" s="246"/>
      <c r="G22" s="853"/>
      <c r="H22" s="855"/>
      <c r="I22" s="856"/>
      <c r="J22" s="856"/>
      <c r="K22" s="857"/>
      <c r="L22" s="861"/>
      <c r="M22" s="862"/>
      <c r="N22" s="862"/>
      <c r="O22" s="863"/>
      <c r="P22" s="867" t="s">
        <v>200</v>
      </c>
      <c r="Q22" s="868"/>
      <c r="R22" s="869"/>
      <c r="S22" s="247"/>
      <c r="T22" s="248"/>
      <c r="U22" s="248"/>
      <c r="V22" s="248"/>
      <c r="W22" s="248"/>
      <c r="X22" s="248"/>
      <c r="Y22" s="249"/>
      <c r="Z22" s="247"/>
      <c r="AA22" s="248"/>
      <c r="AB22" s="248"/>
      <c r="AC22" s="248"/>
      <c r="AD22" s="248"/>
      <c r="AE22" s="248"/>
      <c r="AF22" s="249"/>
      <c r="AG22" s="247"/>
      <c r="AH22" s="248"/>
      <c r="AI22" s="248"/>
      <c r="AJ22" s="248"/>
      <c r="AK22" s="248"/>
      <c r="AL22" s="248"/>
      <c r="AM22" s="249"/>
      <c r="AN22" s="247"/>
      <c r="AO22" s="248"/>
      <c r="AP22" s="248"/>
      <c r="AQ22" s="248"/>
      <c r="AR22" s="248"/>
      <c r="AS22" s="248"/>
      <c r="AT22" s="249"/>
      <c r="AU22" s="247"/>
      <c r="AV22" s="248"/>
      <c r="AW22" s="248"/>
      <c r="AX22" s="897"/>
      <c r="AY22" s="898"/>
      <c r="AZ22" s="899"/>
      <c r="BA22" s="900"/>
      <c r="BB22" s="901"/>
      <c r="BC22" s="902"/>
      <c r="BD22" s="902"/>
      <c r="BE22" s="902"/>
      <c r="BF22" s="903"/>
    </row>
    <row r="23" spans="2:58" ht="20.25" customHeight="1" x14ac:dyDescent="0.2">
      <c r="B23" s="843"/>
      <c r="C23" s="847"/>
      <c r="D23" s="848"/>
      <c r="E23" s="849"/>
      <c r="F23" s="250"/>
      <c r="G23" s="854"/>
      <c r="H23" s="858"/>
      <c r="I23" s="859"/>
      <c r="J23" s="859"/>
      <c r="K23" s="860"/>
      <c r="L23" s="864"/>
      <c r="M23" s="865"/>
      <c r="N23" s="865"/>
      <c r="O23" s="866"/>
      <c r="P23" s="910" t="s">
        <v>201</v>
      </c>
      <c r="Q23" s="911"/>
      <c r="R23" s="912"/>
      <c r="S23" s="251" t="str">
        <f>IF(S22="","",VLOOKUP(S22,'シフト記号表（勤務時間帯）'!$C$6:$K$35,9,FALSE))</f>
        <v/>
      </c>
      <c r="T23" s="252" t="str">
        <f>IF(T22="","",VLOOKUP(T22,'シフト記号表（勤務時間帯）'!$C$6:$K$35,9,FALSE))</f>
        <v/>
      </c>
      <c r="U23" s="252" t="str">
        <f>IF(U22="","",VLOOKUP(U22,'シフト記号表（勤務時間帯）'!$C$6:$K$35,9,FALSE))</f>
        <v/>
      </c>
      <c r="V23" s="252" t="str">
        <f>IF(V22="","",VLOOKUP(V22,'シフト記号表（勤務時間帯）'!$C$6:$K$35,9,FALSE))</f>
        <v/>
      </c>
      <c r="W23" s="252" t="str">
        <f>IF(W22="","",VLOOKUP(W22,'シフト記号表（勤務時間帯）'!$C$6:$K$35,9,FALSE))</f>
        <v/>
      </c>
      <c r="X23" s="252" t="str">
        <f>IF(X22="","",VLOOKUP(X22,'シフト記号表（勤務時間帯）'!$C$6:$K$35,9,FALSE))</f>
        <v/>
      </c>
      <c r="Y23" s="253" t="str">
        <f>IF(Y22="","",VLOOKUP(Y22,'シフト記号表（勤務時間帯）'!$C$6:$K$35,9,FALSE))</f>
        <v/>
      </c>
      <c r="Z23" s="251" t="str">
        <f>IF(Z22="","",VLOOKUP(Z22,'シフト記号表（勤務時間帯）'!$C$6:$K$35,9,FALSE))</f>
        <v/>
      </c>
      <c r="AA23" s="252" t="str">
        <f>IF(AA22="","",VLOOKUP(AA22,'シフト記号表（勤務時間帯）'!$C$6:$K$35,9,FALSE))</f>
        <v/>
      </c>
      <c r="AB23" s="252" t="str">
        <f>IF(AB22="","",VLOOKUP(AB22,'シフト記号表（勤務時間帯）'!$C$6:$K$35,9,FALSE))</f>
        <v/>
      </c>
      <c r="AC23" s="252" t="str">
        <f>IF(AC22="","",VLOOKUP(AC22,'シフト記号表（勤務時間帯）'!$C$6:$K$35,9,FALSE))</f>
        <v/>
      </c>
      <c r="AD23" s="252" t="str">
        <f>IF(AD22="","",VLOOKUP(AD22,'シフト記号表（勤務時間帯）'!$C$6:$K$35,9,FALSE))</f>
        <v/>
      </c>
      <c r="AE23" s="252" t="str">
        <f>IF(AE22="","",VLOOKUP(AE22,'シフト記号表（勤務時間帯）'!$C$6:$K$35,9,FALSE))</f>
        <v/>
      </c>
      <c r="AF23" s="253" t="str">
        <f>IF(AF22="","",VLOOKUP(AF22,'シフト記号表（勤務時間帯）'!$C$6:$K$35,9,FALSE))</f>
        <v/>
      </c>
      <c r="AG23" s="251" t="str">
        <f>IF(AG22="","",VLOOKUP(AG22,'シフト記号表（勤務時間帯）'!$C$6:$K$35,9,FALSE))</f>
        <v/>
      </c>
      <c r="AH23" s="252" t="str">
        <f>IF(AH22="","",VLOOKUP(AH22,'シフト記号表（勤務時間帯）'!$C$6:$K$35,9,FALSE))</f>
        <v/>
      </c>
      <c r="AI23" s="252" t="str">
        <f>IF(AI22="","",VLOOKUP(AI22,'シフト記号表（勤務時間帯）'!$C$6:$K$35,9,FALSE))</f>
        <v/>
      </c>
      <c r="AJ23" s="252" t="str">
        <f>IF(AJ22="","",VLOOKUP(AJ22,'シフト記号表（勤務時間帯）'!$C$6:$K$35,9,FALSE))</f>
        <v/>
      </c>
      <c r="AK23" s="252" t="str">
        <f>IF(AK22="","",VLOOKUP(AK22,'シフト記号表（勤務時間帯）'!$C$6:$K$35,9,FALSE))</f>
        <v/>
      </c>
      <c r="AL23" s="252" t="str">
        <f>IF(AL22="","",VLOOKUP(AL22,'シフト記号表（勤務時間帯）'!$C$6:$K$35,9,FALSE))</f>
        <v/>
      </c>
      <c r="AM23" s="253" t="str">
        <f>IF(AM22="","",VLOOKUP(AM22,'シフト記号表（勤務時間帯）'!$C$6:$K$35,9,FALSE))</f>
        <v/>
      </c>
      <c r="AN23" s="251" t="str">
        <f>IF(AN22="","",VLOOKUP(AN22,'シフト記号表（勤務時間帯）'!$C$6:$K$35,9,FALSE))</f>
        <v/>
      </c>
      <c r="AO23" s="252" t="str">
        <f>IF(AO22="","",VLOOKUP(AO22,'シフト記号表（勤務時間帯）'!$C$6:$K$35,9,FALSE))</f>
        <v/>
      </c>
      <c r="AP23" s="252" t="str">
        <f>IF(AP22="","",VLOOKUP(AP22,'シフト記号表（勤務時間帯）'!$C$6:$K$35,9,FALSE))</f>
        <v/>
      </c>
      <c r="AQ23" s="252" t="str">
        <f>IF(AQ22="","",VLOOKUP(AQ22,'シフト記号表（勤務時間帯）'!$C$6:$K$35,9,FALSE))</f>
        <v/>
      </c>
      <c r="AR23" s="252" t="str">
        <f>IF(AR22="","",VLOOKUP(AR22,'シフト記号表（勤務時間帯）'!$C$6:$K$35,9,FALSE))</f>
        <v/>
      </c>
      <c r="AS23" s="252" t="str">
        <f>IF(AS22="","",VLOOKUP(AS22,'シフト記号表（勤務時間帯）'!$C$6:$K$35,9,FALSE))</f>
        <v/>
      </c>
      <c r="AT23" s="253" t="str">
        <f>IF(AT22="","",VLOOKUP(AT22,'シフト記号表（勤務時間帯）'!$C$6:$K$35,9,FALSE))</f>
        <v/>
      </c>
      <c r="AU23" s="251" t="str">
        <f>IF(AU22="","",VLOOKUP(AU22,'シフト記号表（勤務時間帯）'!$C$6:$K$35,9,FALSE))</f>
        <v/>
      </c>
      <c r="AV23" s="252" t="str">
        <f>IF(AV22="","",VLOOKUP(AV22,'シフト記号表（勤務時間帯）'!$C$6:$K$35,9,FALSE))</f>
        <v/>
      </c>
      <c r="AW23" s="252" t="str">
        <f>IF(AW22="","",VLOOKUP(AW22,'シフト記号表（勤務時間帯）'!$C$6:$K$35,9,FALSE))</f>
        <v/>
      </c>
      <c r="AX23" s="913">
        <f>IF($BB$3="４週",SUM(S23:AT23),IF($BB$3="暦月",SUM(S23:AW23),""))</f>
        <v>0</v>
      </c>
      <c r="AY23" s="914"/>
      <c r="AZ23" s="915">
        <f>IF($BB$3="４週",AX23/4,IF($BB$3="暦月",'通所リハ（1枚版）'!AX23/('通所リハ（1枚版）'!$BB$8/7),""))</f>
        <v>0</v>
      </c>
      <c r="BA23" s="916"/>
      <c r="BB23" s="904"/>
      <c r="BC23" s="905"/>
      <c r="BD23" s="905"/>
      <c r="BE23" s="905"/>
      <c r="BF23" s="906"/>
    </row>
    <row r="24" spans="2:58" ht="20.25" customHeight="1" x14ac:dyDescent="0.2">
      <c r="B24" s="843"/>
      <c r="C24" s="850"/>
      <c r="D24" s="851"/>
      <c r="E24" s="852"/>
      <c r="F24" s="254">
        <f>C22</f>
        <v>0</v>
      </c>
      <c r="G24" s="854"/>
      <c r="H24" s="858"/>
      <c r="I24" s="859"/>
      <c r="J24" s="859"/>
      <c r="K24" s="860"/>
      <c r="L24" s="864"/>
      <c r="M24" s="865"/>
      <c r="N24" s="865"/>
      <c r="O24" s="866"/>
      <c r="P24" s="917" t="s">
        <v>202</v>
      </c>
      <c r="Q24" s="918"/>
      <c r="R24" s="919"/>
      <c r="S24" s="255" t="str">
        <f>IF(S22="","",VLOOKUP(S22,'シフト記号表（勤務時間帯）'!$C$6:$U$35,19,FALSE))</f>
        <v/>
      </c>
      <c r="T24" s="256" t="str">
        <f>IF(T22="","",VLOOKUP(T22,'シフト記号表（勤務時間帯）'!$C$6:$U$35,19,FALSE))</f>
        <v/>
      </c>
      <c r="U24" s="256" t="str">
        <f>IF(U22="","",VLOOKUP(U22,'シフト記号表（勤務時間帯）'!$C$6:$U$35,19,FALSE))</f>
        <v/>
      </c>
      <c r="V24" s="256" t="str">
        <f>IF(V22="","",VLOOKUP(V22,'シフト記号表（勤務時間帯）'!$C$6:$U$35,19,FALSE))</f>
        <v/>
      </c>
      <c r="W24" s="256" t="str">
        <f>IF(W22="","",VLOOKUP(W22,'シフト記号表（勤務時間帯）'!$C$6:$U$35,19,FALSE))</f>
        <v/>
      </c>
      <c r="X24" s="256" t="str">
        <f>IF(X22="","",VLOOKUP(X22,'シフト記号表（勤務時間帯）'!$C$6:$U$35,19,FALSE))</f>
        <v/>
      </c>
      <c r="Y24" s="257" t="str">
        <f>IF(Y22="","",VLOOKUP(Y22,'シフト記号表（勤務時間帯）'!$C$6:$U$35,19,FALSE))</f>
        <v/>
      </c>
      <c r="Z24" s="255" t="str">
        <f>IF(Z22="","",VLOOKUP(Z22,'シフト記号表（勤務時間帯）'!$C$6:$U$35,19,FALSE))</f>
        <v/>
      </c>
      <c r="AA24" s="256" t="str">
        <f>IF(AA22="","",VLOOKUP(AA22,'シフト記号表（勤務時間帯）'!$C$6:$U$35,19,FALSE))</f>
        <v/>
      </c>
      <c r="AB24" s="256" t="str">
        <f>IF(AB22="","",VLOOKUP(AB22,'シフト記号表（勤務時間帯）'!$C$6:$U$35,19,FALSE))</f>
        <v/>
      </c>
      <c r="AC24" s="256" t="str">
        <f>IF(AC22="","",VLOOKUP(AC22,'シフト記号表（勤務時間帯）'!$C$6:$U$35,19,FALSE))</f>
        <v/>
      </c>
      <c r="AD24" s="256" t="str">
        <f>IF(AD22="","",VLOOKUP(AD22,'シフト記号表（勤務時間帯）'!$C$6:$U$35,19,FALSE))</f>
        <v/>
      </c>
      <c r="AE24" s="256" t="str">
        <f>IF(AE22="","",VLOOKUP(AE22,'シフト記号表（勤務時間帯）'!$C$6:$U$35,19,FALSE))</f>
        <v/>
      </c>
      <c r="AF24" s="257" t="str">
        <f>IF(AF22="","",VLOOKUP(AF22,'シフト記号表（勤務時間帯）'!$C$6:$U$35,19,FALSE))</f>
        <v/>
      </c>
      <c r="AG24" s="255" t="str">
        <f>IF(AG22="","",VLOOKUP(AG22,'シフト記号表（勤務時間帯）'!$C$6:$U$35,19,FALSE))</f>
        <v/>
      </c>
      <c r="AH24" s="256" t="str">
        <f>IF(AH22="","",VLOOKUP(AH22,'シフト記号表（勤務時間帯）'!$C$6:$U$35,19,FALSE))</f>
        <v/>
      </c>
      <c r="AI24" s="256" t="str">
        <f>IF(AI22="","",VLOOKUP(AI22,'シフト記号表（勤務時間帯）'!$C$6:$U$35,19,FALSE))</f>
        <v/>
      </c>
      <c r="AJ24" s="256" t="str">
        <f>IF(AJ22="","",VLOOKUP(AJ22,'シフト記号表（勤務時間帯）'!$C$6:$U$35,19,FALSE))</f>
        <v/>
      </c>
      <c r="AK24" s="256" t="str">
        <f>IF(AK22="","",VLOOKUP(AK22,'シフト記号表（勤務時間帯）'!$C$6:$U$35,19,FALSE))</f>
        <v/>
      </c>
      <c r="AL24" s="256" t="str">
        <f>IF(AL22="","",VLOOKUP(AL22,'シフト記号表（勤務時間帯）'!$C$6:$U$35,19,FALSE))</f>
        <v/>
      </c>
      <c r="AM24" s="257" t="str">
        <f>IF(AM22="","",VLOOKUP(AM22,'シフト記号表（勤務時間帯）'!$C$6:$U$35,19,FALSE))</f>
        <v/>
      </c>
      <c r="AN24" s="255" t="str">
        <f>IF(AN22="","",VLOOKUP(AN22,'シフト記号表（勤務時間帯）'!$C$6:$U$35,19,FALSE))</f>
        <v/>
      </c>
      <c r="AO24" s="256" t="str">
        <f>IF(AO22="","",VLOOKUP(AO22,'シフト記号表（勤務時間帯）'!$C$6:$U$35,19,FALSE))</f>
        <v/>
      </c>
      <c r="AP24" s="256" t="str">
        <f>IF(AP22="","",VLOOKUP(AP22,'シフト記号表（勤務時間帯）'!$C$6:$U$35,19,FALSE))</f>
        <v/>
      </c>
      <c r="AQ24" s="256" t="str">
        <f>IF(AQ22="","",VLOOKUP(AQ22,'シフト記号表（勤務時間帯）'!$C$6:$U$35,19,FALSE))</f>
        <v/>
      </c>
      <c r="AR24" s="256" t="str">
        <f>IF(AR22="","",VLOOKUP(AR22,'シフト記号表（勤務時間帯）'!$C$6:$U$35,19,FALSE))</f>
        <v/>
      </c>
      <c r="AS24" s="256" t="str">
        <f>IF(AS22="","",VLOOKUP(AS22,'シフト記号表（勤務時間帯）'!$C$6:$U$35,19,FALSE))</f>
        <v/>
      </c>
      <c r="AT24" s="257" t="str">
        <f>IF(AT22="","",VLOOKUP(AT22,'シフト記号表（勤務時間帯）'!$C$6:$U$35,19,FALSE))</f>
        <v/>
      </c>
      <c r="AU24" s="255" t="str">
        <f>IF(AU22="","",VLOOKUP(AU22,'シフト記号表（勤務時間帯）'!$C$6:$U$35,19,FALSE))</f>
        <v/>
      </c>
      <c r="AV24" s="256" t="str">
        <f>IF(AV22="","",VLOOKUP(AV22,'シフト記号表（勤務時間帯）'!$C$6:$U$35,19,FALSE))</f>
        <v/>
      </c>
      <c r="AW24" s="256" t="str">
        <f>IF(AW22="","",VLOOKUP(AW22,'シフト記号表（勤務時間帯）'!$C$6:$U$35,19,FALSE))</f>
        <v/>
      </c>
      <c r="AX24" s="920">
        <f>IF($BB$3="４週",SUM(S24:AT24),IF($BB$3="暦月",SUM(S24:AW24),""))</f>
        <v>0</v>
      </c>
      <c r="AY24" s="921"/>
      <c r="AZ24" s="922">
        <f>IF($BB$3="４週",AX24/4,IF($BB$3="暦月",'通所リハ（1枚版）'!AX24/('通所リハ（1枚版）'!$BB$8/7),""))</f>
        <v>0</v>
      </c>
      <c r="BA24" s="923"/>
      <c r="BB24" s="907"/>
      <c r="BC24" s="908"/>
      <c r="BD24" s="908"/>
      <c r="BE24" s="908"/>
      <c r="BF24" s="909"/>
    </row>
    <row r="25" spans="2:58" ht="20.25" customHeight="1" x14ac:dyDescent="0.2">
      <c r="B25" s="843">
        <f>B22+1</f>
        <v>2</v>
      </c>
      <c r="C25" s="924"/>
      <c r="D25" s="925"/>
      <c r="E25" s="926"/>
      <c r="F25" s="258"/>
      <c r="G25" s="927"/>
      <c r="H25" s="929"/>
      <c r="I25" s="859"/>
      <c r="J25" s="859"/>
      <c r="K25" s="860"/>
      <c r="L25" s="930"/>
      <c r="M25" s="931"/>
      <c r="N25" s="931"/>
      <c r="O25" s="932"/>
      <c r="P25" s="936" t="s">
        <v>200</v>
      </c>
      <c r="Q25" s="937"/>
      <c r="R25" s="938"/>
      <c r="S25" s="247"/>
      <c r="T25" s="248"/>
      <c r="U25" s="248"/>
      <c r="V25" s="248"/>
      <c r="W25" s="248"/>
      <c r="X25" s="248"/>
      <c r="Y25" s="249"/>
      <c r="Z25" s="247"/>
      <c r="AA25" s="248"/>
      <c r="AB25" s="248"/>
      <c r="AC25" s="248"/>
      <c r="AD25" s="248"/>
      <c r="AE25" s="248"/>
      <c r="AF25" s="249"/>
      <c r="AG25" s="247"/>
      <c r="AH25" s="248"/>
      <c r="AI25" s="248"/>
      <c r="AJ25" s="248"/>
      <c r="AK25" s="248"/>
      <c r="AL25" s="248"/>
      <c r="AM25" s="249"/>
      <c r="AN25" s="247"/>
      <c r="AO25" s="248"/>
      <c r="AP25" s="248"/>
      <c r="AQ25" s="248"/>
      <c r="AR25" s="248"/>
      <c r="AS25" s="248"/>
      <c r="AT25" s="249"/>
      <c r="AU25" s="247"/>
      <c r="AV25" s="248"/>
      <c r="AW25" s="248"/>
      <c r="AX25" s="939"/>
      <c r="AY25" s="940"/>
      <c r="AZ25" s="941"/>
      <c r="BA25" s="942"/>
      <c r="BB25" s="943"/>
      <c r="BC25" s="944"/>
      <c r="BD25" s="944"/>
      <c r="BE25" s="944"/>
      <c r="BF25" s="945"/>
    </row>
    <row r="26" spans="2:58" ht="20.25" customHeight="1" x14ac:dyDescent="0.2">
      <c r="B26" s="843"/>
      <c r="C26" s="847"/>
      <c r="D26" s="848"/>
      <c r="E26" s="849"/>
      <c r="F26" s="250"/>
      <c r="G26" s="854"/>
      <c r="H26" s="858"/>
      <c r="I26" s="859"/>
      <c r="J26" s="859"/>
      <c r="K26" s="860"/>
      <c r="L26" s="864"/>
      <c r="M26" s="865"/>
      <c r="N26" s="865"/>
      <c r="O26" s="866"/>
      <c r="P26" s="910" t="s">
        <v>201</v>
      </c>
      <c r="Q26" s="911"/>
      <c r="R26" s="912"/>
      <c r="S26" s="251" t="str">
        <f>IF(S25="","",VLOOKUP(S25,'シフト記号表（勤務時間帯）'!$C$6:$K$35,9,FALSE))</f>
        <v/>
      </c>
      <c r="T26" s="252" t="str">
        <f>IF(T25="","",VLOOKUP(T25,'シフト記号表（勤務時間帯）'!$C$6:$K$35,9,FALSE))</f>
        <v/>
      </c>
      <c r="U26" s="252" t="str">
        <f>IF(U25="","",VLOOKUP(U25,'シフト記号表（勤務時間帯）'!$C$6:$K$35,9,FALSE))</f>
        <v/>
      </c>
      <c r="V26" s="252" t="str">
        <f>IF(V25="","",VLOOKUP(V25,'シフト記号表（勤務時間帯）'!$C$6:$K$35,9,FALSE))</f>
        <v/>
      </c>
      <c r="W26" s="252" t="str">
        <f>IF(W25="","",VLOOKUP(W25,'シフト記号表（勤務時間帯）'!$C$6:$K$35,9,FALSE))</f>
        <v/>
      </c>
      <c r="X26" s="252" t="str">
        <f>IF(X25="","",VLOOKUP(X25,'シフト記号表（勤務時間帯）'!$C$6:$K$35,9,FALSE))</f>
        <v/>
      </c>
      <c r="Y26" s="253" t="str">
        <f>IF(Y25="","",VLOOKUP(Y25,'シフト記号表（勤務時間帯）'!$C$6:$K$35,9,FALSE))</f>
        <v/>
      </c>
      <c r="Z26" s="251" t="str">
        <f>IF(Z25="","",VLOOKUP(Z25,'シフト記号表（勤務時間帯）'!$C$6:$K$35,9,FALSE))</f>
        <v/>
      </c>
      <c r="AA26" s="252" t="str">
        <f>IF(AA25="","",VLOOKUP(AA25,'シフト記号表（勤務時間帯）'!$C$6:$K$35,9,FALSE))</f>
        <v/>
      </c>
      <c r="AB26" s="252" t="str">
        <f>IF(AB25="","",VLOOKUP(AB25,'シフト記号表（勤務時間帯）'!$C$6:$K$35,9,FALSE))</f>
        <v/>
      </c>
      <c r="AC26" s="252" t="str">
        <f>IF(AC25="","",VLOOKUP(AC25,'シフト記号表（勤務時間帯）'!$C$6:$K$35,9,FALSE))</f>
        <v/>
      </c>
      <c r="AD26" s="252" t="str">
        <f>IF(AD25="","",VLOOKUP(AD25,'シフト記号表（勤務時間帯）'!$C$6:$K$35,9,FALSE))</f>
        <v/>
      </c>
      <c r="AE26" s="252" t="str">
        <f>IF(AE25="","",VLOOKUP(AE25,'シフト記号表（勤務時間帯）'!$C$6:$K$35,9,FALSE))</f>
        <v/>
      </c>
      <c r="AF26" s="253" t="str">
        <f>IF(AF25="","",VLOOKUP(AF25,'シフト記号表（勤務時間帯）'!$C$6:$K$35,9,FALSE))</f>
        <v/>
      </c>
      <c r="AG26" s="251" t="str">
        <f>IF(AG25="","",VLOOKUP(AG25,'シフト記号表（勤務時間帯）'!$C$6:$K$35,9,FALSE))</f>
        <v/>
      </c>
      <c r="AH26" s="252" t="str">
        <f>IF(AH25="","",VLOOKUP(AH25,'シフト記号表（勤務時間帯）'!$C$6:$K$35,9,FALSE))</f>
        <v/>
      </c>
      <c r="AI26" s="252" t="str">
        <f>IF(AI25="","",VLOOKUP(AI25,'シフト記号表（勤務時間帯）'!$C$6:$K$35,9,FALSE))</f>
        <v/>
      </c>
      <c r="AJ26" s="252" t="str">
        <f>IF(AJ25="","",VLOOKUP(AJ25,'シフト記号表（勤務時間帯）'!$C$6:$K$35,9,FALSE))</f>
        <v/>
      </c>
      <c r="AK26" s="252" t="str">
        <f>IF(AK25="","",VLOOKUP(AK25,'シフト記号表（勤務時間帯）'!$C$6:$K$35,9,FALSE))</f>
        <v/>
      </c>
      <c r="AL26" s="252" t="str">
        <f>IF(AL25="","",VLOOKUP(AL25,'シフト記号表（勤務時間帯）'!$C$6:$K$35,9,FALSE))</f>
        <v/>
      </c>
      <c r="AM26" s="253" t="str">
        <f>IF(AM25="","",VLOOKUP(AM25,'シフト記号表（勤務時間帯）'!$C$6:$K$35,9,FALSE))</f>
        <v/>
      </c>
      <c r="AN26" s="251" t="str">
        <f>IF(AN25="","",VLOOKUP(AN25,'シフト記号表（勤務時間帯）'!$C$6:$K$35,9,FALSE))</f>
        <v/>
      </c>
      <c r="AO26" s="252" t="str">
        <f>IF(AO25="","",VLOOKUP(AO25,'シフト記号表（勤務時間帯）'!$C$6:$K$35,9,FALSE))</f>
        <v/>
      </c>
      <c r="AP26" s="252" t="str">
        <f>IF(AP25="","",VLOOKUP(AP25,'シフト記号表（勤務時間帯）'!$C$6:$K$35,9,FALSE))</f>
        <v/>
      </c>
      <c r="AQ26" s="252" t="str">
        <f>IF(AQ25="","",VLOOKUP(AQ25,'シフト記号表（勤務時間帯）'!$C$6:$K$35,9,FALSE))</f>
        <v/>
      </c>
      <c r="AR26" s="252" t="str">
        <f>IF(AR25="","",VLOOKUP(AR25,'シフト記号表（勤務時間帯）'!$C$6:$K$35,9,FALSE))</f>
        <v/>
      </c>
      <c r="AS26" s="252" t="str">
        <f>IF(AS25="","",VLOOKUP(AS25,'シフト記号表（勤務時間帯）'!$C$6:$K$35,9,FALSE))</f>
        <v/>
      </c>
      <c r="AT26" s="253" t="str">
        <f>IF(AT25="","",VLOOKUP(AT25,'シフト記号表（勤務時間帯）'!$C$6:$K$35,9,FALSE))</f>
        <v/>
      </c>
      <c r="AU26" s="251" t="str">
        <f>IF(AU25="","",VLOOKUP(AU25,'シフト記号表（勤務時間帯）'!$C$6:$K$35,9,FALSE))</f>
        <v/>
      </c>
      <c r="AV26" s="252" t="str">
        <f>IF(AV25="","",VLOOKUP(AV25,'シフト記号表（勤務時間帯）'!$C$6:$K$35,9,FALSE))</f>
        <v/>
      </c>
      <c r="AW26" s="252" t="str">
        <f>IF(AW25="","",VLOOKUP(AW25,'シフト記号表（勤務時間帯）'!$C$6:$K$35,9,FALSE))</f>
        <v/>
      </c>
      <c r="AX26" s="913">
        <f>IF($BB$3="４週",SUM(S26:AT26),IF($BB$3="暦月",SUM(S26:AW26),""))</f>
        <v>0</v>
      </c>
      <c r="AY26" s="914"/>
      <c r="AZ26" s="915">
        <f>IF($BB$3="４週",AX26/4,IF($BB$3="暦月",'通所リハ（1枚版）'!AX26/('通所リハ（1枚版）'!$BB$8/7),""))</f>
        <v>0</v>
      </c>
      <c r="BA26" s="916"/>
      <c r="BB26" s="904"/>
      <c r="BC26" s="905"/>
      <c r="BD26" s="905"/>
      <c r="BE26" s="905"/>
      <c r="BF26" s="906"/>
    </row>
    <row r="27" spans="2:58" ht="20.25" customHeight="1" x14ac:dyDescent="0.2">
      <c r="B27" s="843"/>
      <c r="C27" s="850"/>
      <c r="D27" s="851"/>
      <c r="E27" s="852"/>
      <c r="F27" s="250">
        <f>C25</f>
        <v>0</v>
      </c>
      <c r="G27" s="928"/>
      <c r="H27" s="858"/>
      <c r="I27" s="859"/>
      <c r="J27" s="859"/>
      <c r="K27" s="860"/>
      <c r="L27" s="933"/>
      <c r="M27" s="934"/>
      <c r="N27" s="934"/>
      <c r="O27" s="935"/>
      <c r="P27" s="917" t="s">
        <v>202</v>
      </c>
      <c r="Q27" s="918"/>
      <c r="R27" s="919"/>
      <c r="S27" s="255" t="str">
        <f>IF(S25="","",VLOOKUP(S25,'シフト記号表（勤務時間帯）'!$C$6:$U$35,19,FALSE))</f>
        <v/>
      </c>
      <c r="T27" s="256" t="str">
        <f>IF(T25="","",VLOOKUP(T25,'シフト記号表（勤務時間帯）'!$C$6:$U$35,19,FALSE))</f>
        <v/>
      </c>
      <c r="U27" s="256" t="str">
        <f>IF(U25="","",VLOOKUP(U25,'シフト記号表（勤務時間帯）'!$C$6:$U$35,19,FALSE))</f>
        <v/>
      </c>
      <c r="V27" s="256" t="str">
        <f>IF(V25="","",VLOOKUP(V25,'シフト記号表（勤務時間帯）'!$C$6:$U$35,19,FALSE))</f>
        <v/>
      </c>
      <c r="W27" s="256" t="str">
        <f>IF(W25="","",VLOOKUP(W25,'シフト記号表（勤務時間帯）'!$C$6:$U$35,19,FALSE))</f>
        <v/>
      </c>
      <c r="X27" s="256" t="str">
        <f>IF(X25="","",VLOOKUP(X25,'シフト記号表（勤務時間帯）'!$C$6:$U$35,19,FALSE))</f>
        <v/>
      </c>
      <c r="Y27" s="257" t="str">
        <f>IF(Y25="","",VLOOKUP(Y25,'シフト記号表（勤務時間帯）'!$C$6:$U$35,19,FALSE))</f>
        <v/>
      </c>
      <c r="Z27" s="255" t="str">
        <f>IF(Z25="","",VLOOKUP(Z25,'シフト記号表（勤務時間帯）'!$C$6:$U$35,19,FALSE))</f>
        <v/>
      </c>
      <c r="AA27" s="256" t="str">
        <f>IF(AA25="","",VLOOKUP(AA25,'シフト記号表（勤務時間帯）'!$C$6:$U$35,19,FALSE))</f>
        <v/>
      </c>
      <c r="AB27" s="256" t="str">
        <f>IF(AB25="","",VLOOKUP(AB25,'シフト記号表（勤務時間帯）'!$C$6:$U$35,19,FALSE))</f>
        <v/>
      </c>
      <c r="AC27" s="256" t="str">
        <f>IF(AC25="","",VLOOKUP(AC25,'シフト記号表（勤務時間帯）'!$C$6:$U$35,19,FALSE))</f>
        <v/>
      </c>
      <c r="AD27" s="256" t="str">
        <f>IF(AD25="","",VLOOKUP(AD25,'シフト記号表（勤務時間帯）'!$C$6:$U$35,19,FALSE))</f>
        <v/>
      </c>
      <c r="AE27" s="256" t="str">
        <f>IF(AE25="","",VLOOKUP(AE25,'シフト記号表（勤務時間帯）'!$C$6:$U$35,19,FALSE))</f>
        <v/>
      </c>
      <c r="AF27" s="257" t="str">
        <f>IF(AF25="","",VLOOKUP(AF25,'シフト記号表（勤務時間帯）'!$C$6:$U$35,19,FALSE))</f>
        <v/>
      </c>
      <c r="AG27" s="255" t="str">
        <f>IF(AG25="","",VLOOKUP(AG25,'シフト記号表（勤務時間帯）'!$C$6:$U$35,19,FALSE))</f>
        <v/>
      </c>
      <c r="AH27" s="256" t="str">
        <f>IF(AH25="","",VLOOKUP(AH25,'シフト記号表（勤務時間帯）'!$C$6:$U$35,19,FALSE))</f>
        <v/>
      </c>
      <c r="AI27" s="256" t="str">
        <f>IF(AI25="","",VLOOKUP(AI25,'シフト記号表（勤務時間帯）'!$C$6:$U$35,19,FALSE))</f>
        <v/>
      </c>
      <c r="AJ27" s="256" t="str">
        <f>IF(AJ25="","",VLOOKUP(AJ25,'シフト記号表（勤務時間帯）'!$C$6:$U$35,19,FALSE))</f>
        <v/>
      </c>
      <c r="AK27" s="256" t="str">
        <f>IF(AK25="","",VLOOKUP(AK25,'シフト記号表（勤務時間帯）'!$C$6:$U$35,19,FALSE))</f>
        <v/>
      </c>
      <c r="AL27" s="256" t="str">
        <f>IF(AL25="","",VLOOKUP(AL25,'シフト記号表（勤務時間帯）'!$C$6:$U$35,19,FALSE))</f>
        <v/>
      </c>
      <c r="AM27" s="257" t="str">
        <f>IF(AM25="","",VLOOKUP(AM25,'シフト記号表（勤務時間帯）'!$C$6:$U$35,19,FALSE))</f>
        <v/>
      </c>
      <c r="AN27" s="255" t="str">
        <f>IF(AN25="","",VLOOKUP(AN25,'シフト記号表（勤務時間帯）'!$C$6:$U$35,19,FALSE))</f>
        <v/>
      </c>
      <c r="AO27" s="256" t="str">
        <f>IF(AO25="","",VLOOKUP(AO25,'シフト記号表（勤務時間帯）'!$C$6:$U$35,19,FALSE))</f>
        <v/>
      </c>
      <c r="AP27" s="256" t="str">
        <f>IF(AP25="","",VLOOKUP(AP25,'シフト記号表（勤務時間帯）'!$C$6:$U$35,19,FALSE))</f>
        <v/>
      </c>
      <c r="AQ27" s="256" t="str">
        <f>IF(AQ25="","",VLOOKUP(AQ25,'シフト記号表（勤務時間帯）'!$C$6:$U$35,19,FALSE))</f>
        <v/>
      </c>
      <c r="AR27" s="256" t="str">
        <f>IF(AR25="","",VLOOKUP(AR25,'シフト記号表（勤務時間帯）'!$C$6:$U$35,19,FALSE))</f>
        <v/>
      </c>
      <c r="AS27" s="256" t="str">
        <f>IF(AS25="","",VLOOKUP(AS25,'シフト記号表（勤務時間帯）'!$C$6:$U$35,19,FALSE))</f>
        <v/>
      </c>
      <c r="AT27" s="257" t="str">
        <f>IF(AT25="","",VLOOKUP(AT25,'シフト記号表（勤務時間帯）'!$C$6:$U$35,19,FALSE))</f>
        <v/>
      </c>
      <c r="AU27" s="255" t="str">
        <f>IF(AU25="","",VLOOKUP(AU25,'シフト記号表（勤務時間帯）'!$C$6:$U$35,19,FALSE))</f>
        <v/>
      </c>
      <c r="AV27" s="256" t="str">
        <f>IF(AV25="","",VLOOKUP(AV25,'シフト記号表（勤務時間帯）'!$C$6:$U$35,19,FALSE))</f>
        <v/>
      </c>
      <c r="AW27" s="256" t="str">
        <f>IF(AW25="","",VLOOKUP(AW25,'シフト記号表（勤務時間帯）'!$C$6:$U$35,19,FALSE))</f>
        <v/>
      </c>
      <c r="AX27" s="920">
        <f>IF($BB$3="４週",SUM(S27:AT27),IF($BB$3="暦月",SUM(S27:AW27),""))</f>
        <v>0</v>
      </c>
      <c r="AY27" s="921"/>
      <c r="AZ27" s="922">
        <f>IF($BB$3="４週",AX27/4,IF($BB$3="暦月",'通所リハ（1枚版）'!AX27/('通所リハ（1枚版）'!$BB$8/7),""))</f>
        <v>0</v>
      </c>
      <c r="BA27" s="923"/>
      <c r="BB27" s="907"/>
      <c r="BC27" s="908"/>
      <c r="BD27" s="908"/>
      <c r="BE27" s="908"/>
      <c r="BF27" s="909"/>
    </row>
    <row r="28" spans="2:58" ht="20.25" customHeight="1" x14ac:dyDescent="0.2">
      <c r="B28" s="843">
        <f>B25+1</f>
        <v>3</v>
      </c>
      <c r="C28" s="924"/>
      <c r="D28" s="925"/>
      <c r="E28" s="926"/>
      <c r="F28" s="258"/>
      <c r="G28" s="927"/>
      <c r="H28" s="929"/>
      <c r="I28" s="859"/>
      <c r="J28" s="859"/>
      <c r="K28" s="860"/>
      <c r="L28" s="930"/>
      <c r="M28" s="931"/>
      <c r="N28" s="931"/>
      <c r="O28" s="932"/>
      <c r="P28" s="936" t="s">
        <v>200</v>
      </c>
      <c r="Q28" s="937"/>
      <c r="R28" s="938"/>
      <c r="S28" s="247"/>
      <c r="T28" s="248"/>
      <c r="U28" s="248"/>
      <c r="V28" s="248"/>
      <c r="W28" s="248"/>
      <c r="X28" s="248"/>
      <c r="Y28" s="249"/>
      <c r="Z28" s="247"/>
      <c r="AA28" s="248"/>
      <c r="AB28" s="248"/>
      <c r="AC28" s="248"/>
      <c r="AD28" s="248"/>
      <c r="AE28" s="248"/>
      <c r="AF28" s="249"/>
      <c r="AG28" s="247"/>
      <c r="AH28" s="248"/>
      <c r="AI28" s="248"/>
      <c r="AJ28" s="248"/>
      <c r="AK28" s="248"/>
      <c r="AL28" s="248"/>
      <c r="AM28" s="249"/>
      <c r="AN28" s="247"/>
      <c r="AO28" s="248"/>
      <c r="AP28" s="248"/>
      <c r="AQ28" s="248"/>
      <c r="AR28" s="248"/>
      <c r="AS28" s="248"/>
      <c r="AT28" s="249"/>
      <c r="AU28" s="247"/>
      <c r="AV28" s="248"/>
      <c r="AW28" s="248"/>
      <c r="AX28" s="939"/>
      <c r="AY28" s="940"/>
      <c r="AZ28" s="941"/>
      <c r="BA28" s="942"/>
      <c r="BB28" s="943"/>
      <c r="BC28" s="944"/>
      <c r="BD28" s="944"/>
      <c r="BE28" s="944"/>
      <c r="BF28" s="945"/>
    </row>
    <row r="29" spans="2:58" ht="20.25" customHeight="1" x14ac:dyDescent="0.2">
      <c r="B29" s="843"/>
      <c r="C29" s="847"/>
      <c r="D29" s="848"/>
      <c r="E29" s="849"/>
      <c r="F29" s="250"/>
      <c r="G29" s="854"/>
      <c r="H29" s="858"/>
      <c r="I29" s="859"/>
      <c r="J29" s="859"/>
      <c r="K29" s="860"/>
      <c r="L29" s="864"/>
      <c r="M29" s="865"/>
      <c r="N29" s="865"/>
      <c r="O29" s="866"/>
      <c r="P29" s="910" t="s">
        <v>201</v>
      </c>
      <c r="Q29" s="911"/>
      <c r="R29" s="912"/>
      <c r="S29" s="251" t="str">
        <f>IF(S28="","",VLOOKUP(S28,'シフト記号表（勤務時間帯）'!$C$6:$K$35,9,FALSE))</f>
        <v/>
      </c>
      <c r="T29" s="252" t="str">
        <f>IF(T28="","",VLOOKUP(T28,'シフト記号表（勤務時間帯）'!$C$6:$K$35,9,FALSE))</f>
        <v/>
      </c>
      <c r="U29" s="252" t="str">
        <f>IF(U28="","",VLOOKUP(U28,'シフト記号表（勤務時間帯）'!$C$6:$K$35,9,FALSE))</f>
        <v/>
      </c>
      <c r="V29" s="252" t="str">
        <f>IF(V28="","",VLOOKUP(V28,'シフト記号表（勤務時間帯）'!$C$6:$K$35,9,FALSE))</f>
        <v/>
      </c>
      <c r="W29" s="252" t="str">
        <f>IF(W28="","",VLOOKUP(W28,'シフト記号表（勤務時間帯）'!$C$6:$K$35,9,FALSE))</f>
        <v/>
      </c>
      <c r="X29" s="252" t="str">
        <f>IF(X28="","",VLOOKUP(X28,'シフト記号表（勤務時間帯）'!$C$6:$K$35,9,FALSE))</f>
        <v/>
      </c>
      <c r="Y29" s="253" t="str">
        <f>IF(Y28="","",VLOOKUP(Y28,'シフト記号表（勤務時間帯）'!$C$6:$K$35,9,FALSE))</f>
        <v/>
      </c>
      <c r="Z29" s="251" t="str">
        <f>IF(Z28="","",VLOOKUP(Z28,'シフト記号表（勤務時間帯）'!$C$6:$K$35,9,FALSE))</f>
        <v/>
      </c>
      <c r="AA29" s="252" t="str">
        <f>IF(AA28="","",VLOOKUP(AA28,'シフト記号表（勤務時間帯）'!$C$6:$K$35,9,FALSE))</f>
        <v/>
      </c>
      <c r="AB29" s="252" t="str">
        <f>IF(AB28="","",VLOOKUP(AB28,'シフト記号表（勤務時間帯）'!$C$6:$K$35,9,FALSE))</f>
        <v/>
      </c>
      <c r="AC29" s="252" t="str">
        <f>IF(AC28="","",VLOOKUP(AC28,'シフト記号表（勤務時間帯）'!$C$6:$K$35,9,FALSE))</f>
        <v/>
      </c>
      <c r="AD29" s="252" t="str">
        <f>IF(AD28="","",VLOOKUP(AD28,'シフト記号表（勤務時間帯）'!$C$6:$K$35,9,FALSE))</f>
        <v/>
      </c>
      <c r="AE29" s="252" t="str">
        <f>IF(AE28="","",VLOOKUP(AE28,'シフト記号表（勤務時間帯）'!$C$6:$K$35,9,FALSE))</f>
        <v/>
      </c>
      <c r="AF29" s="253" t="str">
        <f>IF(AF28="","",VLOOKUP(AF28,'シフト記号表（勤務時間帯）'!$C$6:$K$35,9,FALSE))</f>
        <v/>
      </c>
      <c r="AG29" s="251" t="str">
        <f>IF(AG28="","",VLOOKUP(AG28,'シフト記号表（勤務時間帯）'!$C$6:$K$35,9,FALSE))</f>
        <v/>
      </c>
      <c r="AH29" s="252" t="str">
        <f>IF(AH28="","",VLOOKUP(AH28,'シフト記号表（勤務時間帯）'!$C$6:$K$35,9,FALSE))</f>
        <v/>
      </c>
      <c r="AI29" s="252" t="str">
        <f>IF(AI28="","",VLOOKUP(AI28,'シフト記号表（勤務時間帯）'!$C$6:$K$35,9,FALSE))</f>
        <v/>
      </c>
      <c r="AJ29" s="252" t="str">
        <f>IF(AJ28="","",VLOOKUP(AJ28,'シフト記号表（勤務時間帯）'!$C$6:$K$35,9,FALSE))</f>
        <v/>
      </c>
      <c r="AK29" s="252" t="str">
        <f>IF(AK28="","",VLOOKUP(AK28,'シフト記号表（勤務時間帯）'!$C$6:$K$35,9,FALSE))</f>
        <v/>
      </c>
      <c r="AL29" s="252" t="str">
        <f>IF(AL28="","",VLOOKUP(AL28,'シフト記号表（勤務時間帯）'!$C$6:$K$35,9,FALSE))</f>
        <v/>
      </c>
      <c r="AM29" s="253" t="str">
        <f>IF(AM28="","",VLOOKUP(AM28,'シフト記号表（勤務時間帯）'!$C$6:$K$35,9,FALSE))</f>
        <v/>
      </c>
      <c r="AN29" s="251" t="str">
        <f>IF(AN28="","",VLOOKUP(AN28,'シフト記号表（勤務時間帯）'!$C$6:$K$35,9,FALSE))</f>
        <v/>
      </c>
      <c r="AO29" s="252" t="str">
        <f>IF(AO28="","",VLOOKUP(AO28,'シフト記号表（勤務時間帯）'!$C$6:$K$35,9,FALSE))</f>
        <v/>
      </c>
      <c r="AP29" s="252" t="str">
        <f>IF(AP28="","",VLOOKUP(AP28,'シフト記号表（勤務時間帯）'!$C$6:$K$35,9,FALSE))</f>
        <v/>
      </c>
      <c r="AQ29" s="252" t="str">
        <f>IF(AQ28="","",VLOOKUP(AQ28,'シフト記号表（勤務時間帯）'!$C$6:$K$35,9,FALSE))</f>
        <v/>
      </c>
      <c r="AR29" s="252" t="str">
        <f>IF(AR28="","",VLOOKUP(AR28,'シフト記号表（勤務時間帯）'!$C$6:$K$35,9,FALSE))</f>
        <v/>
      </c>
      <c r="AS29" s="252" t="str">
        <f>IF(AS28="","",VLOOKUP(AS28,'シフト記号表（勤務時間帯）'!$C$6:$K$35,9,FALSE))</f>
        <v/>
      </c>
      <c r="AT29" s="253" t="str">
        <f>IF(AT28="","",VLOOKUP(AT28,'シフト記号表（勤務時間帯）'!$C$6:$K$35,9,FALSE))</f>
        <v/>
      </c>
      <c r="AU29" s="251" t="str">
        <f>IF(AU28="","",VLOOKUP(AU28,'シフト記号表（勤務時間帯）'!$C$6:$K$35,9,FALSE))</f>
        <v/>
      </c>
      <c r="AV29" s="252" t="str">
        <f>IF(AV28="","",VLOOKUP(AV28,'シフト記号表（勤務時間帯）'!$C$6:$K$35,9,FALSE))</f>
        <v/>
      </c>
      <c r="AW29" s="252" t="str">
        <f>IF(AW28="","",VLOOKUP(AW28,'シフト記号表（勤務時間帯）'!$C$6:$K$35,9,FALSE))</f>
        <v/>
      </c>
      <c r="AX29" s="913">
        <f>IF($BB$3="４週",SUM(S29:AT29),IF($BB$3="暦月",SUM(S29:AW29),""))</f>
        <v>0</v>
      </c>
      <c r="AY29" s="914"/>
      <c r="AZ29" s="915">
        <f>IF($BB$3="４週",AX29/4,IF($BB$3="暦月",'通所リハ（1枚版）'!AX29/('通所リハ（1枚版）'!$BB$8/7),""))</f>
        <v>0</v>
      </c>
      <c r="BA29" s="916"/>
      <c r="BB29" s="904"/>
      <c r="BC29" s="905"/>
      <c r="BD29" s="905"/>
      <c r="BE29" s="905"/>
      <c r="BF29" s="906"/>
    </row>
    <row r="30" spans="2:58" ht="20.25" customHeight="1" x14ac:dyDescent="0.2">
      <c r="B30" s="843"/>
      <c r="C30" s="850"/>
      <c r="D30" s="851"/>
      <c r="E30" s="852"/>
      <c r="F30" s="250">
        <f>C28</f>
        <v>0</v>
      </c>
      <c r="G30" s="928"/>
      <c r="H30" s="858"/>
      <c r="I30" s="859"/>
      <c r="J30" s="859"/>
      <c r="K30" s="860"/>
      <c r="L30" s="933"/>
      <c r="M30" s="934"/>
      <c r="N30" s="934"/>
      <c r="O30" s="935"/>
      <c r="P30" s="917" t="s">
        <v>202</v>
      </c>
      <c r="Q30" s="918"/>
      <c r="R30" s="919"/>
      <c r="S30" s="255" t="str">
        <f>IF(S28="","",VLOOKUP(S28,'シフト記号表（勤務時間帯）'!$C$6:$U$35,19,FALSE))</f>
        <v/>
      </c>
      <c r="T30" s="256" t="str">
        <f>IF(T28="","",VLOOKUP(T28,'シフト記号表（勤務時間帯）'!$C$6:$U$35,19,FALSE))</f>
        <v/>
      </c>
      <c r="U30" s="256" t="str">
        <f>IF(U28="","",VLOOKUP(U28,'シフト記号表（勤務時間帯）'!$C$6:$U$35,19,FALSE))</f>
        <v/>
      </c>
      <c r="V30" s="256" t="str">
        <f>IF(V28="","",VLOOKUP(V28,'シフト記号表（勤務時間帯）'!$C$6:$U$35,19,FALSE))</f>
        <v/>
      </c>
      <c r="W30" s="256" t="str">
        <f>IF(W28="","",VLOOKUP(W28,'シフト記号表（勤務時間帯）'!$C$6:$U$35,19,FALSE))</f>
        <v/>
      </c>
      <c r="X30" s="256" t="str">
        <f>IF(X28="","",VLOOKUP(X28,'シフト記号表（勤務時間帯）'!$C$6:$U$35,19,FALSE))</f>
        <v/>
      </c>
      <c r="Y30" s="257" t="str">
        <f>IF(Y28="","",VLOOKUP(Y28,'シフト記号表（勤務時間帯）'!$C$6:$U$35,19,FALSE))</f>
        <v/>
      </c>
      <c r="Z30" s="255" t="str">
        <f>IF(Z28="","",VLOOKUP(Z28,'シフト記号表（勤務時間帯）'!$C$6:$U$35,19,FALSE))</f>
        <v/>
      </c>
      <c r="AA30" s="256" t="str">
        <f>IF(AA28="","",VLOOKUP(AA28,'シフト記号表（勤務時間帯）'!$C$6:$U$35,19,FALSE))</f>
        <v/>
      </c>
      <c r="AB30" s="256" t="str">
        <f>IF(AB28="","",VLOOKUP(AB28,'シフト記号表（勤務時間帯）'!$C$6:$U$35,19,FALSE))</f>
        <v/>
      </c>
      <c r="AC30" s="256" t="str">
        <f>IF(AC28="","",VLOOKUP(AC28,'シフト記号表（勤務時間帯）'!$C$6:$U$35,19,FALSE))</f>
        <v/>
      </c>
      <c r="AD30" s="256" t="str">
        <f>IF(AD28="","",VLOOKUP(AD28,'シフト記号表（勤務時間帯）'!$C$6:$U$35,19,FALSE))</f>
        <v/>
      </c>
      <c r="AE30" s="256" t="str">
        <f>IF(AE28="","",VLOOKUP(AE28,'シフト記号表（勤務時間帯）'!$C$6:$U$35,19,FALSE))</f>
        <v/>
      </c>
      <c r="AF30" s="257" t="str">
        <f>IF(AF28="","",VLOOKUP(AF28,'シフト記号表（勤務時間帯）'!$C$6:$U$35,19,FALSE))</f>
        <v/>
      </c>
      <c r="AG30" s="255" t="str">
        <f>IF(AG28="","",VLOOKUP(AG28,'シフト記号表（勤務時間帯）'!$C$6:$U$35,19,FALSE))</f>
        <v/>
      </c>
      <c r="AH30" s="256" t="str">
        <f>IF(AH28="","",VLOOKUP(AH28,'シフト記号表（勤務時間帯）'!$C$6:$U$35,19,FALSE))</f>
        <v/>
      </c>
      <c r="AI30" s="256" t="str">
        <f>IF(AI28="","",VLOOKUP(AI28,'シフト記号表（勤務時間帯）'!$C$6:$U$35,19,FALSE))</f>
        <v/>
      </c>
      <c r="AJ30" s="256" t="str">
        <f>IF(AJ28="","",VLOOKUP(AJ28,'シフト記号表（勤務時間帯）'!$C$6:$U$35,19,FALSE))</f>
        <v/>
      </c>
      <c r="AK30" s="256" t="str">
        <f>IF(AK28="","",VLOOKUP(AK28,'シフト記号表（勤務時間帯）'!$C$6:$U$35,19,FALSE))</f>
        <v/>
      </c>
      <c r="AL30" s="256" t="str">
        <f>IF(AL28="","",VLOOKUP(AL28,'シフト記号表（勤務時間帯）'!$C$6:$U$35,19,FALSE))</f>
        <v/>
      </c>
      <c r="AM30" s="257" t="str">
        <f>IF(AM28="","",VLOOKUP(AM28,'シフト記号表（勤務時間帯）'!$C$6:$U$35,19,FALSE))</f>
        <v/>
      </c>
      <c r="AN30" s="255" t="str">
        <f>IF(AN28="","",VLOOKUP(AN28,'シフト記号表（勤務時間帯）'!$C$6:$U$35,19,FALSE))</f>
        <v/>
      </c>
      <c r="AO30" s="256" t="str">
        <f>IF(AO28="","",VLOOKUP(AO28,'シフト記号表（勤務時間帯）'!$C$6:$U$35,19,FALSE))</f>
        <v/>
      </c>
      <c r="AP30" s="256" t="str">
        <f>IF(AP28="","",VLOOKUP(AP28,'シフト記号表（勤務時間帯）'!$C$6:$U$35,19,FALSE))</f>
        <v/>
      </c>
      <c r="AQ30" s="256" t="str">
        <f>IF(AQ28="","",VLOOKUP(AQ28,'シフト記号表（勤務時間帯）'!$C$6:$U$35,19,FALSE))</f>
        <v/>
      </c>
      <c r="AR30" s="256" t="str">
        <f>IF(AR28="","",VLOOKUP(AR28,'シフト記号表（勤務時間帯）'!$C$6:$U$35,19,FALSE))</f>
        <v/>
      </c>
      <c r="AS30" s="256" t="str">
        <f>IF(AS28="","",VLOOKUP(AS28,'シフト記号表（勤務時間帯）'!$C$6:$U$35,19,FALSE))</f>
        <v/>
      </c>
      <c r="AT30" s="257" t="str">
        <f>IF(AT28="","",VLOOKUP(AT28,'シフト記号表（勤務時間帯）'!$C$6:$U$35,19,FALSE))</f>
        <v/>
      </c>
      <c r="AU30" s="255" t="str">
        <f>IF(AU28="","",VLOOKUP(AU28,'シフト記号表（勤務時間帯）'!$C$6:$U$35,19,FALSE))</f>
        <v/>
      </c>
      <c r="AV30" s="256" t="str">
        <f>IF(AV28="","",VLOOKUP(AV28,'シフト記号表（勤務時間帯）'!$C$6:$U$35,19,FALSE))</f>
        <v/>
      </c>
      <c r="AW30" s="256" t="str">
        <f>IF(AW28="","",VLOOKUP(AW28,'シフト記号表（勤務時間帯）'!$C$6:$U$35,19,FALSE))</f>
        <v/>
      </c>
      <c r="AX30" s="920">
        <f>IF($BB$3="４週",SUM(S30:AT30),IF($BB$3="暦月",SUM(S30:AW30),""))</f>
        <v>0</v>
      </c>
      <c r="AY30" s="921"/>
      <c r="AZ30" s="922">
        <f>IF($BB$3="４週",AX30/4,IF($BB$3="暦月",'通所リハ（1枚版）'!AX30/('通所リハ（1枚版）'!$BB$8/7),""))</f>
        <v>0</v>
      </c>
      <c r="BA30" s="923"/>
      <c r="BB30" s="907"/>
      <c r="BC30" s="908"/>
      <c r="BD30" s="908"/>
      <c r="BE30" s="908"/>
      <c r="BF30" s="909"/>
    </row>
    <row r="31" spans="2:58" ht="20.25" customHeight="1" x14ac:dyDescent="0.2">
      <c r="B31" s="843">
        <f>B28+1</f>
        <v>4</v>
      </c>
      <c r="C31" s="924"/>
      <c r="D31" s="925"/>
      <c r="E31" s="926"/>
      <c r="F31" s="258"/>
      <c r="G31" s="927"/>
      <c r="H31" s="929"/>
      <c r="I31" s="859"/>
      <c r="J31" s="859"/>
      <c r="K31" s="860"/>
      <c r="L31" s="930"/>
      <c r="M31" s="931"/>
      <c r="N31" s="931"/>
      <c r="O31" s="932"/>
      <c r="P31" s="936" t="s">
        <v>200</v>
      </c>
      <c r="Q31" s="937"/>
      <c r="R31" s="938"/>
      <c r="S31" s="247"/>
      <c r="T31" s="248"/>
      <c r="U31" s="248"/>
      <c r="V31" s="248"/>
      <c r="W31" s="248"/>
      <c r="X31" s="248"/>
      <c r="Y31" s="249"/>
      <c r="Z31" s="247"/>
      <c r="AA31" s="248"/>
      <c r="AB31" s="248"/>
      <c r="AC31" s="248"/>
      <c r="AD31" s="248"/>
      <c r="AE31" s="248"/>
      <c r="AF31" s="249"/>
      <c r="AG31" s="247"/>
      <c r="AH31" s="248"/>
      <c r="AI31" s="248"/>
      <c r="AJ31" s="248"/>
      <c r="AK31" s="248"/>
      <c r="AL31" s="248"/>
      <c r="AM31" s="249"/>
      <c r="AN31" s="247"/>
      <c r="AO31" s="248"/>
      <c r="AP31" s="248"/>
      <c r="AQ31" s="248"/>
      <c r="AR31" s="248"/>
      <c r="AS31" s="248"/>
      <c r="AT31" s="249"/>
      <c r="AU31" s="247"/>
      <c r="AV31" s="248"/>
      <c r="AW31" s="248"/>
      <c r="AX31" s="939"/>
      <c r="AY31" s="940"/>
      <c r="AZ31" s="941"/>
      <c r="BA31" s="942"/>
      <c r="BB31" s="943"/>
      <c r="BC31" s="944"/>
      <c r="BD31" s="944"/>
      <c r="BE31" s="944"/>
      <c r="BF31" s="945"/>
    </row>
    <row r="32" spans="2:58" ht="20.25" customHeight="1" x14ac:dyDescent="0.2">
      <c r="B32" s="843"/>
      <c r="C32" s="847"/>
      <c r="D32" s="848"/>
      <c r="E32" s="849"/>
      <c r="F32" s="250"/>
      <c r="G32" s="854"/>
      <c r="H32" s="858"/>
      <c r="I32" s="859"/>
      <c r="J32" s="859"/>
      <c r="K32" s="860"/>
      <c r="L32" s="864"/>
      <c r="M32" s="865"/>
      <c r="N32" s="865"/>
      <c r="O32" s="866"/>
      <c r="P32" s="910" t="s">
        <v>201</v>
      </c>
      <c r="Q32" s="911"/>
      <c r="R32" s="912"/>
      <c r="S32" s="251" t="str">
        <f>IF(S31="","",VLOOKUP(S31,'シフト記号表（勤務時間帯）'!$C$6:$K$35,9,FALSE))</f>
        <v/>
      </c>
      <c r="T32" s="252" t="str">
        <f>IF(T31="","",VLOOKUP(T31,'シフト記号表（勤務時間帯）'!$C$6:$K$35,9,FALSE))</f>
        <v/>
      </c>
      <c r="U32" s="252" t="str">
        <f>IF(U31="","",VLOOKUP(U31,'シフト記号表（勤務時間帯）'!$C$6:$K$35,9,FALSE))</f>
        <v/>
      </c>
      <c r="V32" s="252" t="str">
        <f>IF(V31="","",VLOOKUP(V31,'シフト記号表（勤務時間帯）'!$C$6:$K$35,9,FALSE))</f>
        <v/>
      </c>
      <c r="W32" s="252" t="str">
        <f>IF(W31="","",VLOOKUP(W31,'シフト記号表（勤務時間帯）'!$C$6:$K$35,9,FALSE))</f>
        <v/>
      </c>
      <c r="X32" s="252" t="str">
        <f>IF(X31="","",VLOOKUP(X31,'シフト記号表（勤務時間帯）'!$C$6:$K$35,9,FALSE))</f>
        <v/>
      </c>
      <c r="Y32" s="253" t="str">
        <f>IF(Y31="","",VLOOKUP(Y31,'シフト記号表（勤務時間帯）'!$C$6:$K$35,9,FALSE))</f>
        <v/>
      </c>
      <c r="Z32" s="251" t="str">
        <f>IF(Z31="","",VLOOKUP(Z31,'シフト記号表（勤務時間帯）'!$C$6:$K$35,9,FALSE))</f>
        <v/>
      </c>
      <c r="AA32" s="252" t="str">
        <f>IF(AA31="","",VLOOKUP(AA31,'シフト記号表（勤務時間帯）'!$C$6:$K$35,9,FALSE))</f>
        <v/>
      </c>
      <c r="AB32" s="252" t="str">
        <f>IF(AB31="","",VLOOKUP(AB31,'シフト記号表（勤務時間帯）'!$C$6:$K$35,9,FALSE))</f>
        <v/>
      </c>
      <c r="AC32" s="252" t="str">
        <f>IF(AC31="","",VLOOKUP(AC31,'シフト記号表（勤務時間帯）'!$C$6:$K$35,9,FALSE))</f>
        <v/>
      </c>
      <c r="AD32" s="252" t="str">
        <f>IF(AD31="","",VLOOKUP(AD31,'シフト記号表（勤務時間帯）'!$C$6:$K$35,9,FALSE))</f>
        <v/>
      </c>
      <c r="AE32" s="252" t="str">
        <f>IF(AE31="","",VLOOKUP(AE31,'シフト記号表（勤務時間帯）'!$C$6:$K$35,9,FALSE))</f>
        <v/>
      </c>
      <c r="AF32" s="253" t="str">
        <f>IF(AF31="","",VLOOKUP(AF31,'シフト記号表（勤務時間帯）'!$C$6:$K$35,9,FALSE))</f>
        <v/>
      </c>
      <c r="AG32" s="251" t="str">
        <f>IF(AG31="","",VLOOKUP(AG31,'シフト記号表（勤務時間帯）'!$C$6:$K$35,9,FALSE))</f>
        <v/>
      </c>
      <c r="AH32" s="252" t="str">
        <f>IF(AH31="","",VLOOKUP(AH31,'シフト記号表（勤務時間帯）'!$C$6:$K$35,9,FALSE))</f>
        <v/>
      </c>
      <c r="AI32" s="252" t="str">
        <f>IF(AI31="","",VLOOKUP(AI31,'シフト記号表（勤務時間帯）'!$C$6:$K$35,9,FALSE))</f>
        <v/>
      </c>
      <c r="AJ32" s="252" t="str">
        <f>IF(AJ31="","",VLOOKUP(AJ31,'シフト記号表（勤務時間帯）'!$C$6:$K$35,9,FALSE))</f>
        <v/>
      </c>
      <c r="AK32" s="252" t="str">
        <f>IF(AK31="","",VLOOKUP(AK31,'シフト記号表（勤務時間帯）'!$C$6:$K$35,9,FALSE))</f>
        <v/>
      </c>
      <c r="AL32" s="252" t="str">
        <f>IF(AL31="","",VLOOKUP(AL31,'シフト記号表（勤務時間帯）'!$C$6:$K$35,9,FALSE))</f>
        <v/>
      </c>
      <c r="AM32" s="253" t="str">
        <f>IF(AM31="","",VLOOKUP(AM31,'シフト記号表（勤務時間帯）'!$C$6:$K$35,9,FALSE))</f>
        <v/>
      </c>
      <c r="AN32" s="251" t="str">
        <f>IF(AN31="","",VLOOKUP(AN31,'シフト記号表（勤務時間帯）'!$C$6:$K$35,9,FALSE))</f>
        <v/>
      </c>
      <c r="AO32" s="252" t="str">
        <f>IF(AO31="","",VLOOKUP(AO31,'シフト記号表（勤務時間帯）'!$C$6:$K$35,9,FALSE))</f>
        <v/>
      </c>
      <c r="AP32" s="252" t="str">
        <f>IF(AP31="","",VLOOKUP(AP31,'シフト記号表（勤務時間帯）'!$C$6:$K$35,9,FALSE))</f>
        <v/>
      </c>
      <c r="AQ32" s="252" t="str">
        <f>IF(AQ31="","",VLOOKUP(AQ31,'シフト記号表（勤務時間帯）'!$C$6:$K$35,9,FALSE))</f>
        <v/>
      </c>
      <c r="AR32" s="252" t="str">
        <f>IF(AR31="","",VLOOKUP(AR31,'シフト記号表（勤務時間帯）'!$C$6:$K$35,9,FALSE))</f>
        <v/>
      </c>
      <c r="AS32" s="252" t="str">
        <f>IF(AS31="","",VLOOKUP(AS31,'シフト記号表（勤務時間帯）'!$C$6:$K$35,9,FALSE))</f>
        <v/>
      </c>
      <c r="AT32" s="253" t="str">
        <f>IF(AT31="","",VLOOKUP(AT31,'シフト記号表（勤務時間帯）'!$C$6:$K$35,9,FALSE))</f>
        <v/>
      </c>
      <c r="AU32" s="251" t="str">
        <f>IF(AU31="","",VLOOKUP(AU31,'シフト記号表（勤務時間帯）'!$C$6:$K$35,9,FALSE))</f>
        <v/>
      </c>
      <c r="AV32" s="252" t="str">
        <f>IF(AV31="","",VLOOKUP(AV31,'シフト記号表（勤務時間帯）'!$C$6:$K$35,9,FALSE))</f>
        <v/>
      </c>
      <c r="AW32" s="252" t="str">
        <f>IF(AW31="","",VLOOKUP(AW31,'シフト記号表（勤務時間帯）'!$C$6:$K$35,9,FALSE))</f>
        <v/>
      </c>
      <c r="AX32" s="913">
        <f>IF($BB$3="４週",SUM(S32:AT32),IF($BB$3="暦月",SUM(S32:AW32),""))</f>
        <v>0</v>
      </c>
      <c r="AY32" s="914"/>
      <c r="AZ32" s="915">
        <f>IF($BB$3="４週",AX32/4,IF($BB$3="暦月",'通所リハ（1枚版）'!AX32/('通所リハ（1枚版）'!$BB$8/7),""))</f>
        <v>0</v>
      </c>
      <c r="BA32" s="916"/>
      <c r="BB32" s="904"/>
      <c r="BC32" s="905"/>
      <c r="BD32" s="905"/>
      <c r="BE32" s="905"/>
      <c r="BF32" s="906"/>
    </row>
    <row r="33" spans="2:58" ht="20.25" customHeight="1" x14ac:dyDescent="0.2">
      <c r="B33" s="843"/>
      <c r="C33" s="850"/>
      <c r="D33" s="851"/>
      <c r="E33" s="852"/>
      <c r="F33" s="250">
        <f>C31</f>
        <v>0</v>
      </c>
      <c r="G33" s="928"/>
      <c r="H33" s="858"/>
      <c r="I33" s="859"/>
      <c r="J33" s="859"/>
      <c r="K33" s="860"/>
      <c r="L33" s="933"/>
      <c r="M33" s="934"/>
      <c r="N33" s="934"/>
      <c r="O33" s="935"/>
      <c r="P33" s="917" t="s">
        <v>202</v>
      </c>
      <c r="Q33" s="918"/>
      <c r="R33" s="919"/>
      <c r="S33" s="255" t="str">
        <f>IF(S31="","",VLOOKUP(S31,'シフト記号表（勤務時間帯）'!$C$6:$U$35,19,FALSE))</f>
        <v/>
      </c>
      <c r="T33" s="256" t="str">
        <f>IF(T31="","",VLOOKUP(T31,'シフト記号表（勤務時間帯）'!$C$6:$U$35,19,FALSE))</f>
        <v/>
      </c>
      <c r="U33" s="256" t="str">
        <f>IF(U31="","",VLOOKUP(U31,'シフト記号表（勤務時間帯）'!$C$6:$U$35,19,FALSE))</f>
        <v/>
      </c>
      <c r="V33" s="256" t="str">
        <f>IF(V31="","",VLOOKUP(V31,'シフト記号表（勤務時間帯）'!$C$6:$U$35,19,FALSE))</f>
        <v/>
      </c>
      <c r="W33" s="256" t="str">
        <f>IF(W31="","",VLOOKUP(W31,'シフト記号表（勤務時間帯）'!$C$6:$U$35,19,FALSE))</f>
        <v/>
      </c>
      <c r="X33" s="256" t="str">
        <f>IF(X31="","",VLOOKUP(X31,'シフト記号表（勤務時間帯）'!$C$6:$U$35,19,FALSE))</f>
        <v/>
      </c>
      <c r="Y33" s="257" t="str">
        <f>IF(Y31="","",VLOOKUP(Y31,'シフト記号表（勤務時間帯）'!$C$6:$U$35,19,FALSE))</f>
        <v/>
      </c>
      <c r="Z33" s="255" t="str">
        <f>IF(Z31="","",VLOOKUP(Z31,'シフト記号表（勤務時間帯）'!$C$6:$U$35,19,FALSE))</f>
        <v/>
      </c>
      <c r="AA33" s="256" t="str">
        <f>IF(AA31="","",VLOOKUP(AA31,'シフト記号表（勤務時間帯）'!$C$6:$U$35,19,FALSE))</f>
        <v/>
      </c>
      <c r="AB33" s="256" t="str">
        <f>IF(AB31="","",VLOOKUP(AB31,'シフト記号表（勤務時間帯）'!$C$6:$U$35,19,FALSE))</f>
        <v/>
      </c>
      <c r="AC33" s="256" t="str">
        <f>IF(AC31="","",VLOOKUP(AC31,'シフト記号表（勤務時間帯）'!$C$6:$U$35,19,FALSE))</f>
        <v/>
      </c>
      <c r="AD33" s="256" t="str">
        <f>IF(AD31="","",VLOOKUP(AD31,'シフト記号表（勤務時間帯）'!$C$6:$U$35,19,FALSE))</f>
        <v/>
      </c>
      <c r="AE33" s="256" t="str">
        <f>IF(AE31="","",VLOOKUP(AE31,'シフト記号表（勤務時間帯）'!$C$6:$U$35,19,FALSE))</f>
        <v/>
      </c>
      <c r="AF33" s="257" t="str">
        <f>IF(AF31="","",VLOOKUP(AF31,'シフト記号表（勤務時間帯）'!$C$6:$U$35,19,FALSE))</f>
        <v/>
      </c>
      <c r="AG33" s="255" t="str">
        <f>IF(AG31="","",VLOOKUP(AG31,'シフト記号表（勤務時間帯）'!$C$6:$U$35,19,FALSE))</f>
        <v/>
      </c>
      <c r="AH33" s="256" t="str">
        <f>IF(AH31="","",VLOOKUP(AH31,'シフト記号表（勤務時間帯）'!$C$6:$U$35,19,FALSE))</f>
        <v/>
      </c>
      <c r="AI33" s="256" t="str">
        <f>IF(AI31="","",VLOOKUP(AI31,'シフト記号表（勤務時間帯）'!$C$6:$U$35,19,FALSE))</f>
        <v/>
      </c>
      <c r="AJ33" s="256" t="str">
        <f>IF(AJ31="","",VLOOKUP(AJ31,'シフト記号表（勤務時間帯）'!$C$6:$U$35,19,FALSE))</f>
        <v/>
      </c>
      <c r="AK33" s="256" t="str">
        <f>IF(AK31="","",VLOOKUP(AK31,'シフト記号表（勤務時間帯）'!$C$6:$U$35,19,FALSE))</f>
        <v/>
      </c>
      <c r="AL33" s="256" t="str">
        <f>IF(AL31="","",VLOOKUP(AL31,'シフト記号表（勤務時間帯）'!$C$6:$U$35,19,FALSE))</f>
        <v/>
      </c>
      <c r="AM33" s="257" t="str">
        <f>IF(AM31="","",VLOOKUP(AM31,'シフト記号表（勤務時間帯）'!$C$6:$U$35,19,FALSE))</f>
        <v/>
      </c>
      <c r="AN33" s="255" t="str">
        <f>IF(AN31="","",VLOOKUP(AN31,'シフト記号表（勤務時間帯）'!$C$6:$U$35,19,FALSE))</f>
        <v/>
      </c>
      <c r="AO33" s="256" t="str">
        <f>IF(AO31="","",VLOOKUP(AO31,'シフト記号表（勤務時間帯）'!$C$6:$U$35,19,FALSE))</f>
        <v/>
      </c>
      <c r="AP33" s="256" t="str">
        <f>IF(AP31="","",VLOOKUP(AP31,'シフト記号表（勤務時間帯）'!$C$6:$U$35,19,FALSE))</f>
        <v/>
      </c>
      <c r="AQ33" s="256" t="str">
        <f>IF(AQ31="","",VLOOKUP(AQ31,'シフト記号表（勤務時間帯）'!$C$6:$U$35,19,FALSE))</f>
        <v/>
      </c>
      <c r="AR33" s="256" t="str">
        <f>IF(AR31="","",VLOOKUP(AR31,'シフト記号表（勤務時間帯）'!$C$6:$U$35,19,FALSE))</f>
        <v/>
      </c>
      <c r="AS33" s="256" t="str">
        <f>IF(AS31="","",VLOOKUP(AS31,'シフト記号表（勤務時間帯）'!$C$6:$U$35,19,FALSE))</f>
        <v/>
      </c>
      <c r="AT33" s="257" t="str">
        <f>IF(AT31="","",VLOOKUP(AT31,'シフト記号表（勤務時間帯）'!$C$6:$U$35,19,FALSE))</f>
        <v/>
      </c>
      <c r="AU33" s="255" t="str">
        <f>IF(AU31="","",VLOOKUP(AU31,'シフト記号表（勤務時間帯）'!$C$6:$U$35,19,FALSE))</f>
        <v/>
      </c>
      <c r="AV33" s="256" t="str">
        <f>IF(AV31="","",VLOOKUP(AV31,'シフト記号表（勤務時間帯）'!$C$6:$U$35,19,FALSE))</f>
        <v/>
      </c>
      <c r="AW33" s="256" t="str">
        <f>IF(AW31="","",VLOOKUP(AW31,'シフト記号表（勤務時間帯）'!$C$6:$U$35,19,FALSE))</f>
        <v/>
      </c>
      <c r="AX33" s="920">
        <f>IF($BB$3="４週",SUM(S33:AT33),IF($BB$3="暦月",SUM(S33:AW33),""))</f>
        <v>0</v>
      </c>
      <c r="AY33" s="921"/>
      <c r="AZ33" s="922">
        <f>IF($BB$3="４週",AX33/4,IF($BB$3="暦月",'通所リハ（1枚版）'!AX33/('通所リハ（1枚版）'!$BB$8/7),""))</f>
        <v>0</v>
      </c>
      <c r="BA33" s="923"/>
      <c r="BB33" s="907"/>
      <c r="BC33" s="908"/>
      <c r="BD33" s="908"/>
      <c r="BE33" s="908"/>
      <c r="BF33" s="909"/>
    </row>
    <row r="34" spans="2:58" ht="20.25" customHeight="1" x14ac:dyDescent="0.2">
      <c r="B34" s="843">
        <f>B31+1</f>
        <v>5</v>
      </c>
      <c r="C34" s="924"/>
      <c r="D34" s="925"/>
      <c r="E34" s="926"/>
      <c r="F34" s="258"/>
      <c r="G34" s="927"/>
      <c r="H34" s="929"/>
      <c r="I34" s="859"/>
      <c r="J34" s="859"/>
      <c r="K34" s="860"/>
      <c r="L34" s="930"/>
      <c r="M34" s="931"/>
      <c r="N34" s="931"/>
      <c r="O34" s="932"/>
      <c r="P34" s="936" t="s">
        <v>200</v>
      </c>
      <c r="Q34" s="937"/>
      <c r="R34" s="938"/>
      <c r="S34" s="247"/>
      <c r="T34" s="248"/>
      <c r="U34" s="248"/>
      <c r="V34" s="248"/>
      <c r="W34" s="248"/>
      <c r="X34" s="248"/>
      <c r="Y34" s="249"/>
      <c r="Z34" s="247"/>
      <c r="AA34" s="248"/>
      <c r="AB34" s="248"/>
      <c r="AC34" s="248"/>
      <c r="AD34" s="248"/>
      <c r="AE34" s="248"/>
      <c r="AF34" s="249"/>
      <c r="AG34" s="247"/>
      <c r="AH34" s="248"/>
      <c r="AI34" s="248"/>
      <c r="AJ34" s="248"/>
      <c r="AK34" s="248"/>
      <c r="AL34" s="248"/>
      <c r="AM34" s="249"/>
      <c r="AN34" s="247"/>
      <c r="AO34" s="248"/>
      <c r="AP34" s="248"/>
      <c r="AQ34" s="248"/>
      <c r="AR34" s="248"/>
      <c r="AS34" s="248"/>
      <c r="AT34" s="249"/>
      <c r="AU34" s="247"/>
      <c r="AV34" s="248"/>
      <c r="AW34" s="248"/>
      <c r="AX34" s="939"/>
      <c r="AY34" s="940"/>
      <c r="AZ34" s="941"/>
      <c r="BA34" s="942"/>
      <c r="BB34" s="943"/>
      <c r="BC34" s="944"/>
      <c r="BD34" s="944"/>
      <c r="BE34" s="944"/>
      <c r="BF34" s="945"/>
    </row>
    <row r="35" spans="2:58" ht="20.25" customHeight="1" x14ac:dyDescent="0.2">
      <c r="B35" s="843"/>
      <c r="C35" s="847"/>
      <c r="D35" s="848"/>
      <c r="E35" s="849"/>
      <c r="F35" s="250"/>
      <c r="G35" s="854"/>
      <c r="H35" s="858"/>
      <c r="I35" s="859"/>
      <c r="J35" s="859"/>
      <c r="K35" s="860"/>
      <c r="L35" s="864"/>
      <c r="M35" s="865"/>
      <c r="N35" s="865"/>
      <c r="O35" s="866"/>
      <c r="P35" s="910" t="s">
        <v>201</v>
      </c>
      <c r="Q35" s="911"/>
      <c r="R35" s="912"/>
      <c r="S35" s="251" t="str">
        <f>IF(S34="","",VLOOKUP(S34,'シフト記号表（勤務時間帯）'!$C$6:$K$35,9,FALSE))</f>
        <v/>
      </c>
      <c r="T35" s="252" t="str">
        <f>IF(T34="","",VLOOKUP(T34,'シフト記号表（勤務時間帯）'!$C$6:$K$35,9,FALSE))</f>
        <v/>
      </c>
      <c r="U35" s="252" t="str">
        <f>IF(U34="","",VLOOKUP(U34,'シフト記号表（勤務時間帯）'!$C$6:$K$35,9,FALSE))</f>
        <v/>
      </c>
      <c r="V35" s="252" t="str">
        <f>IF(V34="","",VLOOKUP(V34,'シフト記号表（勤務時間帯）'!$C$6:$K$35,9,FALSE))</f>
        <v/>
      </c>
      <c r="W35" s="252" t="str">
        <f>IF(W34="","",VLOOKUP(W34,'シフト記号表（勤務時間帯）'!$C$6:$K$35,9,FALSE))</f>
        <v/>
      </c>
      <c r="X35" s="252" t="str">
        <f>IF(X34="","",VLOOKUP(X34,'シフト記号表（勤務時間帯）'!$C$6:$K$35,9,FALSE))</f>
        <v/>
      </c>
      <c r="Y35" s="253" t="str">
        <f>IF(Y34="","",VLOOKUP(Y34,'シフト記号表（勤務時間帯）'!$C$6:$K$35,9,FALSE))</f>
        <v/>
      </c>
      <c r="Z35" s="251" t="str">
        <f>IF(Z34="","",VLOOKUP(Z34,'シフト記号表（勤務時間帯）'!$C$6:$K$35,9,FALSE))</f>
        <v/>
      </c>
      <c r="AA35" s="252" t="str">
        <f>IF(AA34="","",VLOOKUP(AA34,'シフト記号表（勤務時間帯）'!$C$6:$K$35,9,FALSE))</f>
        <v/>
      </c>
      <c r="AB35" s="252" t="str">
        <f>IF(AB34="","",VLOOKUP(AB34,'シフト記号表（勤務時間帯）'!$C$6:$K$35,9,FALSE))</f>
        <v/>
      </c>
      <c r="AC35" s="252" t="str">
        <f>IF(AC34="","",VLOOKUP(AC34,'シフト記号表（勤務時間帯）'!$C$6:$K$35,9,FALSE))</f>
        <v/>
      </c>
      <c r="AD35" s="252" t="str">
        <f>IF(AD34="","",VLOOKUP(AD34,'シフト記号表（勤務時間帯）'!$C$6:$K$35,9,FALSE))</f>
        <v/>
      </c>
      <c r="AE35" s="252" t="str">
        <f>IF(AE34="","",VLOOKUP(AE34,'シフト記号表（勤務時間帯）'!$C$6:$K$35,9,FALSE))</f>
        <v/>
      </c>
      <c r="AF35" s="253" t="str">
        <f>IF(AF34="","",VLOOKUP(AF34,'シフト記号表（勤務時間帯）'!$C$6:$K$35,9,FALSE))</f>
        <v/>
      </c>
      <c r="AG35" s="251" t="str">
        <f>IF(AG34="","",VLOOKUP(AG34,'シフト記号表（勤務時間帯）'!$C$6:$K$35,9,FALSE))</f>
        <v/>
      </c>
      <c r="AH35" s="252" t="str">
        <f>IF(AH34="","",VLOOKUP(AH34,'シフト記号表（勤務時間帯）'!$C$6:$K$35,9,FALSE))</f>
        <v/>
      </c>
      <c r="AI35" s="252" t="str">
        <f>IF(AI34="","",VLOOKUP(AI34,'シフト記号表（勤務時間帯）'!$C$6:$K$35,9,FALSE))</f>
        <v/>
      </c>
      <c r="AJ35" s="252" t="str">
        <f>IF(AJ34="","",VLOOKUP(AJ34,'シフト記号表（勤務時間帯）'!$C$6:$K$35,9,FALSE))</f>
        <v/>
      </c>
      <c r="AK35" s="252" t="str">
        <f>IF(AK34="","",VLOOKUP(AK34,'シフト記号表（勤務時間帯）'!$C$6:$K$35,9,FALSE))</f>
        <v/>
      </c>
      <c r="AL35" s="252" t="str">
        <f>IF(AL34="","",VLOOKUP(AL34,'シフト記号表（勤務時間帯）'!$C$6:$K$35,9,FALSE))</f>
        <v/>
      </c>
      <c r="AM35" s="253" t="str">
        <f>IF(AM34="","",VLOOKUP(AM34,'シフト記号表（勤務時間帯）'!$C$6:$K$35,9,FALSE))</f>
        <v/>
      </c>
      <c r="AN35" s="251" t="str">
        <f>IF(AN34="","",VLOOKUP(AN34,'シフト記号表（勤務時間帯）'!$C$6:$K$35,9,FALSE))</f>
        <v/>
      </c>
      <c r="AO35" s="252" t="str">
        <f>IF(AO34="","",VLOOKUP(AO34,'シフト記号表（勤務時間帯）'!$C$6:$K$35,9,FALSE))</f>
        <v/>
      </c>
      <c r="AP35" s="252" t="str">
        <f>IF(AP34="","",VLOOKUP(AP34,'シフト記号表（勤務時間帯）'!$C$6:$K$35,9,FALSE))</f>
        <v/>
      </c>
      <c r="AQ35" s="252" t="str">
        <f>IF(AQ34="","",VLOOKUP(AQ34,'シフト記号表（勤務時間帯）'!$C$6:$K$35,9,FALSE))</f>
        <v/>
      </c>
      <c r="AR35" s="252" t="str">
        <f>IF(AR34="","",VLOOKUP(AR34,'シフト記号表（勤務時間帯）'!$C$6:$K$35,9,FALSE))</f>
        <v/>
      </c>
      <c r="AS35" s="252" t="str">
        <f>IF(AS34="","",VLOOKUP(AS34,'シフト記号表（勤務時間帯）'!$C$6:$K$35,9,FALSE))</f>
        <v/>
      </c>
      <c r="AT35" s="253" t="str">
        <f>IF(AT34="","",VLOOKUP(AT34,'シフト記号表（勤務時間帯）'!$C$6:$K$35,9,FALSE))</f>
        <v/>
      </c>
      <c r="AU35" s="251" t="str">
        <f>IF(AU34="","",VLOOKUP(AU34,'シフト記号表（勤務時間帯）'!$C$6:$K$35,9,FALSE))</f>
        <v/>
      </c>
      <c r="AV35" s="252" t="str">
        <f>IF(AV34="","",VLOOKUP(AV34,'シフト記号表（勤務時間帯）'!$C$6:$K$35,9,FALSE))</f>
        <v/>
      </c>
      <c r="AW35" s="252" t="str">
        <f>IF(AW34="","",VLOOKUP(AW34,'シフト記号表（勤務時間帯）'!$C$6:$K$35,9,FALSE))</f>
        <v/>
      </c>
      <c r="AX35" s="913">
        <f>IF($BB$3="４週",SUM(S35:AT35),IF($BB$3="暦月",SUM(S35:AW35),""))</f>
        <v>0</v>
      </c>
      <c r="AY35" s="914"/>
      <c r="AZ35" s="915">
        <f>IF($BB$3="４週",AX35/4,IF($BB$3="暦月",'通所リハ（1枚版）'!AX35/('通所リハ（1枚版）'!$BB$8/7),""))</f>
        <v>0</v>
      </c>
      <c r="BA35" s="916"/>
      <c r="BB35" s="904"/>
      <c r="BC35" s="905"/>
      <c r="BD35" s="905"/>
      <c r="BE35" s="905"/>
      <c r="BF35" s="906"/>
    </row>
    <row r="36" spans="2:58" ht="20.25" customHeight="1" x14ac:dyDescent="0.2">
      <c r="B36" s="843"/>
      <c r="C36" s="850"/>
      <c r="D36" s="851"/>
      <c r="E36" s="852"/>
      <c r="F36" s="250">
        <f>C34</f>
        <v>0</v>
      </c>
      <c r="G36" s="928"/>
      <c r="H36" s="858"/>
      <c r="I36" s="859"/>
      <c r="J36" s="859"/>
      <c r="K36" s="860"/>
      <c r="L36" s="933"/>
      <c r="M36" s="934"/>
      <c r="N36" s="934"/>
      <c r="O36" s="935"/>
      <c r="P36" s="917" t="s">
        <v>202</v>
      </c>
      <c r="Q36" s="918"/>
      <c r="R36" s="919"/>
      <c r="S36" s="255" t="str">
        <f>IF(S34="","",VLOOKUP(S34,'シフト記号表（勤務時間帯）'!$C$6:$U$35,19,FALSE))</f>
        <v/>
      </c>
      <c r="T36" s="256" t="str">
        <f>IF(T34="","",VLOOKUP(T34,'シフト記号表（勤務時間帯）'!$C$6:$U$35,19,FALSE))</f>
        <v/>
      </c>
      <c r="U36" s="256" t="str">
        <f>IF(U34="","",VLOOKUP(U34,'シフト記号表（勤務時間帯）'!$C$6:$U$35,19,FALSE))</f>
        <v/>
      </c>
      <c r="V36" s="256" t="str">
        <f>IF(V34="","",VLOOKUP(V34,'シフト記号表（勤務時間帯）'!$C$6:$U$35,19,FALSE))</f>
        <v/>
      </c>
      <c r="W36" s="256" t="str">
        <f>IF(W34="","",VLOOKUP(W34,'シフト記号表（勤務時間帯）'!$C$6:$U$35,19,FALSE))</f>
        <v/>
      </c>
      <c r="X36" s="256" t="str">
        <f>IF(X34="","",VLOOKUP(X34,'シフト記号表（勤務時間帯）'!$C$6:$U$35,19,FALSE))</f>
        <v/>
      </c>
      <c r="Y36" s="257" t="str">
        <f>IF(Y34="","",VLOOKUP(Y34,'シフト記号表（勤務時間帯）'!$C$6:$U$35,19,FALSE))</f>
        <v/>
      </c>
      <c r="Z36" s="255" t="str">
        <f>IF(Z34="","",VLOOKUP(Z34,'シフト記号表（勤務時間帯）'!$C$6:$U$35,19,FALSE))</f>
        <v/>
      </c>
      <c r="AA36" s="256" t="str">
        <f>IF(AA34="","",VLOOKUP(AA34,'シフト記号表（勤務時間帯）'!$C$6:$U$35,19,FALSE))</f>
        <v/>
      </c>
      <c r="AB36" s="256" t="str">
        <f>IF(AB34="","",VLOOKUP(AB34,'シフト記号表（勤務時間帯）'!$C$6:$U$35,19,FALSE))</f>
        <v/>
      </c>
      <c r="AC36" s="256" t="str">
        <f>IF(AC34="","",VLOOKUP(AC34,'シフト記号表（勤務時間帯）'!$C$6:$U$35,19,FALSE))</f>
        <v/>
      </c>
      <c r="AD36" s="256" t="str">
        <f>IF(AD34="","",VLOOKUP(AD34,'シフト記号表（勤務時間帯）'!$C$6:$U$35,19,FALSE))</f>
        <v/>
      </c>
      <c r="AE36" s="256" t="str">
        <f>IF(AE34="","",VLOOKUP(AE34,'シフト記号表（勤務時間帯）'!$C$6:$U$35,19,FALSE))</f>
        <v/>
      </c>
      <c r="AF36" s="257" t="str">
        <f>IF(AF34="","",VLOOKUP(AF34,'シフト記号表（勤務時間帯）'!$C$6:$U$35,19,FALSE))</f>
        <v/>
      </c>
      <c r="AG36" s="255" t="str">
        <f>IF(AG34="","",VLOOKUP(AG34,'シフト記号表（勤務時間帯）'!$C$6:$U$35,19,FALSE))</f>
        <v/>
      </c>
      <c r="AH36" s="256" t="str">
        <f>IF(AH34="","",VLOOKUP(AH34,'シフト記号表（勤務時間帯）'!$C$6:$U$35,19,FALSE))</f>
        <v/>
      </c>
      <c r="AI36" s="256" t="str">
        <f>IF(AI34="","",VLOOKUP(AI34,'シフト記号表（勤務時間帯）'!$C$6:$U$35,19,FALSE))</f>
        <v/>
      </c>
      <c r="AJ36" s="256" t="str">
        <f>IF(AJ34="","",VLOOKUP(AJ34,'シフト記号表（勤務時間帯）'!$C$6:$U$35,19,FALSE))</f>
        <v/>
      </c>
      <c r="AK36" s="256" t="str">
        <f>IF(AK34="","",VLOOKUP(AK34,'シフト記号表（勤務時間帯）'!$C$6:$U$35,19,FALSE))</f>
        <v/>
      </c>
      <c r="AL36" s="256" t="str">
        <f>IF(AL34="","",VLOOKUP(AL34,'シフト記号表（勤務時間帯）'!$C$6:$U$35,19,FALSE))</f>
        <v/>
      </c>
      <c r="AM36" s="257" t="str">
        <f>IF(AM34="","",VLOOKUP(AM34,'シフト記号表（勤務時間帯）'!$C$6:$U$35,19,FALSE))</f>
        <v/>
      </c>
      <c r="AN36" s="255" t="str">
        <f>IF(AN34="","",VLOOKUP(AN34,'シフト記号表（勤務時間帯）'!$C$6:$U$35,19,FALSE))</f>
        <v/>
      </c>
      <c r="AO36" s="256" t="str">
        <f>IF(AO34="","",VLOOKUP(AO34,'シフト記号表（勤務時間帯）'!$C$6:$U$35,19,FALSE))</f>
        <v/>
      </c>
      <c r="AP36" s="256" t="str">
        <f>IF(AP34="","",VLOOKUP(AP34,'シフト記号表（勤務時間帯）'!$C$6:$U$35,19,FALSE))</f>
        <v/>
      </c>
      <c r="AQ36" s="256" t="str">
        <f>IF(AQ34="","",VLOOKUP(AQ34,'シフト記号表（勤務時間帯）'!$C$6:$U$35,19,FALSE))</f>
        <v/>
      </c>
      <c r="AR36" s="256" t="str">
        <f>IF(AR34="","",VLOOKUP(AR34,'シフト記号表（勤務時間帯）'!$C$6:$U$35,19,FALSE))</f>
        <v/>
      </c>
      <c r="AS36" s="256" t="str">
        <f>IF(AS34="","",VLOOKUP(AS34,'シフト記号表（勤務時間帯）'!$C$6:$U$35,19,FALSE))</f>
        <v/>
      </c>
      <c r="AT36" s="257" t="str">
        <f>IF(AT34="","",VLOOKUP(AT34,'シフト記号表（勤務時間帯）'!$C$6:$U$35,19,FALSE))</f>
        <v/>
      </c>
      <c r="AU36" s="255" t="str">
        <f>IF(AU34="","",VLOOKUP(AU34,'シフト記号表（勤務時間帯）'!$C$6:$U$35,19,FALSE))</f>
        <v/>
      </c>
      <c r="AV36" s="256" t="str">
        <f>IF(AV34="","",VLOOKUP(AV34,'シフト記号表（勤務時間帯）'!$C$6:$U$35,19,FALSE))</f>
        <v/>
      </c>
      <c r="AW36" s="256" t="str">
        <f>IF(AW34="","",VLOOKUP(AW34,'シフト記号表（勤務時間帯）'!$C$6:$U$35,19,FALSE))</f>
        <v/>
      </c>
      <c r="AX36" s="920">
        <f>IF($BB$3="４週",SUM(S36:AT36),IF($BB$3="暦月",SUM(S36:AW36),""))</f>
        <v>0</v>
      </c>
      <c r="AY36" s="921"/>
      <c r="AZ36" s="922">
        <f>IF($BB$3="４週",AX36/4,IF($BB$3="暦月",'通所リハ（1枚版）'!AX36/('通所リハ（1枚版）'!$BB$8/7),""))</f>
        <v>0</v>
      </c>
      <c r="BA36" s="923"/>
      <c r="BB36" s="907"/>
      <c r="BC36" s="908"/>
      <c r="BD36" s="908"/>
      <c r="BE36" s="908"/>
      <c r="BF36" s="909"/>
    </row>
    <row r="37" spans="2:58" ht="20.25" customHeight="1" x14ac:dyDescent="0.2">
      <c r="B37" s="843">
        <f>B34+1</f>
        <v>6</v>
      </c>
      <c r="C37" s="924"/>
      <c r="D37" s="925"/>
      <c r="E37" s="926"/>
      <c r="F37" s="258"/>
      <c r="G37" s="927"/>
      <c r="H37" s="929"/>
      <c r="I37" s="859"/>
      <c r="J37" s="859"/>
      <c r="K37" s="860"/>
      <c r="L37" s="930"/>
      <c r="M37" s="931"/>
      <c r="N37" s="931"/>
      <c r="O37" s="932"/>
      <c r="P37" s="936" t="s">
        <v>200</v>
      </c>
      <c r="Q37" s="937"/>
      <c r="R37" s="938"/>
      <c r="S37" s="247"/>
      <c r="T37" s="248"/>
      <c r="U37" s="248"/>
      <c r="V37" s="248"/>
      <c r="W37" s="248"/>
      <c r="X37" s="248"/>
      <c r="Y37" s="249"/>
      <c r="Z37" s="247"/>
      <c r="AA37" s="248"/>
      <c r="AB37" s="248"/>
      <c r="AC37" s="248"/>
      <c r="AD37" s="248"/>
      <c r="AE37" s="248"/>
      <c r="AF37" s="249"/>
      <c r="AG37" s="247"/>
      <c r="AH37" s="248"/>
      <c r="AI37" s="248"/>
      <c r="AJ37" s="248"/>
      <c r="AK37" s="248"/>
      <c r="AL37" s="248"/>
      <c r="AM37" s="249"/>
      <c r="AN37" s="247"/>
      <c r="AO37" s="248"/>
      <c r="AP37" s="248"/>
      <c r="AQ37" s="248"/>
      <c r="AR37" s="248"/>
      <c r="AS37" s="248"/>
      <c r="AT37" s="249"/>
      <c r="AU37" s="247"/>
      <c r="AV37" s="248"/>
      <c r="AW37" s="248"/>
      <c r="AX37" s="939"/>
      <c r="AY37" s="940"/>
      <c r="AZ37" s="941"/>
      <c r="BA37" s="942"/>
      <c r="BB37" s="943"/>
      <c r="BC37" s="944"/>
      <c r="BD37" s="944"/>
      <c r="BE37" s="944"/>
      <c r="BF37" s="945"/>
    </row>
    <row r="38" spans="2:58" ht="20.25" customHeight="1" x14ac:dyDescent="0.2">
      <c r="B38" s="843"/>
      <c r="C38" s="847"/>
      <c r="D38" s="848"/>
      <c r="E38" s="849"/>
      <c r="F38" s="250"/>
      <c r="G38" s="854"/>
      <c r="H38" s="858"/>
      <c r="I38" s="859"/>
      <c r="J38" s="859"/>
      <c r="K38" s="860"/>
      <c r="L38" s="864"/>
      <c r="M38" s="865"/>
      <c r="N38" s="865"/>
      <c r="O38" s="866"/>
      <c r="P38" s="910" t="s">
        <v>201</v>
      </c>
      <c r="Q38" s="911"/>
      <c r="R38" s="912"/>
      <c r="S38" s="251" t="str">
        <f>IF(S37="","",VLOOKUP(S37,'シフト記号表（勤務時間帯）'!$C$6:$K$35,9,FALSE))</f>
        <v/>
      </c>
      <c r="T38" s="252" t="str">
        <f>IF(T37="","",VLOOKUP(T37,'シフト記号表（勤務時間帯）'!$C$6:$K$35,9,FALSE))</f>
        <v/>
      </c>
      <c r="U38" s="252" t="str">
        <f>IF(U37="","",VLOOKUP(U37,'シフト記号表（勤務時間帯）'!$C$6:$K$35,9,FALSE))</f>
        <v/>
      </c>
      <c r="V38" s="252" t="str">
        <f>IF(V37="","",VLOOKUP(V37,'シフト記号表（勤務時間帯）'!$C$6:$K$35,9,FALSE))</f>
        <v/>
      </c>
      <c r="W38" s="252" t="str">
        <f>IF(W37="","",VLOOKUP(W37,'シフト記号表（勤務時間帯）'!$C$6:$K$35,9,FALSE))</f>
        <v/>
      </c>
      <c r="X38" s="252" t="str">
        <f>IF(X37="","",VLOOKUP(X37,'シフト記号表（勤務時間帯）'!$C$6:$K$35,9,FALSE))</f>
        <v/>
      </c>
      <c r="Y38" s="253" t="str">
        <f>IF(Y37="","",VLOOKUP(Y37,'シフト記号表（勤務時間帯）'!$C$6:$K$35,9,FALSE))</f>
        <v/>
      </c>
      <c r="Z38" s="251" t="str">
        <f>IF(Z37="","",VLOOKUP(Z37,'シフト記号表（勤務時間帯）'!$C$6:$K$35,9,FALSE))</f>
        <v/>
      </c>
      <c r="AA38" s="252" t="str">
        <f>IF(AA37="","",VLOOKUP(AA37,'シフト記号表（勤務時間帯）'!$C$6:$K$35,9,FALSE))</f>
        <v/>
      </c>
      <c r="AB38" s="252" t="str">
        <f>IF(AB37="","",VLOOKUP(AB37,'シフト記号表（勤務時間帯）'!$C$6:$K$35,9,FALSE))</f>
        <v/>
      </c>
      <c r="AC38" s="252" t="str">
        <f>IF(AC37="","",VLOOKUP(AC37,'シフト記号表（勤務時間帯）'!$C$6:$K$35,9,FALSE))</f>
        <v/>
      </c>
      <c r="AD38" s="252" t="str">
        <f>IF(AD37="","",VLOOKUP(AD37,'シフト記号表（勤務時間帯）'!$C$6:$K$35,9,FALSE))</f>
        <v/>
      </c>
      <c r="AE38" s="252" t="str">
        <f>IF(AE37="","",VLOOKUP(AE37,'シフト記号表（勤務時間帯）'!$C$6:$K$35,9,FALSE))</f>
        <v/>
      </c>
      <c r="AF38" s="253" t="str">
        <f>IF(AF37="","",VLOOKUP(AF37,'シフト記号表（勤務時間帯）'!$C$6:$K$35,9,FALSE))</f>
        <v/>
      </c>
      <c r="AG38" s="251" t="str">
        <f>IF(AG37="","",VLOOKUP(AG37,'シフト記号表（勤務時間帯）'!$C$6:$K$35,9,FALSE))</f>
        <v/>
      </c>
      <c r="AH38" s="252" t="str">
        <f>IF(AH37="","",VLOOKUP(AH37,'シフト記号表（勤務時間帯）'!$C$6:$K$35,9,FALSE))</f>
        <v/>
      </c>
      <c r="AI38" s="252" t="str">
        <f>IF(AI37="","",VLOOKUP(AI37,'シフト記号表（勤務時間帯）'!$C$6:$K$35,9,FALSE))</f>
        <v/>
      </c>
      <c r="AJ38" s="252" t="str">
        <f>IF(AJ37="","",VLOOKUP(AJ37,'シフト記号表（勤務時間帯）'!$C$6:$K$35,9,FALSE))</f>
        <v/>
      </c>
      <c r="AK38" s="252" t="str">
        <f>IF(AK37="","",VLOOKUP(AK37,'シフト記号表（勤務時間帯）'!$C$6:$K$35,9,FALSE))</f>
        <v/>
      </c>
      <c r="AL38" s="252" t="str">
        <f>IF(AL37="","",VLOOKUP(AL37,'シフト記号表（勤務時間帯）'!$C$6:$K$35,9,FALSE))</f>
        <v/>
      </c>
      <c r="AM38" s="253" t="str">
        <f>IF(AM37="","",VLOOKUP(AM37,'シフト記号表（勤務時間帯）'!$C$6:$K$35,9,FALSE))</f>
        <v/>
      </c>
      <c r="AN38" s="251" t="str">
        <f>IF(AN37="","",VLOOKUP(AN37,'シフト記号表（勤務時間帯）'!$C$6:$K$35,9,FALSE))</f>
        <v/>
      </c>
      <c r="AO38" s="252" t="str">
        <f>IF(AO37="","",VLOOKUP(AO37,'シフト記号表（勤務時間帯）'!$C$6:$K$35,9,FALSE))</f>
        <v/>
      </c>
      <c r="AP38" s="252" t="str">
        <f>IF(AP37="","",VLOOKUP(AP37,'シフト記号表（勤務時間帯）'!$C$6:$K$35,9,FALSE))</f>
        <v/>
      </c>
      <c r="AQ38" s="252" t="str">
        <f>IF(AQ37="","",VLOOKUP(AQ37,'シフト記号表（勤務時間帯）'!$C$6:$K$35,9,FALSE))</f>
        <v/>
      </c>
      <c r="AR38" s="252" t="str">
        <f>IF(AR37="","",VLOOKUP(AR37,'シフト記号表（勤務時間帯）'!$C$6:$K$35,9,FALSE))</f>
        <v/>
      </c>
      <c r="AS38" s="252" t="str">
        <f>IF(AS37="","",VLOOKUP(AS37,'シフト記号表（勤務時間帯）'!$C$6:$K$35,9,FALSE))</f>
        <v/>
      </c>
      <c r="AT38" s="253" t="str">
        <f>IF(AT37="","",VLOOKUP(AT37,'シフト記号表（勤務時間帯）'!$C$6:$K$35,9,FALSE))</f>
        <v/>
      </c>
      <c r="AU38" s="251" t="str">
        <f>IF(AU37="","",VLOOKUP(AU37,'シフト記号表（勤務時間帯）'!$C$6:$K$35,9,FALSE))</f>
        <v/>
      </c>
      <c r="AV38" s="252" t="str">
        <f>IF(AV37="","",VLOOKUP(AV37,'シフト記号表（勤務時間帯）'!$C$6:$K$35,9,FALSE))</f>
        <v/>
      </c>
      <c r="AW38" s="252" t="str">
        <f>IF(AW37="","",VLOOKUP(AW37,'シフト記号表（勤務時間帯）'!$C$6:$K$35,9,FALSE))</f>
        <v/>
      </c>
      <c r="AX38" s="913">
        <f>IF($BB$3="４週",SUM(S38:AT38),IF($BB$3="暦月",SUM(S38:AW38),""))</f>
        <v>0</v>
      </c>
      <c r="AY38" s="914"/>
      <c r="AZ38" s="915">
        <f>IF($BB$3="４週",AX38/4,IF($BB$3="暦月",'通所リハ（1枚版）'!AX38/('通所リハ（1枚版）'!$BB$8/7),""))</f>
        <v>0</v>
      </c>
      <c r="BA38" s="916"/>
      <c r="BB38" s="904"/>
      <c r="BC38" s="905"/>
      <c r="BD38" s="905"/>
      <c r="BE38" s="905"/>
      <c r="BF38" s="906"/>
    </row>
    <row r="39" spans="2:58" ht="20.25" customHeight="1" x14ac:dyDescent="0.2">
      <c r="B39" s="843"/>
      <c r="C39" s="850"/>
      <c r="D39" s="851"/>
      <c r="E39" s="852"/>
      <c r="F39" s="250">
        <f>C37</f>
        <v>0</v>
      </c>
      <c r="G39" s="928"/>
      <c r="H39" s="858"/>
      <c r="I39" s="859"/>
      <c r="J39" s="859"/>
      <c r="K39" s="860"/>
      <c r="L39" s="933"/>
      <c r="M39" s="934"/>
      <c r="N39" s="934"/>
      <c r="O39" s="935"/>
      <c r="P39" s="917" t="s">
        <v>202</v>
      </c>
      <c r="Q39" s="918"/>
      <c r="R39" s="919"/>
      <c r="S39" s="255" t="str">
        <f>IF(S37="","",VLOOKUP(S37,'シフト記号表（勤務時間帯）'!$C$6:$U$35,19,FALSE))</f>
        <v/>
      </c>
      <c r="T39" s="256" t="str">
        <f>IF(T37="","",VLOOKUP(T37,'シフト記号表（勤務時間帯）'!$C$6:$U$35,19,FALSE))</f>
        <v/>
      </c>
      <c r="U39" s="256" t="str">
        <f>IF(U37="","",VLOOKUP(U37,'シフト記号表（勤務時間帯）'!$C$6:$U$35,19,FALSE))</f>
        <v/>
      </c>
      <c r="V39" s="256" t="str">
        <f>IF(V37="","",VLOOKUP(V37,'シフト記号表（勤務時間帯）'!$C$6:$U$35,19,FALSE))</f>
        <v/>
      </c>
      <c r="W39" s="256" t="str">
        <f>IF(W37="","",VLOOKUP(W37,'シフト記号表（勤務時間帯）'!$C$6:$U$35,19,FALSE))</f>
        <v/>
      </c>
      <c r="X39" s="256" t="str">
        <f>IF(X37="","",VLOOKUP(X37,'シフト記号表（勤務時間帯）'!$C$6:$U$35,19,FALSE))</f>
        <v/>
      </c>
      <c r="Y39" s="257" t="str">
        <f>IF(Y37="","",VLOOKUP(Y37,'シフト記号表（勤務時間帯）'!$C$6:$U$35,19,FALSE))</f>
        <v/>
      </c>
      <c r="Z39" s="255" t="str">
        <f>IF(Z37="","",VLOOKUP(Z37,'シフト記号表（勤務時間帯）'!$C$6:$U$35,19,FALSE))</f>
        <v/>
      </c>
      <c r="AA39" s="256" t="str">
        <f>IF(AA37="","",VLOOKUP(AA37,'シフト記号表（勤務時間帯）'!$C$6:$U$35,19,FALSE))</f>
        <v/>
      </c>
      <c r="AB39" s="256" t="str">
        <f>IF(AB37="","",VLOOKUP(AB37,'シフト記号表（勤務時間帯）'!$C$6:$U$35,19,FALSE))</f>
        <v/>
      </c>
      <c r="AC39" s="256" t="str">
        <f>IF(AC37="","",VLOOKUP(AC37,'シフト記号表（勤務時間帯）'!$C$6:$U$35,19,FALSE))</f>
        <v/>
      </c>
      <c r="AD39" s="256" t="str">
        <f>IF(AD37="","",VLOOKUP(AD37,'シフト記号表（勤務時間帯）'!$C$6:$U$35,19,FALSE))</f>
        <v/>
      </c>
      <c r="AE39" s="256" t="str">
        <f>IF(AE37="","",VLOOKUP(AE37,'シフト記号表（勤務時間帯）'!$C$6:$U$35,19,FALSE))</f>
        <v/>
      </c>
      <c r="AF39" s="257" t="str">
        <f>IF(AF37="","",VLOOKUP(AF37,'シフト記号表（勤務時間帯）'!$C$6:$U$35,19,FALSE))</f>
        <v/>
      </c>
      <c r="AG39" s="255" t="str">
        <f>IF(AG37="","",VLOOKUP(AG37,'シフト記号表（勤務時間帯）'!$C$6:$U$35,19,FALSE))</f>
        <v/>
      </c>
      <c r="AH39" s="256" t="str">
        <f>IF(AH37="","",VLOOKUP(AH37,'シフト記号表（勤務時間帯）'!$C$6:$U$35,19,FALSE))</f>
        <v/>
      </c>
      <c r="AI39" s="256" t="str">
        <f>IF(AI37="","",VLOOKUP(AI37,'シフト記号表（勤務時間帯）'!$C$6:$U$35,19,FALSE))</f>
        <v/>
      </c>
      <c r="AJ39" s="256" t="str">
        <f>IF(AJ37="","",VLOOKUP(AJ37,'シフト記号表（勤務時間帯）'!$C$6:$U$35,19,FALSE))</f>
        <v/>
      </c>
      <c r="AK39" s="256" t="str">
        <f>IF(AK37="","",VLOOKUP(AK37,'シフト記号表（勤務時間帯）'!$C$6:$U$35,19,FALSE))</f>
        <v/>
      </c>
      <c r="AL39" s="256" t="str">
        <f>IF(AL37="","",VLOOKUP(AL37,'シフト記号表（勤務時間帯）'!$C$6:$U$35,19,FALSE))</f>
        <v/>
      </c>
      <c r="AM39" s="257" t="str">
        <f>IF(AM37="","",VLOOKUP(AM37,'シフト記号表（勤務時間帯）'!$C$6:$U$35,19,FALSE))</f>
        <v/>
      </c>
      <c r="AN39" s="255" t="str">
        <f>IF(AN37="","",VLOOKUP(AN37,'シフト記号表（勤務時間帯）'!$C$6:$U$35,19,FALSE))</f>
        <v/>
      </c>
      <c r="AO39" s="256" t="str">
        <f>IF(AO37="","",VLOOKUP(AO37,'シフト記号表（勤務時間帯）'!$C$6:$U$35,19,FALSE))</f>
        <v/>
      </c>
      <c r="AP39" s="256" t="str">
        <f>IF(AP37="","",VLOOKUP(AP37,'シフト記号表（勤務時間帯）'!$C$6:$U$35,19,FALSE))</f>
        <v/>
      </c>
      <c r="AQ39" s="256" t="str">
        <f>IF(AQ37="","",VLOOKUP(AQ37,'シフト記号表（勤務時間帯）'!$C$6:$U$35,19,FALSE))</f>
        <v/>
      </c>
      <c r="AR39" s="256" t="str">
        <f>IF(AR37="","",VLOOKUP(AR37,'シフト記号表（勤務時間帯）'!$C$6:$U$35,19,FALSE))</f>
        <v/>
      </c>
      <c r="AS39" s="256" t="str">
        <f>IF(AS37="","",VLOOKUP(AS37,'シフト記号表（勤務時間帯）'!$C$6:$U$35,19,FALSE))</f>
        <v/>
      </c>
      <c r="AT39" s="257" t="str">
        <f>IF(AT37="","",VLOOKUP(AT37,'シフト記号表（勤務時間帯）'!$C$6:$U$35,19,FALSE))</f>
        <v/>
      </c>
      <c r="AU39" s="255" t="str">
        <f>IF(AU37="","",VLOOKUP(AU37,'シフト記号表（勤務時間帯）'!$C$6:$U$35,19,FALSE))</f>
        <v/>
      </c>
      <c r="AV39" s="256" t="str">
        <f>IF(AV37="","",VLOOKUP(AV37,'シフト記号表（勤務時間帯）'!$C$6:$U$35,19,FALSE))</f>
        <v/>
      </c>
      <c r="AW39" s="256" t="str">
        <f>IF(AW37="","",VLOOKUP(AW37,'シフト記号表（勤務時間帯）'!$C$6:$U$35,19,FALSE))</f>
        <v/>
      </c>
      <c r="AX39" s="920">
        <f>IF($BB$3="４週",SUM(S39:AT39),IF($BB$3="暦月",SUM(S39:AW39),""))</f>
        <v>0</v>
      </c>
      <c r="AY39" s="921"/>
      <c r="AZ39" s="922">
        <f>IF($BB$3="４週",AX39/4,IF($BB$3="暦月",'通所リハ（1枚版）'!AX39/('通所リハ（1枚版）'!$BB$8/7),""))</f>
        <v>0</v>
      </c>
      <c r="BA39" s="923"/>
      <c r="BB39" s="907"/>
      <c r="BC39" s="908"/>
      <c r="BD39" s="908"/>
      <c r="BE39" s="908"/>
      <c r="BF39" s="909"/>
    </row>
    <row r="40" spans="2:58" ht="20.25" customHeight="1" x14ac:dyDescent="0.2">
      <c r="B40" s="843">
        <f>B37+1</f>
        <v>7</v>
      </c>
      <c r="C40" s="924"/>
      <c r="D40" s="925"/>
      <c r="E40" s="926"/>
      <c r="F40" s="258"/>
      <c r="G40" s="927"/>
      <c r="H40" s="929"/>
      <c r="I40" s="859"/>
      <c r="J40" s="859"/>
      <c r="K40" s="860"/>
      <c r="L40" s="930"/>
      <c r="M40" s="931"/>
      <c r="N40" s="931"/>
      <c r="O40" s="932"/>
      <c r="P40" s="936" t="s">
        <v>200</v>
      </c>
      <c r="Q40" s="937"/>
      <c r="R40" s="938"/>
      <c r="S40" s="247"/>
      <c r="T40" s="248"/>
      <c r="U40" s="248"/>
      <c r="V40" s="248"/>
      <c r="W40" s="248"/>
      <c r="X40" s="248"/>
      <c r="Y40" s="249"/>
      <c r="Z40" s="247"/>
      <c r="AA40" s="248"/>
      <c r="AB40" s="248"/>
      <c r="AC40" s="248"/>
      <c r="AD40" s="248"/>
      <c r="AE40" s="248"/>
      <c r="AF40" s="249"/>
      <c r="AG40" s="247"/>
      <c r="AH40" s="248"/>
      <c r="AI40" s="248"/>
      <c r="AJ40" s="248"/>
      <c r="AK40" s="248"/>
      <c r="AL40" s="248"/>
      <c r="AM40" s="249"/>
      <c r="AN40" s="247"/>
      <c r="AO40" s="248"/>
      <c r="AP40" s="248"/>
      <c r="AQ40" s="248"/>
      <c r="AR40" s="248"/>
      <c r="AS40" s="248"/>
      <c r="AT40" s="249"/>
      <c r="AU40" s="247"/>
      <c r="AV40" s="248"/>
      <c r="AW40" s="248"/>
      <c r="AX40" s="939"/>
      <c r="AY40" s="940"/>
      <c r="AZ40" s="941"/>
      <c r="BA40" s="942"/>
      <c r="BB40" s="943"/>
      <c r="BC40" s="944"/>
      <c r="BD40" s="944"/>
      <c r="BE40" s="944"/>
      <c r="BF40" s="945"/>
    </row>
    <row r="41" spans="2:58" ht="20.25" customHeight="1" x14ac:dyDescent="0.2">
      <c r="B41" s="843"/>
      <c r="C41" s="847"/>
      <c r="D41" s="848"/>
      <c r="E41" s="849"/>
      <c r="F41" s="250"/>
      <c r="G41" s="854"/>
      <c r="H41" s="858"/>
      <c r="I41" s="859"/>
      <c r="J41" s="859"/>
      <c r="K41" s="860"/>
      <c r="L41" s="864"/>
      <c r="M41" s="865"/>
      <c r="N41" s="865"/>
      <c r="O41" s="866"/>
      <c r="P41" s="910" t="s">
        <v>201</v>
      </c>
      <c r="Q41" s="911"/>
      <c r="R41" s="912"/>
      <c r="S41" s="251" t="str">
        <f>IF(S40="","",VLOOKUP(S40,'シフト記号表（勤務時間帯）'!$C$6:$K$35,9,FALSE))</f>
        <v/>
      </c>
      <c r="T41" s="252" t="str">
        <f>IF(T40="","",VLOOKUP(T40,'シフト記号表（勤務時間帯）'!$C$6:$K$35,9,FALSE))</f>
        <v/>
      </c>
      <c r="U41" s="252" t="str">
        <f>IF(U40="","",VLOOKUP(U40,'シフト記号表（勤務時間帯）'!$C$6:$K$35,9,FALSE))</f>
        <v/>
      </c>
      <c r="V41" s="252" t="str">
        <f>IF(V40="","",VLOOKUP(V40,'シフト記号表（勤務時間帯）'!$C$6:$K$35,9,FALSE))</f>
        <v/>
      </c>
      <c r="W41" s="252" t="str">
        <f>IF(W40="","",VLOOKUP(W40,'シフト記号表（勤務時間帯）'!$C$6:$K$35,9,FALSE))</f>
        <v/>
      </c>
      <c r="X41" s="252" t="str">
        <f>IF(X40="","",VLOOKUP(X40,'シフト記号表（勤務時間帯）'!$C$6:$K$35,9,FALSE))</f>
        <v/>
      </c>
      <c r="Y41" s="253" t="str">
        <f>IF(Y40="","",VLOOKUP(Y40,'シフト記号表（勤務時間帯）'!$C$6:$K$35,9,FALSE))</f>
        <v/>
      </c>
      <c r="Z41" s="251" t="str">
        <f>IF(Z40="","",VLOOKUP(Z40,'シフト記号表（勤務時間帯）'!$C$6:$K$35,9,FALSE))</f>
        <v/>
      </c>
      <c r="AA41" s="252" t="str">
        <f>IF(AA40="","",VLOOKUP(AA40,'シフト記号表（勤務時間帯）'!$C$6:$K$35,9,FALSE))</f>
        <v/>
      </c>
      <c r="AB41" s="252" t="str">
        <f>IF(AB40="","",VLOOKUP(AB40,'シフト記号表（勤務時間帯）'!$C$6:$K$35,9,FALSE))</f>
        <v/>
      </c>
      <c r="AC41" s="252" t="str">
        <f>IF(AC40="","",VLOOKUP(AC40,'シフト記号表（勤務時間帯）'!$C$6:$K$35,9,FALSE))</f>
        <v/>
      </c>
      <c r="AD41" s="252" t="str">
        <f>IF(AD40="","",VLOOKUP(AD40,'シフト記号表（勤務時間帯）'!$C$6:$K$35,9,FALSE))</f>
        <v/>
      </c>
      <c r="AE41" s="252" t="str">
        <f>IF(AE40="","",VLOOKUP(AE40,'シフト記号表（勤務時間帯）'!$C$6:$K$35,9,FALSE))</f>
        <v/>
      </c>
      <c r="AF41" s="253" t="str">
        <f>IF(AF40="","",VLOOKUP(AF40,'シフト記号表（勤務時間帯）'!$C$6:$K$35,9,FALSE))</f>
        <v/>
      </c>
      <c r="AG41" s="251" t="str">
        <f>IF(AG40="","",VLOOKUP(AG40,'シフト記号表（勤務時間帯）'!$C$6:$K$35,9,FALSE))</f>
        <v/>
      </c>
      <c r="AH41" s="252" t="str">
        <f>IF(AH40="","",VLOOKUP(AH40,'シフト記号表（勤務時間帯）'!$C$6:$K$35,9,FALSE))</f>
        <v/>
      </c>
      <c r="AI41" s="252" t="str">
        <f>IF(AI40="","",VLOOKUP(AI40,'シフト記号表（勤務時間帯）'!$C$6:$K$35,9,FALSE))</f>
        <v/>
      </c>
      <c r="AJ41" s="252" t="str">
        <f>IF(AJ40="","",VLOOKUP(AJ40,'シフト記号表（勤務時間帯）'!$C$6:$K$35,9,FALSE))</f>
        <v/>
      </c>
      <c r="AK41" s="252" t="str">
        <f>IF(AK40="","",VLOOKUP(AK40,'シフト記号表（勤務時間帯）'!$C$6:$K$35,9,FALSE))</f>
        <v/>
      </c>
      <c r="AL41" s="252" t="str">
        <f>IF(AL40="","",VLOOKUP(AL40,'シフト記号表（勤務時間帯）'!$C$6:$K$35,9,FALSE))</f>
        <v/>
      </c>
      <c r="AM41" s="253" t="str">
        <f>IF(AM40="","",VLOOKUP(AM40,'シフト記号表（勤務時間帯）'!$C$6:$K$35,9,FALSE))</f>
        <v/>
      </c>
      <c r="AN41" s="251" t="str">
        <f>IF(AN40="","",VLOOKUP(AN40,'シフト記号表（勤務時間帯）'!$C$6:$K$35,9,FALSE))</f>
        <v/>
      </c>
      <c r="AO41" s="252" t="str">
        <f>IF(AO40="","",VLOOKUP(AO40,'シフト記号表（勤務時間帯）'!$C$6:$K$35,9,FALSE))</f>
        <v/>
      </c>
      <c r="AP41" s="252" t="str">
        <f>IF(AP40="","",VLOOKUP(AP40,'シフト記号表（勤務時間帯）'!$C$6:$K$35,9,FALSE))</f>
        <v/>
      </c>
      <c r="AQ41" s="252" t="str">
        <f>IF(AQ40="","",VLOOKUP(AQ40,'シフト記号表（勤務時間帯）'!$C$6:$K$35,9,FALSE))</f>
        <v/>
      </c>
      <c r="AR41" s="252" t="str">
        <f>IF(AR40="","",VLOOKUP(AR40,'シフト記号表（勤務時間帯）'!$C$6:$K$35,9,FALSE))</f>
        <v/>
      </c>
      <c r="AS41" s="252" t="str">
        <f>IF(AS40="","",VLOOKUP(AS40,'シフト記号表（勤務時間帯）'!$C$6:$K$35,9,FALSE))</f>
        <v/>
      </c>
      <c r="AT41" s="253" t="str">
        <f>IF(AT40="","",VLOOKUP(AT40,'シフト記号表（勤務時間帯）'!$C$6:$K$35,9,FALSE))</f>
        <v/>
      </c>
      <c r="AU41" s="251" t="str">
        <f>IF(AU40="","",VLOOKUP(AU40,'シフト記号表（勤務時間帯）'!$C$6:$K$35,9,FALSE))</f>
        <v/>
      </c>
      <c r="AV41" s="252" t="str">
        <f>IF(AV40="","",VLOOKUP(AV40,'シフト記号表（勤務時間帯）'!$C$6:$K$35,9,FALSE))</f>
        <v/>
      </c>
      <c r="AW41" s="252" t="str">
        <f>IF(AW40="","",VLOOKUP(AW40,'シフト記号表（勤務時間帯）'!$C$6:$K$35,9,FALSE))</f>
        <v/>
      </c>
      <c r="AX41" s="913">
        <f>IF($BB$3="４週",SUM(S41:AT41),IF($BB$3="暦月",SUM(S41:AW41),""))</f>
        <v>0</v>
      </c>
      <c r="AY41" s="914"/>
      <c r="AZ41" s="915">
        <f>IF($BB$3="４週",AX41/4,IF($BB$3="暦月",'通所リハ（1枚版）'!AX41/('通所リハ（1枚版）'!$BB$8/7),""))</f>
        <v>0</v>
      </c>
      <c r="BA41" s="916"/>
      <c r="BB41" s="904"/>
      <c r="BC41" s="905"/>
      <c r="BD41" s="905"/>
      <c r="BE41" s="905"/>
      <c r="BF41" s="906"/>
    </row>
    <row r="42" spans="2:58" ht="20.25" customHeight="1" x14ac:dyDescent="0.2">
      <c r="B42" s="843"/>
      <c r="C42" s="850"/>
      <c r="D42" s="851"/>
      <c r="E42" s="852"/>
      <c r="F42" s="250">
        <f>C40</f>
        <v>0</v>
      </c>
      <c r="G42" s="928"/>
      <c r="H42" s="858"/>
      <c r="I42" s="859"/>
      <c r="J42" s="859"/>
      <c r="K42" s="860"/>
      <c r="L42" s="933"/>
      <c r="M42" s="934"/>
      <c r="N42" s="934"/>
      <c r="O42" s="935"/>
      <c r="P42" s="917" t="s">
        <v>202</v>
      </c>
      <c r="Q42" s="918"/>
      <c r="R42" s="919"/>
      <c r="S42" s="255" t="str">
        <f>IF(S40="","",VLOOKUP(S40,'シフト記号表（勤務時間帯）'!$C$6:$U$35,19,FALSE))</f>
        <v/>
      </c>
      <c r="T42" s="256" t="str">
        <f>IF(T40="","",VLOOKUP(T40,'シフト記号表（勤務時間帯）'!$C$6:$U$35,19,FALSE))</f>
        <v/>
      </c>
      <c r="U42" s="256" t="str">
        <f>IF(U40="","",VLOOKUP(U40,'シフト記号表（勤務時間帯）'!$C$6:$U$35,19,FALSE))</f>
        <v/>
      </c>
      <c r="V42" s="256" t="str">
        <f>IF(V40="","",VLOOKUP(V40,'シフト記号表（勤務時間帯）'!$C$6:$U$35,19,FALSE))</f>
        <v/>
      </c>
      <c r="W42" s="256" t="str">
        <f>IF(W40="","",VLOOKUP(W40,'シフト記号表（勤務時間帯）'!$C$6:$U$35,19,FALSE))</f>
        <v/>
      </c>
      <c r="X42" s="256" t="str">
        <f>IF(X40="","",VLOOKUP(X40,'シフト記号表（勤務時間帯）'!$C$6:$U$35,19,FALSE))</f>
        <v/>
      </c>
      <c r="Y42" s="257" t="str">
        <f>IF(Y40="","",VLOOKUP(Y40,'シフト記号表（勤務時間帯）'!$C$6:$U$35,19,FALSE))</f>
        <v/>
      </c>
      <c r="Z42" s="255" t="str">
        <f>IF(Z40="","",VLOOKUP(Z40,'シフト記号表（勤務時間帯）'!$C$6:$U$35,19,FALSE))</f>
        <v/>
      </c>
      <c r="AA42" s="256" t="str">
        <f>IF(AA40="","",VLOOKUP(AA40,'シフト記号表（勤務時間帯）'!$C$6:$U$35,19,FALSE))</f>
        <v/>
      </c>
      <c r="AB42" s="256" t="str">
        <f>IF(AB40="","",VLOOKUP(AB40,'シフト記号表（勤務時間帯）'!$C$6:$U$35,19,FALSE))</f>
        <v/>
      </c>
      <c r="AC42" s="256" t="str">
        <f>IF(AC40="","",VLOOKUP(AC40,'シフト記号表（勤務時間帯）'!$C$6:$U$35,19,FALSE))</f>
        <v/>
      </c>
      <c r="AD42" s="256" t="str">
        <f>IF(AD40="","",VLOOKUP(AD40,'シフト記号表（勤務時間帯）'!$C$6:$U$35,19,FALSE))</f>
        <v/>
      </c>
      <c r="AE42" s="256" t="str">
        <f>IF(AE40="","",VLOOKUP(AE40,'シフト記号表（勤務時間帯）'!$C$6:$U$35,19,FALSE))</f>
        <v/>
      </c>
      <c r="AF42" s="257" t="str">
        <f>IF(AF40="","",VLOOKUP(AF40,'シフト記号表（勤務時間帯）'!$C$6:$U$35,19,FALSE))</f>
        <v/>
      </c>
      <c r="AG42" s="255" t="str">
        <f>IF(AG40="","",VLOOKUP(AG40,'シフト記号表（勤務時間帯）'!$C$6:$U$35,19,FALSE))</f>
        <v/>
      </c>
      <c r="AH42" s="256" t="str">
        <f>IF(AH40="","",VLOOKUP(AH40,'シフト記号表（勤務時間帯）'!$C$6:$U$35,19,FALSE))</f>
        <v/>
      </c>
      <c r="AI42" s="256" t="str">
        <f>IF(AI40="","",VLOOKUP(AI40,'シフト記号表（勤務時間帯）'!$C$6:$U$35,19,FALSE))</f>
        <v/>
      </c>
      <c r="AJ42" s="256" t="str">
        <f>IF(AJ40="","",VLOOKUP(AJ40,'シフト記号表（勤務時間帯）'!$C$6:$U$35,19,FALSE))</f>
        <v/>
      </c>
      <c r="AK42" s="256" t="str">
        <f>IF(AK40="","",VLOOKUP(AK40,'シフト記号表（勤務時間帯）'!$C$6:$U$35,19,FALSE))</f>
        <v/>
      </c>
      <c r="AL42" s="256" t="str">
        <f>IF(AL40="","",VLOOKUP(AL40,'シフト記号表（勤務時間帯）'!$C$6:$U$35,19,FALSE))</f>
        <v/>
      </c>
      <c r="AM42" s="257" t="str">
        <f>IF(AM40="","",VLOOKUP(AM40,'シフト記号表（勤務時間帯）'!$C$6:$U$35,19,FALSE))</f>
        <v/>
      </c>
      <c r="AN42" s="255" t="str">
        <f>IF(AN40="","",VLOOKUP(AN40,'シフト記号表（勤務時間帯）'!$C$6:$U$35,19,FALSE))</f>
        <v/>
      </c>
      <c r="AO42" s="256" t="str">
        <f>IF(AO40="","",VLOOKUP(AO40,'シフト記号表（勤務時間帯）'!$C$6:$U$35,19,FALSE))</f>
        <v/>
      </c>
      <c r="AP42" s="256" t="str">
        <f>IF(AP40="","",VLOOKUP(AP40,'シフト記号表（勤務時間帯）'!$C$6:$U$35,19,FALSE))</f>
        <v/>
      </c>
      <c r="AQ42" s="256" t="str">
        <f>IF(AQ40="","",VLOOKUP(AQ40,'シフト記号表（勤務時間帯）'!$C$6:$U$35,19,FALSE))</f>
        <v/>
      </c>
      <c r="AR42" s="256" t="str">
        <f>IF(AR40="","",VLOOKUP(AR40,'シフト記号表（勤務時間帯）'!$C$6:$U$35,19,FALSE))</f>
        <v/>
      </c>
      <c r="AS42" s="256" t="str">
        <f>IF(AS40="","",VLOOKUP(AS40,'シフト記号表（勤務時間帯）'!$C$6:$U$35,19,FALSE))</f>
        <v/>
      </c>
      <c r="AT42" s="257" t="str">
        <f>IF(AT40="","",VLOOKUP(AT40,'シフト記号表（勤務時間帯）'!$C$6:$U$35,19,FALSE))</f>
        <v/>
      </c>
      <c r="AU42" s="255" t="str">
        <f>IF(AU40="","",VLOOKUP(AU40,'シフト記号表（勤務時間帯）'!$C$6:$U$35,19,FALSE))</f>
        <v/>
      </c>
      <c r="AV42" s="256" t="str">
        <f>IF(AV40="","",VLOOKUP(AV40,'シフト記号表（勤務時間帯）'!$C$6:$U$35,19,FALSE))</f>
        <v/>
      </c>
      <c r="AW42" s="256" t="str">
        <f>IF(AW40="","",VLOOKUP(AW40,'シフト記号表（勤務時間帯）'!$C$6:$U$35,19,FALSE))</f>
        <v/>
      </c>
      <c r="AX42" s="920">
        <f>IF($BB$3="４週",SUM(S42:AT42),IF($BB$3="暦月",SUM(S42:AW42),""))</f>
        <v>0</v>
      </c>
      <c r="AY42" s="921"/>
      <c r="AZ42" s="922">
        <f>IF($BB$3="４週",AX42/4,IF($BB$3="暦月",'通所リハ（1枚版）'!AX42/('通所リハ（1枚版）'!$BB$8/7),""))</f>
        <v>0</v>
      </c>
      <c r="BA42" s="923"/>
      <c r="BB42" s="907"/>
      <c r="BC42" s="908"/>
      <c r="BD42" s="908"/>
      <c r="BE42" s="908"/>
      <c r="BF42" s="909"/>
    </row>
    <row r="43" spans="2:58" ht="20.25" customHeight="1" x14ac:dyDescent="0.2">
      <c r="B43" s="843">
        <f>B40+1</f>
        <v>8</v>
      </c>
      <c r="C43" s="924"/>
      <c r="D43" s="925"/>
      <c r="E43" s="926"/>
      <c r="F43" s="258"/>
      <c r="G43" s="927"/>
      <c r="H43" s="929"/>
      <c r="I43" s="859"/>
      <c r="J43" s="859"/>
      <c r="K43" s="860"/>
      <c r="L43" s="930"/>
      <c r="M43" s="931"/>
      <c r="N43" s="931"/>
      <c r="O43" s="932"/>
      <c r="P43" s="936" t="s">
        <v>200</v>
      </c>
      <c r="Q43" s="937"/>
      <c r="R43" s="938"/>
      <c r="S43" s="247"/>
      <c r="T43" s="248"/>
      <c r="U43" s="248"/>
      <c r="V43" s="248"/>
      <c r="W43" s="248"/>
      <c r="X43" s="248"/>
      <c r="Y43" s="249"/>
      <c r="Z43" s="247"/>
      <c r="AA43" s="248"/>
      <c r="AB43" s="248"/>
      <c r="AC43" s="248"/>
      <c r="AD43" s="248"/>
      <c r="AE43" s="248"/>
      <c r="AF43" s="249"/>
      <c r="AG43" s="247"/>
      <c r="AH43" s="248"/>
      <c r="AI43" s="248"/>
      <c r="AJ43" s="248"/>
      <c r="AK43" s="248"/>
      <c r="AL43" s="248"/>
      <c r="AM43" s="249"/>
      <c r="AN43" s="247"/>
      <c r="AO43" s="248"/>
      <c r="AP43" s="248"/>
      <c r="AQ43" s="248"/>
      <c r="AR43" s="248"/>
      <c r="AS43" s="248"/>
      <c r="AT43" s="249"/>
      <c r="AU43" s="247"/>
      <c r="AV43" s="248"/>
      <c r="AW43" s="248"/>
      <c r="AX43" s="939"/>
      <c r="AY43" s="940"/>
      <c r="AZ43" s="941"/>
      <c r="BA43" s="942"/>
      <c r="BB43" s="943"/>
      <c r="BC43" s="944"/>
      <c r="BD43" s="944"/>
      <c r="BE43" s="944"/>
      <c r="BF43" s="945"/>
    </row>
    <row r="44" spans="2:58" ht="20.25" customHeight="1" x14ac:dyDescent="0.2">
      <c r="B44" s="843"/>
      <c r="C44" s="847"/>
      <c r="D44" s="848"/>
      <c r="E44" s="849"/>
      <c r="F44" s="250"/>
      <c r="G44" s="854"/>
      <c r="H44" s="858"/>
      <c r="I44" s="859"/>
      <c r="J44" s="859"/>
      <c r="K44" s="860"/>
      <c r="L44" s="864"/>
      <c r="M44" s="865"/>
      <c r="N44" s="865"/>
      <c r="O44" s="866"/>
      <c r="P44" s="910" t="s">
        <v>201</v>
      </c>
      <c r="Q44" s="911"/>
      <c r="R44" s="912"/>
      <c r="S44" s="251" t="str">
        <f>IF(S43="","",VLOOKUP(S43,'シフト記号表（勤務時間帯）'!$C$6:$K$35,9,FALSE))</f>
        <v/>
      </c>
      <c r="T44" s="252" t="str">
        <f>IF(T43="","",VLOOKUP(T43,'シフト記号表（勤務時間帯）'!$C$6:$K$35,9,FALSE))</f>
        <v/>
      </c>
      <c r="U44" s="252" t="str">
        <f>IF(U43="","",VLOOKUP(U43,'シフト記号表（勤務時間帯）'!$C$6:$K$35,9,FALSE))</f>
        <v/>
      </c>
      <c r="V44" s="252" t="str">
        <f>IF(V43="","",VLOOKUP(V43,'シフト記号表（勤務時間帯）'!$C$6:$K$35,9,FALSE))</f>
        <v/>
      </c>
      <c r="W44" s="252" t="str">
        <f>IF(W43="","",VLOOKUP(W43,'シフト記号表（勤務時間帯）'!$C$6:$K$35,9,FALSE))</f>
        <v/>
      </c>
      <c r="X44" s="252" t="str">
        <f>IF(X43="","",VLOOKUP(X43,'シフト記号表（勤務時間帯）'!$C$6:$K$35,9,FALSE))</f>
        <v/>
      </c>
      <c r="Y44" s="253" t="str">
        <f>IF(Y43="","",VLOOKUP(Y43,'シフト記号表（勤務時間帯）'!$C$6:$K$35,9,FALSE))</f>
        <v/>
      </c>
      <c r="Z44" s="251" t="str">
        <f>IF(Z43="","",VLOOKUP(Z43,'シフト記号表（勤務時間帯）'!$C$6:$K$35,9,FALSE))</f>
        <v/>
      </c>
      <c r="AA44" s="252" t="str">
        <f>IF(AA43="","",VLOOKUP(AA43,'シフト記号表（勤務時間帯）'!$C$6:$K$35,9,FALSE))</f>
        <v/>
      </c>
      <c r="AB44" s="252" t="str">
        <f>IF(AB43="","",VLOOKUP(AB43,'シフト記号表（勤務時間帯）'!$C$6:$K$35,9,FALSE))</f>
        <v/>
      </c>
      <c r="AC44" s="252" t="str">
        <f>IF(AC43="","",VLOOKUP(AC43,'シフト記号表（勤務時間帯）'!$C$6:$K$35,9,FALSE))</f>
        <v/>
      </c>
      <c r="AD44" s="252" t="str">
        <f>IF(AD43="","",VLOOKUP(AD43,'シフト記号表（勤務時間帯）'!$C$6:$K$35,9,FALSE))</f>
        <v/>
      </c>
      <c r="AE44" s="252" t="str">
        <f>IF(AE43="","",VLOOKUP(AE43,'シフト記号表（勤務時間帯）'!$C$6:$K$35,9,FALSE))</f>
        <v/>
      </c>
      <c r="AF44" s="253" t="str">
        <f>IF(AF43="","",VLOOKUP(AF43,'シフト記号表（勤務時間帯）'!$C$6:$K$35,9,FALSE))</f>
        <v/>
      </c>
      <c r="AG44" s="251" t="str">
        <f>IF(AG43="","",VLOOKUP(AG43,'シフト記号表（勤務時間帯）'!$C$6:$K$35,9,FALSE))</f>
        <v/>
      </c>
      <c r="AH44" s="252" t="str">
        <f>IF(AH43="","",VLOOKUP(AH43,'シフト記号表（勤務時間帯）'!$C$6:$K$35,9,FALSE))</f>
        <v/>
      </c>
      <c r="AI44" s="252" t="str">
        <f>IF(AI43="","",VLOOKUP(AI43,'シフト記号表（勤務時間帯）'!$C$6:$K$35,9,FALSE))</f>
        <v/>
      </c>
      <c r="AJ44" s="252" t="str">
        <f>IF(AJ43="","",VLOOKUP(AJ43,'シフト記号表（勤務時間帯）'!$C$6:$K$35,9,FALSE))</f>
        <v/>
      </c>
      <c r="AK44" s="252" t="str">
        <f>IF(AK43="","",VLOOKUP(AK43,'シフト記号表（勤務時間帯）'!$C$6:$K$35,9,FALSE))</f>
        <v/>
      </c>
      <c r="AL44" s="252" t="str">
        <f>IF(AL43="","",VLOOKUP(AL43,'シフト記号表（勤務時間帯）'!$C$6:$K$35,9,FALSE))</f>
        <v/>
      </c>
      <c r="AM44" s="253" t="str">
        <f>IF(AM43="","",VLOOKUP(AM43,'シフト記号表（勤務時間帯）'!$C$6:$K$35,9,FALSE))</f>
        <v/>
      </c>
      <c r="AN44" s="251" t="str">
        <f>IF(AN43="","",VLOOKUP(AN43,'シフト記号表（勤務時間帯）'!$C$6:$K$35,9,FALSE))</f>
        <v/>
      </c>
      <c r="AO44" s="252" t="str">
        <f>IF(AO43="","",VLOOKUP(AO43,'シフト記号表（勤務時間帯）'!$C$6:$K$35,9,FALSE))</f>
        <v/>
      </c>
      <c r="AP44" s="252" t="str">
        <f>IF(AP43="","",VLOOKUP(AP43,'シフト記号表（勤務時間帯）'!$C$6:$K$35,9,FALSE))</f>
        <v/>
      </c>
      <c r="AQ44" s="252" t="str">
        <f>IF(AQ43="","",VLOOKUP(AQ43,'シフト記号表（勤務時間帯）'!$C$6:$K$35,9,FALSE))</f>
        <v/>
      </c>
      <c r="AR44" s="252" t="str">
        <f>IF(AR43="","",VLOOKUP(AR43,'シフト記号表（勤務時間帯）'!$C$6:$K$35,9,FALSE))</f>
        <v/>
      </c>
      <c r="AS44" s="252" t="str">
        <f>IF(AS43="","",VLOOKUP(AS43,'シフト記号表（勤務時間帯）'!$C$6:$K$35,9,FALSE))</f>
        <v/>
      </c>
      <c r="AT44" s="253" t="str">
        <f>IF(AT43="","",VLOOKUP(AT43,'シフト記号表（勤務時間帯）'!$C$6:$K$35,9,FALSE))</f>
        <v/>
      </c>
      <c r="AU44" s="251" t="str">
        <f>IF(AU43="","",VLOOKUP(AU43,'シフト記号表（勤務時間帯）'!$C$6:$K$35,9,FALSE))</f>
        <v/>
      </c>
      <c r="AV44" s="252" t="str">
        <f>IF(AV43="","",VLOOKUP(AV43,'シフト記号表（勤務時間帯）'!$C$6:$K$35,9,FALSE))</f>
        <v/>
      </c>
      <c r="AW44" s="252" t="str">
        <f>IF(AW43="","",VLOOKUP(AW43,'シフト記号表（勤務時間帯）'!$C$6:$K$35,9,FALSE))</f>
        <v/>
      </c>
      <c r="AX44" s="913">
        <f>IF($BB$3="４週",SUM(S44:AT44),IF($BB$3="暦月",SUM(S44:AW44),""))</f>
        <v>0</v>
      </c>
      <c r="AY44" s="914"/>
      <c r="AZ44" s="915">
        <f>IF($BB$3="４週",AX44/4,IF($BB$3="暦月",'通所リハ（1枚版）'!AX44/('通所リハ（1枚版）'!$BB$8/7),""))</f>
        <v>0</v>
      </c>
      <c r="BA44" s="916"/>
      <c r="BB44" s="904"/>
      <c r="BC44" s="905"/>
      <c r="BD44" s="905"/>
      <c r="BE44" s="905"/>
      <c r="BF44" s="906"/>
    </row>
    <row r="45" spans="2:58" ht="20.25" customHeight="1" x14ac:dyDescent="0.2">
      <c r="B45" s="843"/>
      <c r="C45" s="850"/>
      <c r="D45" s="851"/>
      <c r="E45" s="852"/>
      <c r="F45" s="250">
        <f>C43</f>
        <v>0</v>
      </c>
      <c r="G45" s="928"/>
      <c r="H45" s="858"/>
      <c r="I45" s="859"/>
      <c r="J45" s="859"/>
      <c r="K45" s="860"/>
      <c r="L45" s="933"/>
      <c r="M45" s="934"/>
      <c r="N45" s="934"/>
      <c r="O45" s="935"/>
      <c r="P45" s="917" t="s">
        <v>202</v>
      </c>
      <c r="Q45" s="918"/>
      <c r="R45" s="919"/>
      <c r="S45" s="255" t="str">
        <f>IF(S43="","",VLOOKUP(S43,'シフト記号表（勤務時間帯）'!$C$6:$U$35,19,FALSE))</f>
        <v/>
      </c>
      <c r="T45" s="256" t="str">
        <f>IF(T43="","",VLOOKUP(T43,'シフト記号表（勤務時間帯）'!$C$6:$U$35,19,FALSE))</f>
        <v/>
      </c>
      <c r="U45" s="256" t="str">
        <f>IF(U43="","",VLOOKUP(U43,'シフト記号表（勤務時間帯）'!$C$6:$U$35,19,FALSE))</f>
        <v/>
      </c>
      <c r="V45" s="256" t="str">
        <f>IF(V43="","",VLOOKUP(V43,'シフト記号表（勤務時間帯）'!$C$6:$U$35,19,FALSE))</f>
        <v/>
      </c>
      <c r="W45" s="256" t="str">
        <f>IF(W43="","",VLOOKUP(W43,'シフト記号表（勤務時間帯）'!$C$6:$U$35,19,FALSE))</f>
        <v/>
      </c>
      <c r="X45" s="256" t="str">
        <f>IF(X43="","",VLOOKUP(X43,'シフト記号表（勤務時間帯）'!$C$6:$U$35,19,FALSE))</f>
        <v/>
      </c>
      <c r="Y45" s="257" t="str">
        <f>IF(Y43="","",VLOOKUP(Y43,'シフト記号表（勤務時間帯）'!$C$6:$U$35,19,FALSE))</f>
        <v/>
      </c>
      <c r="Z45" s="255" t="str">
        <f>IF(Z43="","",VLOOKUP(Z43,'シフト記号表（勤務時間帯）'!$C$6:$U$35,19,FALSE))</f>
        <v/>
      </c>
      <c r="AA45" s="256" t="str">
        <f>IF(AA43="","",VLOOKUP(AA43,'シフト記号表（勤務時間帯）'!$C$6:$U$35,19,FALSE))</f>
        <v/>
      </c>
      <c r="AB45" s="256" t="str">
        <f>IF(AB43="","",VLOOKUP(AB43,'シフト記号表（勤務時間帯）'!$C$6:$U$35,19,FALSE))</f>
        <v/>
      </c>
      <c r="AC45" s="256" t="str">
        <f>IF(AC43="","",VLOOKUP(AC43,'シフト記号表（勤務時間帯）'!$C$6:$U$35,19,FALSE))</f>
        <v/>
      </c>
      <c r="AD45" s="256" t="str">
        <f>IF(AD43="","",VLOOKUP(AD43,'シフト記号表（勤務時間帯）'!$C$6:$U$35,19,FALSE))</f>
        <v/>
      </c>
      <c r="AE45" s="256" t="str">
        <f>IF(AE43="","",VLOOKUP(AE43,'シフト記号表（勤務時間帯）'!$C$6:$U$35,19,FALSE))</f>
        <v/>
      </c>
      <c r="AF45" s="257" t="str">
        <f>IF(AF43="","",VLOOKUP(AF43,'シフト記号表（勤務時間帯）'!$C$6:$U$35,19,FALSE))</f>
        <v/>
      </c>
      <c r="AG45" s="255" t="str">
        <f>IF(AG43="","",VLOOKUP(AG43,'シフト記号表（勤務時間帯）'!$C$6:$U$35,19,FALSE))</f>
        <v/>
      </c>
      <c r="AH45" s="256" t="str">
        <f>IF(AH43="","",VLOOKUP(AH43,'シフト記号表（勤務時間帯）'!$C$6:$U$35,19,FALSE))</f>
        <v/>
      </c>
      <c r="AI45" s="256" t="str">
        <f>IF(AI43="","",VLOOKUP(AI43,'シフト記号表（勤務時間帯）'!$C$6:$U$35,19,FALSE))</f>
        <v/>
      </c>
      <c r="AJ45" s="256" t="str">
        <f>IF(AJ43="","",VLOOKUP(AJ43,'シフト記号表（勤務時間帯）'!$C$6:$U$35,19,FALSE))</f>
        <v/>
      </c>
      <c r="AK45" s="256" t="str">
        <f>IF(AK43="","",VLOOKUP(AK43,'シフト記号表（勤務時間帯）'!$C$6:$U$35,19,FALSE))</f>
        <v/>
      </c>
      <c r="AL45" s="256" t="str">
        <f>IF(AL43="","",VLOOKUP(AL43,'シフト記号表（勤務時間帯）'!$C$6:$U$35,19,FALSE))</f>
        <v/>
      </c>
      <c r="AM45" s="257" t="str">
        <f>IF(AM43="","",VLOOKUP(AM43,'シフト記号表（勤務時間帯）'!$C$6:$U$35,19,FALSE))</f>
        <v/>
      </c>
      <c r="AN45" s="255" t="str">
        <f>IF(AN43="","",VLOOKUP(AN43,'シフト記号表（勤務時間帯）'!$C$6:$U$35,19,FALSE))</f>
        <v/>
      </c>
      <c r="AO45" s="256" t="str">
        <f>IF(AO43="","",VLOOKUP(AO43,'シフト記号表（勤務時間帯）'!$C$6:$U$35,19,FALSE))</f>
        <v/>
      </c>
      <c r="AP45" s="256" t="str">
        <f>IF(AP43="","",VLOOKUP(AP43,'シフト記号表（勤務時間帯）'!$C$6:$U$35,19,FALSE))</f>
        <v/>
      </c>
      <c r="AQ45" s="256" t="str">
        <f>IF(AQ43="","",VLOOKUP(AQ43,'シフト記号表（勤務時間帯）'!$C$6:$U$35,19,FALSE))</f>
        <v/>
      </c>
      <c r="AR45" s="256" t="str">
        <f>IF(AR43="","",VLOOKUP(AR43,'シフト記号表（勤務時間帯）'!$C$6:$U$35,19,FALSE))</f>
        <v/>
      </c>
      <c r="AS45" s="256" t="str">
        <f>IF(AS43="","",VLOOKUP(AS43,'シフト記号表（勤務時間帯）'!$C$6:$U$35,19,FALSE))</f>
        <v/>
      </c>
      <c r="AT45" s="257" t="str">
        <f>IF(AT43="","",VLOOKUP(AT43,'シフト記号表（勤務時間帯）'!$C$6:$U$35,19,FALSE))</f>
        <v/>
      </c>
      <c r="AU45" s="255" t="str">
        <f>IF(AU43="","",VLOOKUP(AU43,'シフト記号表（勤務時間帯）'!$C$6:$U$35,19,FALSE))</f>
        <v/>
      </c>
      <c r="AV45" s="256" t="str">
        <f>IF(AV43="","",VLOOKUP(AV43,'シフト記号表（勤務時間帯）'!$C$6:$U$35,19,FALSE))</f>
        <v/>
      </c>
      <c r="AW45" s="256" t="str">
        <f>IF(AW43="","",VLOOKUP(AW43,'シフト記号表（勤務時間帯）'!$C$6:$U$35,19,FALSE))</f>
        <v/>
      </c>
      <c r="AX45" s="920">
        <f>IF($BB$3="４週",SUM(S45:AT45),IF($BB$3="暦月",SUM(S45:AW45),""))</f>
        <v>0</v>
      </c>
      <c r="AY45" s="921"/>
      <c r="AZ45" s="922">
        <f>IF($BB$3="４週",AX45/4,IF($BB$3="暦月",'通所リハ（1枚版）'!AX45/('通所リハ（1枚版）'!$BB$8/7),""))</f>
        <v>0</v>
      </c>
      <c r="BA45" s="923"/>
      <c r="BB45" s="907"/>
      <c r="BC45" s="908"/>
      <c r="BD45" s="908"/>
      <c r="BE45" s="908"/>
      <c r="BF45" s="909"/>
    </row>
    <row r="46" spans="2:58" ht="20.25" customHeight="1" x14ac:dyDescent="0.2">
      <c r="B46" s="843">
        <f>B43+1</f>
        <v>9</v>
      </c>
      <c r="C46" s="924"/>
      <c r="D46" s="925"/>
      <c r="E46" s="926"/>
      <c r="F46" s="258"/>
      <c r="G46" s="927"/>
      <c r="H46" s="929"/>
      <c r="I46" s="859"/>
      <c r="J46" s="859"/>
      <c r="K46" s="860"/>
      <c r="L46" s="930"/>
      <c r="M46" s="931"/>
      <c r="N46" s="931"/>
      <c r="O46" s="932"/>
      <c r="P46" s="936" t="s">
        <v>200</v>
      </c>
      <c r="Q46" s="937"/>
      <c r="R46" s="938"/>
      <c r="S46" s="247"/>
      <c r="T46" s="248"/>
      <c r="U46" s="248"/>
      <c r="V46" s="248"/>
      <c r="W46" s="248"/>
      <c r="X46" s="248"/>
      <c r="Y46" s="249"/>
      <c r="Z46" s="247"/>
      <c r="AA46" s="248"/>
      <c r="AB46" s="248"/>
      <c r="AC46" s="248"/>
      <c r="AD46" s="248"/>
      <c r="AE46" s="248"/>
      <c r="AF46" s="249"/>
      <c r="AG46" s="247"/>
      <c r="AH46" s="248"/>
      <c r="AI46" s="248"/>
      <c r="AJ46" s="248"/>
      <c r="AK46" s="248"/>
      <c r="AL46" s="248"/>
      <c r="AM46" s="249"/>
      <c r="AN46" s="247"/>
      <c r="AO46" s="248"/>
      <c r="AP46" s="248"/>
      <c r="AQ46" s="248"/>
      <c r="AR46" s="248"/>
      <c r="AS46" s="248"/>
      <c r="AT46" s="249"/>
      <c r="AU46" s="247"/>
      <c r="AV46" s="248"/>
      <c r="AW46" s="248"/>
      <c r="AX46" s="939"/>
      <c r="AY46" s="940"/>
      <c r="AZ46" s="941"/>
      <c r="BA46" s="942"/>
      <c r="BB46" s="943"/>
      <c r="BC46" s="944"/>
      <c r="BD46" s="944"/>
      <c r="BE46" s="944"/>
      <c r="BF46" s="945"/>
    </row>
    <row r="47" spans="2:58" ht="20.25" customHeight="1" x14ac:dyDescent="0.2">
      <c r="B47" s="843"/>
      <c r="C47" s="847"/>
      <c r="D47" s="848"/>
      <c r="E47" s="849"/>
      <c r="F47" s="250"/>
      <c r="G47" s="854"/>
      <c r="H47" s="858"/>
      <c r="I47" s="859"/>
      <c r="J47" s="859"/>
      <c r="K47" s="860"/>
      <c r="L47" s="864"/>
      <c r="M47" s="865"/>
      <c r="N47" s="865"/>
      <c r="O47" s="866"/>
      <c r="P47" s="910" t="s">
        <v>201</v>
      </c>
      <c r="Q47" s="911"/>
      <c r="R47" s="912"/>
      <c r="S47" s="251" t="str">
        <f>IF(S46="","",VLOOKUP(S46,'シフト記号表（勤務時間帯）'!$C$6:$K$35,9,FALSE))</f>
        <v/>
      </c>
      <c r="T47" s="252" t="str">
        <f>IF(T46="","",VLOOKUP(T46,'シフト記号表（勤務時間帯）'!$C$6:$K$35,9,FALSE))</f>
        <v/>
      </c>
      <c r="U47" s="252" t="str">
        <f>IF(U46="","",VLOOKUP(U46,'シフト記号表（勤務時間帯）'!$C$6:$K$35,9,FALSE))</f>
        <v/>
      </c>
      <c r="V47" s="252" t="str">
        <f>IF(V46="","",VLOOKUP(V46,'シフト記号表（勤務時間帯）'!$C$6:$K$35,9,FALSE))</f>
        <v/>
      </c>
      <c r="W47" s="252" t="str">
        <f>IF(W46="","",VLOOKUP(W46,'シフト記号表（勤務時間帯）'!$C$6:$K$35,9,FALSE))</f>
        <v/>
      </c>
      <c r="X47" s="252" t="str">
        <f>IF(X46="","",VLOOKUP(X46,'シフト記号表（勤務時間帯）'!$C$6:$K$35,9,FALSE))</f>
        <v/>
      </c>
      <c r="Y47" s="253" t="str">
        <f>IF(Y46="","",VLOOKUP(Y46,'シフト記号表（勤務時間帯）'!$C$6:$K$35,9,FALSE))</f>
        <v/>
      </c>
      <c r="Z47" s="251" t="str">
        <f>IF(Z46="","",VLOOKUP(Z46,'シフト記号表（勤務時間帯）'!$C$6:$K$35,9,FALSE))</f>
        <v/>
      </c>
      <c r="AA47" s="252" t="str">
        <f>IF(AA46="","",VLOOKUP(AA46,'シフト記号表（勤務時間帯）'!$C$6:$K$35,9,FALSE))</f>
        <v/>
      </c>
      <c r="AB47" s="252" t="str">
        <f>IF(AB46="","",VLOOKUP(AB46,'シフト記号表（勤務時間帯）'!$C$6:$K$35,9,FALSE))</f>
        <v/>
      </c>
      <c r="AC47" s="252" t="str">
        <f>IF(AC46="","",VLOOKUP(AC46,'シフト記号表（勤務時間帯）'!$C$6:$K$35,9,FALSE))</f>
        <v/>
      </c>
      <c r="AD47" s="252" t="str">
        <f>IF(AD46="","",VLOOKUP(AD46,'シフト記号表（勤務時間帯）'!$C$6:$K$35,9,FALSE))</f>
        <v/>
      </c>
      <c r="AE47" s="252" t="str">
        <f>IF(AE46="","",VLOOKUP(AE46,'シフト記号表（勤務時間帯）'!$C$6:$K$35,9,FALSE))</f>
        <v/>
      </c>
      <c r="AF47" s="253" t="str">
        <f>IF(AF46="","",VLOOKUP(AF46,'シフト記号表（勤務時間帯）'!$C$6:$K$35,9,FALSE))</f>
        <v/>
      </c>
      <c r="AG47" s="251" t="str">
        <f>IF(AG46="","",VLOOKUP(AG46,'シフト記号表（勤務時間帯）'!$C$6:$K$35,9,FALSE))</f>
        <v/>
      </c>
      <c r="AH47" s="252" t="str">
        <f>IF(AH46="","",VLOOKUP(AH46,'シフト記号表（勤務時間帯）'!$C$6:$K$35,9,FALSE))</f>
        <v/>
      </c>
      <c r="AI47" s="252" t="str">
        <f>IF(AI46="","",VLOOKUP(AI46,'シフト記号表（勤務時間帯）'!$C$6:$K$35,9,FALSE))</f>
        <v/>
      </c>
      <c r="AJ47" s="252" t="str">
        <f>IF(AJ46="","",VLOOKUP(AJ46,'シフト記号表（勤務時間帯）'!$C$6:$K$35,9,FALSE))</f>
        <v/>
      </c>
      <c r="AK47" s="252" t="str">
        <f>IF(AK46="","",VLOOKUP(AK46,'シフト記号表（勤務時間帯）'!$C$6:$K$35,9,FALSE))</f>
        <v/>
      </c>
      <c r="AL47" s="252" t="str">
        <f>IF(AL46="","",VLOOKUP(AL46,'シフト記号表（勤務時間帯）'!$C$6:$K$35,9,FALSE))</f>
        <v/>
      </c>
      <c r="AM47" s="253" t="str">
        <f>IF(AM46="","",VLOOKUP(AM46,'シフト記号表（勤務時間帯）'!$C$6:$K$35,9,FALSE))</f>
        <v/>
      </c>
      <c r="AN47" s="251" t="str">
        <f>IF(AN46="","",VLOOKUP(AN46,'シフト記号表（勤務時間帯）'!$C$6:$K$35,9,FALSE))</f>
        <v/>
      </c>
      <c r="AO47" s="252" t="str">
        <f>IF(AO46="","",VLOOKUP(AO46,'シフト記号表（勤務時間帯）'!$C$6:$K$35,9,FALSE))</f>
        <v/>
      </c>
      <c r="AP47" s="252" t="str">
        <f>IF(AP46="","",VLOOKUP(AP46,'シフト記号表（勤務時間帯）'!$C$6:$K$35,9,FALSE))</f>
        <v/>
      </c>
      <c r="AQ47" s="252" t="str">
        <f>IF(AQ46="","",VLOOKUP(AQ46,'シフト記号表（勤務時間帯）'!$C$6:$K$35,9,FALSE))</f>
        <v/>
      </c>
      <c r="AR47" s="252" t="str">
        <f>IF(AR46="","",VLOOKUP(AR46,'シフト記号表（勤務時間帯）'!$C$6:$K$35,9,FALSE))</f>
        <v/>
      </c>
      <c r="AS47" s="252" t="str">
        <f>IF(AS46="","",VLOOKUP(AS46,'シフト記号表（勤務時間帯）'!$C$6:$K$35,9,FALSE))</f>
        <v/>
      </c>
      <c r="AT47" s="253" t="str">
        <f>IF(AT46="","",VLOOKUP(AT46,'シフト記号表（勤務時間帯）'!$C$6:$K$35,9,FALSE))</f>
        <v/>
      </c>
      <c r="AU47" s="251" t="str">
        <f>IF(AU46="","",VLOOKUP(AU46,'シフト記号表（勤務時間帯）'!$C$6:$K$35,9,FALSE))</f>
        <v/>
      </c>
      <c r="AV47" s="252" t="str">
        <f>IF(AV46="","",VLOOKUP(AV46,'シフト記号表（勤務時間帯）'!$C$6:$K$35,9,FALSE))</f>
        <v/>
      </c>
      <c r="AW47" s="252" t="str">
        <f>IF(AW46="","",VLOOKUP(AW46,'シフト記号表（勤務時間帯）'!$C$6:$K$35,9,FALSE))</f>
        <v/>
      </c>
      <c r="AX47" s="913">
        <f>IF($BB$3="４週",SUM(S47:AT47),IF($BB$3="暦月",SUM(S47:AW47),""))</f>
        <v>0</v>
      </c>
      <c r="AY47" s="914"/>
      <c r="AZ47" s="915">
        <f>IF($BB$3="４週",AX47/4,IF($BB$3="暦月",'通所リハ（1枚版）'!AX47/('通所リハ（1枚版）'!$BB$8/7),""))</f>
        <v>0</v>
      </c>
      <c r="BA47" s="916"/>
      <c r="BB47" s="904"/>
      <c r="BC47" s="905"/>
      <c r="BD47" s="905"/>
      <c r="BE47" s="905"/>
      <c r="BF47" s="906"/>
    </row>
    <row r="48" spans="2:58" ht="20.25" customHeight="1" x14ac:dyDescent="0.2">
      <c r="B48" s="843"/>
      <c r="C48" s="850"/>
      <c r="D48" s="851"/>
      <c r="E48" s="852"/>
      <c r="F48" s="250">
        <f>C46</f>
        <v>0</v>
      </c>
      <c r="G48" s="928"/>
      <c r="H48" s="858"/>
      <c r="I48" s="859"/>
      <c r="J48" s="859"/>
      <c r="K48" s="860"/>
      <c r="L48" s="933"/>
      <c r="M48" s="934"/>
      <c r="N48" s="934"/>
      <c r="O48" s="935"/>
      <c r="P48" s="917" t="s">
        <v>202</v>
      </c>
      <c r="Q48" s="918"/>
      <c r="R48" s="919"/>
      <c r="S48" s="255" t="str">
        <f>IF(S46="","",VLOOKUP(S46,'シフト記号表（勤務時間帯）'!$C$6:$U$35,19,FALSE))</f>
        <v/>
      </c>
      <c r="T48" s="256" t="str">
        <f>IF(T46="","",VLOOKUP(T46,'シフト記号表（勤務時間帯）'!$C$6:$U$35,19,FALSE))</f>
        <v/>
      </c>
      <c r="U48" s="256" t="str">
        <f>IF(U46="","",VLOOKUP(U46,'シフト記号表（勤務時間帯）'!$C$6:$U$35,19,FALSE))</f>
        <v/>
      </c>
      <c r="V48" s="256" t="str">
        <f>IF(V46="","",VLOOKUP(V46,'シフト記号表（勤務時間帯）'!$C$6:$U$35,19,FALSE))</f>
        <v/>
      </c>
      <c r="W48" s="256" t="str">
        <f>IF(W46="","",VLOOKUP(W46,'シフト記号表（勤務時間帯）'!$C$6:$U$35,19,FALSE))</f>
        <v/>
      </c>
      <c r="X48" s="256" t="str">
        <f>IF(X46="","",VLOOKUP(X46,'シフト記号表（勤務時間帯）'!$C$6:$U$35,19,FALSE))</f>
        <v/>
      </c>
      <c r="Y48" s="257" t="str">
        <f>IF(Y46="","",VLOOKUP(Y46,'シフト記号表（勤務時間帯）'!$C$6:$U$35,19,FALSE))</f>
        <v/>
      </c>
      <c r="Z48" s="255" t="str">
        <f>IF(Z46="","",VLOOKUP(Z46,'シフト記号表（勤務時間帯）'!$C$6:$U$35,19,FALSE))</f>
        <v/>
      </c>
      <c r="AA48" s="256" t="str">
        <f>IF(AA46="","",VLOOKUP(AA46,'シフト記号表（勤務時間帯）'!$C$6:$U$35,19,FALSE))</f>
        <v/>
      </c>
      <c r="AB48" s="256" t="str">
        <f>IF(AB46="","",VLOOKUP(AB46,'シフト記号表（勤務時間帯）'!$C$6:$U$35,19,FALSE))</f>
        <v/>
      </c>
      <c r="AC48" s="256" t="str">
        <f>IF(AC46="","",VLOOKUP(AC46,'シフト記号表（勤務時間帯）'!$C$6:$U$35,19,FALSE))</f>
        <v/>
      </c>
      <c r="AD48" s="256" t="str">
        <f>IF(AD46="","",VLOOKUP(AD46,'シフト記号表（勤務時間帯）'!$C$6:$U$35,19,FALSE))</f>
        <v/>
      </c>
      <c r="AE48" s="256" t="str">
        <f>IF(AE46="","",VLOOKUP(AE46,'シフト記号表（勤務時間帯）'!$C$6:$U$35,19,FALSE))</f>
        <v/>
      </c>
      <c r="AF48" s="257" t="str">
        <f>IF(AF46="","",VLOOKUP(AF46,'シフト記号表（勤務時間帯）'!$C$6:$U$35,19,FALSE))</f>
        <v/>
      </c>
      <c r="AG48" s="255" t="str">
        <f>IF(AG46="","",VLOOKUP(AG46,'シフト記号表（勤務時間帯）'!$C$6:$U$35,19,FALSE))</f>
        <v/>
      </c>
      <c r="AH48" s="256" t="str">
        <f>IF(AH46="","",VLOOKUP(AH46,'シフト記号表（勤務時間帯）'!$C$6:$U$35,19,FALSE))</f>
        <v/>
      </c>
      <c r="AI48" s="256" t="str">
        <f>IF(AI46="","",VLOOKUP(AI46,'シフト記号表（勤務時間帯）'!$C$6:$U$35,19,FALSE))</f>
        <v/>
      </c>
      <c r="AJ48" s="256" t="str">
        <f>IF(AJ46="","",VLOOKUP(AJ46,'シフト記号表（勤務時間帯）'!$C$6:$U$35,19,FALSE))</f>
        <v/>
      </c>
      <c r="AK48" s="256" t="str">
        <f>IF(AK46="","",VLOOKUP(AK46,'シフト記号表（勤務時間帯）'!$C$6:$U$35,19,FALSE))</f>
        <v/>
      </c>
      <c r="AL48" s="256" t="str">
        <f>IF(AL46="","",VLOOKUP(AL46,'シフト記号表（勤務時間帯）'!$C$6:$U$35,19,FALSE))</f>
        <v/>
      </c>
      <c r="AM48" s="257" t="str">
        <f>IF(AM46="","",VLOOKUP(AM46,'シフト記号表（勤務時間帯）'!$C$6:$U$35,19,FALSE))</f>
        <v/>
      </c>
      <c r="AN48" s="255" t="str">
        <f>IF(AN46="","",VLOOKUP(AN46,'シフト記号表（勤務時間帯）'!$C$6:$U$35,19,FALSE))</f>
        <v/>
      </c>
      <c r="AO48" s="256" t="str">
        <f>IF(AO46="","",VLOOKUP(AO46,'シフト記号表（勤務時間帯）'!$C$6:$U$35,19,FALSE))</f>
        <v/>
      </c>
      <c r="AP48" s="256" t="str">
        <f>IF(AP46="","",VLOOKUP(AP46,'シフト記号表（勤務時間帯）'!$C$6:$U$35,19,FALSE))</f>
        <v/>
      </c>
      <c r="AQ48" s="256" t="str">
        <f>IF(AQ46="","",VLOOKUP(AQ46,'シフト記号表（勤務時間帯）'!$C$6:$U$35,19,FALSE))</f>
        <v/>
      </c>
      <c r="AR48" s="256" t="str">
        <f>IF(AR46="","",VLOOKUP(AR46,'シフト記号表（勤務時間帯）'!$C$6:$U$35,19,FALSE))</f>
        <v/>
      </c>
      <c r="AS48" s="256" t="str">
        <f>IF(AS46="","",VLOOKUP(AS46,'シフト記号表（勤務時間帯）'!$C$6:$U$35,19,FALSE))</f>
        <v/>
      </c>
      <c r="AT48" s="257" t="str">
        <f>IF(AT46="","",VLOOKUP(AT46,'シフト記号表（勤務時間帯）'!$C$6:$U$35,19,FALSE))</f>
        <v/>
      </c>
      <c r="AU48" s="255" t="str">
        <f>IF(AU46="","",VLOOKUP(AU46,'シフト記号表（勤務時間帯）'!$C$6:$U$35,19,FALSE))</f>
        <v/>
      </c>
      <c r="AV48" s="256" t="str">
        <f>IF(AV46="","",VLOOKUP(AV46,'シフト記号表（勤務時間帯）'!$C$6:$U$35,19,FALSE))</f>
        <v/>
      </c>
      <c r="AW48" s="256" t="str">
        <f>IF(AW46="","",VLOOKUP(AW46,'シフト記号表（勤務時間帯）'!$C$6:$U$35,19,FALSE))</f>
        <v/>
      </c>
      <c r="AX48" s="920">
        <f>IF($BB$3="４週",SUM(S48:AT48),IF($BB$3="暦月",SUM(S48:AW48),""))</f>
        <v>0</v>
      </c>
      <c r="AY48" s="921"/>
      <c r="AZ48" s="922">
        <f>IF($BB$3="４週",AX48/4,IF($BB$3="暦月",'通所リハ（1枚版）'!AX48/('通所リハ（1枚版）'!$BB$8/7),""))</f>
        <v>0</v>
      </c>
      <c r="BA48" s="923"/>
      <c r="BB48" s="907"/>
      <c r="BC48" s="908"/>
      <c r="BD48" s="908"/>
      <c r="BE48" s="908"/>
      <c r="BF48" s="909"/>
    </row>
    <row r="49" spans="2:58" ht="20.25" customHeight="1" x14ac:dyDescent="0.2">
      <c r="B49" s="843">
        <f>B46+1</f>
        <v>10</v>
      </c>
      <c r="C49" s="924"/>
      <c r="D49" s="925"/>
      <c r="E49" s="926"/>
      <c r="F49" s="258"/>
      <c r="G49" s="927"/>
      <c r="H49" s="929"/>
      <c r="I49" s="859"/>
      <c r="J49" s="859"/>
      <c r="K49" s="860"/>
      <c r="L49" s="930"/>
      <c r="M49" s="931"/>
      <c r="N49" s="931"/>
      <c r="O49" s="932"/>
      <c r="P49" s="936" t="s">
        <v>200</v>
      </c>
      <c r="Q49" s="937"/>
      <c r="R49" s="938"/>
      <c r="S49" s="247"/>
      <c r="T49" s="248"/>
      <c r="U49" s="248"/>
      <c r="V49" s="248"/>
      <c r="W49" s="248"/>
      <c r="X49" s="248"/>
      <c r="Y49" s="249"/>
      <c r="Z49" s="247"/>
      <c r="AA49" s="248"/>
      <c r="AB49" s="248"/>
      <c r="AC49" s="248"/>
      <c r="AD49" s="248"/>
      <c r="AE49" s="248"/>
      <c r="AF49" s="249"/>
      <c r="AG49" s="247"/>
      <c r="AH49" s="248"/>
      <c r="AI49" s="248"/>
      <c r="AJ49" s="248"/>
      <c r="AK49" s="248"/>
      <c r="AL49" s="248"/>
      <c r="AM49" s="249"/>
      <c r="AN49" s="247"/>
      <c r="AO49" s="248"/>
      <c r="AP49" s="248"/>
      <c r="AQ49" s="248"/>
      <c r="AR49" s="248"/>
      <c r="AS49" s="248"/>
      <c r="AT49" s="249"/>
      <c r="AU49" s="247"/>
      <c r="AV49" s="248"/>
      <c r="AW49" s="248"/>
      <c r="AX49" s="939"/>
      <c r="AY49" s="940"/>
      <c r="AZ49" s="941"/>
      <c r="BA49" s="942"/>
      <c r="BB49" s="943"/>
      <c r="BC49" s="944"/>
      <c r="BD49" s="944"/>
      <c r="BE49" s="944"/>
      <c r="BF49" s="945"/>
    </row>
    <row r="50" spans="2:58" ht="20.25" customHeight="1" x14ac:dyDescent="0.2">
      <c r="B50" s="843"/>
      <c r="C50" s="847"/>
      <c r="D50" s="848"/>
      <c r="E50" s="849"/>
      <c r="F50" s="250"/>
      <c r="G50" s="854"/>
      <c r="H50" s="858"/>
      <c r="I50" s="859"/>
      <c r="J50" s="859"/>
      <c r="K50" s="860"/>
      <c r="L50" s="864"/>
      <c r="M50" s="865"/>
      <c r="N50" s="865"/>
      <c r="O50" s="866"/>
      <c r="P50" s="910" t="s">
        <v>201</v>
      </c>
      <c r="Q50" s="911"/>
      <c r="R50" s="912"/>
      <c r="S50" s="251" t="str">
        <f>IF(S49="","",VLOOKUP(S49,'シフト記号表（勤務時間帯）'!$C$6:$K$35,9,FALSE))</f>
        <v/>
      </c>
      <c r="T50" s="252" t="str">
        <f>IF(T49="","",VLOOKUP(T49,'シフト記号表（勤務時間帯）'!$C$6:$K$35,9,FALSE))</f>
        <v/>
      </c>
      <c r="U50" s="252" t="str">
        <f>IF(U49="","",VLOOKUP(U49,'シフト記号表（勤務時間帯）'!$C$6:$K$35,9,FALSE))</f>
        <v/>
      </c>
      <c r="V50" s="252" t="str">
        <f>IF(V49="","",VLOOKUP(V49,'シフト記号表（勤務時間帯）'!$C$6:$K$35,9,FALSE))</f>
        <v/>
      </c>
      <c r="W50" s="252" t="str">
        <f>IF(W49="","",VLOOKUP(W49,'シフト記号表（勤務時間帯）'!$C$6:$K$35,9,FALSE))</f>
        <v/>
      </c>
      <c r="X50" s="252" t="str">
        <f>IF(X49="","",VLOOKUP(X49,'シフト記号表（勤務時間帯）'!$C$6:$K$35,9,FALSE))</f>
        <v/>
      </c>
      <c r="Y50" s="253" t="str">
        <f>IF(Y49="","",VLOOKUP(Y49,'シフト記号表（勤務時間帯）'!$C$6:$K$35,9,FALSE))</f>
        <v/>
      </c>
      <c r="Z50" s="251" t="str">
        <f>IF(Z49="","",VLOOKUP(Z49,'シフト記号表（勤務時間帯）'!$C$6:$K$35,9,FALSE))</f>
        <v/>
      </c>
      <c r="AA50" s="252" t="str">
        <f>IF(AA49="","",VLOOKUP(AA49,'シフト記号表（勤務時間帯）'!$C$6:$K$35,9,FALSE))</f>
        <v/>
      </c>
      <c r="AB50" s="252" t="str">
        <f>IF(AB49="","",VLOOKUP(AB49,'シフト記号表（勤務時間帯）'!$C$6:$K$35,9,FALSE))</f>
        <v/>
      </c>
      <c r="AC50" s="252" t="str">
        <f>IF(AC49="","",VLOOKUP(AC49,'シフト記号表（勤務時間帯）'!$C$6:$K$35,9,FALSE))</f>
        <v/>
      </c>
      <c r="AD50" s="252" t="str">
        <f>IF(AD49="","",VLOOKUP(AD49,'シフト記号表（勤務時間帯）'!$C$6:$K$35,9,FALSE))</f>
        <v/>
      </c>
      <c r="AE50" s="252" t="str">
        <f>IF(AE49="","",VLOOKUP(AE49,'シフト記号表（勤務時間帯）'!$C$6:$K$35,9,FALSE))</f>
        <v/>
      </c>
      <c r="AF50" s="253" t="str">
        <f>IF(AF49="","",VLOOKUP(AF49,'シフト記号表（勤務時間帯）'!$C$6:$K$35,9,FALSE))</f>
        <v/>
      </c>
      <c r="AG50" s="251" t="str">
        <f>IF(AG49="","",VLOOKUP(AG49,'シフト記号表（勤務時間帯）'!$C$6:$K$35,9,FALSE))</f>
        <v/>
      </c>
      <c r="AH50" s="252" t="str">
        <f>IF(AH49="","",VLOOKUP(AH49,'シフト記号表（勤務時間帯）'!$C$6:$K$35,9,FALSE))</f>
        <v/>
      </c>
      <c r="AI50" s="252" t="str">
        <f>IF(AI49="","",VLOOKUP(AI49,'シフト記号表（勤務時間帯）'!$C$6:$K$35,9,FALSE))</f>
        <v/>
      </c>
      <c r="AJ50" s="252" t="str">
        <f>IF(AJ49="","",VLOOKUP(AJ49,'シフト記号表（勤務時間帯）'!$C$6:$K$35,9,FALSE))</f>
        <v/>
      </c>
      <c r="AK50" s="252" t="str">
        <f>IF(AK49="","",VLOOKUP(AK49,'シフト記号表（勤務時間帯）'!$C$6:$K$35,9,FALSE))</f>
        <v/>
      </c>
      <c r="AL50" s="252" t="str">
        <f>IF(AL49="","",VLOOKUP(AL49,'シフト記号表（勤務時間帯）'!$C$6:$K$35,9,FALSE))</f>
        <v/>
      </c>
      <c r="AM50" s="253" t="str">
        <f>IF(AM49="","",VLOOKUP(AM49,'シフト記号表（勤務時間帯）'!$C$6:$K$35,9,FALSE))</f>
        <v/>
      </c>
      <c r="AN50" s="251" t="str">
        <f>IF(AN49="","",VLOOKUP(AN49,'シフト記号表（勤務時間帯）'!$C$6:$K$35,9,FALSE))</f>
        <v/>
      </c>
      <c r="AO50" s="252" t="str">
        <f>IF(AO49="","",VLOOKUP(AO49,'シフト記号表（勤務時間帯）'!$C$6:$K$35,9,FALSE))</f>
        <v/>
      </c>
      <c r="AP50" s="252" t="str">
        <f>IF(AP49="","",VLOOKUP(AP49,'シフト記号表（勤務時間帯）'!$C$6:$K$35,9,FALSE))</f>
        <v/>
      </c>
      <c r="AQ50" s="252" t="str">
        <f>IF(AQ49="","",VLOOKUP(AQ49,'シフト記号表（勤務時間帯）'!$C$6:$K$35,9,FALSE))</f>
        <v/>
      </c>
      <c r="AR50" s="252" t="str">
        <f>IF(AR49="","",VLOOKUP(AR49,'シフト記号表（勤務時間帯）'!$C$6:$K$35,9,FALSE))</f>
        <v/>
      </c>
      <c r="AS50" s="252" t="str">
        <f>IF(AS49="","",VLOOKUP(AS49,'シフト記号表（勤務時間帯）'!$C$6:$K$35,9,FALSE))</f>
        <v/>
      </c>
      <c r="AT50" s="253" t="str">
        <f>IF(AT49="","",VLOOKUP(AT49,'シフト記号表（勤務時間帯）'!$C$6:$K$35,9,FALSE))</f>
        <v/>
      </c>
      <c r="AU50" s="251" t="str">
        <f>IF(AU49="","",VLOOKUP(AU49,'シフト記号表（勤務時間帯）'!$C$6:$K$35,9,FALSE))</f>
        <v/>
      </c>
      <c r="AV50" s="252" t="str">
        <f>IF(AV49="","",VLOOKUP(AV49,'シフト記号表（勤務時間帯）'!$C$6:$K$35,9,FALSE))</f>
        <v/>
      </c>
      <c r="AW50" s="252" t="str">
        <f>IF(AW49="","",VLOOKUP(AW49,'シフト記号表（勤務時間帯）'!$C$6:$K$35,9,FALSE))</f>
        <v/>
      </c>
      <c r="AX50" s="913">
        <f>IF($BB$3="４週",SUM(S50:AT50),IF($BB$3="暦月",SUM(S50:AW50),""))</f>
        <v>0</v>
      </c>
      <c r="AY50" s="914"/>
      <c r="AZ50" s="915">
        <f>IF($BB$3="４週",AX50/4,IF($BB$3="暦月",'通所リハ（1枚版）'!AX50/('通所リハ（1枚版）'!$BB$8/7),""))</f>
        <v>0</v>
      </c>
      <c r="BA50" s="916"/>
      <c r="BB50" s="904"/>
      <c r="BC50" s="905"/>
      <c r="BD50" s="905"/>
      <c r="BE50" s="905"/>
      <c r="BF50" s="906"/>
    </row>
    <row r="51" spans="2:58" ht="20.25" customHeight="1" x14ac:dyDescent="0.2">
      <c r="B51" s="843"/>
      <c r="C51" s="850"/>
      <c r="D51" s="851"/>
      <c r="E51" s="852"/>
      <c r="F51" s="250">
        <f>C49</f>
        <v>0</v>
      </c>
      <c r="G51" s="928"/>
      <c r="H51" s="858"/>
      <c r="I51" s="859"/>
      <c r="J51" s="859"/>
      <c r="K51" s="860"/>
      <c r="L51" s="933"/>
      <c r="M51" s="934"/>
      <c r="N51" s="934"/>
      <c r="O51" s="935"/>
      <c r="P51" s="917" t="s">
        <v>202</v>
      </c>
      <c r="Q51" s="918"/>
      <c r="R51" s="919"/>
      <c r="S51" s="255" t="str">
        <f>IF(S49="","",VLOOKUP(S49,'シフト記号表（勤務時間帯）'!$C$6:$U$35,19,FALSE))</f>
        <v/>
      </c>
      <c r="T51" s="256" t="str">
        <f>IF(T49="","",VLOOKUP(T49,'シフト記号表（勤務時間帯）'!$C$6:$U$35,19,FALSE))</f>
        <v/>
      </c>
      <c r="U51" s="256" t="str">
        <f>IF(U49="","",VLOOKUP(U49,'シフト記号表（勤務時間帯）'!$C$6:$U$35,19,FALSE))</f>
        <v/>
      </c>
      <c r="V51" s="256" t="str">
        <f>IF(V49="","",VLOOKUP(V49,'シフト記号表（勤務時間帯）'!$C$6:$U$35,19,FALSE))</f>
        <v/>
      </c>
      <c r="W51" s="256" t="str">
        <f>IF(W49="","",VLOOKUP(W49,'シフト記号表（勤務時間帯）'!$C$6:$U$35,19,FALSE))</f>
        <v/>
      </c>
      <c r="X51" s="256" t="str">
        <f>IF(X49="","",VLOOKUP(X49,'シフト記号表（勤務時間帯）'!$C$6:$U$35,19,FALSE))</f>
        <v/>
      </c>
      <c r="Y51" s="257" t="str">
        <f>IF(Y49="","",VLOOKUP(Y49,'シフト記号表（勤務時間帯）'!$C$6:$U$35,19,FALSE))</f>
        <v/>
      </c>
      <c r="Z51" s="255" t="str">
        <f>IF(Z49="","",VLOOKUP(Z49,'シフト記号表（勤務時間帯）'!$C$6:$U$35,19,FALSE))</f>
        <v/>
      </c>
      <c r="AA51" s="256" t="str">
        <f>IF(AA49="","",VLOOKUP(AA49,'シフト記号表（勤務時間帯）'!$C$6:$U$35,19,FALSE))</f>
        <v/>
      </c>
      <c r="AB51" s="256" t="str">
        <f>IF(AB49="","",VLOOKUP(AB49,'シフト記号表（勤務時間帯）'!$C$6:$U$35,19,FALSE))</f>
        <v/>
      </c>
      <c r="AC51" s="256" t="str">
        <f>IF(AC49="","",VLOOKUP(AC49,'シフト記号表（勤務時間帯）'!$C$6:$U$35,19,FALSE))</f>
        <v/>
      </c>
      <c r="AD51" s="256" t="str">
        <f>IF(AD49="","",VLOOKUP(AD49,'シフト記号表（勤務時間帯）'!$C$6:$U$35,19,FALSE))</f>
        <v/>
      </c>
      <c r="AE51" s="256" t="str">
        <f>IF(AE49="","",VLOOKUP(AE49,'シフト記号表（勤務時間帯）'!$C$6:$U$35,19,FALSE))</f>
        <v/>
      </c>
      <c r="AF51" s="257" t="str">
        <f>IF(AF49="","",VLOOKUP(AF49,'シフト記号表（勤務時間帯）'!$C$6:$U$35,19,FALSE))</f>
        <v/>
      </c>
      <c r="AG51" s="255" t="str">
        <f>IF(AG49="","",VLOOKUP(AG49,'シフト記号表（勤務時間帯）'!$C$6:$U$35,19,FALSE))</f>
        <v/>
      </c>
      <c r="AH51" s="256" t="str">
        <f>IF(AH49="","",VLOOKUP(AH49,'シフト記号表（勤務時間帯）'!$C$6:$U$35,19,FALSE))</f>
        <v/>
      </c>
      <c r="AI51" s="256" t="str">
        <f>IF(AI49="","",VLOOKUP(AI49,'シフト記号表（勤務時間帯）'!$C$6:$U$35,19,FALSE))</f>
        <v/>
      </c>
      <c r="AJ51" s="256" t="str">
        <f>IF(AJ49="","",VLOOKUP(AJ49,'シフト記号表（勤務時間帯）'!$C$6:$U$35,19,FALSE))</f>
        <v/>
      </c>
      <c r="AK51" s="256" t="str">
        <f>IF(AK49="","",VLOOKUP(AK49,'シフト記号表（勤務時間帯）'!$C$6:$U$35,19,FALSE))</f>
        <v/>
      </c>
      <c r="AL51" s="256" t="str">
        <f>IF(AL49="","",VLOOKUP(AL49,'シフト記号表（勤務時間帯）'!$C$6:$U$35,19,FALSE))</f>
        <v/>
      </c>
      <c r="AM51" s="257" t="str">
        <f>IF(AM49="","",VLOOKUP(AM49,'シフト記号表（勤務時間帯）'!$C$6:$U$35,19,FALSE))</f>
        <v/>
      </c>
      <c r="AN51" s="255" t="str">
        <f>IF(AN49="","",VLOOKUP(AN49,'シフト記号表（勤務時間帯）'!$C$6:$U$35,19,FALSE))</f>
        <v/>
      </c>
      <c r="AO51" s="256" t="str">
        <f>IF(AO49="","",VLOOKUP(AO49,'シフト記号表（勤務時間帯）'!$C$6:$U$35,19,FALSE))</f>
        <v/>
      </c>
      <c r="AP51" s="256" t="str">
        <f>IF(AP49="","",VLOOKUP(AP49,'シフト記号表（勤務時間帯）'!$C$6:$U$35,19,FALSE))</f>
        <v/>
      </c>
      <c r="AQ51" s="256" t="str">
        <f>IF(AQ49="","",VLOOKUP(AQ49,'シフト記号表（勤務時間帯）'!$C$6:$U$35,19,FALSE))</f>
        <v/>
      </c>
      <c r="AR51" s="256" t="str">
        <f>IF(AR49="","",VLOOKUP(AR49,'シフト記号表（勤務時間帯）'!$C$6:$U$35,19,FALSE))</f>
        <v/>
      </c>
      <c r="AS51" s="256" t="str">
        <f>IF(AS49="","",VLOOKUP(AS49,'シフト記号表（勤務時間帯）'!$C$6:$U$35,19,FALSE))</f>
        <v/>
      </c>
      <c r="AT51" s="257" t="str">
        <f>IF(AT49="","",VLOOKUP(AT49,'シフト記号表（勤務時間帯）'!$C$6:$U$35,19,FALSE))</f>
        <v/>
      </c>
      <c r="AU51" s="255" t="str">
        <f>IF(AU49="","",VLOOKUP(AU49,'シフト記号表（勤務時間帯）'!$C$6:$U$35,19,FALSE))</f>
        <v/>
      </c>
      <c r="AV51" s="256" t="str">
        <f>IF(AV49="","",VLOOKUP(AV49,'シフト記号表（勤務時間帯）'!$C$6:$U$35,19,FALSE))</f>
        <v/>
      </c>
      <c r="AW51" s="256" t="str">
        <f>IF(AW49="","",VLOOKUP(AW49,'シフト記号表（勤務時間帯）'!$C$6:$U$35,19,FALSE))</f>
        <v/>
      </c>
      <c r="AX51" s="920">
        <f>IF($BB$3="４週",SUM(S51:AT51),IF($BB$3="暦月",SUM(S51:AW51),""))</f>
        <v>0</v>
      </c>
      <c r="AY51" s="921"/>
      <c r="AZ51" s="922">
        <f>IF($BB$3="４週",AX51/4,IF($BB$3="暦月",'通所リハ（1枚版）'!AX51/('通所リハ（1枚版）'!$BB$8/7),""))</f>
        <v>0</v>
      </c>
      <c r="BA51" s="923"/>
      <c r="BB51" s="907"/>
      <c r="BC51" s="908"/>
      <c r="BD51" s="908"/>
      <c r="BE51" s="908"/>
      <c r="BF51" s="909"/>
    </row>
    <row r="52" spans="2:58" ht="20.25" customHeight="1" x14ac:dyDescent="0.2">
      <c r="B52" s="843">
        <f>B49+1</f>
        <v>11</v>
      </c>
      <c r="C52" s="924"/>
      <c r="D52" s="925"/>
      <c r="E52" s="926"/>
      <c r="F52" s="258"/>
      <c r="G52" s="927"/>
      <c r="H52" s="929"/>
      <c r="I52" s="859"/>
      <c r="J52" s="859"/>
      <c r="K52" s="860"/>
      <c r="L52" s="930"/>
      <c r="M52" s="931"/>
      <c r="N52" s="931"/>
      <c r="O52" s="932"/>
      <c r="P52" s="936" t="s">
        <v>200</v>
      </c>
      <c r="Q52" s="937"/>
      <c r="R52" s="938"/>
      <c r="S52" s="247"/>
      <c r="T52" s="248"/>
      <c r="U52" s="248"/>
      <c r="V52" s="248"/>
      <c r="W52" s="248"/>
      <c r="X52" s="248"/>
      <c r="Y52" s="249"/>
      <c r="Z52" s="247"/>
      <c r="AA52" s="248"/>
      <c r="AB52" s="248"/>
      <c r="AC52" s="248"/>
      <c r="AD52" s="248"/>
      <c r="AE52" s="248"/>
      <c r="AF52" s="249"/>
      <c r="AG52" s="247"/>
      <c r="AH52" s="248"/>
      <c r="AI52" s="248"/>
      <c r="AJ52" s="248"/>
      <c r="AK52" s="248"/>
      <c r="AL52" s="248"/>
      <c r="AM52" s="249"/>
      <c r="AN52" s="247"/>
      <c r="AO52" s="248"/>
      <c r="AP52" s="248"/>
      <c r="AQ52" s="248"/>
      <c r="AR52" s="248"/>
      <c r="AS52" s="248"/>
      <c r="AT52" s="249"/>
      <c r="AU52" s="247"/>
      <c r="AV52" s="248"/>
      <c r="AW52" s="248"/>
      <c r="AX52" s="939"/>
      <c r="AY52" s="940"/>
      <c r="AZ52" s="941"/>
      <c r="BA52" s="942"/>
      <c r="BB52" s="943"/>
      <c r="BC52" s="944"/>
      <c r="BD52" s="944"/>
      <c r="BE52" s="944"/>
      <c r="BF52" s="945"/>
    </row>
    <row r="53" spans="2:58" ht="20.25" customHeight="1" x14ac:dyDescent="0.2">
      <c r="B53" s="843"/>
      <c r="C53" s="847"/>
      <c r="D53" s="848"/>
      <c r="E53" s="849"/>
      <c r="F53" s="250"/>
      <c r="G53" s="854"/>
      <c r="H53" s="858"/>
      <c r="I53" s="859"/>
      <c r="J53" s="859"/>
      <c r="K53" s="860"/>
      <c r="L53" s="864"/>
      <c r="M53" s="865"/>
      <c r="N53" s="865"/>
      <c r="O53" s="866"/>
      <c r="P53" s="910" t="s">
        <v>201</v>
      </c>
      <c r="Q53" s="911"/>
      <c r="R53" s="912"/>
      <c r="S53" s="251" t="str">
        <f>IF(S52="","",VLOOKUP(S52,'シフト記号表（勤務時間帯）'!$C$6:$K$35,9,FALSE))</f>
        <v/>
      </c>
      <c r="T53" s="252" t="str">
        <f>IF(T52="","",VLOOKUP(T52,'シフト記号表（勤務時間帯）'!$C$6:$K$35,9,FALSE))</f>
        <v/>
      </c>
      <c r="U53" s="252" t="str">
        <f>IF(U52="","",VLOOKUP(U52,'シフト記号表（勤務時間帯）'!$C$6:$K$35,9,FALSE))</f>
        <v/>
      </c>
      <c r="V53" s="252" t="str">
        <f>IF(V52="","",VLOOKUP(V52,'シフト記号表（勤務時間帯）'!$C$6:$K$35,9,FALSE))</f>
        <v/>
      </c>
      <c r="W53" s="252" t="str">
        <f>IF(W52="","",VLOOKUP(W52,'シフト記号表（勤務時間帯）'!$C$6:$K$35,9,FALSE))</f>
        <v/>
      </c>
      <c r="X53" s="252" t="str">
        <f>IF(X52="","",VLOOKUP(X52,'シフト記号表（勤務時間帯）'!$C$6:$K$35,9,FALSE))</f>
        <v/>
      </c>
      <c r="Y53" s="253" t="str">
        <f>IF(Y52="","",VLOOKUP(Y52,'シフト記号表（勤務時間帯）'!$C$6:$K$35,9,FALSE))</f>
        <v/>
      </c>
      <c r="Z53" s="251" t="str">
        <f>IF(Z52="","",VLOOKUP(Z52,'シフト記号表（勤務時間帯）'!$C$6:$K$35,9,FALSE))</f>
        <v/>
      </c>
      <c r="AA53" s="252" t="str">
        <f>IF(AA52="","",VLOOKUP(AA52,'シフト記号表（勤務時間帯）'!$C$6:$K$35,9,FALSE))</f>
        <v/>
      </c>
      <c r="AB53" s="252" t="str">
        <f>IF(AB52="","",VLOOKUP(AB52,'シフト記号表（勤務時間帯）'!$C$6:$K$35,9,FALSE))</f>
        <v/>
      </c>
      <c r="AC53" s="252" t="str">
        <f>IF(AC52="","",VLOOKUP(AC52,'シフト記号表（勤務時間帯）'!$C$6:$K$35,9,FALSE))</f>
        <v/>
      </c>
      <c r="AD53" s="252" t="str">
        <f>IF(AD52="","",VLOOKUP(AD52,'シフト記号表（勤務時間帯）'!$C$6:$K$35,9,FALSE))</f>
        <v/>
      </c>
      <c r="AE53" s="252" t="str">
        <f>IF(AE52="","",VLOOKUP(AE52,'シフト記号表（勤務時間帯）'!$C$6:$K$35,9,FALSE))</f>
        <v/>
      </c>
      <c r="AF53" s="253" t="str">
        <f>IF(AF52="","",VLOOKUP(AF52,'シフト記号表（勤務時間帯）'!$C$6:$K$35,9,FALSE))</f>
        <v/>
      </c>
      <c r="AG53" s="251" t="str">
        <f>IF(AG52="","",VLOOKUP(AG52,'シフト記号表（勤務時間帯）'!$C$6:$K$35,9,FALSE))</f>
        <v/>
      </c>
      <c r="AH53" s="252" t="str">
        <f>IF(AH52="","",VLOOKUP(AH52,'シフト記号表（勤務時間帯）'!$C$6:$K$35,9,FALSE))</f>
        <v/>
      </c>
      <c r="AI53" s="252" t="str">
        <f>IF(AI52="","",VLOOKUP(AI52,'シフト記号表（勤務時間帯）'!$C$6:$K$35,9,FALSE))</f>
        <v/>
      </c>
      <c r="AJ53" s="252" t="str">
        <f>IF(AJ52="","",VLOOKUP(AJ52,'シフト記号表（勤務時間帯）'!$C$6:$K$35,9,FALSE))</f>
        <v/>
      </c>
      <c r="AK53" s="252" t="str">
        <f>IF(AK52="","",VLOOKUP(AK52,'シフト記号表（勤務時間帯）'!$C$6:$K$35,9,FALSE))</f>
        <v/>
      </c>
      <c r="AL53" s="252" t="str">
        <f>IF(AL52="","",VLOOKUP(AL52,'シフト記号表（勤務時間帯）'!$C$6:$K$35,9,FALSE))</f>
        <v/>
      </c>
      <c r="AM53" s="253" t="str">
        <f>IF(AM52="","",VLOOKUP(AM52,'シフト記号表（勤務時間帯）'!$C$6:$K$35,9,FALSE))</f>
        <v/>
      </c>
      <c r="AN53" s="251" t="str">
        <f>IF(AN52="","",VLOOKUP(AN52,'シフト記号表（勤務時間帯）'!$C$6:$K$35,9,FALSE))</f>
        <v/>
      </c>
      <c r="AO53" s="252" t="str">
        <f>IF(AO52="","",VLOOKUP(AO52,'シフト記号表（勤務時間帯）'!$C$6:$K$35,9,FALSE))</f>
        <v/>
      </c>
      <c r="AP53" s="252" t="str">
        <f>IF(AP52="","",VLOOKUP(AP52,'シフト記号表（勤務時間帯）'!$C$6:$K$35,9,FALSE))</f>
        <v/>
      </c>
      <c r="AQ53" s="252" t="str">
        <f>IF(AQ52="","",VLOOKUP(AQ52,'シフト記号表（勤務時間帯）'!$C$6:$K$35,9,FALSE))</f>
        <v/>
      </c>
      <c r="AR53" s="252" t="str">
        <f>IF(AR52="","",VLOOKUP(AR52,'シフト記号表（勤務時間帯）'!$C$6:$K$35,9,FALSE))</f>
        <v/>
      </c>
      <c r="AS53" s="252" t="str">
        <f>IF(AS52="","",VLOOKUP(AS52,'シフト記号表（勤務時間帯）'!$C$6:$K$35,9,FALSE))</f>
        <v/>
      </c>
      <c r="AT53" s="253" t="str">
        <f>IF(AT52="","",VLOOKUP(AT52,'シフト記号表（勤務時間帯）'!$C$6:$K$35,9,FALSE))</f>
        <v/>
      </c>
      <c r="AU53" s="251" t="str">
        <f>IF(AU52="","",VLOOKUP(AU52,'シフト記号表（勤務時間帯）'!$C$6:$K$35,9,FALSE))</f>
        <v/>
      </c>
      <c r="AV53" s="252" t="str">
        <f>IF(AV52="","",VLOOKUP(AV52,'シフト記号表（勤務時間帯）'!$C$6:$K$35,9,FALSE))</f>
        <v/>
      </c>
      <c r="AW53" s="252" t="str">
        <f>IF(AW52="","",VLOOKUP(AW52,'シフト記号表（勤務時間帯）'!$C$6:$K$35,9,FALSE))</f>
        <v/>
      </c>
      <c r="AX53" s="913">
        <f>IF($BB$3="４週",SUM(S53:AT53),IF($BB$3="暦月",SUM(S53:AW53),""))</f>
        <v>0</v>
      </c>
      <c r="AY53" s="914"/>
      <c r="AZ53" s="915">
        <f>IF($BB$3="４週",AX53/4,IF($BB$3="暦月",'通所リハ（1枚版）'!AX53/('通所リハ（1枚版）'!$BB$8/7),""))</f>
        <v>0</v>
      </c>
      <c r="BA53" s="916"/>
      <c r="BB53" s="904"/>
      <c r="BC53" s="905"/>
      <c r="BD53" s="905"/>
      <c r="BE53" s="905"/>
      <c r="BF53" s="906"/>
    </row>
    <row r="54" spans="2:58" ht="20.25" customHeight="1" x14ac:dyDescent="0.2">
      <c r="B54" s="843"/>
      <c r="C54" s="850"/>
      <c r="D54" s="851"/>
      <c r="E54" s="852"/>
      <c r="F54" s="250">
        <f>C52</f>
        <v>0</v>
      </c>
      <c r="G54" s="928"/>
      <c r="H54" s="858"/>
      <c r="I54" s="859"/>
      <c r="J54" s="859"/>
      <c r="K54" s="860"/>
      <c r="L54" s="933"/>
      <c r="M54" s="934"/>
      <c r="N54" s="934"/>
      <c r="O54" s="935"/>
      <c r="P54" s="917" t="s">
        <v>202</v>
      </c>
      <c r="Q54" s="918"/>
      <c r="R54" s="919"/>
      <c r="S54" s="255" t="str">
        <f>IF(S52="","",VLOOKUP(S52,'シフト記号表（勤務時間帯）'!$C$6:$U$35,19,FALSE))</f>
        <v/>
      </c>
      <c r="T54" s="256" t="str">
        <f>IF(T52="","",VLOOKUP(T52,'シフト記号表（勤務時間帯）'!$C$6:$U$35,19,FALSE))</f>
        <v/>
      </c>
      <c r="U54" s="256" t="str">
        <f>IF(U52="","",VLOOKUP(U52,'シフト記号表（勤務時間帯）'!$C$6:$U$35,19,FALSE))</f>
        <v/>
      </c>
      <c r="V54" s="256" t="str">
        <f>IF(V52="","",VLOOKUP(V52,'シフト記号表（勤務時間帯）'!$C$6:$U$35,19,FALSE))</f>
        <v/>
      </c>
      <c r="W54" s="256" t="str">
        <f>IF(W52="","",VLOOKUP(W52,'シフト記号表（勤務時間帯）'!$C$6:$U$35,19,FALSE))</f>
        <v/>
      </c>
      <c r="X54" s="256" t="str">
        <f>IF(X52="","",VLOOKUP(X52,'シフト記号表（勤務時間帯）'!$C$6:$U$35,19,FALSE))</f>
        <v/>
      </c>
      <c r="Y54" s="257" t="str">
        <f>IF(Y52="","",VLOOKUP(Y52,'シフト記号表（勤務時間帯）'!$C$6:$U$35,19,FALSE))</f>
        <v/>
      </c>
      <c r="Z54" s="255" t="str">
        <f>IF(Z52="","",VLOOKUP(Z52,'シフト記号表（勤務時間帯）'!$C$6:$U$35,19,FALSE))</f>
        <v/>
      </c>
      <c r="AA54" s="256" t="str">
        <f>IF(AA52="","",VLOOKUP(AA52,'シフト記号表（勤務時間帯）'!$C$6:$U$35,19,FALSE))</f>
        <v/>
      </c>
      <c r="AB54" s="256" t="str">
        <f>IF(AB52="","",VLOOKUP(AB52,'シフト記号表（勤務時間帯）'!$C$6:$U$35,19,FALSE))</f>
        <v/>
      </c>
      <c r="AC54" s="256" t="str">
        <f>IF(AC52="","",VLOOKUP(AC52,'シフト記号表（勤務時間帯）'!$C$6:$U$35,19,FALSE))</f>
        <v/>
      </c>
      <c r="AD54" s="256" t="str">
        <f>IF(AD52="","",VLOOKUP(AD52,'シフト記号表（勤務時間帯）'!$C$6:$U$35,19,FALSE))</f>
        <v/>
      </c>
      <c r="AE54" s="256" t="str">
        <f>IF(AE52="","",VLOOKUP(AE52,'シフト記号表（勤務時間帯）'!$C$6:$U$35,19,FALSE))</f>
        <v/>
      </c>
      <c r="AF54" s="257" t="str">
        <f>IF(AF52="","",VLOOKUP(AF52,'シフト記号表（勤務時間帯）'!$C$6:$U$35,19,FALSE))</f>
        <v/>
      </c>
      <c r="AG54" s="255" t="str">
        <f>IF(AG52="","",VLOOKUP(AG52,'シフト記号表（勤務時間帯）'!$C$6:$U$35,19,FALSE))</f>
        <v/>
      </c>
      <c r="AH54" s="256" t="str">
        <f>IF(AH52="","",VLOOKUP(AH52,'シフト記号表（勤務時間帯）'!$C$6:$U$35,19,FALSE))</f>
        <v/>
      </c>
      <c r="AI54" s="256" t="str">
        <f>IF(AI52="","",VLOOKUP(AI52,'シフト記号表（勤務時間帯）'!$C$6:$U$35,19,FALSE))</f>
        <v/>
      </c>
      <c r="AJ54" s="256" t="str">
        <f>IF(AJ52="","",VLOOKUP(AJ52,'シフト記号表（勤務時間帯）'!$C$6:$U$35,19,FALSE))</f>
        <v/>
      </c>
      <c r="AK54" s="256" t="str">
        <f>IF(AK52="","",VLOOKUP(AK52,'シフト記号表（勤務時間帯）'!$C$6:$U$35,19,FALSE))</f>
        <v/>
      </c>
      <c r="AL54" s="256" t="str">
        <f>IF(AL52="","",VLOOKUP(AL52,'シフト記号表（勤務時間帯）'!$C$6:$U$35,19,FALSE))</f>
        <v/>
      </c>
      <c r="AM54" s="257" t="str">
        <f>IF(AM52="","",VLOOKUP(AM52,'シフト記号表（勤務時間帯）'!$C$6:$U$35,19,FALSE))</f>
        <v/>
      </c>
      <c r="AN54" s="255" t="str">
        <f>IF(AN52="","",VLOOKUP(AN52,'シフト記号表（勤務時間帯）'!$C$6:$U$35,19,FALSE))</f>
        <v/>
      </c>
      <c r="AO54" s="256" t="str">
        <f>IF(AO52="","",VLOOKUP(AO52,'シフト記号表（勤務時間帯）'!$C$6:$U$35,19,FALSE))</f>
        <v/>
      </c>
      <c r="AP54" s="256" t="str">
        <f>IF(AP52="","",VLOOKUP(AP52,'シフト記号表（勤務時間帯）'!$C$6:$U$35,19,FALSE))</f>
        <v/>
      </c>
      <c r="AQ54" s="256" t="str">
        <f>IF(AQ52="","",VLOOKUP(AQ52,'シフト記号表（勤務時間帯）'!$C$6:$U$35,19,FALSE))</f>
        <v/>
      </c>
      <c r="AR54" s="256" t="str">
        <f>IF(AR52="","",VLOOKUP(AR52,'シフト記号表（勤務時間帯）'!$C$6:$U$35,19,FALSE))</f>
        <v/>
      </c>
      <c r="AS54" s="256" t="str">
        <f>IF(AS52="","",VLOOKUP(AS52,'シフト記号表（勤務時間帯）'!$C$6:$U$35,19,FALSE))</f>
        <v/>
      </c>
      <c r="AT54" s="257" t="str">
        <f>IF(AT52="","",VLOOKUP(AT52,'シフト記号表（勤務時間帯）'!$C$6:$U$35,19,FALSE))</f>
        <v/>
      </c>
      <c r="AU54" s="255" t="str">
        <f>IF(AU52="","",VLOOKUP(AU52,'シフト記号表（勤務時間帯）'!$C$6:$U$35,19,FALSE))</f>
        <v/>
      </c>
      <c r="AV54" s="256" t="str">
        <f>IF(AV52="","",VLOOKUP(AV52,'シフト記号表（勤務時間帯）'!$C$6:$U$35,19,FALSE))</f>
        <v/>
      </c>
      <c r="AW54" s="256" t="str">
        <f>IF(AW52="","",VLOOKUP(AW52,'シフト記号表（勤務時間帯）'!$C$6:$U$35,19,FALSE))</f>
        <v/>
      </c>
      <c r="AX54" s="920">
        <f>IF($BB$3="４週",SUM(S54:AT54),IF($BB$3="暦月",SUM(S54:AW54),""))</f>
        <v>0</v>
      </c>
      <c r="AY54" s="921"/>
      <c r="AZ54" s="922">
        <f>IF($BB$3="４週",AX54/4,IF($BB$3="暦月",'通所リハ（1枚版）'!AX54/('通所リハ（1枚版）'!$BB$8/7),""))</f>
        <v>0</v>
      </c>
      <c r="BA54" s="923"/>
      <c r="BB54" s="907"/>
      <c r="BC54" s="908"/>
      <c r="BD54" s="908"/>
      <c r="BE54" s="908"/>
      <c r="BF54" s="909"/>
    </row>
    <row r="55" spans="2:58" ht="20.25" customHeight="1" x14ac:dyDescent="0.2">
      <c r="B55" s="843">
        <f>B52+1</f>
        <v>12</v>
      </c>
      <c r="C55" s="924"/>
      <c r="D55" s="925"/>
      <c r="E55" s="926"/>
      <c r="F55" s="258"/>
      <c r="G55" s="927"/>
      <c r="H55" s="929"/>
      <c r="I55" s="859"/>
      <c r="J55" s="859"/>
      <c r="K55" s="860"/>
      <c r="L55" s="930"/>
      <c r="M55" s="931"/>
      <c r="N55" s="931"/>
      <c r="O55" s="932"/>
      <c r="P55" s="936" t="s">
        <v>200</v>
      </c>
      <c r="Q55" s="937"/>
      <c r="R55" s="938"/>
      <c r="S55" s="247"/>
      <c r="T55" s="248"/>
      <c r="U55" s="248"/>
      <c r="V55" s="248"/>
      <c r="W55" s="248"/>
      <c r="X55" s="248"/>
      <c r="Y55" s="249"/>
      <c r="Z55" s="247"/>
      <c r="AA55" s="248"/>
      <c r="AB55" s="248"/>
      <c r="AC55" s="248"/>
      <c r="AD55" s="248"/>
      <c r="AE55" s="248"/>
      <c r="AF55" s="249"/>
      <c r="AG55" s="247"/>
      <c r="AH55" s="248"/>
      <c r="AI55" s="248"/>
      <c r="AJ55" s="248"/>
      <c r="AK55" s="248"/>
      <c r="AL55" s="248"/>
      <c r="AM55" s="249"/>
      <c r="AN55" s="247"/>
      <c r="AO55" s="248"/>
      <c r="AP55" s="248"/>
      <c r="AQ55" s="248"/>
      <c r="AR55" s="248"/>
      <c r="AS55" s="248"/>
      <c r="AT55" s="249"/>
      <c r="AU55" s="247"/>
      <c r="AV55" s="248"/>
      <c r="AW55" s="248"/>
      <c r="AX55" s="939"/>
      <c r="AY55" s="940"/>
      <c r="AZ55" s="941"/>
      <c r="BA55" s="942"/>
      <c r="BB55" s="954"/>
      <c r="BC55" s="931"/>
      <c r="BD55" s="931"/>
      <c r="BE55" s="931"/>
      <c r="BF55" s="932"/>
    </row>
    <row r="56" spans="2:58" ht="20.25" customHeight="1" x14ac:dyDescent="0.2">
      <c r="B56" s="843"/>
      <c r="C56" s="847"/>
      <c r="D56" s="848"/>
      <c r="E56" s="849"/>
      <c r="F56" s="250"/>
      <c r="G56" s="854"/>
      <c r="H56" s="858"/>
      <c r="I56" s="859"/>
      <c r="J56" s="859"/>
      <c r="K56" s="860"/>
      <c r="L56" s="864"/>
      <c r="M56" s="865"/>
      <c r="N56" s="865"/>
      <c r="O56" s="866"/>
      <c r="P56" s="910" t="s">
        <v>201</v>
      </c>
      <c r="Q56" s="911"/>
      <c r="R56" s="912"/>
      <c r="S56" s="251" t="str">
        <f>IF(S55="","",VLOOKUP(S55,'シフト記号表（勤務時間帯）'!$C$6:$K$35,9,FALSE))</f>
        <v/>
      </c>
      <c r="T56" s="252" t="str">
        <f>IF(T55="","",VLOOKUP(T55,'シフト記号表（勤務時間帯）'!$C$6:$K$35,9,FALSE))</f>
        <v/>
      </c>
      <c r="U56" s="252" t="str">
        <f>IF(U55="","",VLOOKUP(U55,'シフト記号表（勤務時間帯）'!$C$6:$K$35,9,FALSE))</f>
        <v/>
      </c>
      <c r="V56" s="252" t="str">
        <f>IF(V55="","",VLOOKUP(V55,'シフト記号表（勤務時間帯）'!$C$6:$K$35,9,FALSE))</f>
        <v/>
      </c>
      <c r="W56" s="252" t="str">
        <f>IF(W55="","",VLOOKUP(W55,'シフト記号表（勤務時間帯）'!$C$6:$K$35,9,FALSE))</f>
        <v/>
      </c>
      <c r="X56" s="252" t="str">
        <f>IF(X55="","",VLOOKUP(X55,'シフト記号表（勤務時間帯）'!$C$6:$K$35,9,FALSE))</f>
        <v/>
      </c>
      <c r="Y56" s="253" t="str">
        <f>IF(Y55="","",VLOOKUP(Y55,'シフト記号表（勤務時間帯）'!$C$6:$K$35,9,FALSE))</f>
        <v/>
      </c>
      <c r="Z56" s="251" t="str">
        <f>IF(Z55="","",VLOOKUP(Z55,'シフト記号表（勤務時間帯）'!$C$6:$K$35,9,FALSE))</f>
        <v/>
      </c>
      <c r="AA56" s="252" t="str">
        <f>IF(AA55="","",VLOOKUP(AA55,'シフト記号表（勤務時間帯）'!$C$6:$K$35,9,FALSE))</f>
        <v/>
      </c>
      <c r="AB56" s="252" t="str">
        <f>IF(AB55="","",VLOOKUP(AB55,'シフト記号表（勤務時間帯）'!$C$6:$K$35,9,FALSE))</f>
        <v/>
      </c>
      <c r="AC56" s="252" t="str">
        <f>IF(AC55="","",VLOOKUP(AC55,'シフト記号表（勤務時間帯）'!$C$6:$K$35,9,FALSE))</f>
        <v/>
      </c>
      <c r="AD56" s="252" t="str">
        <f>IF(AD55="","",VLOOKUP(AD55,'シフト記号表（勤務時間帯）'!$C$6:$K$35,9,FALSE))</f>
        <v/>
      </c>
      <c r="AE56" s="252" t="str">
        <f>IF(AE55="","",VLOOKUP(AE55,'シフト記号表（勤務時間帯）'!$C$6:$K$35,9,FALSE))</f>
        <v/>
      </c>
      <c r="AF56" s="253" t="str">
        <f>IF(AF55="","",VLOOKUP(AF55,'シフト記号表（勤務時間帯）'!$C$6:$K$35,9,FALSE))</f>
        <v/>
      </c>
      <c r="AG56" s="251" t="str">
        <f>IF(AG55="","",VLOOKUP(AG55,'シフト記号表（勤務時間帯）'!$C$6:$K$35,9,FALSE))</f>
        <v/>
      </c>
      <c r="AH56" s="252" t="str">
        <f>IF(AH55="","",VLOOKUP(AH55,'シフト記号表（勤務時間帯）'!$C$6:$K$35,9,FALSE))</f>
        <v/>
      </c>
      <c r="AI56" s="252" t="str">
        <f>IF(AI55="","",VLOOKUP(AI55,'シフト記号表（勤務時間帯）'!$C$6:$K$35,9,FALSE))</f>
        <v/>
      </c>
      <c r="AJ56" s="252" t="str">
        <f>IF(AJ55="","",VLOOKUP(AJ55,'シフト記号表（勤務時間帯）'!$C$6:$K$35,9,FALSE))</f>
        <v/>
      </c>
      <c r="AK56" s="252" t="str">
        <f>IF(AK55="","",VLOOKUP(AK55,'シフト記号表（勤務時間帯）'!$C$6:$K$35,9,FALSE))</f>
        <v/>
      </c>
      <c r="AL56" s="252" t="str">
        <f>IF(AL55="","",VLOOKUP(AL55,'シフト記号表（勤務時間帯）'!$C$6:$K$35,9,FALSE))</f>
        <v/>
      </c>
      <c r="AM56" s="253" t="str">
        <f>IF(AM55="","",VLOOKUP(AM55,'シフト記号表（勤務時間帯）'!$C$6:$K$35,9,FALSE))</f>
        <v/>
      </c>
      <c r="AN56" s="251" t="str">
        <f>IF(AN55="","",VLOOKUP(AN55,'シフト記号表（勤務時間帯）'!$C$6:$K$35,9,FALSE))</f>
        <v/>
      </c>
      <c r="AO56" s="252" t="str">
        <f>IF(AO55="","",VLOOKUP(AO55,'シフト記号表（勤務時間帯）'!$C$6:$K$35,9,FALSE))</f>
        <v/>
      </c>
      <c r="AP56" s="252" t="str">
        <f>IF(AP55="","",VLOOKUP(AP55,'シフト記号表（勤務時間帯）'!$C$6:$K$35,9,FALSE))</f>
        <v/>
      </c>
      <c r="AQ56" s="252" t="str">
        <f>IF(AQ55="","",VLOOKUP(AQ55,'シフト記号表（勤務時間帯）'!$C$6:$K$35,9,FALSE))</f>
        <v/>
      </c>
      <c r="AR56" s="252" t="str">
        <f>IF(AR55="","",VLOOKUP(AR55,'シフト記号表（勤務時間帯）'!$C$6:$K$35,9,FALSE))</f>
        <v/>
      </c>
      <c r="AS56" s="252" t="str">
        <f>IF(AS55="","",VLOOKUP(AS55,'シフト記号表（勤務時間帯）'!$C$6:$K$35,9,FALSE))</f>
        <v/>
      </c>
      <c r="AT56" s="253" t="str">
        <f>IF(AT55="","",VLOOKUP(AT55,'シフト記号表（勤務時間帯）'!$C$6:$K$35,9,FALSE))</f>
        <v/>
      </c>
      <c r="AU56" s="251" t="str">
        <f>IF(AU55="","",VLOOKUP(AU55,'シフト記号表（勤務時間帯）'!$C$6:$K$35,9,FALSE))</f>
        <v/>
      </c>
      <c r="AV56" s="252" t="str">
        <f>IF(AV55="","",VLOOKUP(AV55,'シフト記号表（勤務時間帯）'!$C$6:$K$35,9,FALSE))</f>
        <v/>
      </c>
      <c r="AW56" s="252" t="str">
        <f>IF(AW55="","",VLOOKUP(AW55,'シフト記号表（勤務時間帯）'!$C$6:$K$35,9,FALSE))</f>
        <v/>
      </c>
      <c r="AX56" s="913">
        <f>IF($BB$3="４週",SUM(S56:AT56),IF($BB$3="暦月",SUM(S56:AW56),""))</f>
        <v>0</v>
      </c>
      <c r="AY56" s="914"/>
      <c r="AZ56" s="915">
        <f>IF($BB$3="４週",AX56/4,IF($BB$3="暦月",'通所リハ（1枚版）'!AX56/('通所リハ（1枚版）'!$BB$8/7),""))</f>
        <v>0</v>
      </c>
      <c r="BA56" s="916"/>
      <c r="BB56" s="955"/>
      <c r="BC56" s="865"/>
      <c r="BD56" s="865"/>
      <c r="BE56" s="865"/>
      <c r="BF56" s="866"/>
    </row>
    <row r="57" spans="2:58" ht="20.25" customHeight="1" x14ac:dyDescent="0.2">
      <c r="B57" s="843"/>
      <c r="C57" s="850"/>
      <c r="D57" s="851"/>
      <c r="E57" s="852"/>
      <c r="F57" s="250">
        <f>C55</f>
        <v>0</v>
      </c>
      <c r="G57" s="928"/>
      <c r="H57" s="858"/>
      <c r="I57" s="859"/>
      <c r="J57" s="859"/>
      <c r="K57" s="860"/>
      <c r="L57" s="933"/>
      <c r="M57" s="934"/>
      <c r="N57" s="934"/>
      <c r="O57" s="935"/>
      <c r="P57" s="917" t="s">
        <v>202</v>
      </c>
      <c r="Q57" s="918"/>
      <c r="R57" s="919"/>
      <c r="S57" s="255" t="str">
        <f>IF(S55="","",VLOOKUP(S55,'シフト記号表（勤務時間帯）'!$C$6:$U$35,19,FALSE))</f>
        <v/>
      </c>
      <c r="T57" s="256" t="str">
        <f>IF(T55="","",VLOOKUP(T55,'シフト記号表（勤務時間帯）'!$C$6:$U$35,19,FALSE))</f>
        <v/>
      </c>
      <c r="U57" s="256" t="str">
        <f>IF(U55="","",VLOOKUP(U55,'シフト記号表（勤務時間帯）'!$C$6:$U$35,19,FALSE))</f>
        <v/>
      </c>
      <c r="V57" s="256" t="str">
        <f>IF(V55="","",VLOOKUP(V55,'シフト記号表（勤務時間帯）'!$C$6:$U$35,19,FALSE))</f>
        <v/>
      </c>
      <c r="W57" s="256" t="str">
        <f>IF(W55="","",VLOOKUP(W55,'シフト記号表（勤務時間帯）'!$C$6:$U$35,19,FALSE))</f>
        <v/>
      </c>
      <c r="X57" s="256" t="str">
        <f>IF(X55="","",VLOOKUP(X55,'シフト記号表（勤務時間帯）'!$C$6:$U$35,19,FALSE))</f>
        <v/>
      </c>
      <c r="Y57" s="257" t="str">
        <f>IF(Y55="","",VLOOKUP(Y55,'シフト記号表（勤務時間帯）'!$C$6:$U$35,19,FALSE))</f>
        <v/>
      </c>
      <c r="Z57" s="255" t="str">
        <f>IF(Z55="","",VLOOKUP(Z55,'シフト記号表（勤務時間帯）'!$C$6:$U$35,19,FALSE))</f>
        <v/>
      </c>
      <c r="AA57" s="256" t="str">
        <f>IF(AA55="","",VLOOKUP(AA55,'シフト記号表（勤務時間帯）'!$C$6:$U$35,19,FALSE))</f>
        <v/>
      </c>
      <c r="AB57" s="256" t="str">
        <f>IF(AB55="","",VLOOKUP(AB55,'シフト記号表（勤務時間帯）'!$C$6:$U$35,19,FALSE))</f>
        <v/>
      </c>
      <c r="AC57" s="256" t="str">
        <f>IF(AC55="","",VLOOKUP(AC55,'シフト記号表（勤務時間帯）'!$C$6:$U$35,19,FALSE))</f>
        <v/>
      </c>
      <c r="AD57" s="256" t="str">
        <f>IF(AD55="","",VLOOKUP(AD55,'シフト記号表（勤務時間帯）'!$C$6:$U$35,19,FALSE))</f>
        <v/>
      </c>
      <c r="AE57" s="256" t="str">
        <f>IF(AE55="","",VLOOKUP(AE55,'シフト記号表（勤務時間帯）'!$C$6:$U$35,19,FALSE))</f>
        <v/>
      </c>
      <c r="AF57" s="257" t="str">
        <f>IF(AF55="","",VLOOKUP(AF55,'シフト記号表（勤務時間帯）'!$C$6:$U$35,19,FALSE))</f>
        <v/>
      </c>
      <c r="AG57" s="255" t="str">
        <f>IF(AG55="","",VLOOKUP(AG55,'シフト記号表（勤務時間帯）'!$C$6:$U$35,19,FALSE))</f>
        <v/>
      </c>
      <c r="AH57" s="256" t="str">
        <f>IF(AH55="","",VLOOKUP(AH55,'シフト記号表（勤務時間帯）'!$C$6:$U$35,19,FALSE))</f>
        <v/>
      </c>
      <c r="AI57" s="256" t="str">
        <f>IF(AI55="","",VLOOKUP(AI55,'シフト記号表（勤務時間帯）'!$C$6:$U$35,19,FALSE))</f>
        <v/>
      </c>
      <c r="AJ57" s="256" t="str">
        <f>IF(AJ55="","",VLOOKUP(AJ55,'シフト記号表（勤務時間帯）'!$C$6:$U$35,19,FALSE))</f>
        <v/>
      </c>
      <c r="AK57" s="256" t="str">
        <f>IF(AK55="","",VLOOKUP(AK55,'シフト記号表（勤務時間帯）'!$C$6:$U$35,19,FALSE))</f>
        <v/>
      </c>
      <c r="AL57" s="256" t="str">
        <f>IF(AL55="","",VLOOKUP(AL55,'シフト記号表（勤務時間帯）'!$C$6:$U$35,19,FALSE))</f>
        <v/>
      </c>
      <c r="AM57" s="257" t="str">
        <f>IF(AM55="","",VLOOKUP(AM55,'シフト記号表（勤務時間帯）'!$C$6:$U$35,19,FALSE))</f>
        <v/>
      </c>
      <c r="AN57" s="255" t="str">
        <f>IF(AN55="","",VLOOKUP(AN55,'シフト記号表（勤務時間帯）'!$C$6:$U$35,19,FALSE))</f>
        <v/>
      </c>
      <c r="AO57" s="256" t="str">
        <f>IF(AO55="","",VLOOKUP(AO55,'シフト記号表（勤務時間帯）'!$C$6:$U$35,19,FALSE))</f>
        <v/>
      </c>
      <c r="AP57" s="256" t="str">
        <f>IF(AP55="","",VLOOKUP(AP55,'シフト記号表（勤務時間帯）'!$C$6:$U$35,19,FALSE))</f>
        <v/>
      </c>
      <c r="AQ57" s="256" t="str">
        <f>IF(AQ55="","",VLOOKUP(AQ55,'シフト記号表（勤務時間帯）'!$C$6:$U$35,19,FALSE))</f>
        <v/>
      </c>
      <c r="AR57" s="256" t="str">
        <f>IF(AR55="","",VLOOKUP(AR55,'シフト記号表（勤務時間帯）'!$C$6:$U$35,19,FALSE))</f>
        <v/>
      </c>
      <c r="AS57" s="256" t="str">
        <f>IF(AS55="","",VLOOKUP(AS55,'シフト記号表（勤務時間帯）'!$C$6:$U$35,19,FALSE))</f>
        <v/>
      </c>
      <c r="AT57" s="257" t="str">
        <f>IF(AT55="","",VLOOKUP(AT55,'シフト記号表（勤務時間帯）'!$C$6:$U$35,19,FALSE))</f>
        <v/>
      </c>
      <c r="AU57" s="255" t="str">
        <f>IF(AU55="","",VLOOKUP(AU55,'シフト記号表（勤務時間帯）'!$C$6:$U$35,19,FALSE))</f>
        <v/>
      </c>
      <c r="AV57" s="256" t="str">
        <f>IF(AV55="","",VLOOKUP(AV55,'シフト記号表（勤務時間帯）'!$C$6:$U$35,19,FALSE))</f>
        <v/>
      </c>
      <c r="AW57" s="256" t="str">
        <f>IF(AW55="","",VLOOKUP(AW55,'シフト記号表（勤務時間帯）'!$C$6:$U$35,19,FALSE))</f>
        <v/>
      </c>
      <c r="AX57" s="920">
        <f>IF($BB$3="４週",SUM(S57:AT57),IF($BB$3="暦月",SUM(S57:AW57),""))</f>
        <v>0</v>
      </c>
      <c r="AY57" s="921"/>
      <c r="AZ57" s="922">
        <f>IF($BB$3="４週",AX57/4,IF($BB$3="暦月",'通所リハ（1枚版）'!AX57/('通所リハ（1枚版）'!$BB$8/7),""))</f>
        <v>0</v>
      </c>
      <c r="BA57" s="923"/>
      <c r="BB57" s="956"/>
      <c r="BC57" s="934"/>
      <c r="BD57" s="934"/>
      <c r="BE57" s="934"/>
      <c r="BF57" s="935"/>
    </row>
    <row r="58" spans="2:58" ht="20.25" customHeight="1" x14ac:dyDescent="0.2">
      <c r="B58" s="843">
        <f>B55+1</f>
        <v>13</v>
      </c>
      <c r="C58" s="924"/>
      <c r="D58" s="925"/>
      <c r="E58" s="926"/>
      <c r="F58" s="258"/>
      <c r="G58" s="927"/>
      <c r="H58" s="929"/>
      <c r="I58" s="859"/>
      <c r="J58" s="859"/>
      <c r="K58" s="860"/>
      <c r="L58" s="930"/>
      <c r="M58" s="931"/>
      <c r="N58" s="931"/>
      <c r="O58" s="932"/>
      <c r="P58" s="936" t="s">
        <v>200</v>
      </c>
      <c r="Q58" s="937"/>
      <c r="R58" s="938"/>
      <c r="S58" s="247"/>
      <c r="T58" s="248"/>
      <c r="U58" s="248"/>
      <c r="V58" s="248"/>
      <c r="W58" s="248"/>
      <c r="X58" s="248"/>
      <c r="Y58" s="249"/>
      <c r="Z58" s="247"/>
      <c r="AA58" s="248"/>
      <c r="AB58" s="248"/>
      <c r="AC58" s="248"/>
      <c r="AD58" s="248"/>
      <c r="AE58" s="248"/>
      <c r="AF58" s="249"/>
      <c r="AG58" s="247"/>
      <c r="AH58" s="248"/>
      <c r="AI58" s="248"/>
      <c r="AJ58" s="248"/>
      <c r="AK58" s="248"/>
      <c r="AL58" s="248"/>
      <c r="AM58" s="249"/>
      <c r="AN58" s="247"/>
      <c r="AO58" s="248"/>
      <c r="AP58" s="248"/>
      <c r="AQ58" s="248"/>
      <c r="AR58" s="248"/>
      <c r="AS58" s="248"/>
      <c r="AT58" s="249"/>
      <c r="AU58" s="247"/>
      <c r="AV58" s="248"/>
      <c r="AW58" s="248"/>
      <c r="AX58" s="939"/>
      <c r="AY58" s="940"/>
      <c r="AZ58" s="941"/>
      <c r="BA58" s="942"/>
      <c r="BB58" s="954"/>
      <c r="BC58" s="931"/>
      <c r="BD58" s="931"/>
      <c r="BE58" s="931"/>
      <c r="BF58" s="932"/>
    </row>
    <row r="59" spans="2:58" ht="20.25" customHeight="1" x14ac:dyDescent="0.2">
      <c r="B59" s="843"/>
      <c r="C59" s="847"/>
      <c r="D59" s="848"/>
      <c r="E59" s="849"/>
      <c r="F59" s="250"/>
      <c r="G59" s="854"/>
      <c r="H59" s="858"/>
      <c r="I59" s="859"/>
      <c r="J59" s="859"/>
      <c r="K59" s="860"/>
      <c r="L59" s="864"/>
      <c r="M59" s="865"/>
      <c r="N59" s="865"/>
      <c r="O59" s="866"/>
      <c r="P59" s="910" t="s">
        <v>201</v>
      </c>
      <c r="Q59" s="911"/>
      <c r="R59" s="912"/>
      <c r="S59" s="251" t="str">
        <f>IF(S58="","",VLOOKUP(S58,'シフト記号表（勤務時間帯）'!$C$6:$K$35,9,FALSE))</f>
        <v/>
      </c>
      <c r="T59" s="252" t="str">
        <f>IF(T58="","",VLOOKUP(T58,'シフト記号表（勤務時間帯）'!$C$6:$K$35,9,FALSE))</f>
        <v/>
      </c>
      <c r="U59" s="252" t="str">
        <f>IF(U58="","",VLOOKUP(U58,'シフト記号表（勤務時間帯）'!$C$6:$K$35,9,FALSE))</f>
        <v/>
      </c>
      <c r="V59" s="252" t="str">
        <f>IF(V58="","",VLOOKUP(V58,'シフト記号表（勤務時間帯）'!$C$6:$K$35,9,FALSE))</f>
        <v/>
      </c>
      <c r="W59" s="252" t="str">
        <f>IF(W58="","",VLOOKUP(W58,'シフト記号表（勤務時間帯）'!$C$6:$K$35,9,FALSE))</f>
        <v/>
      </c>
      <c r="X59" s="252" t="str">
        <f>IF(X58="","",VLOOKUP(X58,'シフト記号表（勤務時間帯）'!$C$6:$K$35,9,FALSE))</f>
        <v/>
      </c>
      <c r="Y59" s="253" t="str">
        <f>IF(Y58="","",VLOOKUP(Y58,'シフト記号表（勤務時間帯）'!$C$6:$K$35,9,FALSE))</f>
        <v/>
      </c>
      <c r="Z59" s="251" t="str">
        <f>IF(Z58="","",VLOOKUP(Z58,'シフト記号表（勤務時間帯）'!$C$6:$K$35,9,FALSE))</f>
        <v/>
      </c>
      <c r="AA59" s="252" t="str">
        <f>IF(AA58="","",VLOOKUP(AA58,'シフト記号表（勤務時間帯）'!$C$6:$K$35,9,FALSE))</f>
        <v/>
      </c>
      <c r="AB59" s="252" t="str">
        <f>IF(AB58="","",VLOOKUP(AB58,'シフト記号表（勤務時間帯）'!$C$6:$K$35,9,FALSE))</f>
        <v/>
      </c>
      <c r="AC59" s="252" t="str">
        <f>IF(AC58="","",VLOOKUP(AC58,'シフト記号表（勤務時間帯）'!$C$6:$K$35,9,FALSE))</f>
        <v/>
      </c>
      <c r="AD59" s="252" t="str">
        <f>IF(AD58="","",VLOOKUP(AD58,'シフト記号表（勤務時間帯）'!$C$6:$K$35,9,FALSE))</f>
        <v/>
      </c>
      <c r="AE59" s="252" t="str">
        <f>IF(AE58="","",VLOOKUP(AE58,'シフト記号表（勤務時間帯）'!$C$6:$K$35,9,FALSE))</f>
        <v/>
      </c>
      <c r="AF59" s="253" t="str">
        <f>IF(AF58="","",VLOOKUP(AF58,'シフト記号表（勤務時間帯）'!$C$6:$K$35,9,FALSE))</f>
        <v/>
      </c>
      <c r="AG59" s="251" t="str">
        <f>IF(AG58="","",VLOOKUP(AG58,'シフト記号表（勤務時間帯）'!$C$6:$K$35,9,FALSE))</f>
        <v/>
      </c>
      <c r="AH59" s="252" t="str">
        <f>IF(AH58="","",VLOOKUP(AH58,'シフト記号表（勤務時間帯）'!$C$6:$K$35,9,FALSE))</f>
        <v/>
      </c>
      <c r="AI59" s="252" t="str">
        <f>IF(AI58="","",VLOOKUP(AI58,'シフト記号表（勤務時間帯）'!$C$6:$K$35,9,FALSE))</f>
        <v/>
      </c>
      <c r="AJ59" s="252" t="str">
        <f>IF(AJ58="","",VLOOKUP(AJ58,'シフト記号表（勤務時間帯）'!$C$6:$K$35,9,FALSE))</f>
        <v/>
      </c>
      <c r="AK59" s="252" t="str">
        <f>IF(AK58="","",VLOOKUP(AK58,'シフト記号表（勤務時間帯）'!$C$6:$K$35,9,FALSE))</f>
        <v/>
      </c>
      <c r="AL59" s="252" t="str">
        <f>IF(AL58="","",VLOOKUP(AL58,'シフト記号表（勤務時間帯）'!$C$6:$K$35,9,FALSE))</f>
        <v/>
      </c>
      <c r="AM59" s="253" t="str">
        <f>IF(AM58="","",VLOOKUP(AM58,'シフト記号表（勤務時間帯）'!$C$6:$K$35,9,FALSE))</f>
        <v/>
      </c>
      <c r="AN59" s="251" t="str">
        <f>IF(AN58="","",VLOOKUP(AN58,'シフト記号表（勤務時間帯）'!$C$6:$K$35,9,FALSE))</f>
        <v/>
      </c>
      <c r="AO59" s="252" t="str">
        <f>IF(AO58="","",VLOOKUP(AO58,'シフト記号表（勤務時間帯）'!$C$6:$K$35,9,FALSE))</f>
        <v/>
      </c>
      <c r="AP59" s="252" t="str">
        <f>IF(AP58="","",VLOOKUP(AP58,'シフト記号表（勤務時間帯）'!$C$6:$K$35,9,FALSE))</f>
        <v/>
      </c>
      <c r="AQ59" s="252" t="str">
        <f>IF(AQ58="","",VLOOKUP(AQ58,'シフト記号表（勤務時間帯）'!$C$6:$K$35,9,FALSE))</f>
        <v/>
      </c>
      <c r="AR59" s="252" t="str">
        <f>IF(AR58="","",VLOOKUP(AR58,'シフト記号表（勤務時間帯）'!$C$6:$K$35,9,FALSE))</f>
        <v/>
      </c>
      <c r="AS59" s="252" t="str">
        <f>IF(AS58="","",VLOOKUP(AS58,'シフト記号表（勤務時間帯）'!$C$6:$K$35,9,FALSE))</f>
        <v/>
      </c>
      <c r="AT59" s="253" t="str">
        <f>IF(AT58="","",VLOOKUP(AT58,'シフト記号表（勤務時間帯）'!$C$6:$K$35,9,FALSE))</f>
        <v/>
      </c>
      <c r="AU59" s="251" t="str">
        <f>IF(AU58="","",VLOOKUP(AU58,'シフト記号表（勤務時間帯）'!$C$6:$K$35,9,FALSE))</f>
        <v/>
      </c>
      <c r="AV59" s="252" t="str">
        <f>IF(AV58="","",VLOOKUP(AV58,'シフト記号表（勤務時間帯）'!$C$6:$K$35,9,FALSE))</f>
        <v/>
      </c>
      <c r="AW59" s="252" t="str">
        <f>IF(AW58="","",VLOOKUP(AW58,'シフト記号表（勤務時間帯）'!$C$6:$K$35,9,FALSE))</f>
        <v/>
      </c>
      <c r="AX59" s="913">
        <f>IF($BB$3="４週",SUM(S59:AT59),IF($BB$3="暦月",SUM(S59:AW59),""))</f>
        <v>0</v>
      </c>
      <c r="AY59" s="914"/>
      <c r="AZ59" s="915">
        <f>IF($BB$3="４週",AX59/4,IF($BB$3="暦月",'通所リハ（1枚版）'!AX59/('通所リハ（1枚版）'!$BB$8/7),""))</f>
        <v>0</v>
      </c>
      <c r="BA59" s="916"/>
      <c r="BB59" s="955"/>
      <c r="BC59" s="865"/>
      <c r="BD59" s="865"/>
      <c r="BE59" s="865"/>
      <c r="BF59" s="866"/>
    </row>
    <row r="60" spans="2:58" ht="20.25" customHeight="1" thickBot="1" x14ac:dyDescent="0.25">
      <c r="B60" s="946"/>
      <c r="C60" s="850"/>
      <c r="D60" s="851"/>
      <c r="E60" s="852"/>
      <c r="F60" s="259">
        <f>C58</f>
        <v>0</v>
      </c>
      <c r="G60" s="947"/>
      <c r="H60" s="948"/>
      <c r="I60" s="949"/>
      <c r="J60" s="949"/>
      <c r="K60" s="950"/>
      <c r="L60" s="951"/>
      <c r="M60" s="952"/>
      <c r="N60" s="952"/>
      <c r="O60" s="953"/>
      <c r="P60" s="973" t="s">
        <v>202</v>
      </c>
      <c r="Q60" s="974"/>
      <c r="R60" s="975"/>
      <c r="S60" s="255" t="str">
        <f>IF(S58="","",VLOOKUP(S58,'シフト記号表（勤務時間帯）'!$C$6:$U$35,19,FALSE))</f>
        <v/>
      </c>
      <c r="T60" s="256" t="str">
        <f>IF(T58="","",VLOOKUP(T58,'シフト記号表（勤務時間帯）'!$C$6:$U$35,19,FALSE))</f>
        <v/>
      </c>
      <c r="U60" s="256" t="str">
        <f>IF(U58="","",VLOOKUP(U58,'シフト記号表（勤務時間帯）'!$C$6:$U$35,19,FALSE))</f>
        <v/>
      </c>
      <c r="V60" s="256" t="str">
        <f>IF(V58="","",VLOOKUP(V58,'シフト記号表（勤務時間帯）'!$C$6:$U$35,19,FALSE))</f>
        <v/>
      </c>
      <c r="W60" s="256" t="str">
        <f>IF(W58="","",VLOOKUP(W58,'シフト記号表（勤務時間帯）'!$C$6:$U$35,19,FALSE))</f>
        <v/>
      </c>
      <c r="X60" s="256" t="str">
        <f>IF(X58="","",VLOOKUP(X58,'シフト記号表（勤務時間帯）'!$C$6:$U$35,19,FALSE))</f>
        <v/>
      </c>
      <c r="Y60" s="257" t="str">
        <f>IF(Y58="","",VLOOKUP(Y58,'シフト記号表（勤務時間帯）'!$C$6:$U$35,19,FALSE))</f>
        <v/>
      </c>
      <c r="Z60" s="255" t="str">
        <f>IF(Z58="","",VLOOKUP(Z58,'シフト記号表（勤務時間帯）'!$C$6:$U$35,19,FALSE))</f>
        <v/>
      </c>
      <c r="AA60" s="256" t="str">
        <f>IF(AA58="","",VLOOKUP(AA58,'シフト記号表（勤務時間帯）'!$C$6:$U$35,19,FALSE))</f>
        <v/>
      </c>
      <c r="AB60" s="256" t="str">
        <f>IF(AB58="","",VLOOKUP(AB58,'シフト記号表（勤務時間帯）'!$C$6:$U$35,19,FALSE))</f>
        <v/>
      </c>
      <c r="AC60" s="256" t="str">
        <f>IF(AC58="","",VLOOKUP(AC58,'シフト記号表（勤務時間帯）'!$C$6:$U$35,19,FALSE))</f>
        <v/>
      </c>
      <c r="AD60" s="256" t="str">
        <f>IF(AD58="","",VLOOKUP(AD58,'シフト記号表（勤務時間帯）'!$C$6:$U$35,19,FALSE))</f>
        <v/>
      </c>
      <c r="AE60" s="256" t="str">
        <f>IF(AE58="","",VLOOKUP(AE58,'シフト記号表（勤務時間帯）'!$C$6:$U$35,19,FALSE))</f>
        <v/>
      </c>
      <c r="AF60" s="257" t="str">
        <f>IF(AF58="","",VLOOKUP(AF58,'シフト記号表（勤務時間帯）'!$C$6:$U$35,19,FALSE))</f>
        <v/>
      </c>
      <c r="AG60" s="255" t="str">
        <f>IF(AG58="","",VLOOKUP(AG58,'シフト記号表（勤務時間帯）'!$C$6:$U$35,19,FALSE))</f>
        <v/>
      </c>
      <c r="AH60" s="256" t="str">
        <f>IF(AH58="","",VLOOKUP(AH58,'シフト記号表（勤務時間帯）'!$C$6:$U$35,19,FALSE))</f>
        <v/>
      </c>
      <c r="AI60" s="256" t="str">
        <f>IF(AI58="","",VLOOKUP(AI58,'シフト記号表（勤務時間帯）'!$C$6:$U$35,19,FALSE))</f>
        <v/>
      </c>
      <c r="AJ60" s="256" t="str">
        <f>IF(AJ58="","",VLOOKUP(AJ58,'シフト記号表（勤務時間帯）'!$C$6:$U$35,19,FALSE))</f>
        <v/>
      </c>
      <c r="AK60" s="256" t="str">
        <f>IF(AK58="","",VLOOKUP(AK58,'シフト記号表（勤務時間帯）'!$C$6:$U$35,19,FALSE))</f>
        <v/>
      </c>
      <c r="AL60" s="256" t="str">
        <f>IF(AL58="","",VLOOKUP(AL58,'シフト記号表（勤務時間帯）'!$C$6:$U$35,19,FALSE))</f>
        <v/>
      </c>
      <c r="AM60" s="257" t="str">
        <f>IF(AM58="","",VLOOKUP(AM58,'シフト記号表（勤務時間帯）'!$C$6:$U$35,19,FALSE))</f>
        <v/>
      </c>
      <c r="AN60" s="255" t="str">
        <f>IF(AN58="","",VLOOKUP(AN58,'シフト記号表（勤務時間帯）'!$C$6:$U$35,19,FALSE))</f>
        <v/>
      </c>
      <c r="AO60" s="256" t="str">
        <f>IF(AO58="","",VLOOKUP(AO58,'シフト記号表（勤務時間帯）'!$C$6:$U$35,19,FALSE))</f>
        <v/>
      </c>
      <c r="AP60" s="256" t="str">
        <f>IF(AP58="","",VLOOKUP(AP58,'シフト記号表（勤務時間帯）'!$C$6:$U$35,19,FALSE))</f>
        <v/>
      </c>
      <c r="AQ60" s="256" t="str">
        <f>IF(AQ58="","",VLOOKUP(AQ58,'シフト記号表（勤務時間帯）'!$C$6:$U$35,19,FALSE))</f>
        <v/>
      </c>
      <c r="AR60" s="256" t="str">
        <f>IF(AR58="","",VLOOKUP(AR58,'シフト記号表（勤務時間帯）'!$C$6:$U$35,19,FALSE))</f>
        <v/>
      </c>
      <c r="AS60" s="256" t="str">
        <f>IF(AS58="","",VLOOKUP(AS58,'シフト記号表（勤務時間帯）'!$C$6:$U$35,19,FALSE))</f>
        <v/>
      </c>
      <c r="AT60" s="257" t="str">
        <f>IF(AT58="","",VLOOKUP(AT58,'シフト記号表（勤務時間帯）'!$C$6:$U$35,19,FALSE))</f>
        <v/>
      </c>
      <c r="AU60" s="255" t="str">
        <f>IF(AU58="","",VLOOKUP(AU58,'シフト記号表（勤務時間帯）'!$C$6:$U$35,19,FALSE))</f>
        <v/>
      </c>
      <c r="AV60" s="256" t="str">
        <f>IF(AV58="","",VLOOKUP(AV58,'シフト記号表（勤務時間帯）'!$C$6:$U$35,19,FALSE))</f>
        <v/>
      </c>
      <c r="AW60" s="256" t="str">
        <f>IF(AW58="","",VLOOKUP(AW58,'シフト記号表（勤務時間帯）'!$C$6:$U$35,19,FALSE))</f>
        <v/>
      </c>
      <c r="AX60" s="920">
        <f>IF($BB$3="４週",SUM(S60:AT60),IF($BB$3="暦月",SUM(S60:AW60),""))</f>
        <v>0</v>
      </c>
      <c r="AY60" s="921"/>
      <c r="AZ60" s="922">
        <f>IF($BB$3="４週",AX60/4,IF($BB$3="暦月",'通所リハ（1枚版）'!AX60/('通所リハ（1枚版）'!$BB$8/7),""))</f>
        <v>0</v>
      </c>
      <c r="BA60" s="923"/>
      <c r="BB60" s="972"/>
      <c r="BC60" s="952"/>
      <c r="BD60" s="952"/>
      <c r="BE60" s="952"/>
      <c r="BF60" s="953"/>
    </row>
    <row r="61" spans="2:58" s="267" customFormat="1" ht="6" customHeight="1" thickBot="1" x14ac:dyDescent="0.25">
      <c r="B61" s="260"/>
      <c r="C61" s="261"/>
      <c r="D61" s="261"/>
      <c r="E61" s="261"/>
      <c r="F61" s="262"/>
      <c r="G61" s="262"/>
      <c r="H61" s="263"/>
      <c r="I61" s="263"/>
      <c r="J61" s="263"/>
      <c r="K61" s="263"/>
      <c r="L61" s="262"/>
      <c r="M61" s="262"/>
      <c r="N61" s="262"/>
      <c r="O61" s="262"/>
      <c r="P61" s="264"/>
      <c r="Q61" s="264"/>
      <c r="R61" s="264"/>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5"/>
      <c r="AY61" s="265"/>
      <c r="AZ61" s="265"/>
      <c r="BA61" s="265"/>
      <c r="BB61" s="262"/>
      <c r="BC61" s="262"/>
      <c r="BD61" s="262"/>
      <c r="BE61" s="262"/>
      <c r="BF61" s="266"/>
    </row>
    <row r="62" spans="2:58" ht="20.100000000000001" customHeight="1" x14ac:dyDescent="0.2">
      <c r="B62" s="268"/>
      <c r="C62" s="269"/>
      <c r="D62" s="269"/>
      <c r="E62" s="269"/>
      <c r="F62" s="270"/>
      <c r="G62" s="981" t="s">
        <v>203</v>
      </c>
      <c r="H62" s="981"/>
      <c r="I62" s="981"/>
      <c r="J62" s="981"/>
      <c r="K62" s="982"/>
      <c r="L62" s="271"/>
      <c r="M62" s="987" t="s">
        <v>204</v>
      </c>
      <c r="N62" s="988"/>
      <c r="O62" s="988"/>
      <c r="P62" s="988"/>
      <c r="Q62" s="988"/>
      <c r="R62" s="989"/>
      <c r="S62" s="272" t="str">
        <f t="shared" ref="S62:AH68"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X68"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968" t="str">
        <f t="shared" si="2"/>
        <v/>
      </c>
      <c r="AY62" s="969"/>
      <c r="AZ62" s="970" t="str">
        <f t="shared" ref="AZ62:AZ68" si="3">IF(AX62="","",IF($BB$3="４週",AX62/4,IF($BB$3="暦月",AX62/($BB$8/7),"")))</f>
        <v/>
      </c>
      <c r="BA62" s="971"/>
      <c r="BB62" s="957"/>
      <c r="BC62" s="958"/>
      <c r="BD62" s="958"/>
      <c r="BE62" s="958"/>
      <c r="BF62" s="959"/>
    </row>
    <row r="63" spans="2:58" ht="20.25" customHeight="1" x14ac:dyDescent="0.2">
      <c r="B63" s="275"/>
      <c r="C63" s="276"/>
      <c r="D63" s="276"/>
      <c r="E63" s="276"/>
      <c r="F63" s="277"/>
      <c r="G63" s="983"/>
      <c r="H63" s="983"/>
      <c r="I63" s="983"/>
      <c r="J63" s="983"/>
      <c r="K63" s="984"/>
      <c r="L63" s="278"/>
      <c r="M63" s="966" t="s">
        <v>205</v>
      </c>
      <c r="N63" s="966"/>
      <c r="O63" s="966"/>
      <c r="P63" s="966"/>
      <c r="Q63" s="966"/>
      <c r="R63" s="967"/>
      <c r="S63" s="272" t="str">
        <f t="shared" si="1"/>
        <v/>
      </c>
      <c r="T63" s="273" t="str">
        <f t="shared" si="1"/>
        <v/>
      </c>
      <c r="U63" s="273" t="str">
        <f t="shared" si="1"/>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968" t="str">
        <f t="shared" si="2"/>
        <v/>
      </c>
      <c r="AY63" s="969"/>
      <c r="AZ63" s="970" t="str">
        <f t="shared" si="3"/>
        <v/>
      </c>
      <c r="BA63" s="971"/>
      <c r="BB63" s="960"/>
      <c r="BC63" s="961"/>
      <c r="BD63" s="961"/>
      <c r="BE63" s="961"/>
      <c r="BF63" s="962"/>
    </row>
    <row r="64" spans="2:58" ht="20.25" customHeight="1" x14ac:dyDescent="0.2">
      <c r="B64" s="275"/>
      <c r="C64" s="276"/>
      <c r="D64" s="276"/>
      <c r="E64" s="276"/>
      <c r="F64" s="277"/>
      <c r="G64" s="983"/>
      <c r="H64" s="983"/>
      <c r="I64" s="983"/>
      <c r="J64" s="983"/>
      <c r="K64" s="984"/>
      <c r="L64" s="278"/>
      <c r="M64" s="966" t="s">
        <v>206</v>
      </c>
      <c r="N64" s="966"/>
      <c r="O64" s="966"/>
      <c r="P64" s="966"/>
      <c r="Q64" s="966"/>
      <c r="R64" s="967"/>
      <c r="S64" s="272" t="str">
        <f t="shared" si="1"/>
        <v/>
      </c>
      <c r="T64" s="273" t="str">
        <f t="shared" si="1"/>
        <v/>
      </c>
      <c r="U64" s="273" t="str">
        <f t="shared" si="1"/>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968" t="str">
        <f t="shared" si="2"/>
        <v/>
      </c>
      <c r="AY64" s="969"/>
      <c r="AZ64" s="970" t="str">
        <f t="shared" si="3"/>
        <v/>
      </c>
      <c r="BA64" s="971"/>
      <c r="BB64" s="960"/>
      <c r="BC64" s="961"/>
      <c r="BD64" s="961"/>
      <c r="BE64" s="961"/>
      <c r="BF64" s="962"/>
    </row>
    <row r="65" spans="1:73" ht="20.25" customHeight="1" x14ac:dyDescent="0.2">
      <c r="B65" s="275"/>
      <c r="C65" s="276"/>
      <c r="D65" s="276"/>
      <c r="E65" s="276"/>
      <c r="F65" s="277"/>
      <c r="G65" s="983"/>
      <c r="H65" s="983"/>
      <c r="I65" s="983"/>
      <c r="J65" s="983"/>
      <c r="K65" s="984"/>
      <c r="L65" s="278"/>
      <c r="M65" s="966" t="s">
        <v>207</v>
      </c>
      <c r="N65" s="966"/>
      <c r="O65" s="966"/>
      <c r="P65" s="966"/>
      <c r="Q65" s="966"/>
      <c r="R65" s="967"/>
      <c r="S65" s="272" t="str">
        <f t="shared" si="1"/>
        <v/>
      </c>
      <c r="T65" s="273" t="str">
        <f t="shared" si="1"/>
        <v/>
      </c>
      <c r="U65" s="273" t="str">
        <f t="shared" si="1"/>
        <v/>
      </c>
      <c r="V65" s="273" t="str">
        <f t="shared" si="1"/>
        <v/>
      </c>
      <c r="W65" s="273" t="str">
        <f t="shared" si="1"/>
        <v/>
      </c>
      <c r="X65" s="273" t="str">
        <f t="shared" si="1"/>
        <v/>
      </c>
      <c r="Y65" s="274" t="str">
        <f t="shared" si="1"/>
        <v/>
      </c>
      <c r="Z65" s="272" t="str">
        <f t="shared" si="1"/>
        <v/>
      </c>
      <c r="AA65" s="273" t="str">
        <f t="shared" si="1"/>
        <v/>
      </c>
      <c r="AB65" s="273" t="str">
        <f t="shared" si="1"/>
        <v/>
      </c>
      <c r="AC65" s="273" t="str">
        <f t="shared" si="1"/>
        <v/>
      </c>
      <c r="AD65" s="273" t="str">
        <f t="shared" si="1"/>
        <v/>
      </c>
      <c r="AE65" s="273" t="str">
        <f t="shared" si="1"/>
        <v/>
      </c>
      <c r="AF65" s="274" t="str">
        <f t="shared" si="1"/>
        <v/>
      </c>
      <c r="AG65" s="272" t="str">
        <f t="shared" si="1"/>
        <v/>
      </c>
      <c r="AH65" s="273" t="str">
        <f t="shared" si="1"/>
        <v/>
      </c>
      <c r="AI65" s="273" t="str">
        <f t="shared" si="2"/>
        <v/>
      </c>
      <c r="AJ65" s="273" t="str">
        <f t="shared" si="2"/>
        <v/>
      </c>
      <c r="AK65" s="273" t="str">
        <f t="shared" si="2"/>
        <v/>
      </c>
      <c r="AL65" s="273" t="str">
        <f t="shared" si="2"/>
        <v/>
      </c>
      <c r="AM65" s="274" t="str">
        <f t="shared" si="2"/>
        <v/>
      </c>
      <c r="AN65" s="272" t="str">
        <f t="shared" si="2"/>
        <v/>
      </c>
      <c r="AO65" s="273" t="str">
        <f t="shared" si="2"/>
        <v/>
      </c>
      <c r="AP65" s="273" t="str">
        <f t="shared" si="2"/>
        <v/>
      </c>
      <c r="AQ65" s="273" t="str">
        <f t="shared" si="2"/>
        <v/>
      </c>
      <c r="AR65" s="273" t="str">
        <f t="shared" si="2"/>
        <v/>
      </c>
      <c r="AS65" s="273" t="str">
        <f t="shared" si="2"/>
        <v/>
      </c>
      <c r="AT65" s="274" t="str">
        <f t="shared" si="2"/>
        <v/>
      </c>
      <c r="AU65" s="272" t="str">
        <f t="shared" si="2"/>
        <v/>
      </c>
      <c r="AV65" s="273" t="str">
        <f t="shared" si="2"/>
        <v/>
      </c>
      <c r="AW65" s="273" t="str">
        <f t="shared" si="2"/>
        <v/>
      </c>
      <c r="AX65" s="968" t="str">
        <f t="shared" si="2"/>
        <v/>
      </c>
      <c r="AY65" s="969"/>
      <c r="AZ65" s="970" t="str">
        <f t="shared" si="3"/>
        <v/>
      </c>
      <c r="BA65" s="971"/>
      <c r="BB65" s="960"/>
      <c r="BC65" s="961"/>
      <c r="BD65" s="961"/>
      <c r="BE65" s="961"/>
      <c r="BF65" s="962"/>
    </row>
    <row r="66" spans="1:73" ht="20.25" customHeight="1" x14ac:dyDescent="0.2">
      <c r="B66" s="275"/>
      <c r="C66" s="276"/>
      <c r="D66" s="276"/>
      <c r="E66" s="276"/>
      <c r="F66" s="277"/>
      <c r="G66" s="983"/>
      <c r="H66" s="983"/>
      <c r="I66" s="983"/>
      <c r="J66" s="983"/>
      <c r="K66" s="984"/>
      <c r="L66" s="278"/>
      <c r="M66" s="966" t="s">
        <v>208</v>
      </c>
      <c r="N66" s="966"/>
      <c r="O66" s="966"/>
      <c r="P66" s="966"/>
      <c r="Q66" s="966"/>
      <c r="R66" s="967"/>
      <c r="S66" s="272" t="str">
        <f t="shared" si="1"/>
        <v/>
      </c>
      <c r="T66" s="273" t="str">
        <f t="shared" si="1"/>
        <v/>
      </c>
      <c r="U66" s="273" t="str">
        <f t="shared" si="1"/>
        <v/>
      </c>
      <c r="V66" s="273" t="str">
        <f t="shared" si="1"/>
        <v/>
      </c>
      <c r="W66" s="273" t="str">
        <f t="shared" si="1"/>
        <v/>
      </c>
      <c r="X66" s="273" t="str">
        <f t="shared" si="1"/>
        <v/>
      </c>
      <c r="Y66" s="274" t="str">
        <f t="shared" si="1"/>
        <v/>
      </c>
      <c r="Z66" s="272" t="str">
        <f t="shared" si="1"/>
        <v/>
      </c>
      <c r="AA66" s="273" t="str">
        <f t="shared" si="1"/>
        <v/>
      </c>
      <c r="AB66" s="273" t="str">
        <f t="shared" si="1"/>
        <v/>
      </c>
      <c r="AC66" s="273" t="str">
        <f t="shared" si="1"/>
        <v/>
      </c>
      <c r="AD66" s="273" t="str">
        <f t="shared" si="1"/>
        <v/>
      </c>
      <c r="AE66" s="273" t="str">
        <f t="shared" si="1"/>
        <v/>
      </c>
      <c r="AF66" s="274" t="str">
        <f t="shared" si="1"/>
        <v/>
      </c>
      <c r="AG66" s="272" t="str">
        <f t="shared" si="1"/>
        <v/>
      </c>
      <c r="AH66" s="273" t="str">
        <f t="shared" si="1"/>
        <v/>
      </c>
      <c r="AI66" s="273" t="str">
        <f t="shared" si="2"/>
        <v/>
      </c>
      <c r="AJ66" s="273" t="str">
        <f t="shared" si="2"/>
        <v/>
      </c>
      <c r="AK66" s="273" t="str">
        <f t="shared" si="2"/>
        <v/>
      </c>
      <c r="AL66" s="273" t="str">
        <f t="shared" si="2"/>
        <v/>
      </c>
      <c r="AM66" s="274" t="str">
        <f t="shared" si="2"/>
        <v/>
      </c>
      <c r="AN66" s="272" t="str">
        <f t="shared" si="2"/>
        <v/>
      </c>
      <c r="AO66" s="273" t="str">
        <f t="shared" si="2"/>
        <v/>
      </c>
      <c r="AP66" s="273" t="str">
        <f t="shared" si="2"/>
        <v/>
      </c>
      <c r="AQ66" s="273" t="str">
        <f t="shared" si="2"/>
        <v/>
      </c>
      <c r="AR66" s="273" t="str">
        <f t="shared" si="2"/>
        <v/>
      </c>
      <c r="AS66" s="273" t="str">
        <f t="shared" si="2"/>
        <v/>
      </c>
      <c r="AT66" s="274" t="str">
        <f t="shared" si="2"/>
        <v/>
      </c>
      <c r="AU66" s="272" t="str">
        <f t="shared" si="2"/>
        <v/>
      </c>
      <c r="AV66" s="273" t="str">
        <f t="shared" si="2"/>
        <v/>
      </c>
      <c r="AW66" s="273" t="str">
        <f t="shared" si="2"/>
        <v/>
      </c>
      <c r="AX66" s="968" t="str">
        <f t="shared" si="2"/>
        <v/>
      </c>
      <c r="AY66" s="969"/>
      <c r="AZ66" s="970" t="str">
        <f t="shared" si="3"/>
        <v/>
      </c>
      <c r="BA66" s="971"/>
      <c r="BB66" s="960"/>
      <c r="BC66" s="961"/>
      <c r="BD66" s="961"/>
      <c r="BE66" s="961"/>
      <c r="BF66" s="962"/>
    </row>
    <row r="67" spans="1:73" ht="20.25" customHeight="1" x14ac:dyDescent="0.2">
      <c r="B67" s="275"/>
      <c r="C67" s="276"/>
      <c r="D67" s="276"/>
      <c r="E67" s="276"/>
      <c r="F67" s="277"/>
      <c r="G67" s="983"/>
      <c r="H67" s="983"/>
      <c r="I67" s="983"/>
      <c r="J67" s="983"/>
      <c r="K67" s="984"/>
      <c r="L67" s="278"/>
      <c r="M67" s="966" t="s">
        <v>209</v>
      </c>
      <c r="N67" s="966"/>
      <c r="O67" s="966"/>
      <c r="P67" s="966"/>
      <c r="Q67" s="966"/>
      <c r="R67" s="967"/>
      <c r="S67" s="272" t="str">
        <f t="shared" si="1"/>
        <v/>
      </c>
      <c r="T67" s="273" t="str">
        <f t="shared" si="1"/>
        <v/>
      </c>
      <c r="U67" s="273" t="str">
        <f t="shared" si="1"/>
        <v/>
      </c>
      <c r="V67" s="273" t="str">
        <f t="shared" si="1"/>
        <v/>
      </c>
      <c r="W67" s="273" t="str">
        <f t="shared" si="1"/>
        <v/>
      </c>
      <c r="X67" s="273" t="str">
        <f t="shared" si="1"/>
        <v/>
      </c>
      <c r="Y67" s="274" t="str">
        <f t="shared" si="1"/>
        <v/>
      </c>
      <c r="Z67" s="272" t="str">
        <f t="shared" si="1"/>
        <v/>
      </c>
      <c r="AA67" s="273" t="str">
        <f t="shared" si="1"/>
        <v/>
      </c>
      <c r="AB67" s="273" t="str">
        <f t="shared" si="1"/>
        <v/>
      </c>
      <c r="AC67" s="273" t="str">
        <f t="shared" si="1"/>
        <v/>
      </c>
      <c r="AD67" s="273" t="str">
        <f t="shared" si="1"/>
        <v/>
      </c>
      <c r="AE67" s="273" t="str">
        <f t="shared" si="1"/>
        <v/>
      </c>
      <c r="AF67" s="274" t="str">
        <f t="shared" si="1"/>
        <v/>
      </c>
      <c r="AG67" s="272" t="str">
        <f t="shared" si="1"/>
        <v/>
      </c>
      <c r="AH67" s="273" t="str">
        <f t="shared" si="1"/>
        <v/>
      </c>
      <c r="AI67" s="273" t="str">
        <f t="shared" si="2"/>
        <v/>
      </c>
      <c r="AJ67" s="273" t="str">
        <f t="shared" si="2"/>
        <v/>
      </c>
      <c r="AK67" s="273" t="str">
        <f t="shared" si="2"/>
        <v/>
      </c>
      <c r="AL67" s="273" t="str">
        <f t="shared" si="2"/>
        <v/>
      </c>
      <c r="AM67" s="274" t="str">
        <f t="shared" si="2"/>
        <v/>
      </c>
      <c r="AN67" s="272" t="str">
        <f t="shared" si="2"/>
        <v/>
      </c>
      <c r="AO67" s="273" t="str">
        <f t="shared" si="2"/>
        <v/>
      </c>
      <c r="AP67" s="273" t="str">
        <f t="shared" si="2"/>
        <v/>
      </c>
      <c r="AQ67" s="273" t="str">
        <f t="shared" si="2"/>
        <v/>
      </c>
      <c r="AR67" s="273" t="str">
        <f t="shared" si="2"/>
        <v/>
      </c>
      <c r="AS67" s="273" t="str">
        <f t="shared" si="2"/>
        <v/>
      </c>
      <c r="AT67" s="274" t="str">
        <f t="shared" si="2"/>
        <v/>
      </c>
      <c r="AU67" s="272" t="str">
        <f t="shared" si="2"/>
        <v/>
      </c>
      <c r="AV67" s="273" t="str">
        <f t="shared" si="2"/>
        <v/>
      </c>
      <c r="AW67" s="273" t="str">
        <f t="shared" si="2"/>
        <v/>
      </c>
      <c r="AX67" s="968" t="str">
        <f t="shared" si="2"/>
        <v/>
      </c>
      <c r="AY67" s="969"/>
      <c r="AZ67" s="970" t="str">
        <f t="shared" si="3"/>
        <v/>
      </c>
      <c r="BA67" s="971"/>
      <c r="BB67" s="960"/>
      <c r="BC67" s="961"/>
      <c r="BD67" s="961"/>
      <c r="BE67" s="961"/>
      <c r="BF67" s="962"/>
    </row>
    <row r="68" spans="1:73" ht="20.25" customHeight="1" x14ac:dyDescent="0.2">
      <c r="B68" s="279"/>
      <c r="C68" s="280"/>
      <c r="D68" s="280"/>
      <c r="E68" s="280"/>
      <c r="F68" s="277"/>
      <c r="G68" s="985"/>
      <c r="H68" s="985"/>
      <c r="I68" s="985"/>
      <c r="J68" s="985"/>
      <c r="K68" s="986"/>
      <c r="L68" s="281"/>
      <c r="M68" s="990" t="s">
        <v>210</v>
      </c>
      <c r="N68" s="990"/>
      <c r="O68" s="990"/>
      <c r="P68" s="990"/>
      <c r="Q68" s="990"/>
      <c r="R68" s="991"/>
      <c r="S68" s="272" t="str">
        <f t="shared" si="1"/>
        <v/>
      </c>
      <c r="T68" s="273" t="str">
        <f t="shared" si="1"/>
        <v/>
      </c>
      <c r="U68" s="273" t="str">
        <f t="shared" si="1"/>
        <v/>
      </c>
      <c r="V68" s="273" t="str">
        <f t="shared" si="1"/>
        <v/>
      </c>
      <c r="W68" s="273" t="str">
        <f t="shared" si="1"/>
        <v/>
      </c>
      <c r="X68" s="273" t="str">
        <f t="shared" si="1"/>
        <v/>
      </c>
      <c r="Y68" s="274" t="str">
        <f t="shared" si="1"/>
        <v/>
      </c>
      <c r="Z68" s="272" t="str">
        <f t="shared" si="1"/>
        <v/>
      </c>
      <c r="AA68" s="273" t="str">
        <f t="shared" si="1"/>
        <v/>
      </c>
      <c r="AB68" s="273" t="str">
        <f t="shared" si="1"/>
        <v/>
      </c>
      <c r="AC68" s="273" t="str">
        <f t="shared" si="1"/>
        <v/>
      </c>
      <c r="AD68" s="273" t="str">
        <f t="shared" si="1"/>
        <v/>
      </c>
      <c r="AE68" s="273" t="str">
        <f t="shared" si="1"/>
        <v/>
      </c>
      <c r="AF68" s="274" t="str">
        <f t="shared" si="1"/>
        <v/>
      </c>
      <c r="AG68" s="272" t="str">
        <f t="shared" si="1"/>
        <v/>
      </c>
      <c r="AH68" s="273" t="str">
        <f t="shared" si="1"/>
        <v/>
      </c>
      <c r="AI68" s="273" t="str">
        <f t="shared" si="2"/>
        <v/>
      </c>
      <c r="AJ68" s="273" t="str">
        <f t="shared" si="2"/>
        <v/>
      </c>
      <c r="AK68" s="273" t="str">
        <f t="shared" si="2"/>
        <v/>
      </c>
      <c r="AL68" s="273" t="str">
        <f t="shared" si="2"/>
        <v/>
      </c>
      <c r="AM68" s="274" t="str">
        <f t="shared" si="2"/>
        <v/>
      </c>
      <c r="AN68" s="272" t="str">
        <f t="shared" si="2"/>
        <v/>
      </c>
      <c r="AO68" s="273" t="str">
        <f t="shared" si="2"/>
        <v/>
      </c>
      <c r="AP68" s="273" t="str">
        <f t="shared" si="2"/>
        <v/>
      </c>
      <c r="AQ68" s="273" t="str">
        <f t="shared" si="2"/>
        <v/>
      </c>
      <c r="AR68" s="273" t="str">
        <f t="shared" si="2"/>
        <v/>
      </c>
      <c r="AS68" s="273" t="str">
        <f t="shared" si="2"/>
        <v/>
      </c>
      <c r="AT68" s="274" t="str">
        <f t="shared" si="2"/>
        <v/>
      </c>
      <c r="AU68" s="272" t="str">
        <f t="shared" si="2"/>
        <v/>
      </c>
      <c r="AV68" s="273" t="str">
        <f t="shared" si="2"/>
        <v/>
      </c>
      <c r="AW68" s="273" t="str">
        <f t="shared" si="2"/>
        <v/>
      </c>
      <c r="AX68" s="968" t="str">
        <f t="shared" si="2"/>
        <v/>
      </c>
      <c r="AY68" s="969"/>
      <c r="AZ68" s="970" t="str">
        <f t="shared" si="3"/>
        <v/>
      </c>
      <c r="BA68" s="971"/>
      <c r="BB68" s="960"/>
      <c r="BC68" s="961"/>
      <c r="BD68" s="961"/>
      <c r="BE68" s="961"/>
      <c r="BF68" s="962"/>
    </row>
    <row r="69" spans="1:73" ht="20.25" customHeight="1" thickBot="1" x14ac:dyDescent="0.25">
      <c r="B69" s="282"/>
      <c r="C69" s="283"/>
      <c r="D69" s="283"/>
      <c r="E69" s="283"/>
      <c r="F69" s="283"/>
      <c r="G69" s="976" t="s">
        <v>211</v>
      </c>
      <c r="H69" s="976"/>
      <c r="I69" s="976"/>
      <c r="J69" s="976"/>
      <c r="K69" s="976"/>
      <c r="L69" s="976"/>
      <c r="M69" s="976"/>
      <c r="N69" s="976"/>
      <c r="O69" s="976"/>
      <c r="P69" s="976"/>
      <c r="Q69" s="976"/>
      <c r="R69" s="977"/>
      <c r="S69" s="284"/>
      <c r="T69" s="285"/>
      <c r="U69" s="285"/>
      <c r="V69" s="285"/>
      <c r="W69" s="285"/>
      <c r="X69" s="285"/>
      <c r="Y69" s="286"/>
      <c r="Z69" s="284"/>
      <c r="AA69" s="285"/>
      <c r="AB69" s="285"/>
      <c r="AC69" s="285"/>
      <c r="AD69" s="285"/>
      <c r="AE69" s="285"/>
      <c r="AF69" s="286"/>
      <c r="AG69" s="284"/>
      <c r="AH69" s="285"/>
      <c r="AI69" s="285"/>
      <c r="AJ69" s="285"/>
      <c r="AK69" s="285"/>
      <c r="AL69" s="285"/>
      <c r="AM69" s="286"/>
      <c r="AN69" s="284"/>
      <c r="AO69" s="285"/>
      <c r="AP69" s="285"/>
      <c r="AQ69" s="285"/>
      <c r="AR69" s="285"/>
      <c r="AS69" s="285"/>
      <c r="AT69" s="286"/>
      <c r="AU69" s="284"/>
      <c r="AV69" s="285"/>
      <c r="AW69" s="286"/>
      <c r="AX69" s="978"/>
      <c r="AY69" s="979"/>
      <c r="AZ69" s="979"/>
      <c r="BA69" s="980"/>
      <c r="BB69" s="963"/>
      <c r="BC69" s="964"/>
      <c r="BD69" s="964"/>
      <c r="BE69" s="964"/>
      <c r="BF69" s="965"/>
    </row>
    <row r="70" spans="1:73" ht="13.5" customHeight="1" x14ac:dyDescent="0.2">
      <c r="C70" s="287"/>
      <c r="D70" s="287"/>
      <c r="E70" s="287"/>
      <c r="F70" s="287"/>
      <c r="G70" s="288"/>
      <c r="H70" s="289"/>
      <c r="AF70" s="290"/>
    </row>
    <row r="71" spans="1:73" ht="11.4" customHeight="1" x14ac:dyDescent="0.2">
      <c r="A71" s="291"/>
      <c r="B71" s="291"/>
      <c r="C71" s="291"/>
      <c r="D71" s="291"/>
      <c r="E71" s="291"/>
      <c r="F71" s="291"/>
      <c r="G71" s="291"/>
      <c r="H71" s="292"/>
      <c r="I71" s="292"/>
      <c r="J71" s="292"/>
      <c r="K71" s="292"/>
      <c r="L71" s="292"/>
      <c r="M71" s="292"/>
      <c r="N71" s="292"/>
      <c r="O71" s="292"/>
      <c r="P71" s="292"/>
      <c r="Q71" s="292"/>
      <c r="R71" s="292"/>
      <c r="S71" s="292"/>
      <c r="T71" s="292"/>
      <c r="U71" s="292"/>
      <c r="V71" s="292"/>
      <c r="W71" s="292"/>
      <c r="X71" s="292"/>
      <c r="Y71" s="292"/>
      <c r="Z71" s="292"/>
      <c r="AA71" s="292"/>
      <c r="AB71" s="292"/>
      <c r="AC71" s="292"/>
      <c r="AD71" s="292"/>
      <c r="AE71" s="292"/>
      <c r="AF71" s="292"/>
      <c r="AG71" s="292"/>
      <c r="AH71" s="292"/>
      <c r="AI71" s="292"/>
      <c r="AJ71" s="292"/>
      <c r="AK71" s="292"/>
      <c r="AL71" s="292"/>
      <c r="AM71" s="292"/>
      <c r="AN71" s="292"/>
      <c r="AO71" s="292"/>
      <c r="AP71" s="292"/>
      <c r="AQ71" s="292"/>
      <c r="AR71" s="293"/>
      <c r="AS71" s="293"/>
      <c r="AT71" s="293"/>
      <c r="AU71" s="293"/>
      <c r="AV71" s="293"/>
      <c r="AW71" s="293"/>
      <c r="AX71" s="293"/>
      <c r="AY71" s="293"/>
      <c r="AZ71" s="293"/>
      <c r="BA71" s="293"/>
    </row>
    <row r="72" spans="1:73" ht="20.25" customHeight="1" x14ac:dyDescent="0.2">
      <c r="A72" s="294"/>
      <c r="B72" s="294"/>
      <c r="C72" s="291"/>
      <c r="D72" s="291"/>
      <c r="E72" s="291"/>
      <c r="F72" s="291"/>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94"/>
      <c r="AP72" s="294"/>
      <c r="AQ72" s="294"/>
      <c r="AR72" s="295"/>
      <c r="AS72" s="295"/>
      <c r="AT72" s="295"/>
      <c r="AU72" s="295"/>
      <c r="AV72" s="295"/>
      <c r="BN72" s="296"/>
      <c r="BO72" s="297"/>
      <c r="BP72" s="296"/>
      <c r="BQ72" s="296"/>
      <c r="BR72" s="296"/>
      <c r="BS72" s="298"/>
      <c r="BT72" s="299"/>
      <c r="BU72" s="299"/>
    </row>
    <row r="73" spans="1:73" ht="20.25" customHeight="1" x14ac:dyDescent="0.2">
      <c r="A73" s="291"/>
      <c r="B73" s="291"/>
      <c r="C73" s="300"/>
      <c r="D73" s="300"/>
      <c r="E73" s="300"/>
      <c r="F73" s="300"/>
      <c r="G73" s="300"/>
      <c r="H73" s="301"/>
      <c r="I73" s="301"/>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1"/>
      <c r="AL73" s="291"/>
      <c r="AM73" s="291"/>
      <c r="AN73" s="291"/>
      <c r="AO73" s="291"/>
      <c r="AP73" s="291"/>
      <c r="AQ73" s="291"/>
    </row>
    <row r="74" spans="1:73" ht="20.25" customHeight="1" x14ac:dyDescent="0.2">
      <c r="A74" s="291"/>
      <c r="B74" s="291"/>
      <c r="C74" s="300"/>
      <c r="D74" s="300"/>
      <c r="E74" s="300"/>
      <c r="F74" s="300"/>
      <c r="G74" s="300"/>
      <c r="H74" s="301"/>
      <c r="I74" s="301"/>
      <c r="J74" s="291"/>
      <c r="K74" s="291"/>
      <c r="L74" s="291"/>
      <c r="M74" s="291"/>
      <c r="N74" s="291"/>
      <c r="O74" s="291"/>
      <c r="P74" s="291"/>
      <c r="Q74" s="291"/>
      <c r="R74" s="291"/>
      <c r="S74" s="291"/>
      <c r="T74" s="291"/>
      <c r="U74" s="291"/>
      <c r="V74" s="291"/>
      <c r="W74" s="291"/>
      <c r="X74" s="291"/>
      <c r="Y74" s="291"/>
      <c r="Z74" s="291"/>
      <c r="AA74" s="291"/>
      <c r="AB74" s="291"/>
      <c r="AC74" s="291"/>
      <c r="AD74" s="291"/>
      <c r="AE74" s="291"/>
      <c r="AF74" s="291"/>
      <c r="AG74" s="291"/>
      <c r="AH74" s="291"/>
      <c r="AI74" s="291"/>
      <c r="AJ74" s="291"/>
      <c r="AK74" s="291"/>
      <c r="AL74" s="291"/>
      <c r="AM74" s="291"/>
      <c r="AN74" s="291"/>
      <c r="AO74" s="291"/>
      <c r="AP74" s="291"/>
      <c r="AQ74" s="291"/>
    </row>
    <row r="75" spans="1:73" ht="20.25" customHeight="1" x14ac:dyDescent="0.2">
      <c r="A75" s="291"/>
      <c r="B75" s="291"/>
      <c r="C75" s="301"/>
      <c r="D75" s="301"/>
      <c r="E75" s="301"/>
      <c r="F75" s="301"/>
      <c r="G75" s="301"/>
      <c r="H75" s="291"/>
      <c r="I75" s="291"/>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row>
    <row r="76" spans="1:73" ht="20.25" customHeight="1" x14ac:dyDescent="0.2">
      <c r="A76" s="291"/>
      <c r="B76" s="291"/>
      <c r="C76" s="301"/>
      <c r="D76" s="301"/>
      <c r="E76" s="301"/>
      <c r="F76" s="301"/>
      <c r="G76" s="30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row>
    <row r="77" spans="1:73" ht="20.25" customHeight="1" x14ac:dyDescent="0.2">
      <c r="A77" s="291"/>
      <c r="B77" s="291"/>
      <c r="C77" s="301"/>
      <c r="D77" s="301"/>
      <c r="E77" s="301"/>
      <c r="F77" s="301"/>
      <c r="G77" s="30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291"/>
    </row>
    <row r="78" spans="1:73" ht="20.25" customHeight="1" x14ac:dyDescent="0.2">
      <c r="C78" s="290"/>
      <c r="D78" s="290"/>
      <c r="E78" s="290"/>
      <c r="F78" s="290"/>
      <c r="G78" s="290"/>
    </row>
  </sheetData>
  <sheetProtection sheet="1" insertColumns="0" deleteRows="0"/>
  <mergeCells count="251">
    <mergeCell ref="G62:K68"/>
    <mergeCell ref="M62:R62"/>
    <mergeCell ref="AX62:AY62"/>
    <mergeCell ref="AZ62:BA62"/>
    <mergeCell ref="M68:R68"/>
    <mergeCell ref="AX68:AY68"/>
    <mergeCell ref="AZ68:BA68"/>
    <mergeCell ref="AZ64:BA64"/>
    <mergeCell ref="M65:R65"/>
    <mergeCell ref="AX65:AY65"/>
    <mergeCell ref="AZ65:BA65"/>
    <mergeCell ref="M66:R66"/>
    <mergeCell ref="AX66:AY66"/>
    <mergeCell ref="AZ66:BA66"/>
    <mergeCell ref="G55:G57"/>
    <mergeCell ref="H55:K57"/>
    <mergeCell ref="L55:O57"/>
    <mergeCell ref="P55:R55"/>
    <mergeCell ref="BB62:BF69"/>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G69:R69"/>
    <mergeCell ref="AX69:BA69"/>
    <mergeCell ref="M67:R67"/>
    <mergeCell ref="AX67:AY67"/>
    <mergeCell ref="AZ67:BA67"/>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14"/>
  <conditionalFormatting sqref="S24">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改正関係（介護分野の文書に係る負担軽減）\01_厚労省の様式例（厚労省HPからダウンロード）\[1-3_参考様式1-05_勤務表_通所リハビリテーション.xlsx]プルダウン・リスト'!#REF!</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E6" sqref="E6"/>
    </sheetView>
  </sheetViews>
  <sheetFormatPr defaultColWidth="10" defaultRowHeight="19.2" x14ac:dyDescent="0.2"/>
  <cols>
    <col min="1" max="1" width="1.77734375" style="304" customWidth="1"/>
    <col min="2" max="2" width="6.21875" style="303" customWidth="1"/>
    <col min="3" max="3" width="11.77734375" style="303" customWidth="1"/>
    <col min="4" max="4" width="3.77734375" style="303" bestFit="1" customWidth="1"/>
    <col min="5" max="5" width="17.33203125" style="304" customWidth="1"/>
    <col min="6" max="6" width="3.77734375" style="304" bestFit="1" customWidth="1"/>
    <col min="7" max="7" width="17.33203125" style="304" customWidth="1"/>
    <col min="8" max="8" width="3.77734375" style="304" bestFit="1" customWidth="1"/>
    <col min="9" max="9" width="17.33203125" style="303" customWidth="1"/>
    <col min="10" max="10" width="3.77734375" style="304" bestFit="1" customWidth="1"/>
    <col min="11" max="11" width="17.33203125" style="304" customWidth="1"/>
    <col min="12" max="12" width="3.77734375" style="304" customWidth="1"/>
    <col min="13" max="13" width="17.33203125" style="304" customWidth="1"/>
    <col min="14" max="14" width="3.77734375" style="304" customWidth="1"/>
    <col min="15" max="15" width="17.33203125" style="304" customWidth="1"/>
    <col min="16" max="16" width="3.77734375" style="304" customWidth="1"/>
    <col min="17" max="17" width="17.33203125" style="304" customWidth="1"/>
    <col min="18" max="18" width="3.77734375" style="304" customWidth="1"/>
    <col min="19" max="19" width="17.33203125" style="304" customWidth="1"/>
    <col min="20" max="20" width="3.77734375" style="304" customWidth="1"/>
    <col min="21" max="21" width="17.33203125" style="304" customWidth="1"/>
    <col min="22" max="22" width="3.77734375" style="304" customWidth="1"/>
    <col min="23" max="23" width="56.21875" style="304" customWidth="1"/>
    <col min="24" max="16384" width="10" style="304"/>
  </cols>
  <sheetData>
    <row r="1" spans="2:23" x14ac:dyDescent="0.2">
      <c r="B1" s="302" t="s">
        <v>212</v>
      </c>
    </row>
    <row r="2" spans="2:23" x14ac:dyDescent="0.2">
      <c r="B2" s="305" t="s">
        <v>213</v>
      </c>
      <c r="E2" s="306"/>
      <c r="I2" s="307"/>
    </row>
    <row r="3" spans="2:23" x14ac:dyDescent="0.2">
      <c r="B3" s="307" t="s">
        <v>214</v>
      </c>
      <c r="E3" s="306" t="s">
        <v>215</v>
      </c>
      <c r="I3" s="307"/>
    </row>
    <row r="4" spans="2:23" x14ac:dyDescent="0.2">
      <c r="B4" s="305"/>
      <c r="E4" s="992" t="s">
        <v>216</v>
      </c>
      <c r="F4" s="992"/>
      <c r="G4" s="992"/>
      <c r="H4" s="992"/>
      <c r="I4" s="992"/>
      <c r="J4" s="992"/>
      <c r="K4" s="992"/>
      <c r="M4" s="992" t="s">
        <v>217</v>
      </c>
      <c r="N4" s="992"/>
      <c r="O4" s="992"/>
      <c r="Q4" s="992" t="s">
        <v>218</v>
      </c>
      <c r="R4" s="992"/>
      <c r="S4" s="992"/>
      <c r="T4" s="992"/>
      <c r="U4" s="992"/>
      <c r="W4" s="992" t="s">
        <v>219</v>
      </c>
    </row>
    <row r="5" spans="2:23" x14ac:dyDescent="0.2">
      <c r="B5" s="303" t="s">
        <v>187</v>
      </c>
      <c r="C5" s="303" t="s">
        <v>220</v>
      </c>
      <c r="E5" s="303" t="s">
        <v>221</v>
      </c>
      <c r="F5" s="303"/>
      <c r="G5" s="303" t="s">
        <v>222</v>
      </c>
      <c r="I5" s="303" t="s">
        <v>223</v>
      </c>
      <c r="K5" s="303" t="s">
        <v>216</v>
      </c>
      <c r="M5" s="303" t="s">
        <v>224</v>
      </c>
      <c r="O5" s="303" t="s">
        <v>225</v>
      </c>
      <c r="Q5" s="303" t="s">
        <v>224</v>
      </c>
      <c r="S5" s="303" t="s">
        <v>225</v>
      </c>
      <c r="U5" s="303" t="s">
        <v>216</v>
      </c>
      <c r="W5" s="992"/>
    </row>
    <row r="6" spans="2:23" x14ac:dyDescent="0.2">
      <c r="B6" s="303">
        <v>1</v>
      </c>
      <c r="C6" s="308" t="s">
        <v>226</v>
      </c>
      <c r="D6" s="303" t="s">
        <v>227</v>
      </c>
      <c r="E6" s="309">
        <v>0.375</v>
      </c>
      <c r="F6" s="303" t="s">
        <v>184</v>
      </c>
      <c r="G6" s="309">
        <v>0.72916666666666663</v>
      </c>
      <c r="H6" s="304" t="s">
        <v>228</v>
      </c>
      <c r="I6" s="309">
        <v>4.1666666666666664E-2</v>
      </c>
      <c r="J6" s="304" t="s">
        <v>167</v>
      </c>
      <c r="K6" s="310">
        <f t="shared" ref="K6:K8" si="0">(G6-E6-I6)*24</f>
        <v>7.4999999999999982</v>
      </c>
      <c r="M6" s="309">
        <v>0.39583333333333331</v>
      </c>
      <c r="N6" s="303" t="s">
        <v>184</v>
      </c>
      <c r="O6" s="309">
        <v>0.6875</v>
      </c>
      <c r="Q6" s="311">
        <f>IF(E6&lt;M6,M6,E6)</f>
        <v>0.39583333333333331</v>
      </c>
      <c r="R6" s="303" t="s">
        <v>184</v>
      </c>
      <c r="S6" s="311">
        <f t="shared" ref="S6:S8" si="1">IF(G6&gt;O6,O6,G6)</f>
        <v>0.6875</v>
      </c>
      <c r="U6" s="312">
        <f t="shared" ref="U6:U8" si="2">(S6-Q6)*24</f>
        <v>7</v>
      </c>
      <c r="W6" s="313"/>
    </row>
    <row r="7" spans="2:23" x14ac:dyDescent="0.2">
      <c r="B7" s="303">
        <v>2</v>
      </c>
      <c r="C7" s="308" t="s">
        <v>229</v>
      </c>
      <c r="D7" s="303" t="s">
        <v>227</v>
      </c>
      <c r="E7" s="309"/>
      <c r="F7" s="303" t="s">
        <v>184</v>
      </c>
      <c r="G7" s="309"/>
      <c r="H7" s="304" t="s">
        <v>228</v>
      </c>
      <c r="I7" s="309">
        <v>0</v>
      </c>
      <c r="J7" s="304" t="s">
        <v>167</v>
      </c>
      <c r="K7" s="310">
        <f t="shared" si="0"/>
        <v>0</v>
      </c>
      <c r="M7" s="309"/>
      <c r="N7" s="303" t="s">
        <v>184</v>
      </c>
      <c r="O7" s="309"/>
      <c r="Q7" s="311">
        <f t="shared" ref="Q7:Q8" si="3">IF(E7&lt;M7,M7,E7)</f>
        <v>0</v>
      </c>
      <c r="R7" s="303" t="s">
        <v>184</v>
      </c>
      <c r="S7" s="311">
        <f t="shared" si="1"/>
        <v>0</v>
      </c>
      <c r="U7" s="312">
        <f t="shared" si="2"/>
        <v>0</v>
      </c>
      <c r="W7" s="313"/>
    </row>
    <row r="8" spans="2:23" x14ac:dyDescent="0.2">
      <c r="B8" s="303">
        <v>3</v>
      </c>
      <c r="C8" s="308" t="s">
        <v>230</v>
      </c>
      <c r="D8" s="303" t="s">
        <v>227</v>
      </c>
      <c r="E8" s="309"/>
      <c r="F8" s="303" t="s">
        <v>184</v>
      </c>
      <c r="G8" s="309"/>
      <c r="H8" s="304" t="s">
        <v>228</v>
      </c>
      <c r="I8" s="309">
        <v>0</v>
      </c>
      <c r="J8" s="304" t="s">
        <v>167</v>
      </c>
      <c r="K8" s="310">
        <f t="shared" si="0"/>
        <v>0</v>
      </c>
      <c r="M8" s="309"/>
      <c r="N8" s="303" t="s">
        <v>184</v>
      </c>
      <c r="O8" s="309"/>
      <c r="Q8" s="311">
        <f t="shared" si="3"/>
        <v>0</v>
      </c>
      <c r="R8" s="303" t="s">
        <v>184</v>
      </c>
      <c r="S8" s="311">
        <f t="shared" si="1"/>
        <v>0</v>
      </c>
      <c r="U8" s="312">
        <f t="shared" si="2"/>
        <v>0</v>
      </c>
      <c r="W8" s="313"/>
    </row>
    <row r="9" spans="2:23" x14ac:dyDescent="0.2">
      <c r="B9" s="303">
        <v>4</v>
      </c>
      <c r="C9" s="308" t="s">
        <v>231</v>
      </c>
      <c r="D9" s="303" t="s">
        <v>227</v>
      </c>
      <c r="E9" s="309"/>
      <c r="F9" s="303" t="s">
        <v>184</v>
      </c>
      <c r="G9" s="309"/>
      <c r="H9" s="304" t="s">
        <v>228</v>
      </c>
      <c r="I9" s="309">
        <v>0</v>
      </c>
      <c r="J9" s="304" t="s">
        <v>167</v>
      </c>
      <c r="K9" s="310">
        <f>(G9-E9-I9)*24</f>
        <v>0</v>
      </c>
      <c r="M9" s="309"/>
      <c r="N9" s="303" t="s">
        <v>184</v>
      </c>
      <c r="O9" s="309"/>
      <c r="Q9" s="311">
        <f>IF(E9&lt;M9,M9,E9)</f>
        <v>0</v>
      </c>
      <c r="R9" s="303" t="s">
        <v>184</v>
      </c>
      <c r="S9" s="311">
        <f>IF(G9&gt;O9,O9,G9)</f>
        <v>0</v>
      </c>
      <c r="U9" s="312">
        <f>(S9-Q9)*24</f>
        <v>0</v>
      </c>
      <c r="W9" s="313"/>
    </row>
    <row r="10" spans="2:23" x14ac:dyDescent="0.2">
      <c r="B10" s="303">
        <v>5</v>
      </c>
      <c r="C10" s="308" t="s">
        <v>232</v>
      </c>
      <c r="D10" s="303" t="s">
        <v>227</v>
      </c>
      <c r="E10" s="309"/>
      <c r="F10" s="303" t="s">
        <v>184</v>
      </c>
      <c r="G10" s="309"/>
      <c r="H10" s="304" t="s">
        <v>228</v>
      </c>
      <c r="I10" s="309">
        <v>0</v>
      </c>
      <c r="J10" s="304" t="s">
        <v>167</v>
      </c>
      <c r="K10" s="310">
        <f>(G10-E10-I10)*24</f>
        <v>0</v>
      </c>
      <c r="M10" s="309"/>
      <c r="N10" s="303" t="s">
        <v>184</v>
      </c>
      <c r="O10" s="309"/>
      <c r="Q10" s="311">
        <f t="shared" ref="Q10:Q25" si="4">IF(E10&lt;M10,M10,E10)</f>
        <v>0</v>
      </c>
      <c r="R10" s="303" t="s">
        <v>184</v>
      </c>
      <c r="S10" s="311">
        <f t="shared" ref="S10:S25" si="5">IF(G10&gt;O10,O10,G10)</f>
        <v>0</v>
      </c>
      <c r="U10" s="312">
        <f t="shared" ref="U10:U25" si="6">(S10-Q10)*24</f>
        <v>0</v>
      </c>
      <c r="W10" s="313"/>
    </row>
    <row r="11" spans="2:23" x14ac:dyDescent="0.2">
      <c r="B11" s="303">
        <v>6</v>
      </c>
      <c r="C11" s="308" t="s">
        <v>233</v>
      </c>
      <c r="D11" s="303" t="s">
        <v>227</v>
      </c>
      <c r="E11" s="309"/>
      <c r="F11" s="303" t="s">
        <v>184</v>
      </c>
      <c r="G11" s="309"/>
      <c r="H11" s="304" t="s">
        <v>228</v>
      </c>
      <c r="I11" s="309">
        <v>0</v>
      </c>
      <c r="J11" s="304" t="s">
        <v>167</v>
      </c>
      <c r="K11" s="310">
        <f t="shared" ref="K11:K25" si="7">(G11-E11-I11)*24</f>
        <v>0</v>
      </c>
      <c r="M11" s="309"/>
      <c r="N11" s="303" t="s">
        <v>184</v>
      </c>
      <c r="O11" s="309"/>
      <c r="Q11" s="311">
        <f t="shared" si="4"/>
        <v>0</v>
      </c>
      <c r="R11" s="303" t="s">
        <v>184</v>
      </c>
      <c r="S11" s="311">
        <f t="shared" si="5"/>
        <v>0</v>
      </c>
      <c r="U11" s="312">
        <f t="shared" si="6"/>
        <v>0</v>
      </c>
      <c r="W11" s="313"/>
    </row>
    <row r="12" spans="2:23" x14ac:dyDescent="0.2">
      <c r="B12" s="303">
        <v>7</v>
      </c>
      <c r="C12" s="308" t="s">
        <v>234</v>
      </c>
      <c r="D12" s="303" t="s">
        <v>227</v>
      </c>
      <c r="E12" s="309"/>
      <c r="F12" s="303" t="s">
        <v>184</v>
      </c>
      <c r="G12" s="309"/>
      <c r="H12" s="304" t="s">
        <v>228</v>
      </c>
      <c r="I12" s="309">
        <v>0</v>
      </c>
      <c r="J12" s="304" t="s">
        <v>167</v>
      </c>
      <c r="K12" s="310">
        <f t="shared" si="7"/>
        <v>0</v>
      </c>
      <c r="M12" s="309"/>
      <c r="N12" s="303" t="s">
        <v>184</v>
      </c>
      <c r="O12" s="309"/>
      <c r="Q12" s="311">
        <f t="shared" si="4"/>
        <v>0</v>
      </c>
      <c r="R12" s="303" t="s">
        <v>184</v>
      </c>
      <c r="S12" s="311">
        <f t="shared" si="5"/>
        <v>0</v>
      </c>
      <c r="U12" s="312">
        <f t="shared" si="6"/>
        <v>0</v>
      </c>
      <c r="W12" s="313"/>
    </row>
    <row r="13" spans="2:23" x14ac:dyDescent="0.2">
      <c r="B13" s="303">
        <v>8</v>
      </c>
      <c r="C13" s="308" t="s">
        <v>235</v>
      </c>
      <c r="D13" s="303" t="s">
        <v>227</v>
      </c>
      <c r="E13" s="309"/>
      <c r="F13" s="303" t="s">
        <v>184</v>
      </c>
      <c r="G13" s="309"/>
      <c r="H13" s="304" t="s">
        <v>228</v>
      </c>
      <c r="I13" s="309">
        <v>0</v>
      </c>
      <c r="J13" s="304" t="s">
        <v>167</v>
      </c>
      <c r="K13" s="310">
        <f t="shared" si="7"/>
        <v>0</v>
      </c>
      <c r="M13" s="309"/>
      <c r="N13" s="303" t="s">
        <v>184</v>
      </c>
      <c r="O13" s="309"/>
      <c r="Q13" s="311">
        <f t="shared" si="4"/>
        <v>0</v>
      </c>
      <c r="R13" s="303" t="s">
        <v>184</v>
      </c>
      <c r="S13" s="311">
        <f t="shared" si="5"/>
        <v>0</v>
      </c>
      <c r="U13" s="312">
        <f t="shared" si="6"/>
        <v>0</v>
      </c>
      <c r="W13" s="313"/>
    </row>
    <row r="14" spans="2:23" x14ac:dyDescent="0.2">
      <c r="B14" s="303">
        <v>9</v>
      </c>
      <c r="C14" s="308" t="s">
        <v>236</v>
      </c>
      <c r="D14" s="303" t="s">
        <v>227</v>
      </c>
      <c r="E14" s="309"/>
      <c r="F14" s="303" t="s">
        <v>184</v>
      </c>
      <c r="G14" s="309"/>
      <c r="H14" s="304" t="s">
        <v>228</v>
      </c>
      <c r="I14" s="309">
        <v>0</v>
      </c>
      <c r="J14" s="304" t="s">
        <v>167</v>
      </c>
      <c r="K14" s="310">
        <f t="shared" si="7"/>
        <v>0</v>
      </c>
      <c r="M14" s="309"/>
      <c r="N14" s="303" t="s">
        <v>184</v>
      </c>
      <c r="O14" s="309"/>
      <c r="Q14" s="311">
        <f t="shared" si="4"/>
        <v>0</v>
      </c>
      <c r="R14" s="303" t="s">
        <v>184</v>
      </c>
      <c r="S14" s="311">
        <f t="shared" si="5"/>
        <v>0</v>
      </c>
      <c r="U14" s="312">
        <f t="shared" si="6"/>
        <v>0</v>
      </c>
      <c r="W14" s="313"/>
    </row>
    <row r="15" spans="2:23" x14ac:dyDescent="0.2">
      <c r="B15" s="303">
        <v>10</v>
      </c>
      <c r="C15" s="308" t="s">
        <v>237</v>
      </c>
      <c r="D15" s="303" t="s">
        <v>227</v>
      </c>
      <c r="E15" s="309"/>
      <c r="F15" s="303" t="s">
        <v>184</v>
      </c>
      <c r="G15" s="309"/>
      <c r="H15" s="304" t="s">
        <v>228</v>
      </c>
      <c r="I15" s="309">
        <v>0</v>
      </c>
      <c r="J15" s="304" t="s">
        <v>167</v>
      </c>
      <c r="K15" s="310">
        <f t="shared" si="7"/>
        <v>0</v>
      </c>
      <c r="M15" s="309"/>
      <c r="N15" s="303" t="s">
        <v>184</v>
      </c>
      <c r="O15" s="309"/>
      <c r="Q15" s="311">
        <f t="shared" si="4"/>
        <v>0</v>
      </c>
      <c r="R15" s="303" t="s">
        <v>184</v>
      </c>
      <c r="S15" s="311">
        <f>IF(G15&gt;O15,O15,G15)</f>
        <v>0</v>
      </c>
      <c r="U15" s="312">
        <f t="shared" si="6"/>
        <v>0</v>
      </c>
      <c r="W15" s="313"/>
    </row>
    <row r="16" spans="2:23" x14ac:dyDescent="0.2">
      <c r="B16" s="303">
        <v>11</v>
      </c>
      <c r="C16" s="308" t="s">
        <v>238</v>
      </c>
      <c r="D16" s="303" t="s">
        <v>227</v>
      </c>
      <c r="E16" s="309"/>
      <c r="F16" s="303" t="s">
        <v>184</v>
      </c>
      <c r="G16" s="309"/>
      <c r="H16" s="304" t="s">
        <v>228</v>
      </c>
      <c r="I16" s="309">
        <v>0</v>
      </c>
      <c r="J16" s="304" t="s">
        <v>167</v>
      </c>
      <c r="K16" s="310">
        <f t="shared" si="7"/>
        <v>0</v>
      </c>
      <c r="M16" s="309"/>
      <c r="N16" s="303" t="s">
        <v>184</v>
      </c>
      <c r="O16" s="309"/>
      <c r="Q16" s="311">
        <f t="shared" si="4"/>
        <v>0</v>
      </c>
      <c r="R16" s="303" t="s">
        <v>184</v>
      </c>
      <c r="S16" s="311">
        <f t="shared" si="5"/>
        <v>0</v>
      </c>
      <c r="U16" s="312">
        <f t="shared" si="6"/>
        <v>0</v>
      </c>
      <c r="W16" s="313"/>
    </row>
    <row r="17" spans="2:23" x14ac:dyDescent="0.2">
      <c r="B17" s="303">
        <v>12</v>
      </c>
      <c r="C17" s="308" t="s">
        <v>239</v>
      </c>
      <c r="D17" s="303" t="s">
        <v>227</v>
      </c>
      <c r="E17" s="309"/>
      <c r="F17" s="303" t="s">
        <v>184</v>
      </c>
      <c r="G17" s="309"/>
      <c r="H17" s="304" t="s">
        <v>228</v>
      </c>
      <c r="I17" s="309">
        <v>0</v>
      </c>
      <c r="J17" s="304" t="s">
        <v>167</v>
      </c>
      <c r="K17" s="310">
        <f t="shared" si="7"/>
        <v>0</v>
      </c>
      <c r="M17" s="309"/>
      <c r="N17" s="303" t="s">
        <v>184</v>
      </c>
      <c r="O17" s="309"/>
      <c r="Q17" s="311">
        <f t="shared" si="4"/>
        <v>0</v>
      </c>
      <c r="R17" s="303" t="s">
        <v>184</v>
      </c>
      <c r="S17" s="311">
        <f t="shared" si="5"/>
        <v>0</v>
      </c>
      <c r="U17" s="312">
        <f t="shared" si="6"/>
        <v>0</v>
      </c>
      <c r="W17" s="313"/>
    </row>
    <row r="18" spans="2:23" x14ac:dyDescent="0.2">
      <c r="B18" s="303">
        <v>13</v>
      </c>
      <c r="C18" s="308" t="s">
        <v>240</v>
      </c>
      <c r="D18" s="303" t="s">
        <v>227</v>
      </c>
      <c r="E18" s="309"/>
      <c r="F18" s="303" t="s">
        <v>184</v>
      </c>
      <c r="G18" s="309"/>
      <c r="H18" s="304" t="s">
        <v>228</v>
      </c>
      <c r="I18" s="309">
        <v>0</v>
      </c>
      <c r="J18" s="304" t="s">
        <v>167</v>
      </c>
      <c r="K18" s="310">
        <f t="shared" si="7"/>
        <v>0</v>
      </c>
      <c r="M18" s="309"/>
      <c r="N18" s="303" t="s">
        <v>184</v>
      </c>
      <c r="O18" s="309"/>
      <c r="Q18" s="311">
        <f t="shared" si="4"/>
        <v>0</v>
      </c>
      <c r="R18" s="303" t="s">
        <v>184</v>
      </c>
      <c r="S18" s="311">
        <f t="shared" si="5"/>
        <v>0</v>
      </c>
      <c r="U18" s="312">
        <f t="shared" si="6"/>
        <v>0</v>
      </c>
      <c r="W18" s="313"/>
    </row>
    <row r="19" spans="2:23" x14ac:dyDescent="0.2">
      <c r="B19" s="303">
        <v>14</v>
      </c>
      <c r="C19" s="308" t="s">
        <v>241</v>
      </c>
      <c r="D19" s="303" t="s">
        <v>227</v>
      </c>
      <c r="E19" s="309"/>
      <c r="F19" s="303" t="s">
        <v>184</v>
      </c>
      <c r="G19" s="309"/>
      <c r="H19" s="304" t="s">
        <v>228</v>
      </c>
      <c r="I19" s="309">
        <v>0</v>
      </c>
      <c r="J19" s="304" t="s">
        <v>167</v>
      </c>
      <c r="K19" s="310">
        <f t="shared" si="7"/>
        <v>0</v>
      </c>
      <c r="M19" s="309"/>
      <c r="N19" s="303" t="s">
        <v>184</v>
      </c>
      <c r="O19" s="309"/>
      <c r="Q19" s="311">
        <f t="shared" si="4"/>
        <v>0</v>
      </c>
      <c r="R19" s="303" t="s">
        <v>184</v>
      </c>
      <c r="S19" s="311">
        <f t="shared" si="5"/>
        <v>0</v>
      </c>
      <c r="U19" s="312">
        <f t="shared" si="6"/>
        <v>0</v>
      </c>
      <c r="W19" s="313"/>
    </row>
    <row r="20" spans="2:23" x14ac:dyDescent="0.2">
      <c r="B20" s="303">
        <v>15</v>
      </c>
      <c r="C20" s="308" t="s">
        <v>242</v>
      </c>
      <c r="D20" s="303" t="s">
        <v>227</v>
      </c>
      <c r="E20" s="309"/>
      <c r="F20" s="303" t="s">
        <v>184</v>
      </c>
      <c r="G20" s="309"/>
      <c r="H20" s="304" t="s">
        <v>228</v>
      </c>
      <c r="I20" s="309">
        <v>0</v>
      </c>
      <c r="J20" s="304" t="s">
        <v>167</v>
      </c>
      <c r="K20" s="314">
        <f t="shared" si="7"/>
        <v>0</v>
      </c>
      <c r="M20" s="309"/>
      <c r="N20" s="303" t="s">
        <v>184</v>
      </c>
      <c r="O20" s="309"/>
      <c r="Q20" s="311">
        <f t="shared" si="4"/>
        <v>0</v>
      </c>
      <c r="R20" s="303" t="s">
        <v>184</v>
      </c>
      <c r="S20" s="311">
        <f t="shared" si="5"/>
        <v>0</v>
      </c>
      <c r="U20" s="312">
        <f t="shared" si="6"/>
        <v>0</v>
      </c>
      <c r="W20" s="313"/>
    </row>
    <row r="21" spans="2:23" x14ac:dyDescent="0.2">
      <c r="B21" s="303">
        <v>16</v>
      </c>
      <c r="C21" s="308" t="s">
        <v>243</v>
      </c>
      <c r="D21" s="303" t="s">
        <v>227</v>
      </c>
      <c r="E21" s="309"/>
      <c r="F21" s="303" t="s">
        <v>184</v>
      </c>
      <c r="G21" s="309"/>
      <c r="H21" s="304" t="s">
        <v>228</v>
      </c>
      <c r="I21" s="309">
        <v>0</v>
      </c>
      <c r="J21" s="304" t="s">
        <v>167</v>
      </c>
      <c r="K21" s="310">
        <f t="shared" si="7"/>
        <v>0</v>
      </c>
      <c r="M21" s="309"/>
      <c r="N21" s="303" t="s">
        <v>184</v>
      </c>
      <c r="O21" s="309"/>
      <c r="Q21" s="311">
        <f t="shared" si="4"/>
        <v>0</v>
      </c>
      <c r="R21" s="303" t="s">
        <v>184</v>
      </c>
      <c r="S21" s="311">
        <f t="shared" si="5"/>
        <v>0</v>
      </c>
      <c r="U21" s="312">
        <f t="shared" si="6"/>
        <v>0</v>
      </c>
      <c r="W21" s="313"/>
    </row>
    <row r="22" spans="2:23" x14ac:dyDescent="0.2">
      <c r="B22" s="303">
        <v>17</v>
      </c>
      <c r="C22" s="308" t="s">
        <v>244</v>
      </c>
      <c r="D22" s="303" t="s">
        <v>227</v>
      </c>
      <c r="E22" s="309"/>
      <c r="F22" s="303" t="s">
        <v>184</v>
      </c>
      <c r="G22" s="309"/>
      <c r="H22" s="304" t="s">
        <v>228</v>
      </c>
      <c r="I22" s="309">
        <v>0</v>
      </c>
      <c r="J22" s="304" t="s">
        <v>167</v>
      </c>
      <c r="K22" s="310">
        <f t="shared" si="7"/>
        <v>0</v>
      </c>
      <c r="M22" s="309"/>
      <c r="N22" s="303" t="s">
        <v>184</v>
      </c>
      <c r="O22" s="309"/>
      <c r="Q22" s="311">
        <f t="shared" si="4"/>
        <v>0</v>
      </c>
      <c r="R22" s="303" t="s">
        <v>184</v>
      </c>
      <c r="S22" s="311">
        <f t="shared" si="5"/>
        <v>0</v>
      </c>
      <c r="U22" s="312">
        <f t="shared" si="6"/>
        <v>0</v>
      </c>
      <c r="W22" s="313"/>
    </row>
    <row r="23" spans="2:23" x14ac:dyDescent="0.2">
      <c r="B23" s="303">
        <v>18</v>
      </c>
      <c r="C23" s="308" t="s">
        <v>245</v>
      </c>
      <c r="D23" s="303" t="s">
        <v>227</v>
      </c>
      <c r="E23" s="309"/>
      <c r="F23" s="303" t="s">
        <v>184</v>
      </c>
      <c r="G23" s="309"/>
      <c r="H23" s="304" t="s">
        <v>228</v>
      </c>
      <c r="I23" s="309">
        <v>0</v>
      </c>
      <c r="J23" s="304" t="s">
        <v>167</v>
      </c>
      <c r="K23" s="310">
        <f t="shared" si="7"/>
        <v>0</v>
      </c>
      <c r="M23" s="309"/>
      <c r="N23" s="303" t="s">
        <v>184</v>
      </c>
      <c r="O23" s="309"/>
      <c r="Q23" s="311">
        <f t="shared" si="4"/>
        <v>0</v>
      </c>
      <c r="R23" s="303" t="s">
        <v>184</v>
      </c>
      <c r="S23" s="311">
        <f t="shared" si="5"/>
        <v>0</v>
      </c>
      <c r="U23" s="312">
        <f t="shared" si="6"/>
        <v>0</v>
      </c>
      <c r="W23" s="313"/>
    </row>
    <row r="24" spans="2:23" x14ac:dyDescent="0.2">
      <c r="B24" s="303">
        <v>19</v>
      </c>
      <c r="C24" s="308" t="s">
        <v>246</v>
      </c>
      <c r="D24" s="303" t="s">
        <v>227</v>
      </c>
      <c r="E24" s="309"/>
      <c r="F24" s="303" t="s">
        <v>184</v>
      </c>
      <c r="G24" s="309"/>
      <c r="H24" s="304" t="s">
        <v>228</v>
      </c>
      <c r="I24" s="309">
        <v>0</v>
      </c>
      <c r="J24" s="304" t="s">
        <v>167</v>
      </c>
      <c r="K24" s="310">
        <f t="shared" si="7"/>
        <v>0</v>
      </c>
      <c r="M24" s="309"/>
      <c r="N24" s="303" t="s">
        <v>184</v>
      </c>
      <c r="O24" s="309"/>
      <c r="Q24" s="311">
        <f t="shared" si="4"/>
        <v>0</v>
      </c>
      <c r="R24" s="303" t="s">
        <v>184</v>
      </c>
      <c r="S24" s="311">
        <f t="shared" si="5"/>
        <v>0</v>
      </c>
      <c r="U24" s="312">
        <f t="shared" si="6"/>
        <v>0</v>
      </c>
      <c r="W24" s="313"/>
    </row>
    <row r="25" spans="2:23" x14ac:dyDescent="0.2">
      <c r="B25" s="303">
        <v>20</v>
      </c>
      <c r="C25" s="308" t="s">
        <v>247</v>
      </c>
      <c r="D25" s="303" t="s">
        <v>227</v>
      </c>
      <c r="E25" s="309"/>
      <c r="F25" s="303" t="s">
        <v>184</v>
      </c>
      <c r="G25" s="309"/>
      <c r="H25" s="304" t="s">
        <v>228</v>
      </c>
      <c r="I25" s="309">
        <v>0</v>
      </c>
      <c r="J25" s="304" t="s">
        <v>167</v>
      </c>
      <c r="K25" s="310">
        <f t="shared" si="7"/>
        <v>0</v>
      </c>
      <c r="M25" s="309"/>
      <c r="N25" s="303" t="s">
        <v>184</v>
      </c>
      <c r="O25" s="309"/>
      <c r="Q25" s="311">
        <f t="shared" si="4"/>
        <v>0</v>
      </c>
      <c r="R25" s="303" t="s">
        <v>184</v>
      </c>
      <c r="S25" s="311">
        <f t="shared" si="5"/>
        <v>0</v>
      </c>
      <c r="U25" s="312">
        <f t="shared" si="6"/>
        <v>0</v>
      </c>
      <c r="W25" s="313"/>
    </row>
    <row r="26" spans="2:23" x14ac:dyDescent="0.2">
      <c r="B26" s="303">
        <v>21</v>
      </c>
      <c r="C26" s="308" t="s">
        <v>248</v>
      </c>
      <c r="D26" s="303" t="s">
        <v>227</v>
      </c>
      <c r="E26" s="315"/>
      <c r="F26" s="303" t="s">
        <v>184</v>
      </c>
      <c r="G26" s="315"/>
      <c r="H26" s="304" t="s">
        <v>228</v>
      </c>
      <c r="I26" s="315"/>
      <c r="J26" s="304" t="s">
        <v>167</v>
      </c>
      <c r="K26" s="308">
        <v>1</v>
      </c>
      <c r="M26" s="310"/>
      <c r="N26" s="303" t="s">
        <v>184</v>
      </c>
      <c r="O26" s="310"/>
      <c r="Q26" s="310"/>
      <c r="R26" s="303" t="s">
        <v>184</v>
      </c>
      <c r="S26" s="310"/>
      <c r="U26" s="308">
        <v>1</v>
      </c>
      <c r="W26" s="313"/>
    </row>
    <row r="27" spans="2:23" x14ac:dyDescent="0.2">
      <c r="B27" s="303">
        <v>22</v>
      </c>
      <c r="C27" s="308" t="s">
        <v>249</v>
      </c>
      <c r="D27" s="303" t="s">
        <v>227</v>
      </c>
      <c r="E27" s="315"/>
      <c r="F27" s="303" t="s">
        <v>184</v>
      </c>
      <c r="G27" s="315"/>
      <c r="H27" s="304" t="s">
        <v>228</v>
      </c>
      <c r="I27" s="315"/>
      <c r="J27" s="304" t="s">
        <v>167</v>
      </c>
      <c r="K27" s="308">
        <v>2</v>
      </c>
      <c r="M27" s="310"/>
      <c r="N27" s="303" t="s">
        <v>184</v>
      </c>
      <c r="O27" s="310"/>
      <c r="Q27" s="310"/>
      <c r="R27" s="303" t="s">
        <v>184</v>
      </c>
      <c r="S27" s="310"/>
      <c r="U27" s="308">
        <v>2</v>
      </c>
      <c r="W27" s="313"/>
    </row>
    <row r="28" spans="2:23" x14ac:dyDescent="0.2">
      <c r="B28" s="303">
        <v>23</v>
      </c>
      <c r="C28" s="308" t="s">
        <v>250</v>
      </c>
      <c r="D28" s="303" t="s">
        <v>227</v>
      </c>
      <c r="E28" s="315"/>
      <c r="F28" s="303" t="s">
        <v>184</v>
      </c>
      <c r="G28" s="315"/>
      <c r="H28" s="304" t="s">
        <v>228</v>
      </c>
      <c r="I28" s="315"/>
      <c r="J28" s="304" t="s">
        <v>167</v>
      </c>
      <c r="K28" s="308">
        <v>3</v>
      </c>
      <c r="M28" s="310"/>
      <c r="N28" s="303" t="s">
        <v>184</v>
      </c>
      <c r="O28" s="310"/>
      <c r="Q28" s="310"/>
      <c r="R28" s="303" t="s">
        <v>184</v>
      </c>
      <c r="S28" s="310"/>
      <c r="U28" s="308">
        <v>3</v>
      </c>
      <c r="W28" s="313"/>
    </row>
    <row r="29" spans="2:23" x14ac:dyDescent="0.2">
      <c r="B29" s="303">
        <v>24</v>
      </c>
      <c r="C29" s="308" t="s">
        <v>251</v>
      </c>
      <c r="D29" s="303" t="s">
        <v>227</v>
      </c>
      <c r="E29" s="315"/>
      <c r="F29" s="303" t="s">
        <v>184</v>
      </c>
      <c r="G29" s="315"/>
      <c r="H29" s="304" t="s">
        <v>228</v>
      </c>
      <c r="I29" s="315"/>
      <c r="J29" s="304" t="s">
        <v>167</v>
      </c>
      <c r="K29" s="308">
        <v>4</v>
      </c>
      <c r="M29" s="310"/>
      <c r="N29" s="303" t="s">
        <v>184</v>
      </c>
      <c r="O29" s="310"/>
      <c r="Q29" s="310"/>
      <c r="R29" s="303" t="s">
        <v>184</v>
      </c>
      <c r="S29" s="310"/>
      <c r="U29" s="308">
        <v>4</v>
      </c>
      <c r="W29" s="313"/>
    </row>
    <row r="30" spans="2:23" x14ac:dyDescent="0.2">
      <c r="B30" s="303">
        <v>25</v>
      </c>
      <c r="C30" s="308" t="s">
        <v>252</v>
      </c>
      <c r="D30" s="303" t="s">
        <v>227</v>
      </c>
      <c r="E30" s="315"/>
      <c r="F30" s="303" t="s">
        <v>184</v>
      </c>
      <c r="G30" s="315"/>
      <c r="H30" s="304" t="s">
        <v>228</v>
      </c>
      <c r="I30" s="315"/>
      <c r="J30" s="304" t="s">
        <v>167</v>
      </c>
      <c r="K30" s="308">
        <v>4</v>
      </c>
      <c r="M30" s="310"/>
      <c r="N30" s="303" t="s">
        <v>184</v>
      </c>
      <c r="O30" s="310"/>
      <c r="Q30" s="310"/>
      <c r="R30" s="303" t="s">
        <v>184</v>
      </c>
      <c r="S30" s="310"/>
      <c r="U30" s="308">
        <v>3</v>
      </c>
      <c r="W30" s="313"/>
    </row>
    <row r="31" spans="2:23" x14ac:dyDescent="0.2">
      <c r="B31" s="303">
        <v>26</v>
      </c>
      <c r="C31" s="308" t="s">
        <v>253</v>
      </c>
      <c r="D31" s="303" t="s">
        <v>227</v>
      </c>
      <c r="E31" s="315"/>
      <c r="F31" s="303" t="s">
        <v>184</v>
      </c>
      <c r="G31" s="315"/>
      <c r="H31" s="304" t="s">
        <v>228</v>
      </c>
      <c r="I31" s="315"/>
      <c r="J31" s="304" t="s">
        <v>167</v>
      </c>
      <c r="K31" s="308">
        <v>5</v>
      </c>
      <c r="M31" s="310"/>
      <c r="N31" s="303" t="s">
        <v>184</v>
      </c>
      <c r="O31" s="310"/>
      <c r="Q31" s="310"/>
      <c r="R31" s="303" t="s">
        <v>184</v>
      </c>
      <c r="S31" s="310"/>
      <c r="U31" s="308">
        <v>5</v>
      </c>
      <c r="W31" s="313"/>
    </row>
    <row r="32" spans="2:23" x14ac:dyDescent="0.2">
      <c r="B32" s="303">
        <v>27</v>
      </c>
      <c r="C32" s="308" t="s">
        <v>254</v>
      </c>
      <c r="D32" s="303" t="s">
        <v>227</v>
      </c>
      <c r="E32" s="315"/>
      <c r="F32" s="303" t="s">
        <v>184</v>
      </c>
      <c r="G32" s="315"/>
      <c r="H32" s="304" t="s">
        <v>228</v>
      </c>
      <c r="I32" s="315"/>
      <c r="J32" s="304" t="s">
        <v>167</v>
      </c>
      <c r="K32" s="308">
        <v>0</v>
      </c>
      <c r="M32" s="310"/>
      <c r="N32" s="303" t="s">
        <v>184</v>
      </c>
      <c r="O32" s="310"/>
      <c r="Q32" s="310"/>
      <c r="R32" s="303" t="s">
        <v>184</v>
      </c>
      <c r="S32" s="310"/>
      <c r="U32" s="308">
        <v>0</v>
      </c>
      <c r="W32" s="313" t="s">
        <v>255</v>
      </c>
    </row>
    <row r="33" spans="2:23" x14ac:dyDescent="0.2">
      <c r="B33" s="303">
        <v>28</v>
      </c>
      <c r="C33" s="308" t="s">
        <v>256</v>
      </c>
      <c r="D33" s="303" t="s">
        <v>227</v>
      </c>
      <c r="E33" s="315"/>
      <c r="F33" s="303" t="s">
        <v>184</v>
      </c>
      <c r="G33" s="315"/>
      <c r="H33" s="304" t="s">
        <v>228</v>
      </c>
      <c r="I33" s="315"/>
      <c r="J33" s="304" t="s">
        <v>167</v>
      </c>
      <c r="K33" s="308"/>
      <c r="M33" s="310"/>
      <c r="N33" s="303" t="s">
        <v>184</v>
      </c>
      <c r="O33" s="310"/>
      <c r="Q33" s="310"/>
      <c r="R33" s="303" t="s">
        <v>184</v>
      </c>
      <c r="S33" s="310"/>
      <c r="U33" s="308"/>
      <c r="W33" s="313"/>
    </row>
    <row r="34" spans="2:23" x14ac:dyDescent="0.2">
      <c r="B34" s="303">
        <v>29</v>
      </c>
      <c r="C34" s="308" t="s">
        <v>256</v>
      </c>
      <c r="D34" s="303" t="s">
        <v>227</v>
      </c>
      <c r="E34" s="315"/>
      <c r="F34" s="303" t="s">
        <v>184</v>
      </c>
      <c r="G34" s="315"/>
      <c r="H34" s="304" t="s">
        <v>228</v>
      </c>
      <c r="I34" s="315"/>
      <c r="J34" s="304" t="s">
        <v>167</v>
      </c>
      <c r="K34" s="308"/>
      <c r="M34" s="310"/>
      <c r="N34" s="303" t="s">
        <v>184</v>
      </c>
      <c r="O34" s="310"/>
      <c r="Q34" s="310"/>
      <c r="R34" s="303" t="s">
        <v>184</v>
      </c>
      <c r="S34" s="310"/>
      <c r="U34" s="308"/>
      <c r="W34" s="313"/>
    </row>
    <row r="35" spans="2:23" x14ac:dyDescent="0.2">
      <c r="B35" s="303">
        <v>30</v>
      </c>
      <c r="C35" s="308" t="s">
        <v>256</v>
      </c>
      <c r="D35" s="303" t="s">
        <v>227</v>
      </c>
      <c r="E35" s="315"/>
      <c r="F35" s="303" t="s">
        <v>184</v>
      </c>
      <c r="G35" s="315"/>
      <c r="H35" s="304" t="s">
        <v>228</v>
      </c>
      <c r="I35" s="315"/>
      <c r="J35" s="304" t="s">
        <v>167</v>
      </c>
      <c r="K35" s="308"/>
      <c r="M35" s="310"/>
      <c r="N35" s="303" t="s">
        <v>184</v>
      </c>
      <c r="O35" s="310"/>
      <c r="Q35" s="310"/>
      <c r="R35" s="303" t="s">
        <v>184</v>
      </c>
      <c r="S35" s="310"/>
      <c r="U35" s="308"/>
      <c r="W35" s="313"/>
    </row>
    <row r="36" spans="2:23" x14ac:dyDescent="0.2">
      <c r="C36" s="316"/>
    </row>
    <row r="37" spans="2:23" x14ac:dyDescent="0.2">
      <c r="C37" s="317" t="s">
        <v>257</v>
      </c>
    </row>
    <row r="38" spans="2:23" x14ac:dyDescent="0.2">
      <c r="C38" s="317" t="s">
        <v>258</v>
      </c>
    </row>
    <row r="39" spans="2:23" x14ac:dyDescent="0.2">
      <c r="C39" s="317" t="s">
        <v>259</v>
      </c>
    </row>
    <row r="40" spans="2:23" x14ac:dyDescent="0.2">
      <c r="C40" s="317" t="s">
        <v>260</v>
      </c>
    </row>
    <row r="41" spans="2:23" x14ac:dyDescent="0.2">
      <c r="C41" s="305" t="s">
        <v>261</v>
      </c>
    </row>
    <row r="42" spans="2:23" x14ac:dyDescent="0.2">
      <c r="C42" s="305" t="s">
        <v>262</v>
      </c>
    </row>
  </sheetData>
  <sheetProtection sheet="1" insertRows="0" deleteRows="0"/>
  <mergeCells count="4">
    <mergeCell ref="E4:K4"/>
    <mergeCell ref="M4:O4"/>
    <mergeCell ref="Q4:U4"/>
    <mergeCell ref="W4:W5"/>
  </mergeCells>
  <phoneticPr fontId="14"/>
  <pageMargins left="0.15748031496062992" right="0.15748031496062992"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72"/>
  <sheetViews>
    <sheetView workbookViewId="0">
      <selection activeCell="B4" sqref="B4"/>
    </sheetView>
  </sheetViews>
  <sheetFormatPr defaultColWidth="10" defaultRowHeight="13.2" x14ac:dyDescent="0.2"/>
  <cols>
    <col min="1" max="1" width="2.109375" style="76" customWidth="1"/>
    <col min="2" max="3" width="10" style="76"/>
    <col min="4" max="4" width="50.6640625" style="76" customWidth="1"/>
    <col min="5" max="16384" width="10" style="76"/>
  </cols>
  <sheetData>
    <row r="1" spans="2:11" ht="14.4" x14ac:dyDescent="0.2">
      <c r="B1" s="76" t="s">
        <v>263</v>
      </c>
      <c r="D1" s="77"/>
      <c r="E1" s="77"/>
      <c r="F1" s="77"/>
    </row>
    <row r="2" spans="2:11" s="79" customFormat="1" ht="20.25" customHeight="1" x14ac:dyDescent="0.2">
      <c r="B2" s="78" t="s">
        <v>264</v>
      </c>
      <c r="C2" s="78"/>
      <c r="D2" s="77"/>
      <c r="E2" s="77"/>
      <c r="F2" s="77"/>
    </row>
    <row r="3" spans="2:11" s="79" customFormat="1" ht="20.25" customHeight="1" x14ac:dyDescent="0.2">
      <c r="B3" s="78"/>
      <c r="C3" s="78"/>
      <c r="D3" s="77"/>
      <c r="E3" s="77"/>
      <c r="F3" s="77"/>
    </row>
    <row r="4" spans="2:11" s="81" customFormat="1" ht="20.25" customHeight="1" x14ac:dyDescent="0.2">
      <c r="B4" s="80"/>
      <c r="C4" s="77" t="s">
        <v>265</v>
      </c>
      <c r="D4" s="77"/>
      <c r="F4" s="994" t="s">
        <v>266</v>
      </c>
      <c r="G4" s="994"/>
      <c r="H4" s="994"/>
      <c r="I4" s="994"/>
      <c r="J4" s="994"/>
      <c r="K4" s="994"/>
    </row>
    <row r="5" spans="2:11" s="81" customFormat="1" ht="20.25" customHeight="1" x14ac:dyDescent="0.2">
      <c r="B5" s="82"/>
      <c r="C5" s="77" t="s">
        <v>267</v>
      </c>
      <c r="D5" s="77"/>
      <c r="F5" s="994"/>
      <c r="G5" s="994"/>
      <c r="H5" s="994"/>
      <c r="I5" s="994"/>
      <c r="J5" s="994"/>
      <c r="K5" s="994"/>
    </row>
    <row r="6" spans="2:11" s="79" customFormat="1" ht="20.25" customHeight="1" x14ac:dyDescent="0.2">
      <c r="B6" s="83" t="s">
        <v>268</v>
      </c>
      <c r="C6" s="77"/>
      <c r="D6" s="77"/>
      <c r="E6" s="84"/>
      <c r="F6" s="85"/>
    </row>
    <row r="7" spans="2:11" s="79" customFormat="1" ht="20.25" customHeight="1" x14ac:dyDescent="0.2">
      <c r="B7" s="78"/>
      <c r="C7" s="78"/>
      <c r="D7" s="77"/>
      <c r="E7" s="84"/>
      <c r="F7" s="85"/>
    </row>
    <row r="8" spans="2:11" s="79" customFormat="1" ht="20.25" customHeight="1" x14ac:dyDescent="0.2">
      <c r="B8" s="77" t="s">
        <v>269</v>
      </c>
      <c r="C8" s="78"/>
      <c r="D8" s="77"/>
      <c r="E8" s="84"/>
      <c r="F8" s="85"/>
    </row>
    <row r="9" spans="2:11" s="79" customFormat="1" ht="20.25" customHeight="1" x14ac:dyDescent="0.2">
      <c r="B9" s="78"/>
      <c r="C9" s="78"/>
      <c r="D9" s="77"/>
      <c r="E9" s="77"/>
      <c r="F9" s="77"/>
    </row>
    <row r="10" spans="2:11" s="79" customFormat="1" ht="20.25" customHeight="1" x14ac:dyDescent="0.2">
      <c r="B10" s="77" t="s">
        <v>270</v>
      </c>
      <c r="C10" s="78"/>
      <c r="D10" s="77"/>
      <c r="E10" s="77"/>
      <c r="F10" s="77"/>
    </row>
    <row r="11" spans="2:11" s="79" customFormat="1" ht="20.25" customHeight="1" x14ac:dyDescent="0.2">
      <c r="B11" s="77"/>
      <c r="C11" s="78"/>
      <c r="D11" s="77"/>
      <c r="E11" s="77"/>
      <c r="F11" s="77"/>
    </row>
    <row r="12" spans="2:11" s="79" customFormat="1" ht="20.25" customHeight="1" x14ac:dyDescent="0.2">
      <c r="B12" s="77" t="s">
        <v>271</v>
      </c>
      <c r="C12" s="78"/>
      <c r="D12" s="77"/>
    </row>
    <row r="13" spans="2:11" s="79" customFormat="1" ht="20.25" customHeight="1" x14ac:dyDescent="0.2">
      <c r="B13" s="77"/>
      <c r="C13" s="78"/>
      <c r="D13" s="77"/>
    </row>
    <row r="14" spans="2:11" s="79" customFormat="1" ht="20.25" customHeight="1" x14ac:dyDescent="0.2">
      <c r="B14" s="77" t="s">
        <v>272</v>
      </c>
      <c r="C14" s="78"/>
      <c r="D14" s="77"/>
    </row>
    <row r="15" spans="2:11" s="79" customFormat="1" ht="20.25" customHeight="1" x14ac:dyDescent="0.2">
      <c r="B15" s="77"/>
      <c r="C15" s="78"/>
      <c r="D15" s="77"/>
    </row>
    <row r="16" spans="2:11" s="79" customFormat="1" ht="20.25" customHeight="1" x14ac:dyDescent="0.2">
      <c r="B16" s="77" t="s">
        <v>273</v>
      </c>
      <c r="C16" s="78"/>
      <c r="D16" s="77"/>
    </row>
    <row r="17" spans="2:16" s="79" customFormat="1" ht="20.25" customHeight="1" x14ac:dyDescent="0.2">
      <c r="B17" s="78"/>
      <c r="C17" s="78"/>
      <c r="D17" s="77"/>
    </row>
    <row r="18" spans="2:16" s="79" customFormat="1" ht="20.25" customHeight="1" x14ac:dyDescent="0.2">
      <c r="B18" s="77" t="s">
        <v>274</v>
      </c>
      <c r="C18" s="78"/>
      <c r="D18" s="77"/>
    </row>
    <row r="19" spans="2:16" s="79" customFormat="1" ht="20.25" customHeight="1" x14ac:dyDescent="0.2">
      <c r="B19" s="78"/>
      <c r="C19" s="78"/>
      <c r="D19" s="77"/>
    </row>
    <row r="20" spans="2:16" s="79" customFormat="1" ht="17.25" customHeight="1" x14ac:dyDescent="0.2">
      <c r="B20" s="77" t="s">
        <v>275</v>
      </c>
      <c r="C20" s="77"/>
      <c r="D20" s="77"/>
    </row>
    <row r="21" spans="2:16" s="79" customFormat="1" ht="17.25" customHeight="1" x14ac:dyDescent="0.2">
      <c r="B21" s="77" t="s">
        <v>276</v>
      </c>
      <c r="C21" s="77"/>
      <c r="D21" s="77"/>
    </row>
    <row r="22" spans="2:16" s="79" customFormat="1" ht="17.25" customHeight="1" x14ac:dyDescent="0.2">
      <c r="B22" s="77"/>
      <c r="C22" s="77"/>
      <c r="D22" s="77"/>
    </row>
    <row r="23" spans="2:16" s="79" customFormat="1" ht="17.25" customHeight="1" x14ac:dyDescent="0.2">
      <c r="B23" s="77"/>
      <c r="C23" s="86" t="s">
        <v>187</v>
      </c>
      <c r="D23" s="86" t="s">
        <v>277</v>
      </c>
      <c r="E23" s="995" t="s">
        <v>278</v>
      </c>
      <c r="F23" s="995"/>
      <c r="G23" s="995"/>
      <c r="H23" s="995"/>
      <c r="I23" s="995"/>
      <c r="J23" s="995"/>
      <c r="K23" s="995"/>
      <c r="L23" s="995"/>
      <c r="M23" s="995"/>
      <c r="N23" s="995"/>
      <c r="O23" s="995"/>
      <c r="P23" s="995"/>
    </row>
    <row r="24" spans="2:16" s="79" customFormat="1" ht="17.25" customHeight="1" x14ac:dyDescent="0.2">
      <c r="B24" s="77"/>
      <c r="C24" s="86">
        <v>1</v>
      </c>
      <c r="D24" s="87" t="s">
        <v>279</v>
      </c>
      <c r="E24" s="993"/>
      <c r="F24" s="993"/>
      <c r="G24" s="993"/>
      <c r="H24" s="993"/>
      <c r="I24" s="993"/>
      <c r="J24" s="993"/>
      <c r="K24" s="993"/>
      <c r="L24" s="993"/>
      <c r="M24" s="993"/>
      <c r="N24" s="993"/>
      <c r="O24" s="993"/>
      <c r="P24" s="993"/>
    </row>
    <row r="25" spans="2:16" s="79" customFormat="1" ht="17.25" customHeight="1" x14ac:dyDescent="0.2">
      <c r="B25" s="77"/>
      <c r="C25" s="86">
        <v>2</v>
      </c>
      <c r="D25" s="87" t="s">
        <v>204</v>
      </c>
      <c r="E25" s="993"/>
      <c r="F25" s="993"/>
      <c r="G25" s="993"/>
      <c r="H25" s="993"/>
      <c r="I25" s="993"/>
      <c r="J25" s="993"/>
      <c r="K25" s="993"/>
      <c r="L25" s="993"/>
      <c r="M25" s="993"/>
      <c r="N25" s="993"/>
      <c r="O25" s="993"/>
      <c r="P25" s="993"/>
    </row>
    <row r="26" spans="2:16" s="79" customFormat="1" ht="17.25" customHeight="1" x14ac:dyDescent="0.2">
      <c r="B26" s="77"/>
      <c r="C26" s="86">
        <v>3</v>
      </c>
      <c r="D26" s="87" t="s">
        <v>205</v>
      </c>
      <c r="E26" s="993"/>
      <c r="F26" s="993"/>
      <c r="G26" s="993"/>
      <c r="H26" s="993"/>
      <c r="I26" s="993"/>
      <c r="J26" s="993"/>
      <c r="K26" s="993"/>
      <c r="L26" s="993"/>
      <c r="M26" s="993"/>
      <c r="N26" s="993"/>
      <c r="O26" s="993"/>
      <c r="P26" s="993"/>
    </row>
    <row r="27" spans="2:16" s="79" customFormat="1" ht="17.25" customHeight="1" x14ac:dyDescent="0.2">
      <c r="B27" s="77"/>
      <c r="C27" s="86">
        <v>4</v>
      </c>
      <c r="D27" s="87" t="s">
        <v>206</v>
      </c>
      <c r="E27" s="993"/>
      <c r="F27" s="993"/>
      <c r="G27" s="993"/>
      <c r="H27" s="993"/>
      <c r="I27" s="993"/>
      <c r="J27" s="993"/>
      <c r="K27" s="993"/>
      <c r="L27" s="993"/>
      <c r="M27" s="993"/>
      <c r="N27" s="993"/>
      <c r="O27" s="993"/>
      <c r="P27" s="993"/>
    </row>
    <row r="28" spans="2:16" s="79" customFormat="1" ht="17.25" customHeight="1" x14ac:dyDescent="0.2">
      <c r="B28" s="77"/>
      <c r="C28" s="86">
        <v>5</v>
      </c>
      <c r="D28" s="87" t="s">
        <v>207</v>
      </c>
      <c r="E28" s="993"/>
      <c r="F28" s="993"/>
      <c r="G28" s="993"/>
      <c r="H28" s="993"/>
      <c r="I28" s="993"/>
      <c r="J28" s="993"/>
      <c r="K28" s="993"/>
      <c r="L28" s="993"/>
      <c r="M28" s="993"/>
      <c r="N28" s="993"/>
      <c r="O28" s="993"/>
      <c r="P28" s="993"/>
    </row>
    <row r="29" spans="2:16" s="79" customFormat="1" ht="17.25" customHeight="1" x14ac:dyDescent="0.2">
      <c r="B29" s="77"/>
      <c r="C29" s="86">
        <v>6</v>
      </c>
      <c r="D29" s="87" t="s">
        <v>208</v>
      </c>
      <c r="E29" s="993"/>
      <c r="F29" s="993"/>
      <c r="G29" s="993"/>
      <c r="H29" s="993"/>
      <c r="I29" s="993"/>
      <c r="J29" s="993"/>
      <c r="K29" s="993"/>
      <c r="L29" s="993"/>
      <c r="M29" s="993"/>
      <c r="N29" s="993"/>
      <c r="O29" s="993"/>
      <c r="P29" s="993"/>
    </row>
    <row r="30" spans="2:16" s="79" customFormat="1" ht="17.25" customHeight="1" x14ac:dyDescent="0.2">
      <c r="B30" s="77"/>
      <c r="C30" s="86">
        <v>7</v>
      </c>
      <c r="D30" s="87" t="s">
        <v>209</v>
      </c>
      <c r="E30" s="993" t="s">
        <v>280</v>
      </c>
      <c r="F30" s="993"/>
      <c r="G30" s="993"/>
      <c r="H30" s="993"/>
      <c r="I30" s="993"/>
      <c r="J30" s="993"/>
      <c r="K30" s="993"/>
      <c r="L30" s="993"/>
      <c r="M30" s="993"/>
      <c r="N30" s="993"/>
      <c r="O30" s="993"/>
      <c r="P30" s="993"/>
    </row>
    <row r="31" spans="2:16" s="79" customFormat="1" ht="17.25" customHeight="1" x14ac:dyDescent="0.2">
      <c r="B31" s="77"/>
      <c r="C31" s="86">
        <v>8</v>
      </c>
      <c r="D31" s="87" t="s">
        <v>210</v>
      </c>
      <c r="E31" s="993" t="s">
        <v>281</v>
      </c>
      <c r="F31" s="993"/>
      <c r="G31" s="993"/>
      <c r="H31" s="993"/>
      <c r="I31" s="993"/>
      <c r="J31" s="993"/>
      <c r="K31" s="993"/>
      <c r="L31" s="993"/>
      <c r="M31" s="993"/>
      <c r="N31" s="993"/>
      <c r="O31" s="993"/>
      <c r="P31" s="993"/>
    </row>
    <row r="32" spans="2:16" s="79" customFormat="1" ht="17.25" customHeight="1" x14ac:dyDescent="0.2">
      <c r="B32" s="77"/>
      <c r="C32" s="84"/>
      <c r="D32" s="85"/>
      <c r="E32" s="85" t="s">
        <v>282</v>
      </c>
      <c r="F32" s="85"/>
      <c r="G32" s="85"/>
      <c r="H32" s="85"/>
      <c r="I32" s="85"/>
      <c r="J32" s="85"/>
      <c r="K32" s="85"/>
      <c r="L32" s="85"/>
      <c r="M32" s="85"/>
      <c r="N32" s="85"/>
      <c r="O32" s="85"/>
      <c r="P32" s="85"/>
    </row>
    <row r="33" spans="2:25" s="79" customFormat="1" ht="17.25" customHeight="1" x14ac:dyDescent="0.2">
      <c r="B33" s="77"/>
      <c r="C33" s="84"/>
      <c r="D33" s="85"/>
      <c r="E33" s="79" t="s">
        <v>283</v>
      </c>
    </row>
    <row r="34" spans="2:25" s="79" customFormat="1" ht="17.25" customHeight="1" x14ac:dyDescent="0.2">
      <c r="B34" s="77"/>
      <c r="C34" s="84"/>
      <c r="D34" s="85"/>
      <c r="E34" s="79" t="s">
        <v>284</v>
      </c>
    </row>
    <row r="35" spans="2:25" s="79" customFormat="1" ht="17.25" customHeight="1" x14ac:dyDescent="0.2">
      <c r="B35" s="77"/>
      <c r="C35" s="84"/>
      <c r="D35" s="85"/>
      <c r="E35" s="79" t="s">
        <v>285</v>
      </c>
    </row>
    <row r="36" spans="2:25" s="79" customFormat="1" ht="17.25" customHeight="1" x14ac:dyDescent="0.2">
      <c r="B36" s="77"/>
      <c r="C36" s="84"/>
      <c r="D36" s="85"/>
    </row>
    <row r="37" spans="2:25" s="79" customFormat="1" ht="17.25" customHeight="1" x14ac:dyDescent="0.2">
      <c r="B37" s="77" t="s">
        <v>286</v>
      </c>
      <c r="C37" s="77"/>
      <c r="D37" s="77"/>
      <c r="E37" s="81"/>
      <c r="F37" s="81"/>
    </row>
    <row r="38" spans="2:25" s="79" customFormat="1" ht="17.25" customHeight="1" x14ac:dyDescent="0.2">
      <c r="B38" s="77" t="s">
        <v>287</v>
      </c>
      <c r="C38" s="77"/>
      <c r="D38" s="77"/>
      <c r="E38" s="81"/>
      <c r="F38" s="81"/>
    </row>
    <row r="39" spans="2:25" s="79" customFormat="1" ht="17.25" customHeight="1" x14ac:dyDescent="0.2">
      <c r="B39" s="77"/>
      <c r="C39" s="77"/>
      <c r="D39" s="77"/>
      <c r="E39" s="81"/>
      <c r="F39" s="81"/>
      <c r="G39" s="88"/>
      <c r="H39" s="88"/>
      <c r="J39" s="88"/>
      <c r="K39" s="88"/>
      <c r="L39" s="88"/>
      <c r="M39" s="88"/>
      <c r="N39" s="88"/>
      <c r="O39" s="88"/>
      <c r="R39" s="88"/>
      <c r="S39" s="88"/>
      <c r="T39" s="88"/>
      <c r="W39" s="88"/>
      <c r="X39" s="88"/>
      <c r="Y39" s="88"/>
    </row>
    <row r="40" spans="2:25" s="79" customFormat="1" ht="17.25" customHeight="1" x14ac:dyDescent="0.2">
      <c r="B40" s="77"/>
      <c r="C40" s="86" t="s">
        <v>220</v>
      </c>
      <c r="D40" s="86" t="s">
        <v>288</v>
      </c>
      <c r="E40" s="81"/>
      <c r="F40" s="81"/>
      <c r="G40" s="88"/>
      <c r="H40" s="88"/>
      <c r="J40" s="88"/>
      <c r="K40" s="88"/>
      <c r="L40" s="88"/>
      <c r="M40" s="88"/>
      <c r="N40" s="88"/>
      <c r="O40" s="88"/>
      <c r="R40" s="88"/>
      <c r="S40" s="88"/>
      <c r="T40" s="88"/>
      <c r="W40" s="88"/>
      <c r="X40" s="88"/>
      <c r="Y40" s="88"/>
    </row>
    <row r="41" spans="2:25" s="79" customFormat="1" ht="17.25" customHeight="1" x14ac:dyDescent="0.2">
      <c r="B41" s="77"/>
      <c r="C41" s="86" t="s">
        <v>289</v>
      </c>
      <c r="D41" s="87" t="s">
        <v>290</v>
      </c>
      <c r="E41" s="81"/>
      <c r="F41" s="81"/>
      <c r="G41" s="88"/>
      <c r="H41" s="88"/>
      <c r="J41" s="88"/>
      <c r="K41" s="88"/>
      <c r="L41" s="88"/>
      <c r="M41" s="88"/>
      <c r="N41" s="88"/>
      <c r="O41" s="88"/>
      <c r="R41" s="88"/>
      <c r="S41" s="88"/>
      <c r="T41" s="88"/>
      <c r="W41" s="88"/>
      <c r="X41" s="88"/>
      <c r="Y41" s="88"/>
    </row>
    <row r="42" spans="2:25" s="79" customFormat="1" ht="17.25" customHeight="1" x14ac:dyDescent="0.2">
      <c r="B42" s="77"/>
      <c r="C42" s="86" t="s">
        <v>291</v>
      </c>
      <c r="D42" s="87" t="s">
        <v>292</v>
      </c>
      <c r="E42" s="81"/>
      <c r="F42" s="81"/>
      <c r="G42" s="88"/>
      <c r="H42" s="88"/>
      <c r="J42" s="88"/>
      <c r="K42" s="88"/>
      <c r="L42" s="88"/>
      <c r="M42" s="88"/>
      <c r="N42" s="88"/>
      <c r="O42" s="88"/>
      <c r="R42" s="88"/>
      <c r="S42" s="88"/>
      <c r="T42" s="88"/>
      <c r="W42" s="88"/>
      <c r="X42" s="88"/>
      <c r="Y42" s="88"/>
    </row>
    <row r="43" spans="2:25" s="79" customFormat="1" ht="17.25" customHeight="1" x14ac:dyDescent="0.2">
      <c r="B43" s="77"/>
      <c r="C43" s="86" t="s">
        <v>293</v>
      </c>
      <c r="D43" s="87" t="s">
        <v>294</v>
      </c>
      <c r="E43" s="81"/>
      <c r="F43" s="81"/>
      <c r="G43" s="88"/>
      <c r="H43" s="88"/>
      <c r="J43" s="88"/>
      <c r="K43" s="88"/>
      <c r="L43" s="88"/>
      <c r="M43" s="88"/>
      <c r="N43" s="88"/>
      <c r="O43" s="88"/>
      <c r="R43" s="88"/>
      <c r="S43" s="88"/>
      <c r="T43" s="88"/>
      <c r="W43" s="88"/>
      <c r="X43" s="88"/>
      <c r="Y43" s="88"/>
    </row>
    <row r="44" spans="2:25" s="79" customFormat="1" ht="17.25" customHeight="1" x14ac:dyDescent="0.2">
      <c r="B44" s="77"/>
      <c r="C44" s="86" t="s">
        <v>295</v>
      </c>
      <c r="D44" s="87" t="s">
        <v>296</v>
      </c>
      <c r="E44" s="81"/>
      <c r="F44" s="81"/>
      <c r="G44" s="88"/>
      <c r="H44" s="88"/>
      <c r="J44" s="88"/>
      <c r="K44" s="88"/>
      <c r="L44" s="88"/>
      <c r="M44" s="88"/>
      <c r="N44" s="88"/>
      <c r="O44" s="88"/>
      <c r="R44" s="88"/>
      <c r="S44" s="88"/>
      <c r="T44" s="88"/>
      <c r="W44" s="88"/>
      <c r="X44" s="88"/>
      <c r="Y44" s="88"/>
    </row>
    <row r="45" spans="2:25" s="79" customFormat="1" ht="17.25" customHeight="1" x14ac:dyDescent="0.2">
      <c r="B45" s="77"/>
      <c r="C45" s="77"/>
      <c r="D45" s="77"/>
      <c r="E45" s="81"/>
      <c r="F45" s="81"/>
      <c r="G45" s="88"/>
      <c r="H45" s="88"/>
      <c r="J45" s="88"/>
      <c r="K45" s="88"/>
      <c r="L45" s="88"/>
      <c r="M45" s="88"/>
      <c r="N45" s="88"/>
      <c r="O45" s="88"/>
      <c r="R45" s="88"/>
      <c r="S45" s="88"/>
      <c r="T45" s="88"/>
      <c r="W45" s="88"/>
      <c r="X45" s="88"/>
      <c r="Y45" s="88"/>
    </row>
    <row r="46" spans="2:25" s="79" customFormat="1" ht="17.25" customHeight="1" x14ac:dyDescent="0.2">
      <c r="B46" s="77"/>
      <c r="C46" s="89" t="s">
        <v>297</v>
      </c>
      <c r="D46" s="77"/>
      <c r="E46" s="81"/>
      <c r="F46" s="81"/>
      <c r="G46" s="88"/>
      <c r="H46" s="88"/>
      <c r="J46" s="88"/>
      <c r="K46" s="88"/>
      <c r="L46" s="88"/>
      <c r="M46" s="88"/>
      <c r="N46" s="88"/>
      <c r="O46" s="88"/>
      <c r="R46" s="88"/>
      <c r="S46" s="88"/>
      <c r="T46" s="88"/>
      <c r="W46" s="88"/>
      <c r="X46" s="88"/>
      <c r="Y46" s="88"/>
    </row>
    <row r="47" spans="2:25" s="79" customFormat="1" ht="17.25" customHeight="1" x14ac:dyDescent="0.2">
      <c r="B47" s="81"/>
      <c r="C47" s="77" t="s">
        <v>298</v>
      </c>
      <c r="D47" s="81"/>
      <c r="E47" s="81"/>
      <c r="F47" s="89"/>
      <c r="G47" s="88"/>
      <c r="H47" s="88"/>
      <c r="J47" s="88"/>
      <c r="K47" s="88"/>
      <c r="L47" s="88"/>
      <c r="M47" s="88"/>
      <c r="N47" s="88"/>
      <c r="O47" s="88"/>
      <c r="R47" s="88"/>
      <c r="S47" s="88"/>
      <c r="T47" s="88"/>
      <c r="W47" s="88"/>
      <c r="X47" s="88"/>
      <c r="Y47" s="88"/>
    </row>
    <row r="48" spans="2:25" s="79" customFormat="1" ht="17.25" customHeight="1" x14ac:dyDescent="0.2">
      <c r="B48" s="81"/>
      <c r="C48" s="77" t="s">
        <v>299</v>
      </c>
      <c r="D48" s="81"/>
      <c r="E48" s="81"/>
      <c r="F48" s="77"/>
      <c r="G48" s="88"/>
      <c r="H48" s="88"/>
      <c r="J48" s="88"/>
      <c r="K48" s="88"/>
      <c r="L48" s="88"/>
      <c r="M48" s="88"/>
      <c r="N48" s="88"/>
      <c r="O48" s="88"/>
      <c r="R48" s="88"/>
      <c r="S48" s="88"/>
      <c r="T48" s="88"/>
      <c r="W48" s="88"/>
      <c r="X48" s="88"/>
      <c r="Y48" s="88"/>
    </row>
    <row r="49" spans="2:51" s="79" customFormat="1" ht="17.25" customHeight="1" x14ac:dyDescent="0.2">
      <c r="B49" s="77"/>
      <c r="C49" s="77"/>
      <c r="D49" s="77"/>
      <c r="E49" s="89"/>
      <c r="F49" s="88"/>
      <c r="G49" s="88"/>
      <c r="H49" s="88"/>
      <c r="J49" s="88"/>
      <c r="K49" s="88"/>
      <c r="L49" s="88"/>
      <c r="M49" s="88"/>
      <c r="N49" s="88"/>
      <c r="O49" s="88"/>
      <c r="R49" s="88"/>
      <c r="S49" s="88"/>
      <c r="T49" s="88"/>
      <c r="W49" s="88"/>
      <c r="X49" s="88"/>
      <c r="Y49" s="88"/>
    </row>
    <row r="50" spans="2:51" s="79" customFormat="1" ht="17.25" customHeight="1" x14ac:dyDescent="0.2">
      <c r="B50" s="77" t="s">
        <v>300</v>
      </c>
      <c r="C50" s="77"/>
      <c r="D50" s="77"/>
    </row>
    <row r="51" spans="2:51" s="79" customFormat="1" ht="17.25" customHeight="1" x14ac:dyDescent="0.2">
      <c r="B51" s="77" t="s">
        <v>301</v>
      </c>
      <c r="C51" s="77"/>
      <c r="D51" s="77"/>
      <c r="AH51" s="90"/>
      <c r="AI51" s="90"/>
      <c r="AJ51" s="90"/>
      <c r="AK51" s="90"/>
      <c r="AL51" s="90"/>
      <c r="AM51" s="90"/>
      <c r="AN51" s="90"/>
      <c r="AO51" s="90"/>
      <c r="AP51" s="90"/>
      <c r="AQ51" s="90"/>
      <c r="AR51" s="90"/>
      <c r="AS51" s="90"/>
    </row>
    <row r="52" spans="2:51" s="79" customFormat="1" ht="17.25" customHeight="1" x14ac:dyDescent="0.2">
      <c r="B52" s="91" t="s">
        <v>302</v>
      </c>
      <c r="C52" s="81"/>
      <c r="D52" s="81"/>
      <c r="E52" s="92"/>
      <c r="F52" s="92"/>
      <c r="G52" s="92"/>
      <c r="H52" s="92"/>
      <c r="I52" s="92"/>
      <c r="J52" s="92"/>
      <c r="K52" s="92"/>
      <c r="L52" s="92"/>
      <c r="M52" s="92"/>
      <c r="N52" s="92"/>
      <c r="O52" s="93"/>
      <c r="P52" s="93"/>
      <c r="Q52" s="92"/>
      <c r="R52" s="93"/>
      <c r="S52" s="92"/>
      <c r="T52" s="92"/>
      <c r="U52" s="93"/>
      <c r="V52" s="90"/>
      <c r="W52" s="90"/>
      <c r="X52" s="90"/>
      <c r="Y52" s="92"/>
      <c r="Z52" s="92"/>
      <c r="AA52" s="92"/>
      <c r="AB52" s="92"/>
      <c r="AC52" s="90"/>
      <c r="AD52" s="92"/>
      <c r="AE52" s="93"/>
      <c r="AF52" s="93"/>
      <c r="AG52" s="93"/>
      <c r="AH52" s="93"/>
      <c r="AI52" s="94"/>
      <c r="AJ52" s="93"/>
      <c r="AK52" s="93"/>
      <c r="AL52" s="93"/>
      <c r="AM52" s="93"/>
      <c r="AN52" s="93"/>
      <c r="AO52" s="93"/>
      <c r="AP52" s="93"/>
      <c r="AQ52" s="93"/>
      <c r="AR52" s="93"/>
      <c r="AS52" s="93"/>
      <c r="AT52" s="93"/>
      <c r="AU52" s="93"/>
      <c r="AV52" s="93"/>
      <c r="AW52" s="93"/>
      <c r="AX52" s="93"/>
      <c r="AY52" s="94"/>
    </row>
    <row r="53" spans="2:51" s="79" customFormat="1" ht="17.25" customHeight="1" x14ac:dyDescent="0.2">
      <c r="F53" s="90"/>
    </row>
    <row r="54" spans="2:51" s="79" customFormat="1" ht="17.25" customHeight="1" x14ac:dyDescent="0.2">
      <c r="B54" s="77" t="s">
        <v>303</v>
      </c>
      <c r="C54" s="77"/>
    </row>
    <row r="55" spans="2:51" s="79" customFormat="1" ht="17.25" customHeight="1" x14ac:dyDescent="0.2">
      <c r="B55" s="77"/>
      <c r="C55" s="77"/>
    </row>
    <row r="56" spans="2:51" s="79" customFormat="1" ht="17.25" customHeight="1" x14ac:dyDescent="0.2">
      <c r="B56" s="77" t="s">
        <v>304</v>
      </c>
      <c r="C56" s="77"/>
    </row>
    <row r="57" spans="2:51" s="79" customFormat="1" ht="17.25" customHeight="1" x14ac:dyDescent="0.2">
      <c r="B57" s="77" t="s">
        <v>305</v>
      </c>
      <c r="C57" s="77"/>
    </row>
    <row r="58" spans="2:51" s="79" customFormat="1" ht="17.25" customHeight="1" x14ac:dyDescent="0.2">
      <c r="B58" s="77"/>
      <c r="C58" s="77"/>
    </row>
    <row r="59" spans="2:51" s="79" customFormat="1" ht="17.25" customHeight="1" x14ac:dyDescent="0.2">
      <c r="B59" s="77" t="s">
        <v>306</v>
      </c>
      <c r="C59" s="77"/>
    </row>
    <row r="60" spans="2:51" s="79" customFormat="1" ht="17.25" customHeight="1" x14ac:dyDescent="0.2">
      <c r="B60" s="77" t="s">
        <v>307</v>
      </c>
      <c r="C60" s="77"/>
    </row>
    <row r="61" spans="2:51" s="79" customFormat="1" ht="17.25" customHeight="1" x14ac:dyDescent="0.2">
      <c r="B61" s="77"/>
      <c r="C61" s="77"/>
    </row>
    <row r="62" spans="2:51" s="79" customFormat="1" ht="17.25" customHeight="1" x14ac:dyDescent="0.2">
      <c r="B62" s="77" t="s">
        <v>308</v>
      </c>
      <c r="C62" s="77"/>
      <c r="D62" s="77"/>
    </row>
    <row r="63" spans="2:51" s="79" customFormat="1" ht="17.25" customHeight="1" x14ac:dyDescent="0.2">
      <c r="B63" s="77"/>
      <c r="C63" s="77"/>
      <c r="D63" s="77"/>
    </row>
    <row r="64" spans="2:51" s="79" customFormat="1" ht="17.25" customHeight="1" x14ac:dyDescent="0.2">
      <c r="B64" s="81" t="s">
        <v>309</v>
      </c>
      <c r="C64" s="81"/>
      <c r="D64" s="77"/>
    </row>
    <row r="65" spans="2:54" s="79" customFormat="1" ht="17.25" customHeight="1" x14ac:dyDescent="0.2">
      <c r="B65" s="81" t="s">
        <v>310</v>
      </c>
      <c r="C65" s="81"/>
      <c r="D65" s="77"/>
    </row>
    <row r="66" spans="2:54" s="79" customFormat="1" ht="17.25" customHeight="1" x14ac:dyDescent="0.2">
      <c r="B66" s="81" t="s">
        <v>311</v>
      </c>
      <c r="C66" s="81"/>
      <c r="D66" s="77"/>
    </row>
    <row r="67" spans="2:54" s="79" customFormat="1" ht="17.25" customHeight="1" x14ac:dyDescent="0.2"/>
    <row r="68" spans="2:54" s="79" customFormat="1" ht="17.25" customHeight="1" x14ac:dyDescent="0.2">
      <c r="B68" s="79" t="s">
        <v>312</v>
      </c>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row>
    <row r="69" spans="2:54" s="79" customFormat="1" ht="17.25" customHeight="1" x14ac:dyDescent="0.2">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row>
    <row r="70" spans="2:54" s="79" customFormat="1" ht="17.25" customHeight="1" x14ac:dyDescent="0.2">
      <c r="B70" s="79" t="s">
        <v>313</v>
      </c>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row>
    <row r="71" spans="2:54" s="79" customFormat="1" ht="17.25" customHeight="1" x14ac:dyDescent="0.2">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row>
    <row r="72" spans="2:54" ht="17.25" customHeight="1" x14ac:dyDescent="0.2"/>
  </sheetData>
  <mergeCells count="10">
    <mergeCell ref="E28:P28"/>
    <mergeCell ref="E29:P29"/>
    <mergeCell ref="E30:P30"/>
    <mergeCell ref="E31:P31"/>
    <mergeCell ref="F4:K5"/>
    <mergeCell ref="E23:P23"/>
    <mergeCell ref="E24:P24"/>
    <mergeCell ref="E25:P25"/>
    <mergeCell ref="E26:P26"/>
    <mergeCell ref="E27:P27"/>
  </mergeCells>
  <phoneticPr fontId="14"/>
  <pageMargins left="0.70866141732283472" right="0.70866141732283472" top="0.74803149606299213" bottom="0.74803149606299213"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44"/>
  <sheetViews>
    <sheetView view="pageBreakPreview" zoomScaleNormal="100" zoomScaleSheetLayoutView="100" workbookViewId="0">
      <selection activeCell="C8" sqref="C8"/>
    </sheetView>
  </sheetViews>
  <sheetFormatPr defaultColWidth="9" defaultRowHeight="13.2" x14ac:dyDescent="0.2"/>
  <cols>
    <col min="1" max="1" width="9" style="2"/>
    <col min="2" max="2" width="17.21875" style="2" customWidth="1"/>
    <col min="3" max="3" width="11" style="2" customWidth="1"/>
    <col min="4" max="4" width="6.88671875" style="2" customWidth="1"/>
    <col min="5" max="5" width="9" style="2"/>
    <col min="6" max="6" width="6.6640625" style="2" customWidth="1"/>
    <col min="7" max="16384" width="9" style="2"/>
  </cols>
  <sheetData>
    <row r="1" spans="1:9" ht="16.2" x14ac:dyDescent="0.2">
      <c r="A1" s="996" t="s">
        <v>61</v>
      </c>
      <c r="B1" s="996"/>
      <c r="C1" s="996"/>
      <c r="D1" s="996"/>
      <c r="E1" s="996"/>
      <c r="F1" s="996"/>
      <c r="G1" s="996"/>
      <c r="H1" s="996"/>
      <c r="I1" s="1"/>
    </row>
    <row r="3" spans="1:9" x14ac:dyDescent="0.2">
      <c r="A3" s="2" t="s">
        <v>62</v>
      </c>
    </row>
    <row r="6" spans="1:9" x14ac:dyDescent="0.2">
      <c r="A6" s="2" t="s">
        <v>63</v>
      </c>
    </row>
    <row r="8" spans="1:9" ht="19.5" customHeight="1" x14ac:dyDescent="0.2">
      <c r="B8" s="3" t="s">
        <v>64</v>
      </c>
      <c r="C8" s="3"/>
      <c r="D8" s="3" t="s">
        <v>65</v>
      </c>
      <c r="E8" s="3"/>
      <c r="F8" s="3" t="s">
        <v>66</v>
      </c>
    </row>
    <row r="10" spans="1:9" ht="19.5" customHeight="1" x14ac:dyDescent="0.2">
      <c r="B10" s="3" t="s">
        <v>67</v>
      </c>
      <c r="C10" s="3"/>
      <c r="D10" s="3" t="s">
        <v>68</v>
      </c>
      <c r="E10" s="3"/>
      <c r="F10" s="3" t="s">
        <v>69</v>
      </c>
    </row>
    <row r="12" spans="1:9" ht="19.5" customHeight="1" x14ac:dyDescent="0.2">
      <c r="B12" s="3" t="s">
        <v>70</v>
      </c>
      <c r="C12" s="3"/>
      <c r="D12" s="3" t="s">
        <v>68</v>
      </c>
      <c r="E12" s="3"/>
      <c r="F12" s="3" t="s">
        <v>69</v>
      </c>
    </row>
    <row r="14" spans="1:9" ht="19.5" customHeight="1" x14ac:dyDescent="0.2">
      <c r="B14" s="3" t="s">
        <v>71</v>
      </c>
      <c r="C14" s="3"/>
      <c r="D14" s="3" t="s">
        <v>72</v>
      </c>
      <c r="E14" s="4"/>
      <c r="F14" s="4"/>
    </row>
    <row r="15" spans="1:9" ht="13.8" thickBot="1" x14ac:dyDescent="0.25"/>
    <row r="16" spans="1:9" ht="19.5" customHeight="1" thickBot="1" x14ac:dyDescent="0.25">
      <c r="B16" s="5" t="s">
        <v>58</v>
      </c>
      <c r="C16" s="6"/>
      <c r="D16" s="999" t="s">
        <v>73</v>
      </c>
      <c r="E16" s="1000"/>
    </row>
    <row r="17" spans="1:6" ht="19.5" customHeight="1" thickBot="1" x14ac:dyDescent="0.25">
      <c r="C17" s="6"/>
      <c r="D17" s="999" t="s">
        <v>74</v>
      </c>
      <c r="E17" s="1000"/>
    </row>
    <row r="20" spans="1:6" x14ac:dyDescent="0.2">
      <c r="A20" s="2" t="s">
        <v>75</v>
      </c>
    </row>
    <row r="22" spans="1:6" ht="19.5" customHeight="1" x14ac:dyDescent="0.2">
      <c r="B22" s="3" t="s">
        <v>64</v>
      </c>
      <c r="C22" s="3"/>
      <c r="D22" s="3" t="s">
        <v>65</v>
      </c>
      <c r="E22" s="3"/>
      <c r="F22" s="3" t="s">
        <v>66</v>
      </c>
    </row>
    <row r="24" spans="1:6" ht="19.5" customHeight="1" x14ac:dyDescent="0.2">
      <c r="B24" s="3" t="s">
        <v>67</v>
      </c>
      <c r="C24" s="3"/>
      <c r="D24" s="3" t="s">
        <v>68</v>
      </c>
      <c r="E24" s="3"/>
      <c r="F24" s="3" t="s">
        <v>69</v>
      </c>
    </row>
    <row r="26" spans="1:6" ht="19.5" customHeight="1" x14ac:dyDescent="0.2">
      <c r="B26" s="3" t="s">
        <v>70</v>
      </c>
      <c r="C26" s="3"/>
      <c r="D26" s="3" t="s">
        <v>68</v>
      </c>
      <c r="E26" s="3"/>
      <c r="F26" s="3" t="s">
        <v>69</v>
      </c>
    </row>
    <row r="28" spans="1:6" ht="19.5" customHeight="1" x14ac:dyDescent="0.2">
      <c r="B28" s="3" t="s">
        <v>71</v>
      </c>
      <c r="C28" s="3"/>
      <c r="D28" s="3" t="s">
        <v>72</v>
      </c>
      <c r="E28" s="4"/>
      <c r="F28" s="4"/>
    </row>
    <row r="29" spans="1:6" ht="13.8" thickBot="1" x14ac:dyDescent="0.25"/>
    <row r="30" spans="1:6" ht="19.5" customHeight="1" thickBot="1" x14ac:dyDescent="0.25">
      <c r="B30" s="5" t="s">
        <v>58</v>
      </c>
      <c r="C30" s="6"/>
      <c r="D30" s="999" t="s">
        <v>76</v>
      </c>
      <c r="E30" s="1000"/>
    </row>
    <row r="31" spans="1:6" ht="19.5" customHeight="1" thickBot="1" x14ac:dyDescent="0.25">
      <c r="C31" s="6"/>
      <c r="D31" s="999" t="s">
        <v>77</v>
      </c>
      <c r="E31" s="1000"/>
    </row>
    <row r="33" spans="1:6" x14ac:dyDescent="0.2">
      <c r="F33" s="7"/>
    </row>
    <row r="34" spans="1:6" x14ac:dyDescent="0.2">
      <c r="A34" s="2" t="s">
        <v>78</v>
      </c>
    </row>
    <row r="35" spans="1:6" ht="19.5" customHeight="1" x14ac:dyDescent="0.2">
      <c r="B35" s="3" t="s">
        <v>79</v>
      </c>
      <c r="C35" s="3"/>
    </row>
    <row r="36" spans="1:6" ht="19.5" customHeight="1" x14ac:dyDescent="0.2">
      <c r="B36" s="3" t="s">
        <v>80</v>
      </c>
      <c r="C36" s="3"/>
    </row>
    <row r="37" spans="1:6" ht="19.5" customHeight="1" x14ac:dyDescent="0.2">
      <c r="B37" s="3" t="s">
        <v>81</v>
      </c>
      <c r="C37" s="3"/>
    </row>
    <row r="38" spans="1:6" ht="19.5" customHeight="1" x14ac:dyDescent="0.2">
      <c r="B38" s="3" t="s">
        <v>82</v>
      </c>
      <c r="C38" s="3"/>
    </row>
    <row r="39" spans="1:6" ht="19.5" customHeight="1" x14ac:dyDescent="0.2">
      <c r="B39" s="8" t="s">
        <v>83</v>
      </c>
      <c r="C39" s="3"/>
    </row>
    <row r="42" spans="1:6" x14ac:dyDescent="0.2">
      <c r="A42" s="2" t="s">
        <v>84</v>
      </c>
    </row>
    <row r="43" spans="1:6" ht="13.8" thickBot="1" x14ac:dyDescent="0.25"/>
    <row r="44" spans="1:6" ht="19.5" customHeight="1" thickBot="1" x14ac:dyDescent="0.25">
      <c r="B44" s="2" t="s">
        <v>85</v>
      </c>
      <c r="D44" s="997"/>
      <c r="E44" s="998"/>
      <c r="F44" s="2" t="s">
        <v>72</v>
      </c>
    </row>
  </sheetData>
  <mergeCells count="6">
    <mergeCell ref="A1:H1"/>
    <mergeCell ref="D44:E44"/>
    <mergeCell ref="D16:E16"/>
    <mergeCell ref="D17:E17"/>
    <mergeCell ref="D30:E30"/>
    <mergeCell ref="D31:E31"/>
  </mergeCells>
  <phoneticPr fontId="14"/>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25</vt:i4>
      </vt:variant>
    </vt:vector>
  </HeadingPairs>
  <TitlesOfParts>
    <vt:vector size="42" baseType="lpstr">
      <vt:lpstr>添付書類一覧</vt:lpstr>
      <vt:lpstr>申請書（様式第一号（一））</vt:lpstr>
      <vt:lpstr>申請書（様式第一号（一）　裏面）</vt:lpstr>
      <vt:lpstr>付表第一号（七）（通所リハビリ）</vt:lpstr>
      <vt:lpstr>（参考）付表第一号（七）（通所リハビリ）</vt:lpstr>
      <vt:lpstr>通所リハ（1枚版）</vt:lpstr>
      <vt:lpstr>シフト記号表（勤務時間帯）</vt:lpstr>
      <vt:lpstr>記入方法</vt:lpstr>
      <vt:lpstr>勤務時間調べ</vt:lpstr>
      <vt:lpstr>プルダウン・リスト</vt:lpstr>
      <vt:lpstr>平面図（参考用様式2）</vt:lpstr>
      <vt:lpstr>写真（添付例）</vt:lpstr>
      <vt:lpstr>苦情処理（参考様式3）</vt:lpstr>
      <vt:lpstr>誓約書（参考様式４）</vt:lpstr>
      <vt:lpstr>誓約書別紙①（参考様式４別紙①）</vt:lpstr>
      <vt:lpstr>誓約書別紙⑤（参考様式４別紙⑤）</vt:lpstr>
      <vt:lpstr>雇用契約、就業規則に関するチェックリスト</vt:lpstr>
      <vt:lpstr>'シフト記号表（勤務時間帯）'!【記載例】シフト記号</vt:lpstr>
      <vt:lpstr>'（参考）付表第一号（七）（通所リハビリ）'!Print_Area</vt:lpstr>
      <vt:lpstr>記入方法!Print_Area</vt:lpstr>
      <vt:lpstr>'苦情処理（参考様式3）'!Print_Area</vt:lpstr>
      <vt:lpstr>'雇用契約、就業規則に関するチェックリスト'!Print_Area</vt:lpstr>
      <vt:lpstr>'申請書（様式第一号（一）　裏面）'!Print_Area</vt:lpstr>
      <vt:lpstr>'申請書（様式第一号（一））'!Print_Area</vt:lpstr>
      <vt:lpstr>'誓約書（参考様式４）'!Print_Area</vt:lpstr>
      <vt:lpstr>'誓約書別紙①（参考様式４別紙①）'!Print_Area</vt:lpstr>
      <vt:lpstr>'通所リハ（1枚版）'!Print_Area</vt:lpstr>
      <vt:lpstr>添付書類一覧!Print_Area</vt:lpstr>
      <vt:lpstr>'付表第一号（七）（通所リハビリ）'!Print_Area</vt:lpstr>
      <vt:lpstr>'平面図（参考用様式2）'!Print_Area</vt:lpstr>
      <vt:lpstr>'通所リハ（1枚版）'!Print_Titles</vt:lpstr>
      <vt:lpstr>シフト記号表</vt:lpstr>
      <vt:lpstr>医師</vt:lpstr>
      <vt:lpstr>介護職員</vt:lpstr>
      <vt:lpstr>看護職員</vt:lpstr>
      <vt:lpstr>経験を有する看護師</vt:lpstr>
      <vt:lpstr>言語聴覚士</vt:lpstr>
      <vt:lpstr>作業療法士</vt:lpstr>
      <vt:lpstr>プルダウン・リスト!職種</vt:lpstr>
      <vt:lpstr>職種</vt:lpstr>
      <vt:lpstr>他のリハビリテーション提供者</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東京都</cp:lastModifiedBy>
  <cp:lastPrinted>2017-03-30T04:24:05Z</cp:lastPrinted>
  <dcterms:created xsi:type="dcterms:W3CDTF">1999-04-04T12:15:46Z</dcterms:created>
  <dcterms:modified xsi:type="dcterms:W3CDTF">2024-03-29T02:59:18Z</dcterms:modified>
</cp:coreProperties>
</file>