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2_訪問介護　済\既存届出_R060415変更あり\"/>
    </mc:Choice>
  </mc:AlternateContent>
  <bookViews>
    <workbookView xWindow="0" yWindow="0" windowWidth="16380" windowHeight="8196"/>
  </bookViews>
  <sheets>
    <sheet name="変更事項別提出書類一覧" sheetId="1" r:id="rId1"/>
    <sheet name="変更届出書（様式第一号（五））" sheetId="20" r:id="rId2"/>
    <sheet name="付表第一号（一）（訪問介護）" sheetId="21" r:id="rId3"/>
    <sheet name="（参考）付表第一号（一）（訪問介護）" sheetId="22" r:id="rId4"/>
    <sheet name="勤務表の記入方法" sheetId="10" r:id="rId5"/>
    <sheet name="勤務表（参考様式1_100名まで）" sheetId="11" r:id="rId6"/>
    <sheet name="勤務表（参考様式1_1枚版）" sheetId="12" r:id="rId7"/>
    <sheet name="プルダウン・リスト" sheetId="13" r:id="rId8"/>
    <sheet name="平面図（参考様式2）" sheetId="14" r:id="rId9"/>
    <sheet name="写真（例）" sheetId="15" r:id="rId10"/>
  </sheets>
  <externalReferences>
    <externalReference r:id="rId11"/>
    <externalReference r:id="rId12"/>
    <externalReference r:id="rId13"/>
  </externalReferences>
  <definedNames>
    <definedName name="__xlnm.Print_Titles" localSheetId="0">変更事項別提出書類一覧!$11:$11</definedName>
    <definedName name="【記載例】シフト記号">'[1]【記載例】シフト記号表（勤務時間帯）'!$C$6:$C$35</definedName>
    <definedName name="_xlnm.Print_Area" localSheetId="3">'（参考）付表第一号（一）（訪問介護）'!$A$1:$AH$23</definedName>
    <definedName name="_xlnm.Print_Area" localSheetId="5">'勤務表（参考様式1_100名まで）'!$A$1:$BD$132</definedName>
    <definedName name="_xlnm.Print_Area" localSheetId="6">'勤務表（参考様式1_1枚版）'!$A$1:$BD$50</definedName>
    <definedName name="_xlnm.Print_Area" localSheetId="4">勤務表の記入方法!$A$1:$O$80</definedName>
    <definedName name="_xlnm.Print_Area" localSheetId="9">'写真（例）'!$A$1:$W$54</definedName>
    <definedName name="_xlnm.Print_Area" localSheetId="2">'付表第一号（一）（訪問介護）'!$A$1:$AH$44</definedName>
    <definedName name="_xlnm.Print_Area" localSheetId="8">'平面図（参考様式2）'!$A$1:$N$20</definedName>
    <definedName name="_xlnm.Print_Area" localSheetId="0">変更事項別提出書類一覧!$A$1:$B$25</definedName>
    <definedName name="_xlnm.Print_Area" localSheetId="1">'変更届出書（様式第一号（五））'!$A$1:$AJ$60</definedName>
    <definedName name="_xlnm.Print_Area">#REF!</definedName>
    <definedName name="_xlnm.Print_Titles" localSheetId="5">'勤務表（参考様式1_100名まで）'!$1:$12</definedName>
    <definedName name="_xlnm.Print_Titles" localSheetId="6">'勤務表（参考様式1_1枚版）'!$1:$12</definedName>
    <definedName name="_xlnm.Print_Titles" localSheetId="0">変更事項別提出書類一覧!$11:$11</definedName>
    <definedName name="サービス提供責任者">プルダウン・リスト!$D$13:$D$25</definedName>
    <definedName name="シフト記号表" localSheetId="8">'[2]シフト記号表（勤務時間帯）'!$C$6:$C$35</definedName>
    <definedName name="シフト記号表">'[3]シフト記号表（勤務時間帯）'!$C$6:$C$35</definedName>
    <definedName name="管理者">プルダウン・リスト!$C$13:$C$25</definedName>
    <definedName name="職種">プルダウン・リスト!$C$12:$K$12</definedName>
    <definedName name="訪問介護員">プルダウン・リスト!$E$13:$E$25</definedName>
  </definedNames>
  <calcPr calcId="162913"/>
</workbook>
</file>

<file path=xl/calcChain.xml><?xml version="1.0" encoding="utf-8"?>
<calcChain xmlns="http://schemas.openxmlformats.org/spreadsheetml/2006/main">
  <c r="W44" i="12" l="1"/>
  <c r="R44" i="12"/>
  <c r="AB44" i="12" s="1"/>
  <c r="W49" i="12" s="1"/>
  <c r="W43" i="12"/>
  <c r="R43" i="12"/>
  <c r="AE39" i="12"/>
  <c r="R49" i="12" s="1"/>
  <c r="AA39" i="12"/>
  <c r="Y39" i="12"/>
  <c r="V38" i="12"/>
  <c r="T38" i="12"/>
  <c r="J38" i="12"/>
  <c r="H38" i="12"/>
  <c r="F38" i="12"/>
  <c r="V37" i="12"/>
  <c r="T37" i="12"/>
  <c r="L37" i="12"/>
  <c r="V36" i="12"/>
  <c r="T36" i="12"/>
  <c r="L36" i="12"/>
  <c r="V35" i="12"/>
  <c r="T35" i="12"/>
  <c r="L35" i="12"/>
  <c r="L38" i="12" s="1"/>
  <c r="L40" i="12" s="1"/>
  <c r="C44" i="12" s="1"/>
  <c r="J34" i="12"/>
  <c r="H34" i="12"/>
  <c r="F34" i="12"/>
  <c r="AW30" i="12"/>
  <c r="AU30" i="12"/>
  <c r="AW29" i="12"/>
  <c r="AU29" i="12"/>
  <c r="AW28" i="12"/>
  <c r="AU28" i="12"/>
  <c r="AW27" i="12"/>
  <c r="AU27" i="12"/>
  <c r="AW26" i="12"/>
  <c r="AU26" i="12"/>
  <c r="AW25" i="12"/>
  <c r="AU25" i="12"/>
  <c r="AW24" i="12"/>
  <c r="AU24" i="12"/>
  <c r="AW23" i="12"/>
  <c r="AU23" i="12"/>
  <c r="AW22" i="12"/>
  <c r="AU22" i="12"/>
  <c r="AW21" i="12"/>
  <c r="AU21" i="12"/>
  <c r="AW20" i="12"/>
  <c r="AU20" i="12"/>
  <c r="AW19" i="12"/>
  <c r="AU19" i="12"/>
  <c r="AW18" i="12"/>
  <c r="AU18" i="12"/>
  <c r="AW17" i="12"/>
  <c r="AU17" i="12"/>
  <c r="AW16" i="12"/>
  <c r="AU16" i="12"/>
  <c r="AW15" i="12"/>
  <c r="AU15" i="12"/>
  <c r="AW14" i="12"/>
  <c r="AU14" i="12"/>
  <c r="B14" i="12"/>
  <c r="B15" i="12" s="1"/>
  <c r="B16" i="12" s="1"/>
  <c r="B17" i="12" s="1"/>
  <c r="B18" i="12" s="1"/>
  <c r="B19" i="12" s="1"/>
  <c r="B20" i="12" s="1"/>
  <c r="B21" i="12" s="1"/>
  <c r="B22" i="12" s="1"/>
  <c r="B23" i="12" s="1"/>
  <c r="B24" i="12" s="1"/>
  <c r="B25" i="12" s="1"/>
  <c r="B26" i="12" s="1"/>
  <c r="B27" i="12" s="1"/>
  <c r="B28" i="12" s="1"/>
  <c r="B29" i="12" s="1"/>
  <c r="B30" i="12" s="1"/>
  <c r="AW13" i="12"/>
  <c r="AU13" i="12"/>
  <c r="AT11" i="12"/>
  <c r="AT12" i="12" s="1"/>
  <c r="AR11" i="12"/>
  <c r="AR12" i="12" s="1"/>
  <c r="AT10" i="12"/>
  <c r="AS10" i="12"/>
  <c r="AS11" i="12" s="1"/>
  <c r="AS12" i="12" s="1"/>
  <c r="AR10" i="12"/>
  <c r="AU8" i="12"/>
  <c r="X2" i="12"/>
  <c r="W126" i="11"/>
  <c r="R126" i="11"/>
  <c r="AB126" i="11" s="1"/>
  <c r="W131" i="11" s="1"/>
  <c r="W125" i="11"/>
  <c r="R125" i="11"/>
  <c r="AE121" i="11"/>
  <c r="R131" i="11" s="1"/>
  <c r="AA121" i="11"/>
  <c r="Y121" i="11"/>
  <c r="V120" i="11"/>
  <c r="T120" i="11"/>
  <c r="J120" i="11"/>
  <c r="H120" i="11"/>
  <c r="F120" i="11"/>
  <c r="V119" i="11"/>
  <c r="T119" i="11"/>
  <c r="L119" i="11"/>
  <c r="V118" i="11"/>
  <c r="T118" i="11"/>
  <c r="L118" i="11"/>
  <c r="V117" i="11"/>
  <c r="T117" i="11"/>
  <c r="T121" i="11" s="1"/>
  <c r="L117" i="11"/>
  <c r="L120" i="11" s="1"/>
  <c r="L122" i="11" s="1"/>
  <c r="C126" i="11" s="1"/>
  <c r="J116" i="11"/>
  <c r="H116" i="11"/>
  <c r="F116" i="11"/>
  <c r="AW112" i="11"/>
  <c r="AU112" i="11"/>
  <c r="AW111" i="11"/>
  <c r="AU111" i="11"/>
  <c r="AW110" i="11"/>
  <c r="AU110" i="11"/>
  <c r="AW109" i="11"/>
  <c r="AU109" i="11"/>
  <c r="AW108" i="11"/>
  <c r="AU108" i="11"/>
  <c r="AW107" i="11"/>
  <c r="AU107" i="11"/>
  <c r="AW106" i="11"/>
  <c r="AU106" i="11"/>
  <c r="AW105" i="11"/>
  <c r="AU105" i="11"/>
  <c r="AW104" i="11"/>
  <c r="AU104" i="11"/>
  <c r="AW103" i="11"/>
  <c r="AU103" i="11"/>
  <c r="AW102" i="11"/>
  <c r="AU102" i="11"/>
  <c r="AW101" i="11"/>
  <c r="AU101" i="11"/>
  <c r="AW100" i="11"/>
  <c r="AU100" i="11"/>
  <c r="AW99" i="11"/>
  <c r="AU99" i="11"/>
  <c r="AW98" i="11"/>
  <c r="AU98" i="11"/>
  <c r="AW97" i="11"/>
  <c r="AU97" i="11"/>
  <c r="AW96" i="11"/>
  <c r="AU96" i="11"/>
  <c r="AW95" i="11"/>
  <c r="AU95" i="11"/>
  <c r="AW94" i="11"/>
  <c r="AU94" i="11"/>
  <c r="AW93" i="11"/>
  <c r="AU93" i="11"/>
  <c r="AW92" i="11"/>
  <c r="AU92" i="11"/>
  <c r="AW91" i="11"/>
  <c r="AU91" i="11"/>
  <c r="AW90" i="11"/>
  <c r="AU90" i="11"/>
  <c r="AW89" i="11"/>
  <c r="AU89" i="11"/>
  <c r="AW88" i="11"/>
  <c r="AU88" i="11"/>
  <c r="AW87" i="11"/>
  <c r="AU87" i="11"/>
  <c r="AW86" i="11"/>
  <c r="AU86" i="11"/>
  <c r="AW85" i="11"/>
  <c r="AU85" i="11"/>
  <c r="AW84" i="11"/>
  <c r="AU84" i="11"/>
  <c r="AW83" i="11"/>
  <c r="AU83" i="11"/>
  <c r="AW82" i="11"/>
  <c r="AU82" i="11"/>
  <c r="AW81" i="11"/>
  <c r="AU81" i="11"/>
  <c r="AW80" i="11"/>
  <c r="AU80" i="11"/>
  <c r="AW79" i="11"/>
  <c r="AU79" i="11"/>
  <c r="AW78" i="11"/>
  <c r="AU78" i="11"/>
  <c r="AW77" i="11"/>
  <c r="AU77" i="11"/>
  <c r="AW76" i="11"/>
  <c r="AU76" i="11"/>
  <c r="AW75" i="11"/>
  <c r="AU75" i="11"/>
  <c r="AW74" i="11"/>
  <c r="AU74" i="11"/>
  <c r="AW73" i="11"/>
  <c r="AU73" i="11"/>
  <c r="AW72" i="11"/>
  <c r="AU72" i="11"/>
  <c r="AW71" i="11"/>
  <c r="AU71" i="11"/>
  <c r="AW70" i="11"/>
  <c r="AU70" i="11"/>
  <c r="AW69" i="11"/>
  <c r="AU69" i="11"/>
  <c r="AW68" i="11"/>
  <c r="AU68" i="11"/>
  <c r="AW67" i="11"/>
  <c r="AU67" i="11"/>
  <c r="AW66" i="11"/>
  <c r="AU66" i="11"/>
  <c r="AW65" i="11"/>
  <c r="AU65" i="11"/>
  <c r="AW64" i="11"/>
  <c r="AU64" i="11"/>
  <c r="AW63" i="11"/>
  <c r="AU63" i="11"/>
  <c r="AW62" i="11"/>
  <c r="AU62" i="11"/>
  <c r="AW61" i="11"/>
  <c r="AU61" i="11"/>
  <c r="AW60" i="11"/>
  <c r="AU60" i="11"/>
  <c r="AW59" i="11"/>
  <c r="AU59" i="11"/>
  <c r="AW58" i="11"/>
  <c r="AU58" i="11"/>
  <c r="AW57" i="11"/>
  <c r="AU57" i="11"/>
  <c r="AW56" i="11"/>
  <c r="AU56" i="11"/>
  <c r="AW55" i="11"/>
  <c r="AU55" i="11"/>
  <c r="AW54" i="11"/>
  <c r="AU54" i="11"/>
  <c r="AW53" i="11"/>
  <c r="AU53" i="11"/>
  <c r="AW52" i="11"/>
  <c r="AU52" i="11"/>
  <c r="AW51" i="11"/>
  <c r="AU51" i="11"/>
  <c r="AW50" i="11"/>
  <c r="AU50" i="11"/>
  <c r="AW49" i="11"/>
  <c r="AU49" i="11"/>
  <c r="AW48" i="11"/>
  <c r="AU48" i="11"/>
  <c r="AW47" i="11"/>
  <c r="AU47" i="11"/>
  <c r="AW46" i="11"/>
  <c r="AU46" i="11"/>
  <c r="AW45" i="11"/>
  <c r="AU45" i="11"/>
  <c r="AW44" i="11"/>
  <c r="AU44" i="11"/>
  <c r="AW43" i="11"/>
  <c r="AU43" i="11"/>
  <c r="AW42" i="11"/>
  <c r="AU42" i="11"/>
  <c r="AW41" i="11"/>
  <c r="AU41" i="11"/>
  <c r="AW40" i="11"/>
  <c r="AU40" i="11"/>
  <c r="AW39" i="11"/>
  <c r="AU39" i="11"/>
  <c r="AW38" i="11"/>
  <c r="AU38" i="11"/>
  <c r="AW37" i="11"/>
  <c r="AU37" i="11"/>
  <c r="AW36" i="11"/>
  <c r="AU36" i="11"/>
  <c r="AW35" i="11"/>
  <c r="AU35" i="11"/>
  <c r="AW34" i="11"/>
  <c r="AU34" i="11"/>
  <c r="AW33" i="11"/>
  <c r="AU33" i="11"/>
  <c r="AW32" i="11"/>
  <c r="AU32" i="11"/>
  <c r="AW31" i="11"/>
  <c r="AU31" i="11"/>
  <c r="AW30" i="11"/>
  <c r="AU30" i="11"/>
  <c r="AW29" i="11"/>
  <c r="AU29" i="11"/>
  <c r="AW28" i="11"/>
  <c r="AU28" i="11"/>
  <c r="AW27" i="11"/>
  <c r="AU27" i="11"/>
  <c r="AW26" i="11"/>
  <c r="AU26" i="11"/>
  <c r="AW25" i="11"/>
  <c r="AU25" i="11"/>
  <c r="AW24" i="11"/>
  <c r="AU24" i="11"/>
  <c r="AW23" i="11"/>
  <c r="AU23" i="11"/>
  <c r="AW22" i="11"/>
  <c r="AU22" i="11"/>
  <c r="AW21" i="11"/>
  <c r="AU21" i="11"/>
  <c r="AW20" i="11"/>
  <c r="AU20" i="11"/>
  <c r="AW19" i="11"/>
  <c r="AU19" i="11"/>
  <c r="AW18" i="11"/>
  <c r="AU18" i="11"/>
  <c r="AW17" i="11"/>
  <c r="AU17" i="11"/>
  <c r="AW16" i="11"/>
  <c r="AU16" i="11"/>
  <c r="AW15" i="11"/>
  <c r="AU15" i="11"/>
  <c r="AW14" i="11"/>
  <c r="AU14" i="11"/>
  <c r="B14" i="1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AW13" i="11"/>
  <c r="AU13" i="11"/>
  <c r="AT11" i="11"/>
  <c r="AT12" i="11" s="1"/>
  <c r="AR11" i="11"/>
  <c r="AR12" i="11" s="1"/>
  <c r="AT10" i="11"/>
  <c r="AS10" i="11"/>
  <c r="AS11" i="11" s="1"/>
  <c r="AS12" i="11" s="1"/>
  <c r="AR10" i="11"/>
  <c r="AU8" i="11"/>
  <c r="X2" i="11"/>
  <c r="AQ11" i="11" s="1"/>
  <c r="AQ12" i="11" s="1"/>
  <c r="V39" i="12" l="1"/>
  <c r="V121" i="11"/>
  <c r="L44" i="12"/>
  <c r="I44" i="12"/>
  <c r="L126" i="11"/>
  <c r="I126" i="11"/>
  <c r="Q10" i="11"/>
  <c r="S10" i="11"/>
  <c r="U10" i="11"/>
  <c r="W10" i="11"/>
  <c r="Y10" i="11"/>
  <c r="AA10" i="11"/>
  <c r="AC10" i="11"/>
  <c r="AE10" i="11"/>
  <c r="AG10" i="11"/>
  <c r="AI10" i="11"/>
  <c r="AK10" i="11"/>
  <c r="AM10" i="11"/>
  <c r="AO10" i="11"/>
  <c r="AQ10" i="11"/>
  <c r="P11" i="11"/>
  <c r="P12" i="11" s="1"/>
  <c r="R11" i="11"/>
  <c r="R12" i="11" s="1"/>
  <c r="T11" i="11"/>
  <c r="T12" i="11" s="1"/>
  <c r="V11" i="11"/>
  <c r="V12" i="11" s="1"/>
  <c r="X11" i="11"/>
  <c r="X12" i="11" s="1"/>
  <c r="Z11" i="11"/>
  <c r="Z12" i="11" s="1"/>
  <c r="AB11" i="11"/>
  <c r="AB12" i="11" s="1"/>
  <c r="AD11" i="11"/>
  <c r="AD12" i="11" s="1"/>
  <c r="AF11" i="11"/>
  <c r="AF12" i="11" s="1"/>
  <c r="AH11" i="11"/>
  <c r="AH12" i="11" s="1"/>
  <c r="AJ11" i="11"/>
  <c r="AJ12" i="11" s="1"/>
  <c r="AL11" i="11"/>
  <c r="AL12" i="11" s="1"/>
  <c r="AN11" i="11"/>
  <c r="AN12" i="11" s="1"/>
  <c r="AP11" i="11"/>
  <c r="AP12" i="11" s="1"/>
  <c r="AQ11" i="12"/>
  <c r="AQ12" i="12" s="1"/>
  <c r="AO11" i="12"/>
  <c r="AO12" i="12" s="1"/>
  <c r="AM11" i="12"/>
  <c r="AM12" i="12" s="1"/>
  <c r="AK11" i="12"/>
  <c r="AK12" i="12" s="1"/>
  <c r="AI11" i="12"/>
  <c r="AI12" i="12" s="1"/>
  <c r="AG11" i="12"/>
  <c r="AG12" i="12" s="1"/>
  <c r="AE11" i="12"/>
  <c r="AE12" i="12" s="1"/>
  <c r="AC11" i="12"/>
  <c r="AC12" i="12" s="1"/>
  <c r="AA11" i="12"/>
  <c r="AA12" i="12" s="1"/>
  <c r="Y11" i="12"/>
  <c r="Y12" i="12" s="1"/>
  <c r="W11" i="12"/>
  <c r="W12" i="12" s="1"/>
  <c r="U11" i="12"/>
  <c r="U12" i="12" s="1"/>
  <c r="S11" i="12"/>
  <c r="S12" i="12" s="1"/>
  <c r="Q11" i="12"/>
  <c r="Q12" i="12" s="1"/>
  <c r="AP10" i="12"/>
  <c r="AN10" i="12"/>
  <c r="AL10" i="12"/>
  <c r="AJ10" i="12"/>
  <c r="AH10" i="12"/>
  <c r="AF10" i="12"/>
  <c r="AD10" i="12"/>
  <c r="AB10" i="12"/>
  <c r="Z10" i="12"/>
  <c r="X10" i="12"/>
  <c r="V10" i="12"/>
  <c r="T10" i="12"/>
  <c r="R10" i="12"/>
  <c r="P10" i="12"/>
  <c r="AZ6" i="12"/>
  <c r="AN11" i="12"/>
  <c r="AN12" i="12" s="1"/>
  <c r="AJ11" i="12"/>
  <c r="AJ12" i="12" s="1"/>
  <c r="AF11" i="12"/>
  <c r="AF12" i="12" s="1"/>
  <c r="AB11" i="12"/>
  <c r="AB12" i="12" s="1"/>
  <c r="X11" i="12"/>
  <c r="X12" i="12" s="1"/>
  <c r="T11" i="12"/>
  <c r="T12" i="12" s="1"/>
  <c r="P11" i="12"/>
  <c r="P12" i="12" s="1"/>
  <c r="AQ10" i="12"/>
  <c r="AM10" i="12"/>
  <c r="AI10" i="12"/>
  <c r="AE10" i="12"/>
  <c r="AA10" i="12"/>
  <c r="W10" i="12"/>
  <c r="S10" i="12"/>
  <c r="Q10" i="12"/>
  <c r="Y10" i="12"/>
  <c r="AG10" i="12"/>
  <c r="AO10" i="12"/>
  <c r="R11" i="12"/>
  <c r="R12" i="12" s="1"/>
  <c r="Z11" i="12"/>
  <c r="Z12" i="12" s="1"/>
  <c r="AH11" i="12"/>
  <c r="AH12" i="12" s="1"/>
  <c r="AP11" i="12"/>
  <c r="AP12" i="12" s="1"/>
  <c r="AZ6" i="11"/>
  <c r="P10" i="11"/>
  <c r="R10" i="11"/>
  <c r="T10" i="11"/>
  <c r="V10" i="11"/>
  <c r="X10" i="11"/>
  <c r="Z10" i="11"/>
  <c r="AB10" i="11"/>
  <c r="AD10" i="11"/>
  <c r="AF10" i="11"/>
  <c r="AH10" i="11"/>
  <c r="AJ10" i="11"/>
  <c r="AL10" i="11"/>
  <c r="AN10" i="11"/>
  <c r="AP10" i="11"/>
  <c r="Q11" i="11"/>
  <c r="Q12" i="11" s="1"/>
  <c r="S11" i="11"/>
  <c r="S12" i="11" s="1"/>
  <c r="U11" i="11"/>
  <c r="U12" i="11" s="1"/>
  <c r="W11" i="11"/>
  <c r="W12" i="11" s="1"/>
  <c r="Y11" i="11"/>
  <c r="Y12" i="11" s="1"/>
  <c r="AA11" i="11"/>
  <c r="AA12" i="11" s="1"/>
  <c r="AC11" i="11"/>
  <c r="AC12" i="11" s="1"/>
  <c r="AE11" i="11"/>
  <c r="AE12" i="11" s="1"/>
  <c r="AG11" i="11"/>
  <c r="AG12" i="11" s="1"/>
  <c r="AI11" i="11"/>
  <c r="AI12" i="11" s="1"/>
  <c r="AK11" i="11"/>
  <c r="AK12" i="11" s="1"/>
  <c r="AM11" i="11"/>
  <c r="AM12" i="11" s="1"/>
  <c r="AO11" i="11"/>
  <c r="AO12" i="11" s="1"/>
  <c r="U10" i="12"/>
  <c r="AC10" i="12"/>
  <c r="AK10" i="12"/>
  <c r="V11" i="12"/>
  <c r="V12" i="12" s="1"/>
  <c r="AD11" i="12"/>
  <c r="AD12" i="12" s="1"/>
  <c r="AL11" i="12"/>
  <c r="AL12" i="12" s="1"/>
  <c r="AB49" i="12"/>
  <c r="AB131" i="11"/>
  <c r="T39" i="12"/>
</calcChain>
</file>

<file path=xl/sharedStrings.xml><?xml version="1.0" encoding="utf-8"?>
<sst xmlns="http://schemas.openxmlformats.org/spreadsheetml/2006/main" count="555" uniqueCount="311">
  <si>
    <t>変更事項</t>
  </si>
  <si>
    <t>提出書類</t>
  </si>
  <si>
    <t>年</t>
  </si>
  <si>
    <t>月</t>
  </si>
  <si>
    <t>日</t>
  </si>
  <si>
    <t>電話番号</t>
  </si>
  <si>
    <t>ＦＡＸ番号</t>
  </si>
  <si>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35"/>
  </si>
  <si>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35"/>
  </si>
  <si>
    <t>訪問介護　変更事項別提出書類一覧</t>
    <rPh sb="0" eb="2">
      <t>ホウモン</t>
    </rPh>
    <rPh sb="2" eb="4">
      <t>カイゴ</t>
    </rPh>
    <rPh sb="5" eb="7">
      <t>ヘンコウ</t>
    </rPh>
    <rPh sb="7" eb="9">
      <t>ジコウ</t>
    </rPh>
    <rPh sb="9" eb="10">
      <t>ベツ</t>
    </rPh>
    <rPh sb="10" eb="12">
      <t>テイシュツ</t>
    </rPh>
    <rPh sb="12" eb="14">
      <t>ショルイ</t>
    </rPh>
    <rPh sb="14" eb="16">
      <t>イチラン</t>
    </rPh>
    <phoneticPr fontId="35"/>
  </si>
  <si>
    <r>
      <t xml:space="preserve">
</t>
    </r>
    <r>
      <rPr>
        <b/>
        <sz val="11"/>
        <rFont val="ＭＳ Ｐゴシック"/>
        <family val="3"/>
        <charset val="128"/>
      </rPr>
      <t xml:space="preserve">運営規程
</t>
    </r>
    <r>
      <rPr>
        <b/>
        <sz val="10.5"/>
        <rFont val="ＭＳ Ｐゴシック"/>
        <family val="3"/>
        <charset val="128"/>
      </rPr>
      <t>　</t>
    </r>
    <r>
      <rPr>
        <sz val="10.5"/>
        <rFont val="ＭＳ Ｐゴシック"/>
        <family val="3"/>
        <charset val="128"/>
      </rPr>
      <t>①営業日
　②営業時間
　③従業者数</t>
    </r>
    <r>
      <rPr>
        <b/>
        <sz val="10.5"/>
        <rFont val="ＭＳ Ｐゴシック"/>
        <family val="3"/>
        <charset val="128"/>
      </rPr>
      <t>※１</t>
    </r>
    <r>
      <rPr>
        <b/>
        <sz val="10.5"/>
        <rFont val="ＭＳ ゴシック"/>
        <family val="3"/>
        <charset val="128"/>
      </rPr>
      <t xml:space="preserve">
</t>
    </r>
    <r>
      <rPr>
        <sz val="10.5"/>
        <rFont val="ＭＳ Ｐゴシック"/>
        <family val="3"/>
        <charset val="128"/>
      </rPr>
      <t>　④通常の事業の実施地域
　⑤利用料</t>
    </r>
    <r>
      <rPr>
        <b/>
        <sz val="10.5"/>
        <rFont val="ＭＳ Ｐゴシック"/>
        <family val="3"/>
        <charset val="128"/>
      </rPr>
      <t>※２</t>
    </r>
    <r>
      <rPr>
        <b/>
        <sz val="10.5"/>
        <rFont val="ＭＳ ゴシック"/>
        <family val="3"/>
        <charset val="128"/>
      </rPr>
      <t xml:space="preserve">
</t>
    </r>
    <r>
      <rPr>
        <b/>
        <sz val="10.5"/>
        <rFont val="ＭＳ Ｐゴシック"/>
        <family val="3"/>
        <charset val="128"/>
      </rPr>
      <t>　　　　　　　　　　</t>
    </r>
    <r>
      <rPr>
        <sz val="10.5"/>
        <rFont val="ＭＳ Ｐゴシック"/>
        <family val="3"/>
        <charset val="128"/>
      </rPr>
      <t>等</t>
    </r>
    <phoneticPr fontId="35"/>
  </si>
  <si>
    <r>
      <t xml:space="preserve">
</t>
    </r>
    <r>
      <rPr>
        <b/>
        <sz val="11"/>
        <rFont val="ＭＳ Ｐゴシック"/>
        <family val="3"/>
        <charset val="128"/>
      </rPr>
      <t>サービス提供責任者の
氏名及び住所</t>
    </r>
    <phoneticPr fontId="35"/>
  </si>
  <si>
    <r>
      <t xml:space="preserve">
</t>
    </r>
    <r>
      <rPr>
        <b/>
        <sz val="11"/>
        <rFont val="ＭＳ Ｐゴシック"/>
        <family val="3"/>
        <charset val="128"/>
      </rPr>
      <t>事業所の名称</t>
    </r>
    <phoneticPr fontId="35"/>
  </si>
  <si>
    <r>
      <t xml:space="preserve">
</t>
    </r>
    <r>
      <rPr>
        <b/>
        <sz val="11"/>
        <rFont val="ＭＳ Ｐゴシック"/>
        <family val="3"/>
        <charset val="128"/>
      </rPr>
      <t>事業所の所在地</t>
    </r>
    <phoneticPr fontId="35"/>
  </si>
  <si>
    <r>
      <t xml:space="preserve">
</t>
    </r>
    <r>
      <rPr>
        <b/>
        <sz val="11"/>
        <rFont val="ＭＳ Ｐゴシック"/>
        <family val="3"/>
        <charset val="128"/>
      </rPr>
      <t>事業所の
電話番号、</t>
    </r>
    <r>
      <rPr>
        <b/>
        <sz val="11"/>
        <rFont val="ＭＳ 明朝"/>
        <family val="1"/>
        <charset val="128"/>
      </rPr>
      <t>FAX</t>
    </r>
    <r>
      <rPr>
        <b/>
        <sz val="11"/>
        <rFont val="ＭＳ Ｐゴシック"/>
        <family val="3"/>
        <charset val="128"/>
      </rPr>
      <t>番号</t>
    </r>
    <phoneticPr fontId="35"/>
  </si>
  <si>
    <r>
      <t xml:space="preserve">
</t>
    </r>
    <r>
      <rPr>
        <b/>
        <sz val="11"/>
        <rFont val="ＭＳ Ｐゴシック"/>
        <family val="3"/>
        <charset val="128"/>
      </rPr>
      <t>事業所の平面図
（専用区画、レイアウト変更）</t>
    </r>
    <phoneticPr fontId="35"/>
  </si>
  <si>
    <r>
      <t xml:space="preserve">
</t>
    </r>
    <r>
      <rPr>
        <b/>
        <sz val="11"/>
        <rFont val="ＭＳ Ｐゴシック"/>
        <family val="3"/>
        <charset val="128"/>
      </rPr>
      <t>管理者の
氏名及び住所</t>
    </r>
    <phoneticPr fontId="35"/>
  </si>
  <si>
    <t>　変更届出様式は、「東京都介護サービス情報」のホームページからダウンロードできます。</t>
    <phoneticPr fontId="35"/>
  </si>
  <si>
    <t>　提出した変更届出書類一式は、写しを時系列にファイリングする等し、届出状況を適切に管理してください。</t>
    <phoneticPr fontId="35"/>
  </si>
  <si>
    <t>変更届出書</t>
    <rPh sb="0" eb="2">
      <t>ヘンコウ</t>
    </rPh>
    <rPh sb="2" eb="4">
      <t>トドケデ</t>
    </rPh>
    <rPh sb="4" eb="5">
      <t>ショ</t>
    </rPh>
    <phoneticPr fontId="40"/>
  </si>
  <si>
    <t>住所</t>
    <rPh sb="0" eb="2">
      <t>ジュウショ</t>
    </rPh>
    <phoneticPr fontId="40"/>
  </si>
  <si>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0"/>
  </si>
  <si>
    <t>介護保険事業所番号</t>
    <rPh sb="0" eb="2">
      <t>カイゴ</t>
    </rPh>
    <rPh sb="2" eb="4">
      <t>ホケン</t>
    </rPh>
    <rPh sb="4" eb="7">
      <t>ジギョウショ</t>
    </rPh>
    <rPh sb="6" eb="7">
      <t>ショ</t>
    </rPh>
    <rPh sb="7" eb="9">
      <t>バンゴウ</t>
    </rPh>
    <phoneticPr fontId="40"/>
  </si>
  <si>
    <t>指定内容を変更した事業所等</t>
    <rPh sb="0" eb="2">
      <t>シテイ</t>
    </rPh>
    <rPh sb="2" eb="4">
      <t>ナイヨウ</t>
    </rPh>
    <rPh sb="5" eb="7">
      <t>ヘンコウ</t>
    </rPh>
    <rPh sb="9" eb="12">
      <t>ジギョウショ</t>
    </rPh>
    <rPh sb="12" eb="13">
      <t>トウ</t>
    </rPh>
    <phoneticPr fontId="40"/>
  </si>
  <si>
    <t>名称</t>
    <rPh sb="0" eb="2">
      <t>メイショウ</t>
    </rPh>
    <phoneticPr fontId="40"/>
  </si>
  <si>
    <t>所在地</t>
    <rPh sb="0" eb="3">
      <t>ショザイチ</t>
    </rPh>
    <phoneticPr fontId="40"/>
  </si>
  <si>
    <t>サービスの種類</t>
    <rPh sb="5" eb="7">
      <t>シュルイ</t>
    </rPh>
    <phoneticPr fontId="40"/>
  </si>
  <si>
    <t>変更年月日</t>
    <rPh sb="0" eb="2">
      <t>ヘンコウ</t>
    </rPh>
    <rPh sb="2" eb="5">
      <t>ネンガッピ</t>
    </rPh>
    <phoneticPr fontId="40"/>
  </si>
  <si>
    <t>年</t>
    <rPh sb="0" eb="1">
      <t>ネン</t>
    </rPh>
    <phoneticPr fontId="40"/>
  </si>
  <si>
    <t>月</t>
    <rPh sb="0" eb="1">
      <t>ガツ</t>
    </rPh>
    <phoneticPr fontId="40"/>
  </si>
  <si>
    <t>日</t>
    <rPh sb="0" eb="1">
      <t>ヒ</t>
    </rPh>
    <phoneticPr fontId="40"/>
  </si>
  <si>
    <t>変更があった事項（該当に○）</t>
    <rPh sb="0" eb="2">
      <t>ヘンコウ</t>
    </rPh>
    <rPh sb="6" eb="8">
      <t>ジコウ</t>
    </rPh>
    <rPh sb="9" eb="11">
      <t>ガイトウ</t>
    </rPh>
    <phoneticPr fontId="40"/>
  </si>
  <si>
    <t>変更の内容</t>
    <rPh sb="0" eb="2">
      <t>ヘンコウ</t>
    </rPh>
    <rPh sb="3" eb="5">
      <t>ナイヨウ</t>
    </rPh>
    <phoneticPr fontId="40"/>
  </si>
  <si>
    <t>事業所（施設）の名称</t>
    <rPh sb="0" eb="3">
      <t>ジギョウショ</t>
    </rPh>
    <rPh sb="4" eb="6">
      <t>シセツ</t>
    </rPh>
    <rPh sb="8" eb="10">
      <t>メイショウ</t>
    </rPh>
    <phoneticPr fontId="40"/>
  </si>
  <si>
    <t>（変更前）</t>
    <rPh sb="1" eb="3">
      <t>ヘンコウ</t>
    </rPh>
    <rPh sb="3" eb="4">
      <t>マエ</t>
    </rPh>
    <phoneticPr fontId="40"/>
  </si>
  <si>
    <t>事業所（施設）の所在地</t>
    <rPh sb="0" eb="3">
      <t>ジギョウショ</t>
    </rPh>
    <rPh sb="4" eb="6">
      <t>シセツ</t>
    </rPh>
    <rPh sb="8" eb="11">
      <t>ショザイチ</t>
    </rPh>
    <phoneticPr fontId="40"/>
  </si>
  <si>
    <t>申請者の名称</t>
    <rPh sb="0" eb="3">
      <t>シンセイシャ</t>
    </rPh>
    <rPh sb="4" eb="6">
      <t>メイショウ</t>
    </rPh>
    <phoneticPr fontId="40"/>
  </si>
  <si>
    <t>主たる事務所の所在地</t>
    <rPh sb="0" eb="1">
      <t>オモ</t>
    </rPh>
    <rPh sb="3" eb="5">
      <t>ジム</t>
    </rPh>
    <rPh sb="5" eb="6">
      <t>ショ</t>
    </rPh>
    <rPh sb="7" eb="10">
      <t>ショザイチ</t>
    </rPh>
    <phoneticPr fontId="40"/>
  </si>
  <si>
    <t>登記事項証明書・条例等</t>
    <rPh sb="0" eb="2">
      <t>トウキ</t>
    </rPh>
    <rPh sb="2" eb="4">
      <t>ジコウ</t>
    </rPh>
    <rPh sb="4" eb="7">
      <t>ショウメイショ</t>
    </rPh>
    <rPh sb="8" eb="11">
      <t>ジョウレイナド</t>
    </rPh>
    <phoneticPr fontId="40"/>
  </si>
  <si>
    <t>（当該事業に関するものに限る。）</t>
    <phoneticPr fontId="40"/>
  </si>
  <si>
    <t>備品（訪問入浴介護事業及び介護予防訪問入浴介護事業）</t>
    <phoneticPr fontId="40"/>
  </si>
  <si>
    <t>利用者の推定数</t>
    <rPh sb="0" eb="3">
      <t>リヨウシャ</t>
    </rPh>
    <rPh sb="4" eb="7">
      <t>スイテイスウ</t>
    </rPh>
    <phoneticPr fontId="40"/>
  </si>
  <si>
    <t xml:space="preserve">事業所（施設）の管理者の氏名、生年月日及び住所
</t>
    <phoneticPr fontId="40"/>
  </si>
  <si>
    <t>（介護老人保健施設は、事前に承認を受ける。）</t>
  </si>
  <si>
    <t>サービス提供責任者の氏名、生年月日、住所及び経歴</t>
    <phoneticPr fontId="40"/>
  </si>
  <si>
    <t>運営規程</t>
    <phoneticPr fontId="40"/>
  </si>
  <si>
    <t>（変更後）</t>
    <rPh sb="1" eb="3">
      <t>ヘンコウ</t>
    </rPh>
    <rPh sb="3" eb="4">
      <t>ゴ</t>
    </rPh>
    <phoneticPr fontId="40"/>
  </si>
  <si>
    <t>事業所の種別</t>
    <phoneticPr fontId="40"/>
  </si>
  <si>
    <t>提供する居宅療養管理指導の種類</t>
    <phoneticPr fontId="40"/>
  </si>
  <si>
    <t xml:space="preserve">
</t>
    <phoneticPr fontId="40"/>
  </si>
  <si>
    <t>事業実施形態</t>
    <phoneticPr fontId="40"/>
  </si>
  <si>
    <t>（本体施設が特別養護老人ホームの場合の</t>
    <phoneticPr fontId="40"/>
  </si>
  <si>
    <t>利用者、入所者又は入院患者の定員</t>
    <phoneticPr fontId="40"/>
  </si>
  <si>
    <t>福祉用具の保管・消毒方法</t>
    <phoneticPr fontId="40"/>
  </si>
  <si>
    <t>（委託している場合にあっては、委託先の状況）</t>
    <phoneticPr fontId="40"/>
  </si>
  <si>
    <t>併設施設の状況等</t>
    <phoneticPr fontId="40"/>
  </si>
  <si>
    <t>介護支援専門員の氏名及びその登録番号</t>
    <phoneticPr fontId="40"/>
  </si>
  <si>
    <t>備考</t>
    <rPh sb="0" eb="2">
      <t>ビコウ</t>
    </rPh>
    <phoneticPr fontId="40"/>
  </si>
  <si>
    <t>（日本産業規格A列４番）</t>
    <rPh sb="1" eb="3">
      <t>ニホン</t>
    </rPh>
    <rPh sb="3" eb="5">
      <t>サンギョウ</t>
    </rPh>
    <rPh sb="5" eb="7">
      <t>キカク</t>
    </rPh>
    <rPh sb="8" eb="9">
      <t>レツ</t>
    </rPh>
    <rPh sb="10" eb="11">
      <t>バン</t>
    </rPh>
    <phoneticPr fontId="41"/>
  </si>
  <si>
    <t>事 業 所</t>
  </si>
  <si>
    <t>フリガナ</t>
    <phoneticPr fontId="40"/>
  </si>
  <si>
    <t>名　　称</t>
    <rPh sb="0" eb="1">
      <t>メイ</t>
    </rPh>
    <rPh sb="3" eb="4">
      <t>ショウ</t>
    </rPh>
    <phoneticPr fontId="40"/>
  </si>
  <si>
    <t>（郵便番号</t>
    <phoneticPr fontId="40"/>
  </si>
  <si>
    <t>-</t>
    <phoneticPr fontId="40"/>
  </si>
  <si>
    <t>）</t>
    <phoneticPr fontId="40"/>
  </si>
  <si>
    <t>連絡先</t>
    <rPh sb="0" eb="2">
      <t>レンラク</t>
    </rPh>
    <rPh sb="2" eb="3">
      <t>サキ</t>
    </rPh>
    <phoneticPr fontId="40"/>
  </si>
  <si>
    <t>Email</t>
    <phoneticPr fontId="40"/>
  </si>
  <si>
    <t>管 理 者</t>
  </si>
  <si>
    <t>氏    名</t>
    <phoneticPr fontId="40"/>
  </si>
  <si>
    <t>生年月日</t>
    <phoneticPr fontId="40"/>
  </si>
  <si>
    <t>○人員に関する基準の確認に必要な事項</t>
    <phoneticPr fontId="40"/>
  </si>
  <si>
    <t>従業者の職種・員数</t>
    <phoneticPr fontId="40"/>
  </si>
  <si>
    <t>訪問介護員等</t>
    <phoneticPr fontId="40"/>
  </si>
  <si>
    <t>専  従</t>
    <phoneticPr fontId="40"/>
  </si>
  <si>
    <t>兼  務</t>
    <phoneticPr fontId="40"/>
  </si>
  <si>
    <t>常　勤（人）</t>
    <phoneticPr fontId="40"/>
  </si>
  <si>
    <t>非常勤（人）</t>
    <phoneticPr fontId="40"/>
  </si>
  <si>
    <t>常勤換算後の人数（人）</t>
    <phoneticPr fontId="40"/>
  </si>
  <si>
    <t>利用者の推定数（人）</t>
    <phoneticPr fontId="40"/>
  </si>
  <si>
    <t>サービス提供
責任者</t>
    <rPh sb="4" eb="6">
      <t>テイキョウ</t>
    </rPh>
    <rPh sb="7" eb="10">
      <t>セキニンシャ</t>
    </rPh>
    <phoneticPr fontId="40"/>
  </si>
  <si>
    <t>氏　名</t>
    <rPh sb="0" eb="1">
      <t>シ</t>
    </rPh>
    <rPh sb="2" eb="3">
      <t>ナ</t>
    </rPh>
    <phoneticPr fontId="40"/>
  </si>
  <si>
    <t>添付書類</t>
    <rPh sb="0" eb="2">
      <t>テンプ</t>
    </rPh>
    <rPh sb="2" eb="4">
      <t>ショルイ</t>
    </rPh>
    <phoneticPr fontId="40"/>
  </si>
  <si>
    <t>別添のとおり</t>
    <rPh sb="0" eb="2">
      <t>ベッテン</t>
    </rPh>
    <phoneticPr fontId="40"/>
  </si>
  <si>
    <t>（訪問介護事業を事業所所在地以外の場所で一部実施する場合）</t>
    <phoneticPr fontId="40"/>
  </si>
  <si>
    <t>事 業 所</t>
    <phoneticPr fontId="40"/>
  </si>
  <si>
    <t>≪提出不要≫</t>
    <rPh sb="1" eb="3">
      <t>テイシュツ</t>
    </rPh>
    <rPh sb="3" eb="5">
      <t>フヨウ</t>
    </rPh>
    <phoneticPr fontId="41"/>
  </si>
  <si>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40"/>
  </si>
  <si>
    <t>・・・直接入力する必要がある箇所です。</t>
    <rPh sb="3" eb="5">
      <t>チョクセツ</t>
    </rPh>
    <rPh sb="5" eb="7">
      <t>ニュウリョク</t>
    </rPh>
    <rPh sb="9" eb="11">
      <t>ヒツヨウ</t>
    </rPh>
    <rPh sb="14" eb="16">
      <t>カショ</t>
    </rPh>
    <phoneticPr fontId="41"/>
  </si>
  <si>
    <t>下記の記入方法に従って、入力してください。</t>
    <rPh sb="0" eb="2">
      <t>カキ</t>
    </rPh>
    <rPh sb="3" eb="5">
      <t>キニュウ</t>
    </rPh>
    <rPh sb="5" eb="7">
      <t>ホウホウ</t>
    </rPh>
    <rPh sb="8" eb="9">
      <t>シタガ</t>
    </rPh>
    <rPh sb="12" eb="14">
      <t>ニュウリョク</t>
    </rPh>
    <phoneticPr fontId="41"/>
  </si>
  <si>
    <t>・・・プルダウンから選択して入力する必要がある箇所です。</t>
    <rPh sb="10" eb="12">
      <t>センタク</t>
    </rPh>
    <rPh sb="14" eb="16">
      <t>ニュウリョク</t>
    </rPh>
    <rPh sb="18" eb="20">
      <t>ヒツヨウ</t>
    </rPh>
    <rPh sb="23" eb="25">
      <t>カショ</t>
    </rPh>
    <phoneticPr fontId="4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</si>
  <si>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1"/>
  </si>
  <si>
    <t>　(1) 「４週」・「暦月」のいずれかを選択してください。</t>
    <rPh sb="7" eb="8">
      <t>シュウ</t>
    </rPh>
    <rPh sb="11" eb="12">
      <t>レキ</t>
    </rPh>
    <rPh sb="12" eb="13">
      <t>ツキ</t>
    </rPh>
    <rPh sb="20" eb="22">
      <t>センタク</t>
    </rPh>
    <phoneticPr fontId="4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</si>
  <si>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</si>
  <si>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</si>
  <si>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1"/>
  </si>
  <si>
    <t xml:space="preserve"> 　　 記入の順序は、職種ごとにまとめてください。</t>
    <rPh sb="4" eb="6">
      <t>キニュウ</t>
    </rPh>
    <rPh sb="7" eb="9">
      <t>ジュンジョ</t>
    </rPh>
    <rPh sb="11" eb="13">
      <t>ショクシュ</t>
    </rPh>
    <phoneticPr fontId="41"/>
  </si>
  <si>
    <t>No</t>
    <phoneticPr fontId="41"/>
  </si>
  <si>
    <t>職種名</t>
    <rPh sb="0" eb="2">
      <t>ショクシュ</t>
    </rPh>
    <rPh sb="2" eb="3">
      <t>メイ</t>
    </rPh>
    <phoneticPr fontId="41"/>
  </si>
  <si>
    <t>管理者</t>
    <rPh sb="0" eb="3">
      <t>カンリシャ</t>
    </rPh>
    <phoneticPr fontId="41"/>
  </si>
  <si>
    <t>サービス提供責任者</t>
    <rPh sb="4" eb="6">
      <t>テイキョウ</t>
    </rPh>
    <rPh sb="6" eb="9">
      <t>セキニンシャ</t>
    </rPh>
    <phoneticPr fontId="41"/>
  </si>
  <si>
    <t>訪問介護員</t>
    <rPh sb="0" eb="2">
      <t>ホウモン</t>
    </rPh>
    <rPh sb="2" eb="4">
      <t>カイゴ</t>
    </rPh>
    <rPh sb="4" eb="5">
      <t>イン</t>
    </rPh>
    <phoneticPr fontId="41"/>
  </si>
  <si>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4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</si>
  <si>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</si>
  <si>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1"/>
  </si>
  <si>
    <t>記号</t>
    <rPh sb="0" eb="2">
      <t>キゴウ</t>
    </rPh>
    <phoneticPr fontId="41"/>
  </si>
  <si>
    <t>区分</t>
    <rPh sb="0" eb="2">
      <t>クブン</t>
    </rPh>
    <phoneticPr fontId="41"/>
  </si>
  <si>
    <t>A</t>
    <phoneticPr fontId="41"/>
  </si>
  <si>
    <t>常勤で専従</t>
    <rPh sb="0" eb="2">
      <t>ジョウキン</t>
    </rPh>
    <rPh sb="3" eb="5">
      <t>センジュウ</t>
    </rPh>
    <phoneticPr fontId="41"/>
  </si>
  <si>
    <t>B</t>
    <phoneticPr fontId="41"/>
  </si>
  <si>
    <t>常勤で兼務</t>
    <rPh sb="0" eb="2">
      <t>ジョウキン</t>
    </rPh>
    <rPh sb="3" eb="5">
      <t>ケンム</t>
    </rPh>
    <phoneticPr fontId="41"/>
  </si>
  <si>
    <t>C</t>
    <phoneticPr fontId="41"/>
  </si>
  <si>
    <t>非常勤で専従</t>
    <rPh sb="0" eb="3">
      <t>ヒジョウキン</t>
    </rPh>
    <rPh sb="4" eb="6">
      <t>センジュウ</t>
    </rPh>
    <phoneticPr fontId="41"/>
  </si>
  <si>
    <t>D</t>
    <phoneticPr fontId="41"/>
  </si>
  <si>
    <t>非常勤で兼務</t>
    <rPh sb="0" eb="3">
      <t>ヒジョウキン</t>
    </rPh>
    <rPh sb="4" eb="6">
      <t>ケンム</t>
    </rPh>
    <phoneticPr fontId="41"/>
  </si>
  <si>
    <t>（注）常勤・非常勤の区分について</t>
    <rPh sb="1" eb="2">
      <t>チュウ</t>
    </rPh>
    <rPh sb="3" eb="5">
      <t>ジョウキン</t>
    </rPh>
    <rPh sb="6" eb="9">
      <t>ヒジョウキン</t>
    </rPh>
    <rPh sb="10" eb="12">
      <t>クブン</t>
    </rPh>
    <phoneticPr fontId="4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</si>
  <si>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</si>
  <si>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</si>
  <si>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</si>
  <si>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</si>
  <si>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1"/>
  </si>
  <si>
    <t>　(7) 従業者の氏名を記入してください。</t>
    <rPh sb="5" eb="8">
      <t>ジュウギョウシャ</t>
    </rPh>
    <rPh sb="9" eb="11">
      <t>シメイ</t>
    </rPh>
    <rPh sb="12" eb="14">
      <t>キニュウ</t>
    </rPh>
    <phoneticPr fontId="4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</si>
  <si>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1"/>
  </si>
  <si>
    <t>　　  ※ 指定基準の確認に際しては、４週分の入力で差し支えありません。</t>
    <phoneticPr fontId="4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</si>
  <si>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</si>
  <si>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</si>
  <si>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</si>
  <si>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</si>
  <si>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1"/>
  </si>
  <si>
    <t>　　　 その他、特記事項欄としてもご活用ください。</t>
    <rPh sb="6" eb="7">
      <t>タ</t>
    </rPh>
    <rPh sb="8" eb="10">
      <t>トッキ</t>
    </rPh>
    <rPh sb="10" eb="12">
      <t>ジコウ</t>
    </rPh>
    <rPh sb="12" eb="13">
      <t>ラン</t>
    </rPh>
    <rPh sb="18" eb="20">
      <t>カツヨウ</t>
    </rPh>
    <phoneticPr fontId="40"/>
  </si>
  <si>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41"/>
  </si>
  <si>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4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</si>
  <si>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41"/>
  </si>
  <si>
    <t>　　　　○ 常勤換算方法とは、非常勤の従業者について「事業所の従業者の勤務延時間数を当該事業所において常勤の従業者が勤務すべき時間数で除することにより、</t>
    <phoneticPr fontId="41"/>
  </si>
  <si>
    <t>　　　　　常勤の従業者の員数に換算する方法」であるため、常勤の従業者については常勤換算方法によらず、実人数で計算する。</t>
    <phoneticPr fontId="4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</si>
  <si>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41"/>
  </si>
  <si>
    <t>　　　　　手入力すること。</t>
    <phoneticPr fontId="4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</si>
  <si>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</si>
  <si>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</si>
  <si>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1"/>
  </si>
  <si>
    <t>（参考様式1）</t>
    <rPh sb="1" eb="3">
      <t>サンコウ</t>
    </rPh>
    <rPh sb="3" eb="5">
      <t>ヨウシキ</t>
    </rPh>
    <phoneticPr fontId="40"/>
  </si>
  <si>
    <t>従業者の勤務の体制及び勤務形態一覧表</t>
    <phoneticPr fontId="41"/>
  </si>
  <si>
    <t>サービス種別</t>
    <rPh sb="4" eb="6">
      <t>シュベツ</t>
    </rPh>
    <phoneticPr fontId="41"/>
  </si>
  <si>
    <t>(</t>
    <phoneticPr fontId="41"/>
  </si>
  <si>
    <t>訪問介護</t>
    <rPh sb="0" eb="2">
      <t>ホウモン</t>
    </rPh>
    <rPh sb="2" eb="4">
      <t>カイゴ</t>
    </rPh>
    <phoneticPr fontId="41"/>
  </si>
  <si>
    <t>）</t>
    <phoneticPr fontId="41"/>
  </si>
  <si>
    <t>令和</t>
    <rPh sb="0" eb="2">
      <t>レイワ</t>
    </rPh>
    <phoneticPr fontId="41"/>
  </si>
  <si>
    <t>)</t>
    <phoneticPr fontId="41"/>
  </si>
  <si>
    <t>年</t>
    <rPh sb="0" eb="1">
      <t>ネン</t>
    </rPh>
    <phoneticPr fontId="41"/>
  </si>
  <si>
    <t>月</t>
    <rPh sb="0" eb="1">
      <t>ゲツ</t>
    </rPh>
    <phoneticPr fontId="41"/>
  </si>
  <si>
    <t>事業所名</t>
    <rPh sb="0" eb="3">
      <t>ジギョウショ</t>
    </rPh>
    <rPh sb="3" eb="4">
      <t>メイ</t>
    </rPh>
    <phoneticPr fontId="41"/>
  </si>
  <si>
    <t>(1)</t>
    <phoneticPr fontId="41"/>
  </si>
  <si>
    <t>(2)</t>
    <phoneticPr fontId="4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</si>
  <si>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1"/>
  </si>
  <si>
    <t>時間/週</t>
    <rPh sb="0" eb="2">
      <t>ジカン</t>
    </rPh>
    <rPh sb="3" eb="4">
      <t>シュウ</t>
    </rPh>
    <phoneticPr fontId="41"/>
  </si>
  <si>
    <t>時間/月</t>
    <rPh sb="0" eb="2">
      <t>ジカン</t>
    </rPh>
    <rPh sb="3" eb="4">
      <t>ツキ</t>
    </rPh>
    <phoneticPr fontId="41"/>
  </si>
  <si>
    <t>当月の日数</t>
    <rPh sb="0" eb="2">
      <t>トウゲツ</t>
    </rPh>
    <rPh sb="3" eb="5">
      <t>ニッスウ</t>
    </rPh>
    <phoneticPr fontId="41"/>
  </si>
  <si>
    <t>日</t>
    <rPh sb="0" eb="1">
      <t>ニチ</t>
    </rPh>
    <phoneticPr fontId="41"/>
  </si>
  <si>
    <t>(4) 
職種</t>
    <phoneticPr fontId="40"/>
  </si>
  <si>
    <t>(5)
勤務
形態</t>
    <phoneticPr fontId="40"/>
  </si>
  <si>
    <t>(6)
資格</t>
    <rPh sb="4" eb="6">
      <t>シカク</t>
    </rPh>
    <phoneticPr fontId="41"/>
  </si>
  <si>
    <t>(7) 氏　名</t>
    <phoneticPr fontId="40"/>
  </si>
  <si>
    <t>(8)</t>
    <phoneticPr fontId="41"/>
  </si>
  <si>
    <r>
      <t xml:space="preserve">(10)
</t>
    </r>
    <r>
      <rPr>
        <sz val="11"/>
        <rFont val="HGSｺﾞｼｯｸM"/>
        <family val="3"/>
        <charset val="128"/>
      </rPr>
      <t>週平均
勤務時間数</t>
    </r>
    <rPh sb="6" eb="8">
      <t>ヘイキン</t>
    </rPh>
    <rPh sb="9" eb="11">
      <t>キンム</t>
    </rPh>
    <rPh sb="11" eb="13">
      <t>ジカン</t>
    </rPh>
    <rPh sb="13" eb="14">
      <t>スウ</t>
    </rPh>
    <phoneticPr fontId="40"/>
  </si>
  <si>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0"/>
  </si>
  <si>
    <t>1週目</t>
    <rPh sb="1" eb="2">
      <t>シュウ</t>
    </rPh>
    <rPh sb="2" eb="3">
      <t>メ</t>
    </rPh>
    <phoneticPr fontId="41"/>
  </si>
  <si>
    <t>2週目</t>
    <rPh sb="1" eb="2">
      <t>シュウ</t>
    </rPh>
    <rPh sb="2" eb="3">
      <t>メ</t>
    </rPh>
    <phoneticPr fontId="41"/>
  </si>
  <si>
    <t>3週目</t>
    <rPh sb="1" eb="2">
      <t>シュウ</t>
    </rPh>
    <rPh sb="2" eb="3">
      <t>メ</t>
    </rPh>
    <phoneticPr fontId="41"/>
  </si>
  <si>
    <t>4週目</t>
    <rPh sb="1" eb="2">
      <t>シュウ</t>
    </rPh>
    <rPh sb="2" eb="3">
      <t>メ</t>
    </rPh>
    <phoneticPr fontId="41"/>
  </si>
  <si>
    <t>5週目</t>
    <rPh sb="1" eb="2">
      <t>シュウ</t>
    </rPh>
    <rPh sb="2" eb="3">
      <t>メ</t>
    </rPh>
    <phoneticPr fontId="4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</si>
  <si>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4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</si>
  <si>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41"/>
  </si>
  <si>
    <t>（勤務形態の記号）</t>
    <rPh sb="1" eb="3">
      <t>キンム</t>
    </rPh>
    <rPh sb="3" eb="5">
      <t>ケイタイ</t>
    </rPh>
    <rPh sb="6" eb="8">
      <t>キゴウ</t>
    </rPh>
    <phoneticPr fontId="41"/>
  </si>
  <si>
    <t>(新規申請の場合は推定数）</t>
    <rPh sb="1" eb="3">
      <t>シンキ</t>
    </rPh>
    <rPh sb="3" eb="5">
      <t>シンセイ</t>
    </rPh>
    <rPh sb="6" eb="8">
      <t>バアイ</t>
    </rPh>
    <rPh sb="9" eb="12">
      <t>スイテイスウ</t>
    </rPh>
    <phoneticPr fontId="41"/>
  </si>
  <si>
    <t>（人）</t>
    <rPh sb="1" eb="2">
      <t>ニン</t>
    </rPh>
    <phoneticPr fontId="41"/>
  </si>
  <si>
    <t>勤務形態</t>
    <rPh sb="0" eb="2">
      <t>キンム</t>
    </rPh>
    <rPh sb="2" eb="4">
      <t>ケイタイ</t>
    </rPh>
    <phoneticPr fontId="41"/>
  </si>
  <si>
    <t>勤務時間数合計</t>
    <rPh sb="0" eb="2">
      <t>キンム</t>
    </rPh>
    <rPh sb="2" eb="5">
      <t>ジカンスウ</t>
    </rPh>
    <rPh sb="5" eb="7">
      <t>ゴウケイ</t>
    </rPh>
    <phoneticPr fontId="41"/>
  </si>
  <si>
    <t>常勤換算の対象時間数</t>
    <rPh sb="0" eb="2">
      <t>ジョウキン</t>
    </rPh>
    <rPh sb="2" eb="4">
      <t>カンサン</t>
    </rPh>
    <rPh sb="5" eb="7">
      <t>タイショウ</t>
    </rPh>
    <rPh sb="7" eb="9">
      <t>ジカン</t>
    </rPh>
    <rPh sb="9" eb="10">
      <t>スウ</t>
    </rPh>
    <phoneticPr fontId="41"/>
  </si>
  <si>
    <t>常勤換算方法対象外の</t>
    <rPh sb="0" eb="2">
      <t>ジョウキン</t>
    </rPh>
    <rPh sb="2" eb="4">
      <t>カンサン</t>
    </rPh>
    <rPh sb="4" eb="6">
      <t>ホウホウ</t>
    </rPh>
    <rPh sb="6" eb="9">
      <t>タイショウガイ</t>
    </rPh>
    <phoneticPr fontId="41"/>
  </si>
  <si>
    <t>合計</t>
    <rPh sb="0" eb="2">
      <t>ゴウケイ</t>
    </rPh>
    <phoneticPr fontId="41"/>
  </si>
  <si>
    <t>当月合計</t>
    <rPh sb="0" eb="2">
      <t>トウゲツ</t>
    </rPh>
    <rPh sb="2" eb="4">
      <t>ゴウケイ</t>
    </rPh>
    <phoneticPr fontId="41"/>
  </si>
  <si>
    <t>週平均</t>
    <rPh sb="0" eb="3">
      <t>シュウヘイキン</t>
    </rPh>
    <phoneticPr fontId="41"/>
  </si>
  <si>
    <t>常勤の従業者の人数</t>
    <rPh sb="0" eb="2">
      <t>ジョウキン</t>
    </rPh>
    <rPh sb="3" eb="6">
      <t>ジュウギョウシャ</t>
    </rPh>
    <rPh sb="7" eb="9">
      <t>ニンズウ</t>
    </rPh>
    <phoneticPr fontId="41"/>
  </si>
  <si>
    <t>要介護者</t>
    <rPh sb="0" eb="1">
      <t>ヨウ</t>
    </rPh>
    <rPh sb="1" eb="3">
      <t>カイゴ</t>
    </rPh>
    <rPh sb="3" eb="4">
      <t>シャ</t>
    </rPh>
    <phoneticPr fontId="41"/>
  </si>
  <si>
    <t>要支援者等</t>
    <rPh sb="0" eb="3">
      <t>ヨウシエン</t>
    </rPh>
    <rPh sb="3" eb="4">
      <t>シャ</t>
    </rPh>
    <rPh sb="4" eb="5">
      <t>トウ</t>
    </rPh>
    <phoneticPr fontId="41"/>
  </si>
  <si>
    <t>通院等</t>
    <rPh sb="0" eb="2">
      <t>ツウイン</t>
    </rPh>
    <rPh sb="2" eb="3">
      <t>トウ</t>
    </rPh>
    <phoneticPr fontId="41"/>
  </si>
  <si>
    <t>-</t>
    <phoneticPr fontId="41"/>
  </si>
  <si>
    <t>（平均利用者数）</t>
    <rPh sb="1" eb="3">
      <t>ヘイキン</t>
    </rPh>
    <rPh sb="3" eb="6">
      <t>リヨウシャ</t>
    </rPh>
    <rPh sb="6" eb="7">
      <t>スウ</t>
    </rPh>
    <phoneticPr fontId="41"/>
  </si>
  <si>
    <t>■ 常勤換算方法による人数</t>
    <rPh sb="2" eb="4">
      <t>ジョウキン</t>
    </rPh>
    <rPh sb="4" eb="6">
      <t>カンサン</t>
    </rPh>
    <rPh sb="6" eb="8">
      <t>ホウホウ</t>
    </rPh>
    <rPh sb="11" eb="13">
      <t>ニンズウ</t>
    </rPh>
    <phoneticPr fontId="41"/>
  </si>
  <si>
    <t>基準：</t>
    <rPh sb="0" eb="2">
      <t>キジュン</t>
    </rPh>
    <phoneticPr fontId="41"/>
  </si>
  <si>
    <t>サービス提供責任者</t>
    <phoneticPr fontId="41"/>
  </si>
  <si>
    <t>常勤換算の</t>
    <rPh sb="0" eb="2">
      <t>ジョウキン</t>
    </rPh>
    <rPh sb="2" eb="4">
      <t>カンサン</t>
    </rPh>
    <phoneticPr fontId="41"/>
  </si>
  <si>
    <t>常勤の従業者が</t>
    <rPh sb="0" eb="2">
      <t>ジョウキン</t>
    </rPh>
    <rPh sb="3" eb="6">
      <t>ジュウギョウシャ</t>
    </rPh>
    <phoneticPr fontId="41"/>
  </si>
  <si>
    <t>平均利用者数</t>
    <rPh sb="0" eb="2">
      <t>ヘイキン</t>
    </rPh>
    <rPh sb="2" eb="5">
      <t>リヨウシャ</t>
    </rPh>
    <rPh sb="5" eb="6">
      <t>スウ</t>
    </rPh>
    <phoneticPr fontId="41"/>
  </si>
  <si>
    <t>（※）</t>
    <phoneticPr fontId="41"/>
  </si>
  <si>
    <t>の必要配置人数</t>
    <rPh sb="1" eb="3">
      <t>ヒツヨウ</t>
    </rPh>
    <rPh sb="3" eb="5">
      <t>ハイチ</t>
    </rPh>
    <rPh sb="5" eb="7">
      <t>ニンズウ</t>
    </rPh>
    <phoneticPr fontId="41"/>
  </si>
  <si>
    <t>常勤換算後の人数</t>
    <rPh sb="0" eb="2">
      <t>ジョウキン</t>
    </rPh>
    <rPh sb="2" eb="4">
      <t>カンサン</t>
    </rPh>
    <rPh sb="4" eb="5">
      <t>ゴ</t>
    </rPh>
    <rPh sb="6" eb="8">
      <t>ニンズウ</t>
    </rPh>
    <phoneticPr fontId="41"/>
  </si>
  <si>
    <t>÷</t>
    <phoneticPr fontId="41"/>
  </si>
  <si>
    <t>＝</t>
    <phoneticPr fontId="41"/>
  </si>
  <si>
    <t>⇒</t>
    <phoneticPr fontId="41"/>
  </si>
  <si>
    <t>（小数点第1位に切り上げ）</t>
    <rPh sb="1" eb="4">
      <t>ショウスウテン</t>
    </rPh>
    <rPh sb="4" eb="5">
      <t>ダイ</t>
    </rPh>
    <rPh sb="6" eb="7">
      <t>イ</t>
    </rPh>
    <rPh sb="8" eb="9">
      <t>キ</t>
    </rPh>
    <rPh sb="10" eb="11">
      <t>ア</t>
    </rPh>
    <phoneticPr fontId="41"/>
  </si>
  <si>
    <t>（小数点第2位以下切り捨て）</t>
    <rPh sb="1" eb="4">
      <t>ショウスウテン</t>
    </rPh>
    <rPh sb="4" eb="5">
      <t>ダイ</t>
    </rPh>
    <rPh sb="6" eb="7">
      <t>イ</t>
    </rPh>
    <rPh sb="7" eb="9">
      <t>イカ</t>
    </rPh>
    <rPh sb="9" eb="10">
      <t>キ</t>
    </rPh>
    <rPh sb="11" eb="12">
      <t>ス</t>
    </rPh>
    <phoneticPr fontId="4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</si>
  <si>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4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</si>
  <si>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41"/>
  </si>
  <si>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</si>
  <si>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41"/>
  </si>
  <si>
    <t>常勤の従業者の人数</t>
  </si>
  <si>
    <t>常勤換算方法による人数</t>
    <rPh sb="0" eb="2">
      <t>ジョウキン</t>
    </rPh>
    <rPh sb="2" eb="4">
      <t>カンサン</t>
    </rPh>
    <rPh sb="4" eb="6">
      <t>ホウホウ</t>
    </rPh>
    <rPh sb="9" eb="11">
      <t>ニンズウ</t>
    </rPh>
    <phoneticPr fontId="4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</si>
  <si>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41"/>
  </si>
  <si>
    <t>＋</t>
    <phoneticPr fontId="4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</si>
  <si>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41"/>
  </si>
  <si>
    <t>１．サービス種別</t>
    <rPh sb="6" eb="8">
      <t>シュベツ</t>
    </rPh>
    <phoneticPr fontId="41"/>
  </si>
  <si>
    <t>サービス種別名</t>
    <rPh sb="4" eb="6">
      <t>シュベツ</t>
    </rPh>
    <rPh sb="6" eb="7">
      <t>メイ</t>
    </rPh>
    <phoneticPr fontId="41"/>
  </si>
  <si>
    <t>２．職種名・資格名称</t>
    <rPh sb="2" eb="4">
      <t>ショクシュ</t>
    </rPh>
    <rPh sb="4" eb="5">
      <t>メイ</t>
    </rPh>
    <rPh sb="6" eb="8">
      <t>シカク</t>
    </rPh>
    <rPh sb="8" eb="10">
      <t>メイショウ</t>
    </rPh>
    <phoneticPr fontId="41"/>
  </si>
  <si>
    <t>訪問介護員</t>
    <rPh sb="0" eb="2">
      <t>ホウモン</t>
    </rPh>
    <rPh sb="2" eb="5">
      <t>カイゴイン</t>
    </rPh>
    <phoneticPr fontId="41"/>
  </si>
  <si>
    <t>ー</t>
    <phoneticPr fontId="41"/>
  </si>
  <si>
    <t>資格</t>
    <rPh sb="0" eb="2">
      <t>シカク</t>
    </rPh>
    <phoneticPr fontId="41"/>
  </si>
  <si>
    <t>介護福祉士</t>
    <rPh sb="0" eb="2">
      <t>カイゴ</t>
    </rPh>
    <rPh sb="2" eb="5">
      <t>フクシシ</t>
    </rPh>
    <phoneticPr fontId="41"/>
  </si>
  <si>
    <t>看護師</t>
    <phoneticPr fontId="41"/>
  </si>
  <si>
    <t>看護師</t>
    <rPh sb="0" eb="3">
      <t>カンゴシ</t>
    </rPh>
    <phoneticPr fontId="41"/>
  </si>
  <si>
    <t>准看護師</t>
    <phoneticPr fontId="41"/>
  </si>
  <si>
    <t>准看護師</t>
    <rPh sb="0" eb="4">
      <t>ジュンカンゴシ</t>
    </rPh>
    <phoneticPr fontId="41"/>
  </si>
  <si>
    <t>実務者研修修了者</t>
    <rPh sb="5" eb="7">
      <t>シュウリョウ</t>
    </rPh>
    <phoneticPr fontId="41"/>
  </si>
  <si>
    <t>実務者研修修了者</t>
    <rPh sb="0" eb="3">
      <t>ジツムシャ</t>
    </rPh>
    <rPh sb="3" eb="5">
      <t>ケンシュウ</t>
    </rPh>
    <rPh sb="5" eb="8">
      <t>シュウリョウシャ</t>
    </rPh>
    <phoneticPr fontId="41"/>
  </si>
  <si>
    <t>旧介護職員基礎研修課程修了者</t>
    <phoneticPr fontId="41"/>
  </si>
  <si>
    <t>介護職員初任者研修修了者</t>
    <rPh sb="0" eb="2">
      <t>カイゴ</t>
    </rPh>
    <rPh sb="2" eb="4">
      <t>ショクイン</t>
    </rPh>
    <rPh sb="4" eb="7">
      <t>ショニンシャ</t>
    </rPh>
    <rPh sb="7" eb="9">
      <t>ケンシュウ</t>
    </rPh>
    <rPh sb="9" eb="12">
      <t>シュウリョウシャ</t>
    </rPh>
    <phoneticPr fontId="41"/>
  </si>
  <si>
    <t>旧ホームヘルパー1級課程修了者</t>
    <rPh sb="0" eb="1">
      <t>キュウ</t>
    </rPh>
    <rPh sb="9" eb="10">
      <t>キュウ</t>
    </rPh>
    <rPh sb="10" eb="12">
      <t>カテイ</t>
    </rPh>
    <rPh sb="12" eb="15">
      <t>シュウリョウシャ</t>
    </rPh>
    <phoneticPr fontId="41"/>
  </si>
  <si>
    <t>生活援助従事者研修修了者</t>
    <rPh sb="0" eb="2">
      <t>セイカツ</t>
    </rPh>
    <rPh sb="2" eb="4">
      <t>エンジョ</t>
    </rPh>
    <rPh sb="4" eb="7">
      <t>ジュウジシャ</t>
    </rPh>
    <rPh sb="7" eb="9">
      <t>ケンシュウ</t>
    </rPh>
    <rPh sb="9" eb="12">
      <t>シュウリョウシャ</t>
    </rPh>
    <phoneticPr fontId="41"/>
  </si>
  <si>
    <t>共生型訪問介護のサービス提供責任者</t>
    <rPh sb="0" eb="2">
      <t>キョウセイ</t>
    </rPh>
    <rPh sb="2" eb="3">
      <t>ガタ</t>
    </rPh>
    <rPh sb="3" eb="5">
      <t>ホウモン</t>
    </rPh>
    <rPh sb="5" eb="7">
      <t>カイゴ</t>
    </rPh>
    <rPh sb="12" eb="14">
      <t>テイキョウ</t>
    </rPh>
    <rPh sb="14" eb="17">
      <t>セキニンシャ</t>
    </rPh>
    <phoneticPr fontId="4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</si>
  <si>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41"/>
  </si>
  <si>
    <t>旧ホームヘルパー2級課程修了者</t>
    <rPh sb="0" eb="1">
      <t>キュウ</t>
    </rPh>
    <rPh sb="9" eb="10">
      <t>キュウ</t>
    </rPh>
    <rPh sb="10" eb="12">
      <t>カテイ</t>
    </rPh>
    <rPh sb="12" eb="15">
      <t>シュウリョウシャ</t>
    </rPh>
    <phoneticPr fontId="41"/>
  </si>
  <si>
    <t>【自治体の皆様へ】</t>
    <rPh sb="1" eb="4">
      <t>ジチタイ</t>
    </rPh>
    <rPh sb="5" eb="7">
      <t>ミナサマ</t>
    </rPh>
    <phoneticPr fontId="41"/>
  </si>
  <si>
    <t>※ INDIRECT関数使用のため、以下のとおりセルに「名前の定義」をしています。</t>
    <rPh sb="10" eb="12">
      <t>カンスウ</t>
    </rPh>
    <rPh sb="12" eb="14">
      <t>シヨウ</t>
    </rPh>
    <rPh sb="18" eb="20">
      <t>イカ</t>
    </rPh>
    <rPh sb="28" eb="30">
      <t>ナマエ</t>
    </rPh>
    <rPh sb="31" eb="33">
      <t>テイギ</t>
    </rPh>
    <phoneticPr fontId="41"/>
  </si>
  <si>
    <t>　12行目・・・「職種」</t>
    <rPh sb="3" eb="5">
      <t>ギョウメ</t>
    </rPh>
    <rPh sb="9" eb="11">
      <t>ショクシュ</t>
    </rPh>
    <phoneticPr fontId="41"/>
  </si>
  <si>
    <t>　C列・・・「管理者」</t>
    <rPh sb="2" eb="3">
      <t>レツ</t>
    </rPh>
    <rPh sb="7" eb="10">
      <t>カンリシャ</t>
    </rPh>
    <phoneticPr fontId="41"/>
  </si>
  <si>
    <t>　D列・・・「サービス提供責任者」</t>
    <rPh sb="2" eb="3">
      <t>レツ</t>
    </rPh>
    <rPh sb="11" eb="13">
      <t>テイキョウ</t>
    </rPh>
    <rPh sb="13" eb="16">
      <t>セキニンシャ</t>
    </rPh>
    <phoneticPr fontId="41"/>
  </si>
  <si>
    <t>　E列・・・「訪問介護員」</t>
    <rPh sb="2" eb="3">
      <t>レツ</t>
    </rPh>
    <rPh sb="7" eb="9">
      <t>ホウモン</t>
    </rPh>
    <rPh sb="9" eb="12">
      <t>カイゴイン</t>
    </rPh>
    <phoneticPr fontId="4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</si>
  <si>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1"/>
  </si>
  <si>
    <t>　行が足りない場合は、適宜追加してください。</t>
    <rPh sb="1" eb="2">
      <t>ギョウ</t>
    </rPh>
    <rPh sb="3" eb="4">
      <t>タ</t>
    </rPh>
    <rPh sb="7" eb="9">
      <t>バアイ</t>
    </rPh>
    <rPh sb="11" eb="13">
      <t>テキギ</t>
    </rPh>
    <rPh sb="13" eb="15">
      <t>ツイカ</t>
    </rPh>
    <phoneticPr fontId="4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</si>
  <si>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</si>
  <si>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1"/>
  </si>
  <si>
    <t>　・「数式」タブ　⇒　「名前の定義」を選択</t>
    <rPh sb="3" eb="5">
      <t>スウシキ</t>
    </rPh>
    <rPh sb="12" eb="14">
      <t>ナマエ</t>
    </rPh>
    <rPh sb="15" eb="17">
      <t>テイギ</t>
    </rPh>
    <rPh sb="19" eb="21">
      <t>センタク</t>
    </rPh>
    <phoneticPr fontId="41"/>
  </si>
  <si>
    <t>　・「名前」に職種名を入力</t>
    <rPh sb="3" eb="5">
      <t>ナマエ</t>
    </rPh>
    <rPh sb="7" eb="9">
      <t>ショクシュ</t>
    </rPh>
    <rPh sb="9" eb="10">
      <t>メイ</t>
    </rPh>
    <rPh sb="11" eb="13">
      <t>ニュウリョク</t>
    </rPh>
    <phoneticPr fontId="4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</si>
  <si>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</si>
  <si>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1"/>
  </si>
  <si>
    <t>（参考様式２）</t>
    <rPh sb="1" eb="3">
      <t>サンコウ</t>
    </rPh>
    <rPh sb="3" eb="5">
      <t>ヨウシキ</t>
    </rPh>
    <phoneticPr fontId="40"/>
  </si>
  <si>
    <t>平面図</t>
    <rPh sb="0" eb="3">
      <t>ヘイメンズ</t>
    </rPh>
    <phoneticPr fontId="40"/>
  </si>
  <si>
    <t>事業所・施設の名称</t>
    <rPh sb="0" eb="3">
      <t>ジギョウショ</t>
    </rPh>
    <rPh sb="4" eb="6">
      <t>シセツ</t>
    </rPh>
    <rPh sb="7" eb="9">
      <t>メイショウ</t>
    </rPh>
    <phoneticPr fontId="40"/>
  </si>
  <si>
    <t>備考　1</t>
    <rPh sb="0" eb="2">
      <t>ビコウ</t>
    </rPh>
    <phoneticPr fontId="40"/>
  </si>
  <si>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0"/>
  </si>
  <si>
    <t>　各室の用途及び面積を記載してください。</t>
    <phoneticPr fontId="40"/>
  </si>
  <si>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0"/>
  </si>
  <si>
    <t>＜事業所の写真＞</t>
    <rPh sb="1" eb="4">
      <t>ジギョウショ</t>
    </rPh>
    <rPh sb="5" eb="7">
      <t>シャシン</t>
    </rPh>
    <phoneticPr fontId="40"/>
  </si>
  <si>
    <t xml:space="preserve"> ◆　次のカラー写真をＡ４の台紙等に貼り付けてください。（必要であれば、１箇所複数枚可）</t>
    <rPh sb="29" eb="31">
      <t>ヒツヨウ</t>
    </rPh>
    <rPh sb="37" eb="39">
      <t>カショ</t>
    </rPh>
    <rPh sb="39" eb="41">
      <t>フクスウ</t>
    </rPh>
    <rPh sb="41" eb="42">
      <t>マイ</t>
    </rPh>
    <rPh sb="42" eb="43">
      <t>カ</t>
    </rPh>
    <phoneticPr fontId="40"/>
  </si>
  <si>
    <t>　　　写真は、台紙に４枚貼れるくらいの大きさでお願いいたします。（台紙が複数に分かれて構いません。）パソコンで取り込んだ写真も可。</t>
    <rPh sb="3" eb="5">
      <t>シャシン</t>
    </rPh>
    <rPh sb="7" eb="9">
      <t>ダイシ</t>
    </rPh>
    <rPh sb="11" eb="12">
      <t>マイ</t>
    </rPh>
    <rPh sb="12" eb="13">
      <t>ハ</t>
    </rPh>
    <rPh sb="19" eb="20">
      <t>オオ</t>
    </rPh>
    <rPh sb="24" eb="25">
      <t>ネガ</t>
    </rPh>
    <rPh sb="33" eb="35">
      <t>ダイシ</t>
    </rPh>
    <rPh sb="36" eb="38">
      <t>フクスウ</t>
    </rPh>
    <rPh sb="55" eb="56">
      <t>ト</t>
    </rPh>
    <rPh sb="57" eb="58">
      <t>コ</t>
    </rPh>
    <rPh sb="60" eb="62">
      <t>シャシン</t>
    </rPh>
    <rPh sb="63" eb="64">
      <t>カ</t>
    </rPh>
    <phoneticPr fontId="40"/>
  </si>
  <si>
    <t>　　　貼付する写真の例：</t>
    <rPh sb="3" eb="5">
      <t>チョウフ</t>
    </rPh>
    <rPh sb="7" eb="9">
      <t>シャシン</t>
    </rPh>
    <rPh sb="10" eb="11">
      <t>レイ</t>
    </rPh>
    <phoneticPr fontId="40"/>
  </si>
  <si>
    <t>事業所又は施設の名称</t>
    <rPh sb="0" eb="2">
      <t>ジギョウ</t>
    </rPh>
    <rPh sb="2" eb="3">
      <t>ショ</t>
    </rPh>
    <rPh sb="3" eb="4">
      <t>マタ</t>
    </rPh>
    <rPh sb="5" eb="7">
      <t>シセツ</t>
    </rPh>
    <rPh sb="8" eb="10">
      <t>メイショウ</t>
    </rPh>
    <phoneticPr fontId="40"/>
  </si>
  <si>
    <t>　</t>
    <phoneticPr fontId="40"/>
  </si>
  <si>
    <t>①（写真名）</t>
    <rPh sb="2" eb="4">
      <t>シャシン</t>
    </rPh>
    <rPh sb="4" eb="5">
      <t>メイ</t>
    </rPh>
    <phoneticPr fontId="40"/>
  </si>
  <si>
    <t>②（写真名）</t>
    <rPh sb="2" eb="4">
      <t>シャシン</t>
    </rPh>
    <rPh sb="4" eb="5">
      <t>メイ</t>
    </rPh>
    <phoneticPr fontId="40"/>
  </si>
  <si>
    <t>③（写真名）</t>
    <rPh sb="2" eb="4">
      <t>シャシン</t>
    </rPh>
    <rPh sb="4" eb="5">
      <t>メイ</t>
    </rPh>
    <phoneticPr fontId="40"/>
  </si>
  <si>
    <t>④（写真名）</t>
    <rPh sb="2" eb="4">
      <t>シャシン</t>
    </rPh>
    <rPh sb="4" eb="5">
      <t>メイ</t>
    </rPh>
    <phoneticPr fontId="40"/>
  </si>
  <si>
    <t>保健師</t>
    <rPh sb="0" eb="3">
      <t>ホケンシ</t>
    </rPh>
    <phoneticPr fontId="41"/>
  </si>
  <si>
    <t>　法人情報に関する内容の変更を伴う場合は、事業所の変更届とは別に法人の変更届をご提出ください。</t>
    <rPh sb="1" eb="3">
      <t>ホウジン</t>
    </rPh>
    <rPh sb="3" eb="5">
      <t>ジョウホウ</t>
    </rPh>
    <rPh sb="32" eb="34">
      <t>ホウジン</t>
    </rPh>
    <rPh sb="35" eb="37">
      <t>ヘンコウ</t>
    </rPh>
    <rPh sb="37" eb="38">
      <t>トドケ</t>
    </rPh>
    <phoneticPr fontId="35"/>
  </si>
  <si>
    <t>別紙様式第一号（五）</t>
    <phoneticPr fontId="40"/>
  </si>
  <si>
    <t>東京都知事　殿</t>
    <rPh sb="0" eb="3">
      <t>トウキョウト</t>
    </rPh>
    <rPh sb="3" eb="5">
      <t>チジ</t>
    </rPh>
    <rPh sb="6" eb="7">
      <t>ドノ</t>
    </rPh>
    <phoneticPr fontId="40"/>
  </si>
  <si>
    <t>申請者</t>
    <rPh sb="0" eb="3">
      <t>シンセイシャ</t>
    </rPh>
    <phoneticPr fontId="40"/>
  </si>
  <si>
    <t>代表者職名・氏名　</t>
  </si>
  <si>
    <t>法人番号</t>
    <rPh sb="0" eb="2">
      <t>ホウジン</t>
    </rPh>
    <rPh sb="2" eb="4">
      <t>バンゴウ</t>
    </rPh>
    <phoneticPr fontId="40"/>
  </si>
  <si>
    <t>法人等の種類</t>
    <rPh sb="0" eb="2">
      <t>ホウジン</t>
    </rPh>
    <rPh sb="2" eb="3">
      <t>トウ</t>
    </rPh>
    <rPh sb="4" eb="6">
      <t>シュルイ</t>
    </rPh>
    <phoneticPr fontId="40"/>
  </si>
  <si>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40"/>
  </si>
  <si>
    <t>事業所（施設）の建物の構造及び専用区画等</t>
    <rPh sb="13" eb="14">
      <t>オヨ</t>
    </rPh>
    <phoneticPr fontId="40"/>
  </si>
  <si>
    <t>１
２</t>
    <phoneticPr fontId="40"/>
  </si>
  <si>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40"/>
  </si>
  <si>
    <t>付表第一号（一） 訪問介護事業所の指定等に係る記載事項</t>
    <rPh sb="19" eb="20">
      <t>トウ</t>
    </rPh>
    <phoneticPr fontId="40"/>
  </si>
  <si>
    <t>法人番号</t>
    <phoneticPr fontId="40"/>
  </si>
  <si>
    <t>都</t>
    <rPh sb="0" eb="1">
      <t>ト</t>
    </rPh>
    <phoneticPr fontId="40"/>
  </si>
  <si>
    <t>道</t>
    <rPh sb="0" eb="1">
      <t>ミチ</t>
    </rPh>
    <phoneticPr fontId="40"/>
  </si>
  <si>
    <t>市</t>
    <rPh sb="0" eb="1">
      <t>シ</t>
    </rPh>
    <phoneticPr fontId="40"/>
  </si>
  <si>
    <t>区</t>
    <rPh sb="0" eb="1">
      <t>ク</t>
    </rPh>
    <phoneticPr fontId="40"/>
  </si>
  <si>
    <t>府</t>
    <rPh sb="0" eb="1">
      <t>フ</t>
    </rPh>
    <phoneticPr fontId="40"/>
  </si>
  <si>
    <t>県</t>
    <rPh sb="0" eb="1">
      <t>ケン</t>
    </rPh>
    <phoneticPr fontId="40"/>
  </si>
  <si>
    <t>町</t>
    <rPh sb="0" eb="1">
      <t>マチ</t>
    </rPh>
    <phoneticPr fontId="40"/>
  </si>
  <si>
    <t>村</t>
    <rPh sb="0" eb="1">
      <t>ムラ</t>
    </rPh>
    <phoneticPr fontId="40"/>
  </si>
  <si>
    <t>（内線）</t>
    <rPh sb="1" eb="3">
      <t>ナイセン</t>
    </rPh>
    <phoneticPr fontId="40"/>
  </si>
  <si>
    <t>共生型サービスの該当有無</t>
    <phoneticPr fontId="40"/>
  </si>
  <si>
    <t xml:space="preserve">１
２
３
</t>
    <phoneticPr fontId="40"/>
  </si>
  <si>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40"/>
  </si>
  <si>
    <t>（参考）  訪問介護事業所の指定等に係る記載事項記入欄不足時の資料</t>
    <rPh sb="1" eb="3">
      <t>サンコウ</t>
    </rPh>
    <rPh sb="16" eb="17">
      <t>トウ</t>
    </rPh>
    <phoneticPr fontId="40"/>
  </si>
  <si>
    <t>■サービス提供責任者</t>
    <phoneticPr fontId="40"/>
  </si>
  <si>
    <t>■複数事業所</t>
    <phoneticPr fontId="40"/>
  </si>
  <si>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運営規程</t>
    </r>
    <rPh sb="11" eb="12">
      <t>ダイ</t>
    </rPh>
    <rPh sb="12" eb="14">
      <t>イチゴウ</t>
    </rPh>
    <rPh sb="15" eb="16">
      <t>ゴ</t>
    </rPh>
    <rPh sb="24" eb="26">
      <t>ダイイチ</t>
    </rPh>
    <rPh sb="26" eb="27">
      <t>ゴウ</t>
    </rPh>
    <rPh sb="28" eb="29">
      <t>イチ</t>
    </rPh>
    <phoneticPr fontId="35"/>
  </si>
  <si>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運営規程
　□</t>
    </r>
    <r>
      <rPr>
        <b/>
        <sz val="11"/>
        <rFont val="DejaVu Sans"/>
        <family val="2"/>
      </rPr>
      <t xml:space="preserve"> </t>
    </r>
    <r>
      <rPr>
        <b/>
        <sz val="11"/>
        <rFont val="ＭＳ Ｐゴシック"/>
        <family val="3"/>
        <charset val="128"/>
      </rPr>
      <t>平面図
　□</t>
    </r>
    <r>
      <rPr>
        <b/>
        <sz val="11"/>
        <rFont val="DejaVu Sans"/>
        <family val="2"/>
      </rPr>
      <t xml:space="preserve"> </t>
    </r>
    <r>
      <rPr>
        <b/>
        <sz val="11"/>
        <rFont val="ＭＳ Ｐゴシック"/>
        <family val="3"/>
        <charset val="128"/>
      </rPr>
      <t>事業所内外のカラー写真
　　　</t>
    </r>
    <r>
      <rPr>
        <sz val="10.5"/>
        <rFont val="ＭＳ Ｐゴシック"/>
        <family val="3"/>
        <charset val="128"/>
      </rPr>
      <t>（建物外観、事業所入り口、事務室、鍵付書庫、手指洗浄場所、
　　　　相談室入り口、相談室）</t>
    </r>
    <rPh sb="42" eb="45">
      <t>ヘイメンズ</t>
    </rPh>
    <phoneticPr fontId="35"/>
  </si>
  <si>
    <t>　□ 変更届出書【様式第一号（五）】
　□ 付表第一号（一）</t>
    <phoneticPr fontId="35"/>
  </si>
  <si>
    <r>
      <rPr>
        <b/>
        <sz val="11"/>
        <rFont val="ＭＳ Ｐゴシック"/>
        <family val="3"/>
        <charset val="128"/>
      </rPr>
      <t>＜管理者が代わった場合＞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従業者の勤務の体制及び勤務形態一覧表</t>
    </r>
    <r>
      <rPr>
        <sz val="11"/>
        <rFont val="ＭＳ Ｐゴシック"/>
        <family val="3"/>
        <charset val="128"/>
      </rPr>
      <t>（変更月分）</t>
    </r>
    <r>
      <rPr>
        <sz val="10"/>
        <rFont val="DejaVu Sans"/>
        <family val="2"/>
      </rPr>
      <t xml:space="preserve">
</t>
    </r>
    <r>
      <rPr>
        <b/>
        <sz val="11"/>
        <rFont val="ＭＳ Ｐゴシック"/>
        <family val="3"/>
        <charset val="128"/>
      </rPr>
      <t>＜現管理者の『婚姻等による氏名変更』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t>
    </r>
    <phoneticPr fontId="35"/>
  </si>
  <si>
    <r>
      <rPr>
        <b/>
        <sz val="11"/>
        <rFont val="ＭＳ Ｐゴシック"/>
        <family val="3"/>
        <charset val="128"/>
      </rPr>
      <t>＜サービス提供責任者を追加登録する場合＞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従業者の勤務の体制及び勤務形態一覧表</t>
    </r>
    <r>
      <rPr>
        <sz val="11"/>
        <rFont val="ＭＳ Ｐゴシック"/>
        <family val="3"/>
        <charset val="128"/>
      </rPr>
      <t xml:space="preserve">（変更月分）
</t>
    </r>
    <r>
      <rPr>
        <b/>
        <sz val="11"/>
        <rFont val="ＭＳ Ｐゴシック"/>
        <family val="3"/>
        <charset val="128"/>
      </rPr>
      <t>　□</t>
    </r>
    <r>
      <rPr>
        <b/>
        <sz val="11"/>
        <rFont val="DejaVu Sans"/>
        <family val="2"/>
      </rPr>
      <t xml:space="preserve"> </t>
    </r>
    <r>
      <rPr>
        <b/>
        <sz val="11"/>
        <rFont val="ＭＳ Ｐゴシック"/>
        <family val="3"/>
        <charset val="128"/>
      </rPr>
      <t xml:space="preserve">追加となるサービス提供責任者の資格証（写）
</t>
    </r>
    <r>
      <rPr>
        <sz val="11"/>
        <rFont val="ＭＳ Ｐゴシック"/>
        <family val="3"/>
        <charset val="128"/>
      </rPr>
      <t>　　　※資格証が旧姓の場合、氏名変更が分かる公的証明書（戸籍謄本等）
　　　　を併せて提出してください。</t>
    </r>
    <r>
      <rPr>
        <sz val="10"/>
        <rFont val="DejaVu Sans"/>
        <family val="2"/>
      </rPr>
      <t xml:space="preserve">
</t>
    </r>
    <r>
      <rPr>
        <b/>
        <sz val="11"/>
        <rFont val="ＭＳ Ｐゴシック"/>
        <family val="3"/>
        <charset val="128"/>
      </rPr>
      <t>＜減員のみの場合＞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従業者の勤務の体制及び勤務形態一覧表</t>
    </r>
    <r>
      <rPr>
        <sz val="11"/>
        <rFont val="ＭＳ Ｐゴシック"/>
        <family val="3"/>
        <charset val="128"/>
      </rPr>
      <t xml:space="preserve">（変更月分）
</t>
    </r>
    <r>
      <rPr>
        <sz val="10"/>
        <rFont val="DejaVu Sans"/>
        <family val="2"/>
      </rPr>
      <t xml:space="preserve">
</t>
    </r>
    <r>
      <rPr>
        <b/>
        <sz val="11"/>
        <rFont val="ＭＳ Ｐゴシック"/>
        <family val="3"/>
        <charset val="128"/>
      </rPr>
      <t>＜現サービス提供責任者の
『婚姻等による氏名変更』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t>
    </r>
    <phoneticPr fontId="35"/>
  </si>
  <si>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運営規程
　□</t>
    </r>
    <r>
      <rPr>
        <b/>
        <sz val="11"/>
        <rFont val="DejaVu Sans"/>
        <family val="2"/>
      </rPr>
      <t xml:space="preserve"> </t>
    </r>
    <r>
      <rPr>
        <b/>
        <sz val="11"/>
        <rFont val="ＭＳ Ｐゴシック"/>
        <family val="3"/>
        <charset val="128"/>
      </rPr>
      <t>従業者の勤務の体制及び勤務形態一覧表</t>
    </r>
    <r>
      <rPr>
        <sz val="11"/>
        <rFont val="ＭＳ Ｐゴシック"/>
        <family val="3"/>
        <charset val="128"/>
      </rPr>
      <t>（変更月分）
　　　</t>
    </r>
    <r>
      <rPr>
        <sz val="10.5"/>
        <rFont val="ＭＳ Ｐゴシック"/>
        <family val="3"/>
        <charset val="128"/>
      </rPr>
      <t xml:space="preserve">（①②③の変更の場合のみ）
</t>
    </r>
    <r>
      <rPr>
        <sz val="10"/>
        <rFont val="DejaVu Sans"/>
        <family val="2"/>
      </rPr>
      <t xml:space="preserve">
</t>
    </r>
    <r>
      <rPr>
        <b/>
        <sz val="10.5"/>
        <rFont val="ＭＳ Ｐゴシック"/>
        <family val="3"/>
        <charset val="128"/>
      </rPr>
      <t>※１　</t>
    </r>
    <r>
      <rPr>
        <sz val="10.5"/>
        <rFont val="ＭＳ Ｐゴシック"/>
        <family val="3"/>
        <charset val="128"/>
      </rPr>
      <t>管理者、サービス提供責任者</t>
    </r>
    <r>
      <rPr>
        <b/>
        <sz val="10.5"/>
        <rFont val="ＭＳ Ｐゴシック"/>
        <family val="3"/>
        <charset val="128"/>
      </rPr>
      <t>以外</t>
    </r>
    <r>
      <rPr>
        <sz val="10.5"/>
        <rFont val="ＭＳ Ｐゴシック"/>
        <family val="3"/>
        <charset val="128"/>
      </rPr>
      <t>の従業者の変更については、</t>
    </r>
    <r>
      <rPr>
        <b/>
        <sz val="10.5"/>
        <rFont val="ＭＳ Ｐゴシック"/>
        <family val="3"/>
        <charset val="128"/>
      </rPr>
      <t>変更届の
　　提出は不要</t>
    </r>
    <r>
      <rPr>
        <sz val="10.5"/>
        <rFont val="ＭＳ Ｐゴシック"/>
        <family val="3"/>
        <charset val="128"/>
      </rPr>
      <t>です。その場合であっても、資格要件が必要な職種については
　　資格を有していることを資格証等で必ず確認し、事業所において資格証等（写）
　　を保管してください。
　　　運営規程で定めている従業者</t>
    </r>
    <r>
      <rPr>
        <b/>
        <sz val="10.5"/>
        <rFont val="ＭＳ Ｐゴシック"/>
        <family val="3"/>
        <charset val="128"/>
      </rPr>
      <t>『数』</t>
    </r>
    <r>
      <rPr>
        <sz val="10.5"/>
        <rFont val="ＭＳ Ｐゴシック"/>
        <family val="3"/>
        <charset val="128"/>
      </rPr>
      <t xml:space="preserve">に変更があった場合のみ、変更届を提出し
　　てください。
</t>
    </r>
    <r>
      <rPr>
        <b/>
        <sz val="10.5"/>
        <rFont val="ＭＳ Ｐゴシック"/>
        <family val="3"/>
        <charset val="128"/>
      </rPr>
      <t>※２　</t>
    </r>
    <r>
      <rPr>
        <sz val="10.5"/>
        <rFont val="ＭＳ Ｐゴシック"/>
        <family val="3"/>
        <charset val="128"/>
      </rPr>
      <t>加算届（介護給付費算定に係る体制等に関する届出書（加算様式</t>
    </r>
    <r>
      <rPr>
        <sz val="10.5"/>
        <rFont val="ＭＳ 明朝"/>
        <family val="1"/>
        <charset val="128"/>
      </rPr>
      <t>1-1</t>
    </r>
    <r>
      <rPr>
        <sz val="10.5"/>
        <rFont val="ＭＳ Ｐゴシック"/>
        <family val="3"/>
        <charset val="128"/>
      </rPr>
      <t xml:space="preserve">））の
</t>
    </r>
    <r>
      <rPr>
        <sz val="10.5"/>
        <rFont val="DejaVu Sans"/>
        <family val="2"/>
      </rPr>
      <t xml:space="preserve">    </t>
    </r>
    <r>
      <rPr>
        <sz val="10.5"/>
        <rFont val="ＭＳ Ｐゴシック"/>
        <family val="3"/>
        <charset val="128"/>
      </rPr>
      <t>　提出により変更となる料金については、変更届の提出は</t>
    </r>
    <r>
      <rPr>
        <b/>
        <sz val="10.5"/>
        <rFont val="ＭＳ Ｐゴシック"/>
        <family val="3"/>
        <charset val="128"/>
      </rPr>
      <t>不要</t>
    </r>
    <r>
      <rPr>
        <sz val="10.5"/>
        <rFont val="ＭＳ Ｐゴシック"/>
        <family val="3"/>
        <charset val="128"/>
      </rPr>
      <t>です。</t>
    </r>
    <r>
      <rPr>
        <b/>
        <sz val="10.5"/>
        <rFont val="ＭＳ Ｐゴシック"/>
        <family val="3"/>
        <charset val="128"/>
      </rPr>
      <t>変更後の
　　料金表のみ加算届に添付し</t>
    </r>
    <r>
      <rPr>
        <sz val="10.5"/>
        <rFont val="ＭＳ Ｐゴシック"/>
        <family val="3"/>
        <charset val="128"/>
      </rPr>
      <t>、提出してください。
　　　加算届の提出を伴わない料金（通常の実施地域外の交通費等）の変更があった
　　場合のみ変更届を提出してください。</t>
    </r>
    <phoneticPr fontId="35"/>
  </si>
  <si>
    <r>
      <rPr>
        <b/>
        <sz val="11"/>
        <rFont val="ＭＳ Ｐゴシック"/>
        <family val="3"/>
        <charset val="128"/>
      </rPr>
      <t>　□</t>
    </r>
    <r>
      <rPr>
        <b/>
        <sz val="11"/>
        <rFont val="DejaVu Sans"/>
        <family val="2"/>
      </rPr>
      <t xml:space="preserve"> </t>
    </r>
    <r>
      <rPr>
        <b/>
        <sz val="11"/>
        <rFont val="ＭＳ Ｐゴシック"/>
        <family val="3"/>
        <charset val="128"/>
      </rPr>
      <t>変更届出書【様式第一号（五）】
　□</t>
    </r>
    <r>
      <rPr>
        <b/>
        <sz val="11"/>
        <rFont val="DejaVu Sans"/>
        <family val="2"/>
      </rPr>
      <t xml:space="preserve"> </t>
    </r>
    <r>
      <rPr>
        <b/>
        <sz val="11"/>
        <rFont val="ＭＳ Ｐゴシック"/>
        <family val="3"/>
        <charset val="128"/>
      </rPr>
      <t>付表第一号（一）
　□</t>
    </r>
    <r>
      <rPr>
        <b/>
        <sz val="11"/>
        <rFont val="DejaVu Sans"/>
        <family val="2"/>
      </rPr>
      <t xml:space="preserve"> </t>
    </r>
    <r>
      <rPr>
        <b/>
        <sz val="11"/>
        <rFont val="ＭＳ Ｐゴシック"/>
        <family val="3"/>
        <charset val="128"/>
      </rPr>
      <t>平面図
　□</t>
    </r>
    <r>
      <rPr>
        <b/>
        <sz val="11"/>
        <rFont val="DejaVu Sans"/>
        <family val="2"/>
      </rPr>
      <t xml:space="preserve"> </t>
    </r>
    <r>
      <rPr>
        <b/>
        <sz val="11"/>
        <rFont val="ＭＳ Ｐゴシック"/>
        <family val="3"/>
        <charset val="128"/>
      </rPr>
      <t>変更箇所のカラー写真</t>
    </r>
    <rPh sb="34" eb="37">
      <t>ヘイメンズ</t>
    </rPh>
    <phoneticPr fontId="35"/>
  </si>
  <si>
    <t>　　　http://www.fukushi.metro.tokyo.jp/kourei/hoken/kaigo_lib/tuutitou/2_houkai.html</t>
    <phoneticPr fontId="35"/>
  </si>
  <si>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75" eb="77">
      <t>カイゴ</t>
    </rPh>
    <rPh sb="85" eb="87">
      <t>デンワ</t>
    </rPh>
    <phoneticPr fontId="35"/>
  </si>
  <si>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19" eb="22">
      <t>ヘンコウトドケ</t>
    </rPh>
    <rPh sb="22" eb="23">
      <t>デ</t>
    </rPh>
    <rPh sb="23" eb="24">
      <t>ショ</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35"/>
  </si>
  <si>
    <t xml:space="preserve"> </t>
    <phoneticPr fontId="40"/>
  </si>
  <si>
    <r>
      <t>協力医療機関</t>
    </r>
    <r>
      <rPr>
        <sz val="10"/>
        <rFont val="ＭＳ Ｐゴシック"/>
        <family val="3"/>
        <charset val="128"/>
      </rPr>
      <t>・</t>
    </r>
    <r>
      <rPr>
        <sz val="10"/>
        <color theme="1"/>
        <rFont val="ＭＳ Ｐゴシック"/>
        <family val="3"/>
        <charset val="128"/>
      </rPr>
      <t>協力歯科医療機関</t>
    </r>
    <phoneticPr fontId="40"/>
  </si>
  <si>
    <t>空床利用型・併設事業所型の別）</t>
    <rPh sb="2" eb="4">
      <t>リヨウ</t>
    </rPh>
    <rPh sb="8" eb="11">
      <t>ジギョウショ</t>
    </rPh>
    <phoneticPr fontId="40"/>
  </si>
  <si>
    <t>　　</t>
    <phoneticPr fontId="40"/>
  </si>
  <si>
    <t>当該事業所で兼務する他の職種
（兼務の場合のみ記入）</t>
    <phoneticPr fontId="40"/>
  </si>
  <si>
    <t>他の事業所、施設等の職務との兼務（兼務の場合のみ記入）</t>
    <rPh sb="8" eb="9">
      <t>トウ</t>
    </rPh>
    <rPh sb="10" eb="12">
      <t>ショクム</t>
    </rPh>
    <phoneticPr fontId="40"/>
  </si>
  <si>
    <t>兼務先の名称、所在地</t>
    <rPh sb="0" eb="2">
      <t>ケンム</t>
    </rPh>
    <rPh sb="2" eb="3">
      <t>サキ</t>
    </rPh>
    <rPh sb="4" eb="5">
      <t>ナ</t>
    </rPh>
    <rPh sb="7" eb="10">
      <t>ショザイチ</t>
    </rPh>
    <phoneticPr fontId="40"/>
  </si>
  <si>
    <t>兼務先のサービス種別、兼務する職種 
及び勤務時間等</t>
    <phoneticPr fontId="40"/>
  </si>
  <si>
    <t>生年月日</t>
    <rPh sb="0" eb="4">
      <t>セイネンガッピ</t>
    </rPh>
    <phoneticPr fontId="40"/>
  </si>
  <si>
    <t>生年月日</t>
    <rPh sb="0" eb="2">
      <t>セイネン</t>
    </rPh>
    <rPh sb="2" eb="4">
      <t>ガッピ</t>
    </rPh>
    <phoneticPr fontId="40"/>
  </si>
  <si>
    <t>建物外観、入口、相談スペース、事務室、鍵付書庫、手指洗浄場所　　等</t>
    <rPh sb="17" eb="18">
      <t>シツ</t>
    </rPh>
    <rPh sb="24" eb="26">
      <t>シュシ</t>
    </rPh>
    <rPh sb="26" eb="28">
      <t>センジョウ</t>
    </rPh>
    <rPh sb="28" eb="30">
      <t>バショ</t>
    </rPh>
    <rPh sb="32" eb="33">
      <t>トウ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</si>
</sst>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
    <numFmt numFmtId="177" formatCode="#,##0.0#"/>
    <numFmt numFmtId="178" formatCode="0&quot;月&quot;"/>
    <numFmt numFmtId="179" formatCode="#,##0&quot;人&quot;"/>
    <numFmt numFmtId="180" formatCode="#,##0.##"/>
    <numFmt numFmtId="181" formatCode="#,##0.0;[Red]\-#,##0.0"/>
    <numFmt numFmtId="182" formatCode="#,##0.######"/>
    <numFmt numFmtId="183" formatCode="0.000000"/>
    <numFmt numFmtId="184" formatCode="0.0&quot;人以上&quot;"/>
    <numFmt numFmtId="185" formatCode="#,##0.0&quot;人&quot;"/>
    <numFmt numFmtId="186" formatCode="0_ "/>
    <numFmt numFmtId="187" formatCode="yyyy&quot;年&quot;m&quot;月&quot;d&quot;日&quot;;@"/>
  </numFmts>
  <fonts count="80">
    <font>
      <sz val="11"/>
      <name val="ＭＳ ゴシック"/>
      <family val="3"/>
      <charset val="128"/>
    </font>
    <font>
      <sz val="11"/>
      <color theme="1"/>
      <name val="游ゴシック"/>
      <family val="2"/>
      <charset val="128"/>
      <scheme val="minor"/>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明朝"/>
      <family val="1"/>
      <charset val="128"/>
    </font>
    <font>
      <sz val="12"/>
      <name val="ＭＳ 明朝"/>
      <family val="1"/>
      <charset val="128"/>
    </font>
    <font>
      <b/>
      <u/>
      <sz val="12"/>
      <name val="ＭＳ 明朝"/>
      <family val="1"/>
      <charset val="128"/>
    </font>
    <font>
      <b/>
      <sz val="12"/>
      <name val="DejaVu Sans"/>
      <family val="2"/>
    </font>
    <font>
      <b/>
      <sz val="12"/>
      <name val="ＭＳ 明朝"/>
      <family val="1"/>
      <charset val="128"/>
    </font>
    <font>
      <b/>
      <sz val="11"/>
      <name val="DejaVu Sans"/>
      <family val="2"/>
    </font>
    <font>
      <b/>
      <sz val="11"/>
      <name val="ＭＳ 明朝"/>
      <family val="1"/>
      <charset val="128"/>
    </font>
    <font>
      <sz val="10.5"/>
      <name val="DejaVu Sans"/>
      <family val="2"/>
    </font>
    <font>
      <sz val="10"/>
      <name val="DejaVu Sans"/>
      <family val="2"/>
    </font>
    <font>
      <b/>
      <sz val="10.5"/>
      <name val="ＭＳ ゴシック"/>
      <family val="3"/>
      <charset val="128"/>
    </font>
    <font>
      <sz val="10.5"/>
      <name val="ＭＳ 明朝"/>
      <family val="1"/>
      <charset val="128"/>
    </font>
    <font>
      <sz val="11"/>
      <name val="HG創英角ﾎﾟｯﾌﾟ体"/>
      <family val="3"/>
      <charset val="128"/>
    </font>
    <font>
      <u/>
      <sz val="12"/>
      <color indexed="12"/>
      <name val="ＭＳ Ｐゴシック"/>
      <family val="3"/>
      <charset val="128"/>
    </font>
    <font>
      <u/>
      <sz val="8.25"/>
      <color indexed="12"/>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b/>
      <sz val="16"/>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sz val="11"/>
      <name val="ＭＳ ゴシック"/>
      <family val="3"/>
      <charset val="128"/>
    </font>
    <font>
      <sz val="6"/>
      <name val="ＭＳ ゴシック"/>
      <family val="3"/>
      <charset val="128"/>
    </font>
    <font>
      <b/>
      <sz val="16"/>
      <name val="ＭＳ 明朝"/>
      <family val="1"/>
      <charset val="128"/>
    </font>
    <font>
      <b/>
      <sz val="11"/>
      <name val="ＭＳ Ｐゴシック"/>
      <family val="3"/>
      <charset val="128"/>
    </font>
    <font>
      <sz val="10.5"/>
      <name val="ＭＳ Ｐゴシック"/>
      <family val="3"/>
      <charset val="128"/>
    </font>
    <font>
      <b/>
      <sz val="10.5"/>
      <name val="ＭＳ Ｐゴシック"/>
      <family val="3"/>
      <charset val="128"/>
    </font>
    <font>
      <sz val="6"/>
      <name val="ＭＳ Ｐゴシック"/>
      <family val="3"/>
      <charset val="128"/>
    </font>
    <font>
      <sz val="6"/>
      <name val="游ゴシック"/>
      <family val="2"/>
      <charset val="128"/>
      <scheme val="minor"/>
    </font>
    <font>
      <sz val="10"/>
      <color rgb="FF000000"/>
      <name val="Times New Roman"/>
      <family val="1"/>
    </font>
    <font>
      <b/>
      <sz val="12"/>
      <name val="游ゴシック Light"/>
      <family val="3"/>
      <charset val="128"/>
      <scheme val="major"/>
    </font>
    <font>
      <sz val="10"/>
      <name val="游ゴシック Light"/>
      <family val="3"/>
      <charset val="128"/>
      <scheme val="major"/>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游ゴシック"/>
      <family val="2"/>
      <charset val="128"/>
      <scheme val="minor"/>
    </font>
    <font>
      <sz val="12"/>
      <color rgb="FFFF0000"/>
      <name val="HGSｺﾞｼｯｸM"/>
      <family val="3"/>
      <charset val="128"/>
    </font>
    <font>
      <sz val="11"/>
      <color rgb="FF000000"/>
      <name val="游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4"/>
      <color rgb="FFFF0000"/>
      <name val="HGSｺﾞｼｯｸM"/>
      <family val="3"/>
      <charset val="128"/>
    </font>
    <font>
      <sz val="16"/>
      <color theme="1"/>
      <name val="游ゴシック"/>
      <family val="2"/>
      <charset val="128"/>
      <scheme val="minor"/>
    </font>
    <font>
      <b/>
      <sz val="22"/>
      <name val="HG丸ｺﾞｼｯｸM-PRO"/>
      <family val="3"/>
      <charset val="128"/>
    </font>
    <font>
      <sz val="10"/>
      <name val="ＭＳ 明朝"/>
      <family val="1"/>
      <charset val="128"/>
    </font>
    <font>
      <sz val="9"/>
      <name val="ＭＳ 明朝"/>
      <family val="1"/>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游ゴシック Light"/>
      <family val="3"/>
      <charset val="128"/>
      <scheme val="major"/>
    </font>
    <font>
      <sz val="10"/>
      <color theme="1"/>
      <name val="游ゴシック Light"/>
      <family val="3"/>
      <charset val="128"/>
      <scheme val="major"/>
    </font>
    <font>
      <sz val="9"/>
      <color theme="1"/>
      <name val="ＭＳ Ｐゴシック"/>
      <family val="3"/>
      <charset val="128"/>
    </font>
    <font>
      <sz val="9"/>
      <color theme="1"/>
      <name val="游ゴシック Light"/>
      <family val="3"/>
      <charset val="128"/>
      <scheme val="major"/>
    </font>
    <font>
      <sz val="10"/>
      <color rgb="FF000000"/>
      <name val="游ゴシック Light"/>
      <family val="3"/>
      <charset val="128"/>
      <scheme val="major"/>
    </font>
    <font>
      <sz val="11"/>
      <name val="游ゴシック Light"/>
      <family val="3"/>
      <charset val="128"/>
      <scheme val="major"/>
    </font>
    <font>
      <b/>
      <sz val="12"/>
      <color rgb="FF000000"/>
      <name val="游ゴシック Light"/>
      <family val="3"/>
      <charset val="128"/>
      <scheme val="major"/>
    </font>
    <font>
      <sz val="9"/>
      <name val="ＭＳ Ｐゴシック"/>
      <family val="3"/>
      <charset val="128"/>
    </font>
    <font>
      <sz val="9"/>
      <color rgb="FF000000"/>
      <name val="Meiryo UI"/>
      <family val="3"/>
      <charset val="128"/>
    </font>
    <font>
      <sz val="10.5"/>
      <name val="游ゴシック Light"/>
      <family val="3"/>
      <charset val="128"/>
      <scheme val="major"/>
    </font>
    <font>
      <sz val="9"/>
      <name val="游ゴシック Light"/>
      <family val="3"/>
      <charset val="128"/>
      <scheme val="major"/>
    </font>
    <font>
      <sz val="8"/>
      <name val="游ゴシック Light"/>
      <family val="3"/>
      <charset val="128"/>
      <scheme val="major"/>
    </font>
  </fonts>
  <fills count="1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44"/>
        <bgColor indexed="22"/>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
      <patternFill patternType="solid">
        <fgColor theme="0" tint="-0.14999847407452621"/>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1">
    <xf numFmtId="0" fontId="0" fillId="0" borderId="0"/>
    <xf numFmtId="0" fontId="11" fillId="0" borderId="0" applyNumberFormat="0" applyFill="0" applyBorder="0" applyProtection="0"/>
    <xf numFmtId="0" fontId="12" fillId="2" borderId="0" applyNumberFormat="0" applyBorder="0" applyProtection="0"/>
    <xf numFmtId="0" fontId="12" fillId="3" borderId="0" applyNumberFormat="0" applyBorder="0" applyProtection="0"/>
    <xf numFmtId="0" fontId="11" fillId="4" borderId="0" applyNumberFormat="0" applyBorder="0" applyProtection="0"/>
    <xf numFmtId="0" fontId="9" fillId="5" borderId="0" applyNumberFormat="0" applyBorder="0" applyProtection="0"/>
    <xf numFmtId="0" fontId="10" fillId="6" borderId="0" applyNumberFormat="0" applyBorder="0" applyProtection="0"/>
    <xf numFmtId="0" fontId="27" fillId="0" borderId="0"/>
    <xf numFmtId="0" fontId="6" fillId="0" borderId="0" applyNumberFormat="0" applyFill="0" applyBorder="0" applyProtection="0"/>
    <xf numFmtId="0" fontId="7" fillId="7" borderId="0" applyNumberFormat="0" applyBorder="0" applyProtection="0"/>
    <xf numFmtId="0" fontId="2" fillId="0" borderId="0" applyNumberFormat="0" applyFill="0" applyBorder="0" applyProtection="0"/>
    <xf numFmtId="0" fontId="3" fillId="0" borderId="0" applyNumberFormat="0" applyFill="0" applyBorder="0" applyProtection="0"/>
    <xf numFmtId="0" fontId="4" fillId="0" borderId="0" applyNumberFormat="0" applyFill="0" applyBorder="0" applyProtection="0"/>
    <xf numFmtId="0" fontId="8" fillId="8" borderId="0" applyNumberFormat="0" applyBorder="0" applyProtection="0"/>
    <xf numFmtId="0" fontId="5" fillId="8" borderId="1" applyNumberFormat="0" applyProtection="0"/>
    <xf numFmtId="0" fontId="34" fillId="0" borderId="0" applyNumberFormat="0" applyFill="0" applyBorder="0" applyProtection="0"/>
    <xf numFmtId="0" fontId="34" fillId="0" borderId="0" applyNumberFormat="0" applyFill="0" applyBorder="0" applyProtection="0"/>
    <xf numFmtId="0" fontId="9" fillId="0" borderId="0" applyNumberFormat="0" applyFill="0" applyBorder="0" applyProtection="0"/>
    <xf numFmtId="0" fontId="26" fillId="0" borderId="0" applyBorder="0" applyProtection="0"/>
    <xf numFmtId="0" fontId="29" fillId="0" borderId="0" applyBorder="0"/>
    <xf numFmtId="0" fontId="27" fillId="0" borderId="0"/>
    <xf numFmtId="0" fontId="29" fillId="0" borderId="0" applyBorder="0"/>
    <xf numFmtId="0" fontId="42" fillId="0" borderId="0"/>
    <xf numFmtId="0" fontId="1" fillId="0" borderId="0">
      <alignment vertical="center"/>
    </xf>
    <xf numFmtId="38" fontId="1" fillId="0" borderId="0" applyFont="0" applyFill="0" applyBorder="0" applyAlignment="0" applyProtection="0">
      <alignment vertical="center"/>
    </xf>
    <xf numFmtId="0" fontId="27" fillId="0" borderId="0"/>
    <xf numFmtId="0" fontId="29" fillId="0" borderId="0" applyBorder="0"/>
    <xf numFmtId="0" fontId="27" fillId="0" borderId="0">
      <alignment vertical="center"/>
    </xf>
    <xf numFmtId="0" fontId="27" fillId="0" borderId="0">
      <alignment vertical="center"/>
    </xf>
    <xf numFmtId="0" fontId="29" fillId="0" borderId="0" applyBorder="0"/>
    <xf numFmtId="0" fontId="42" fillId="0" borderId="0"/>
  </cellStyleXfs>
  <cellXfs count="711">
    <xf numFmtId="0" fontId="0" fillId="0" borderId="0" xfId="0"/>
    <xf numFmtId="0" fontId="13" fillId="0" borderId="0" xfId="0" applyFont="1" applyAlignment="1">
      <alignment vertical="top"/>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6" fillId="9" borderId="2" xfId="0" applyFont="1" applyFill="1" applyBorder="1" applyAlignment="1">
      <alignment horizontal="center" vertical="center"/>
    </xf>
    <xf numFmtId="0" fontId="13" fillId="0" borderId="0" xfId="0" applyFont="1" applyAlignment="1">
      <alignment horizontal="center" vertical="center"/>
    </xf>
    <xf numFmtId="0" fontId="19" fillId="0" borderId="2" xfId="0" applyFont="1" applyBorder="1" applyAlignment="1">
      <alignment vertical="top" wrapText="1"/>
    </xf>
    <xf numFmtId="0" fontId="18" fillId="0" borderId="2" xfId="0" applyFont="1" applyBorder="1" applyAlignment="1">
      <alignment vertical="center" wrapText="1"/>
    </xf>
    <xf numFmtId="0" fontId="24" fillId="0" borderId="0" xfId="0" applyFont="1" applyAlignment="1">
      <alignment vertical="top"/>
    </xf>
    <xf numFmtId="0" fontId="14" fillId="0" borderId="0" xfId="0" applyFont="1" applyAlignment="1">
      <alignment horizontal="left" vertical="center" wrapText="1"/>
    </xf>
    <xf numFmtId="0" fontId="27" fillId="10" borderId="0" xfId="19" applyFont="1" applyFill="1" applyAlignment="1">
      <alignment horizontal="right" vertical="center"/>
    </xf>
    <xf numFmtId="0" fontId="1" fillId="10" borderId="0" xfId="23" applyFill="1">
      <alignment vertical="center"/>
    </xf>
    <xf numFmtId="0" fontId="45" fillId="10" borderId="0" xfId="23" applyFont="1" applyFill="1" applyAlignment="1">
      <alignment horizontal="left" vertical="center"/>
    </xf>
    <xf numFmtId="0" fontId="46" fillId="10" borderId="0" xfId="23" applyFont="1" applyFill="1" applyAlignment="1">
      <alignment horizontal="left" vertical="center"/>
    </xf>
    <xf numFmtId="0" fontId="46" fillId="10" borderId="0" xfId="23" applyFont="1" applyFill="1" applyAlignment="1">
      <alignment vertical="center"/>
    </xf>
    <xf numFmtId="0" fontId="46" fillId="11" borderId="25" xfId="23" applyFont="1" applyFill="1" applyBorder="1" applyAlignment="1">
      <alignment horizontal="left" vertical="center"/>
    </xf>
    <xf numFmtId="0" fontId="46" fillId="12" borderId="25" xfId="23" applyFont="1" applyFill="1" applyBorder="1" applyAlignment="1">
      <alignment horizontal="left" vertical="center"/>
    </xf>
    <xf numFmtId="0" fontId="47" fillId="10" borderId="0" xfId="23" applyFont="1" applyFill="1" applyAlignment="1">
      <alignment horizontal="left" vertical="center"/>
    </xf>
    <xf numFmtId="0" fontId="46" fillId="10" borderId="25" xfId="23" applyFont="1" applyFill="1" applyBorder="1" applyAlignment="1">
      <alignment horizontal="center" vertical="center"/>
    </xf>
    <xf numFmtId="0" fontId="46" fillId="10" borderId="25" xfId="23" applyFont="1" applyFill="1" applyBorder="1" applyAlignment="1">
      <alignment horizontal="left" vertical="center"/>
    </xf>
    <xf numFmtId="0" fontId="48" fillId="10" borderId="0" xfId="23" applyFont="1" applyFill="1" applyAlignment="1">
      <alignment horizontal="left" vertical="center"/>
    </xf>
    <xf numFmtId="0" fontId="46" fillId="10" borderId="0" xfId="23" applyFont="1" applyFill="1" applyAlignment="1">
      <alignment horizontal="left" vertical="center" wrapText="1"/>
    </xf>
    <xf numFmtId="0" fontId="48" fillId="10" borderId="0" xfId="23" applyFont="1" applyFill="1" applyBorder="1" applyAlignment="1">
      <alignment horizontal="left" vertical="center"/>
    </xf>
    <xf numFmtId="0" fontId="48" fillId="10" borderId="0" xfId="23" applyFont="1" applyFill="1" applyBorder="1" applyAlignment="1">
      <alignment vertical="center"/>
    </xf>
    <xf numFmtId="0" fontId="46" fillId="10" borderId="0" xfId="23" applyFont="1" applyFill="1" applyBorder="1" applyAlignment="1">
      <alignment vertical="center"/>
    </xf>
    <xf numFmtId="0" fontId="50" fillId="10" borderId="0" xfId="23" applyFont="1" applyFill="1" applyAlignment="1">
      <alignment vertical="center"/>
    </xf>
    <xf numFmtId="0" fontId="48" fillId="10" borderId="0" xfId="23" applyFont="1" applyFill="1" applyBorder="1" applyAlignment="1">
      <alignment vertical="center" shrinkToFit="1"/>
    </xf>
    <xf numFmtId="0" fontId="52" fillId="10" borderId="0" xfId="23" applyFont="1" applyFill="1" applyBorder="1" applyAlignment="1">
      <alignment vertical="center" shrinkToFit="1"/>
    </xf>
    <xf numFmtId="0" fontId="46" fillId="10" borderId="0" xfId="23" applyFont="1" applyFill="1" applyAlignment="1">
      <alignment vertical="center" wrapText="1"/>
    </xf>
    <xf numFmtId="0" fontId="46" fillId="10" borderId="0" xfId="23" applyFont="1" applyFill="1" applyAlignment="1">
      <alignment vertical="center" textRotation="90"/>
    </xf>
    <xf numFmtId="0" fontId="53" fillId="10" borderId="0" xfId="23" applyFont="1" applyFill="1" applyAlignment="1">
      <alignment vertical="center"/>
    </xf>
    <xf numFmtId="0" fontId="54" fillId="10" borderId="0" xfId="23" applyFont="1" applyFill="1" applyAlignment="1">
      <alignment horizontal="left" vertical="center"/>
    </xf>
    <xf numFmtId="0" fontId="54" fillId="0" borderId="0" xfId="23" applyFont="1" applyAlignment="1">
      <alignment horizontal="left" vertical="center"/>
    </xf>
    <xf numFmtId="0" fontId="56" fillId="0" borderId="0" xfId="23" applyFont="1" applyFill="1" applyAlignment="1" applyProtection="1">
      <alignment vertical="center"/>
    </xf>
    <xf numFmtId="0" fontId="56" fillId="0" borderId="0" xfId="23" applyFont="1" applyFill="1" applyAlignment="1" applyProtection="1">
      <alignment horizontal="left" vertical="center"/>
    </xf>
    <xf numFmtId="0" fontId="57" fillId="0" borderId="0" xfId="23" applyFont="1" applyFill="1" applyAlignment="1" applyProtection="1">
      <alignment horizontal="left" vertical="center"/>
    </xf>
    <xf numFmtId="0" fontId="57" fillId="0" borderId="0" xfId="23" applyFont="1" applyFill="1" applyAlignment="1" applyProtection="1">
      <alignment horizontal="right" vertical="center"/>
    </xf>
    <xf numFmtId="0" fontId="45" fillId="0" borderId="0" xfId="23" applyFont="1" applyFill="1" applyAlignment="1" applyProtection="1">
      <alignment horizontal="left" vertical="center"/>
    </xf>
    <xf numFmtId="0" fontId="56" fillId="0" borderId="0" xfId="23" applyFont="1" applyFill="1" applyAlignment="1">
      <alignment vertical="center"/>
    </xf>
    <xf numFmtId="0" fontId="57" fillId="0" borderId="0" xfId="23" applyFont="1" applyFill="1" applyAlignment="1" applyProtection="1">
      <alignment vertical="center"/>
    </xf>
    <xf numFmtId="0" fontId="57" fillId="0" borderId="0" xfId="23" applyFont="1" applyFill="1" applyAlignment="1">
      <alignment horizontal="right" vertical="center"/>
    </xf>
    <xf numFmtId="0" fontId="57" fillId="0" borderId="0" xfId="23" applyFont="1" applyFill="1" applyAlignment="1">
      <alignment vertical="center"/>
    </xf>
    <xf numFmtId="0" fontId="45" fillId="0" borderId="0" xfId="23" applyFont="1" applyFill="1" applyAlignment="1" applyProtection="1">
      <alignment horizontal="right" vertical="center"/>
    </xf>
    <xf numFmtId="0" fontId="45" fillId="10" borderId="0" xfId="23" applyFont="1" applyFill="1" applyAlignment="1" applyProtection="1">
      <alignment horizontal="center" vertical="center"/>
    </xf>
    <xf numFmtId="0" fontId="45" fillId="10" borderId="0" xfId="23" applyFont="1" applyFill="1" applyAlignment="1" applyProtection="1">
      <alignment horizontal="right" vertical="center"/>
    </xf>
    <xf numFmtId="0" fontId="45" fillId="10" borderId="0" xfId="23" applyFont="1" applyFill="1" applyAlignment="1" applyProtection="1">
      <alignment vertical="center"/>
    </xf>
    <xf numFmtId="0" fontId="45" fillId="0" borderId="0" xfId="23" applyFont="1" applyFill="1" applyAlignment="1" applyProtection="1">
      <alignment vertical="center"/>
    </xf>
    <xf numFmtId="0" fontId="57" fillId="0" borderId="0" xfId="23" applyFont="1" applyFill="1" applyAlignment="1" applyProtection="1">
      <alignment horizontal="center" vertical="center"/>
    </xf>
    <xf numFmtId="0" fontId="56" fillId="0" borderId="0" xfId="23" quotePrefix="1" applyFont="1" applyFill="1" applyAlignment="1" applyProtection="1">
      <alignment horizontal="center" vertical="center"/>
    </xf>
    <xf numFmtId="0" fontId="56" fillId="10" borderId="0" xfId="23" applyFont="1" applyFill="1" applyBorder="1" applyAlignment="1" applyProtection="1">
      <alignment vertical="center"/>
    </xf>
    <xf numFmtId="0" fontId="57" fillId="10" borderId="0" xfId="23" applyFont="1" applyFill="1" applyBorder="1" applyAlignment="1" applyProtection="1">
      <alignment horizontal="right" vertical="center"/>
    </xf>
    <xf numFmtId="0" fontId="57" fillId="10" borderId="0" xfId="23" applyFont="1" applyFill="1" applyBorder="1" applyProtection="1">
      <alignment vertical="center"/>
    </xf>
    <xf numFmtId="0" fontId="57" fillId="10" borderId="0" xfId="23" applyFont="1" applyFill="1" applyBorder="1" applyAlignment="1" applyProtection="1">
      <alignment horizontal="center" vertical="center"/>
    </xf>
    <xf numFmtId="0" fontId="57" fillId="0" borderId="0" xfId="23" applyFont="1" applyBorder="1" applyProtection="1">
      <alignment vertical="center"/>
    </xf>
    <xf numFmtId="0" fontId="56" fillId="10" borderId="0" xfId="23" applyFont="1" applyFill="1" applyBorder="1" applyAlignment="1" applyProtection="1">
      <alignment horizontal="center" vertical="center"/>
    </xf>
    <xf numFmtId="0" fontId="57" fillId="10" borderId="0" xfId="23" applyFont="1" applyFill="1" applyBorder="1" applyAlignment="1" applyProtection="1">
      <alignment vertical="center"/>
    </xf>
    <xf numFmtId="0" fontId="58" fillId="10" borderId="0" xfId="23" applyFont="1" applyFill="1" applyBorder="1" applyAlignment="1" applyProtection="1">
      <alignment horizontal="centerContinuous" vertical="center"/>
    </xf>
    <xf numFmtId="0" fontId="56" fillId="10" borderId="0" xfId="23" applyFont="1" applyFill="1" applyBorder="1" applyAlignment="1" applyProtection="1">
      <alignment horizontal="centerContinuous" vertical="center"/>
    </xf>
    <xf numFmtId="0" fontId="56" fillId="10" borderId="0" xfId="23" applyFont="1" applyFill="1" applyBorder="1" applyProtection="1">
      <alignment vertical="center"/>
    </xf>
    <xf numFmtId="0" fontId="56" fillId="0" borderId="0" xfId="23" applyFont="1" applyBorder="1" applyProtection="1">
      <alignment vertical="center"/>
    </xf>
    <xf numFmtId="0" fontId="56" fillId="0" borderId="0" xfId="23" applyFont="1" applyProtection="1">
      <alignment vertical="center"/>
    </xf>
    <xf numFmtId="0" fontId="58" fillId="0" borderId="0" xfId="23" applyFont="1" applyProtection="1">
      <alignment vertical="center"/>
    </xf>
    <xf numFmtId="20" fontId="56" fillId="10" borderId="0" xfId="23" applyNumberFormat="1" applyFont="1" applyFill="1" applyBorder="1" applyAlignment="1" applyProtection="1">
      <alignment vertical="center"/>
    </xf>
    <xf numFmtId="20" fontId="56" fillId="10" borderId="0" xfId="23" applyNumberFormat="1" applyFont="1" applyFill="1" applyBorder="1" applyAlignment="1" applyProtection="1">
      <alignment horizontal="center" vertical="center"/>
    </xf>
    <xf numFmtId="176" fontId="56" fillId="10" borderId="0" xfId="23" applyNumberFormat="1" applyFont="1" applyFill="1" applyBorder="1" applyAlignment="1" applyProtection="1">
      <alignment vertical="center"/>
    </xf>
    <xf numFmtId="0" fontId="56" fillId="10" borderId="0" xfId="23" applyFont="1" applyFill="1" applyBorder="1" applyAlignment="1" applyProtection="1">
      <alignment horizontal="left" vertical="center"/>
    </xf>
    <xf numFmtId="0" fontId="56" fillId="0" borderId="0" xfId="23" applyFont="1" applyBorder="1" applyAlignment="1" applyProtection="1">
      <alignment horizontal="center" vertical="center"/>
    </xf>
    <xf numFmtId="0" fontId="58" fillId="0" borderId="0" xfId="23" applyFont="1" applyFill="1" applyAlignment="1" applyProtection="1">
      <alignment vertical="center"/>
    </xf>
    <xf numFmtId="0" fontId="58" fillId="0" borderId="0" xfId="23" applyFont="1" applyFill="1" applyAlignment="1" applyProtection="1">
      <alignment horizontal="left" vertical="center"/>
    </xf>
    <xf numFmtId="0" fontId="56" fillId="0" borderId="0" xfId="23" applyFont="1" applyFill="1" applyAlignment="1" applyProtection="1">
      <alignment horizontal="right" vertical="center"/>
    </xf>
    <xf numFmtId="0" fontId="56" fillId="0" borderId="0" xfId="23" applyFont="1" applyFill="1" applyAlignment="1" applyProtection="1">
      <alignment horizontal="center" vertical="center"/>
    </xf>
    <xf numFmtId="0" fontId="46" fillId="0" borderId="0" xfId="23" applyFont="1" applyFill="1" applyAlignment="1" applyProtection="1">
      <alignment vertical="center"/>
    </xf>
    <xf numFmtId="0" fontId="46" fillId="0" borderId="0" xfId="23" applyFont="1" applyFill="1" applyAlignment="1" applyProtection="1">
      <alignment horizontal="left" vertical="center"/>
    </xf>
    <xf numFmtId="0" fontId="46" fillId="0" borderId="0" xfId="23" applyFont="1" applyFill="1" applyBorder="1" applyAlignment="1" applyProtection="1">
      <alignment vertical="center"/>
    </xf>
    <xf numFmtId="0" fontId="46" fillId="0" borderId="0" xfId="23" applyFont="1" applyFill="1" applyAlignment="1" applyProtection="1">
      <alignment horizontal="right" vertical="center"/>
    </xf>
    <xf numFmtId="0" fontId="46" fillId="0" borderId="0" xfId="23" applyFont="1" applyFill="1" applyAlignment="1">
      <alignment horizontal="right" vertical="center"/>
    </xf>
    <xf numFmtId="0" fontId="46" fillId="0" borderId="0" xfId="23" applyFont="1" applyFill="1" applyAlignment="1">
      <alignment vertical="center"/>
    </xf>
    <xf numFmtId="0" fontId="58" fillId="0" borderId="24" xfId="23" applyFont="1" applyFill="1" applyBorder="1" applyAlignment="1" applyProtection="1">
      <alignment horizontal="center" vertical="center"/>
    </xf>
    <xf numFmtId="0" fontId="58" fillId="0" borderId="25" xfId="23" applyFont="1" applyFill="1" applyBorder="1" applyAlignment="1" applyProtection="1">
      <alignment horizontal="center" vertical="center"/>
    </xf>
    <xf numFmtId="0" fontId="58" fillId="0" borderId="34" xfId="23" applyFont="1" applyFill="1" applyBorder="1" applyAlignment="1" applyProtection="1">
      <alignment horizontal="center" vertical="center"/>
    </xf>
    <xf numFmtId="0" fontId="58" fillId="0" borderId="46" xfId="23" applyNumberFormat="1" applyFont="1" applyFill="1" applyBorder="1" applyAlignment="1" applyProtection="1">
      <alignment horizontal="center" vertical="center" wrapText="1"/>
    </xf>
    <xf numFmtId="0" fontId="58" fillId="0" borderId="47" xfId="23" applyNumberFormat="1" applyFont="1" applyFill="1" applyBorder="1" applyAlignment="1" applyProtection="1">
      <alignment horizontal="center" vertical="center" wrapText="1"/>
    </xf>
    <xf numFmtId="0" fontId="58" fillId="0" borderId="65" xfId="23" applyNumberFormat="1" applyFont="1" applyFill="1" applyBorder="1" applyAlignment="1" applyProtection="1">
      <alignment horizontal="center" vertical="center" wrapText="1"/>
    </xf>
    <xf numFmtId="0" fontId="56" fillId="0" borderId="66" xfId="23" applyFont="1" applyFill="1" applyBorder="1" applyAlignment="1" applyProtection="1">
      <alignment vertical="center"/>
    </xf>
    <xf numFmtId="177" fontId="56" fillId="11" borderId="68" xfId="23" applyNumberFormat="1" applyFont="1" applyFill="1" applyBorder="1" applyAlignment="1" applyProtection="1">
      <alignment horizontal="center" vertical="center" shrinkToFit="1"/>
      <protection locked="0"/>
    </xf>
    <xf numFmtId="177" fontId="56" fillId="11" borderId="69" xfId="23" applyNumberFormat="1" applyFont="1" applyFill="1" applyBorder="1" applyAlignment="1" applyProtection="1">
      <alignment horizontal="center" vertical="center" shrinkToFit="1"/>
      <protection locked="0"/>
    </xf>
    <xf numFmtId="177" fontId="56" fillId="11" borderId="70" xfId="23" applyNumberFormat="1" applyFont="1" applyFill="1" applyBorder="1" applyAlignment="1" applyProtection="1">
      <alignment horizontal="center" vertical="center" shrinkToFit="1"/>
      <protection locked="0"/>
    </xf>
    <xf numFmtId="0" fontId="56" fillId="0" borderId="71" xfId="23" applyFont="1" applyFill="1" applyBorder="1" applyAlignment="1" applyProtection="1">
      <alignment vertical="center"/>
    </xf>
    <xf numFmtId="177" fontId="56" fillId="11" borderId="72" xfId="23" applyNumberFormat="1" applyFont="1" applyFill="1" applyBorder="1" applyAlignment="1" applyProtection="1">
      <alignment horizontal="center" vertical="center" shrinkToFit="1"/>
      <protection locked="0"/>
    </xf>
    <xf numFmtId="177" fontId="56" fillId="11" borderId="30" xfId="23" applyNumberFormat="1" applyFont="1" applyFill="1" applyBorder="1" applyAlignment="1" applyProtection="1">
      <alignment horizontal="center" vertical="center" shrinkToFit="1"/>
      <protection locked="0"/>
    </xf>
    <xf numFmtId="177" fontId="56" fillId="11" borderId="31" xfId="23" applyNumberFormat="1" applyFont="1" applyFill="1" applyBorder="1" applyAlignment="1" applyProtection="1">
      <alignment horizontal="center" vertical="center" shrinkToFit="1"/>
      <protection locked="0"/>
    </xf>
    <xf numFmtId="177" fontId="56" fillId="11" borderId="24" xfId="23" applyNumberFormat="1" applyFont="1" applyFill="1" applyBorder="1" applyAlignment="1" applyProtection="1">
      <alignment horizontal="center" vertical="center" shrinkToFit="1"/>
      <protection locked="0"/>
    </xf>
    <xf numFmtId="177" fontId="56" fillId="11" borderId="25" xfId="23" applyNumberFormat="1" applyFont="1" applyFill="1" applyBorder="1" applyAlignment="1" applyProtection="1">
      <alignment horizontal="center" vertical="center" shrinkToFit="1"/>
      <protection locked="0"/>
    </xf>
    <xf numFmtId="177" fontId="56" fillId="11" borderId="34" xfId="23" applyNumberFormat="1" applyFont="1" applyFill="1" applyBorder="1" applyAlignment="1" applyProtection="1">
      <alignment horizontal="center" vertical="center" shrinkToFit="1"/>
      <protection locked="0"/>
    </xf>
    <xf numFmtId="0" fontId="56" fillId="0" borderId="73" xfId="23" applyFont="1" applyFill="1" applyBorder="1" applyAlignment="1" applyProtection="1">
      <alignment vertical="center"/>
    </xf>
    <xf numFmtId="177" fontId="56" fillId="11" borderId="46" xfId="23" applyNumberFormat="1" applyFont="1" applyFill="1" applyBorder="1" applyAlignment="1" applyProtection="1">
      <alignment horizontal="center" vertical="center" shrinkToFit="1"/>
      <protection locked="0"/>
    </xf>
    <xf numFmtId="177" fontId="56" fillId="11" borderId="47" xfId="23" applyNumberFormat="1" applyFont="1" applyFill="1" applyBorder="1" applyAlignment="1" applyProtection="1">
      <alignment horizontal="center" vertical="center" shrinkToFit="1"/>
      <protection locked="0"/>
    </xf>
    <xf numFmtId="177" fontId="56" fillId="11" borderId="65" xfId="23" applyNumberFormat="1" applyFont="1" applyFill="1" applyBorder="1" applyAlignment="1" applyProtection="1">
      <alignment horizontal="center" vertical="center" shrinkToFit="1"/>
      <protection locked="0"/>
    </xf>
    <xf numFmtId="0" fontId="58" fillId="0" borderId="0" xfId="23" applyFont="1" applyFill="1" applyBorder="1" applyAlignment="1" applyProtection="1">
      <alignment vertical="center" shrinkToFit="1"/>
    </xf>
    <xf numFmtId="0" fontId="58" fillId="0" borderId="0" xfId="23" applyFont="1" applyFill="1" applyBorder="1" applyAlignment="1" applyProtection="1">
      <alignment vertical="center"/>
    </xf>
    <xf numFmtId="0" fontId="58" fillId="0" borderId="0" xfId="23" applyFont="1" applyFill="1" applyBorder="1" applyAlignment="1" applyProtection="1">
      <alignment horizontal="left" vertical="center"/>
    </xf>
    <xf numFmtId="0" fontId="58" fillId="10" borderId="0" xfId="23" applyFont="1" applyFill="1" applyBorder="1" applyAlignment="1" applyProtection="1">
      <alignment vertical="center"/>
    </xf>
    <xf numFmtId="0" fontId="58" fillId="10" borderId="0" xfId="23" applyFont="1" applyFill="1" applyBorder="1" applyAlignment="1" applyProtection="1">
      <alignment horizontal="left" vertical="center"/>
    </xf>
    <xf numFmtId="0" fontId="58" fillId="0" borderId="0" xfId="23" applyFont="1" applyFill="1" applyBorder="1" applyAlignment="1" applyProtection="1">
      <alignment horizontal="centerContinuous" vertical="center"/>
    </xf>
    <xf numFmtId="179" fontId="58" fillId="10" borderId="0" xfId="23" applyNumberFormat="1" applyFont="1" applyFill="1" applyBorder="1" applyAlignment="1" applyProtection="1">
      <alignment horizontal="center" vertical="center"/>
    </xf>
    <xf numFmtId="0" fontId="58" fillId="10" borderId="0" xfId="23" applyFont="1" applyFill="1" applyBorder="1" applyAlignment="1" applyProtection="1">
      <alignment horizontal="center" vertical="center"/>
    </xf>
    <xf numFmtId="180" fontId="58" fillId="0" borderId="0" xfId="23" applyNumberFormat="1" applyFont="1" applyFill="1" applyBorder="1" applyAlignment="1" applyProtection="1">
      <alignment vertical="center"/>
    </xf>
    <xf numFmtId="180" fontId="58" fillId="0" borderId="0" xfId="23" applyNumberFormat="1" applyFont="1" applyFill="1" applyAlignment="1" applyProtection="1">
      <alignment vertical="center"/>
    </xf>
    <xf numFmtId="181" fontId="58" fillId="10" borderId="0" xfId="24" applyNumberFormat="1" applyFont="1" applyFill="1" applyBorder="1" applyAlignment="1" applyProtection="1">
      <alignment horizontal="right" vertical="center"/>
    </xf>
    <xf numFmtId="182" fontId="58" fillId="10" borderId="0" xfId="23" applyNumberFormat="1" applyFont="1" applyFill="1" applyBorder="1" applyAlignment="1" applyProtection="1">
      <alignment vertical="center"/>
    </xf>
    <xf numFmtId="0" fontId="58" fillId="0" borderId="0" xfId="23" applyFont="1" applyFill="1" applyBorder="1" applyAlignment="1" applyProtection="1">
      <alignment horizontal="right" vertical="center"/>
    </xf>
    <xf numFmtId="0" fontId="60" fillId="0" borderId="0" xfId="23" applyFont="1" applyFill="1" applyBorder="1" applyAlignment="1" applyProtection="1">
      <alignment vertical="center"/>
    </xf>
    <xf numFmtId="183" fontId="58" fillId="10" borderId="0" xfId="23" applyNumberFormat="1" applyFont="1" applyFill="1" applyBorder="1" applyAlignment="1" applyProtection="1">
      <alignment vertical="center"/>
    </xf>
    <xf numFmtId="0" fontId="58" fillId="10" borderId="0" xfId="23" applyFont="1" applyFill="1" applyBorder="1" applyAlignment="1" applyProtection="1">
      <alignment horizontal="right" vertical="center"/>
    </xf>
    <xf numFmtId="0" fontId="58" fillId="0" borderId="0" xfId="23" applyFont="1" applyFill="1" applyBorder="1" applyAlignment="1" applyProtection="1">
      <alignment horizontal="left"/>
    </xf>
    <xf numFmtId="0" fontId="58" fillId="0" borderId="0" xfId="23" applyFont="1" applyFill="1" applyBorder="1" applyAlignment="1" applyProtection="1">
      <alignment horizontal="centerContinuous"/>
    </xf>
    <xf numFmtId="0" fontId="58" fillId="0" borderId="16" xfId="23" applyFont="1" applyFill="1" applyBorder="1" applyAlignment="1" applyProtection="1">
      <alignment horizontal="centerContinuous" vertical="center"/>
    </xf>
    <xf numFmtId="0" fontId="58" fillId="0" borderId="16" xfId="23" applyFont="1" applyFill="1" applyBorder="1" applyAlignment="1" applyProtection="1">
      <alignment vertical="center"/>
    </xf>
    <xf numFmtId="0" fontId="58" fillId="0" borderId="0" xfId="23" applyFont="1" applyFill="1" applyBorder="1" applyAlignment="1" applyProtection="1">
      <alignment horizontal="center" vertical="center"/>
    </xf>
    <xf numFmtId="0" fontId="58" fillId="0" borderId="0" xfId="23" applyFont="1" applyFill="1" applyBorder="1" applyAlignment="1" applyProtection="1">
      <alignment vertical="center" wrapText="1"/>
    </xf>
    <xf numFmtId="0" fontId="58" fillId="0" borderId="0" xfId="23" applyFont="1" applyFill="1" applyBorder="1" applyAlignment="1" applyProtection="1">
      <alignment horizontal="justify" vertical="center" wrapText="1"/>
    </xf>
    <xf numFmtId="0" fontId="46" fillId="0" borderId="0" xfId="23" applyFont="1" applyFill="1" applyBorder="1" applyAlignment="1">
      <alignment horizontal="left" vertical="center"/>
    </xf>
    <xf numFmtId="0" fontId="46" fillId="0" borderId="0" xfId="23" applyFont="1" applyFill="1" applyBorder="1" applyAlignment="1">
      <alignment vertical="center"/>
    </xf>
    <xf numFmtId="0" fontId="46" fillId="0" borderId="0" xfId="23" applyFont="1" applyFill="1" applyBorder="1" applyAlignment="1">
      <alignment vertical="center" wrapText="1"/>
    </xf>
    <xf numFmtId="0" fontId="46" fillId="0" borderId="0" xfId="23" applyFont="1" applyFill="1" applyBorder="1" applyAlignment="1">
      <alignment horizontal="justify" vertical="center" wrapText="1"/>
    </xf>
    <xf numFmtId="0" fontId="56" fillId="0" borderId="34" xfId="23" applyFont="1" applyFill="1" applyBorder="1" applyAlignment="1" applyProtection="1">
      <alignment horizontal="center" vertical="center"/>
    </xf>
    <xf numFmtId="0" fontId="56" fillId="0" borderId="47" xfId="23" applyNumberFormat="1" applyFont="1" applyFill="1" applyBorder="1" applyAlignment="1" applyProtection="1">
      <alignment horizontal="center" vertical="center" wrapText="1"/>
    </xf>
    <xf numFmtId="0" fontId="56" fillId="0" borderId="74" xfId="23" applyFont="1" applyFill="1" applyBorder="1" applyAlignment="1" applyProtection="1">
      <alignment vertical="center"/>
    </xf>
    <xf numFmtId="0" fontId="50" fillId="0" borderId="0" xfId="23" applyFont="1" applyFill="1" applyAlignment="1" applyProtection="1">
      <alignment vertical="center"/>
    </xf>
    <xf numFmtId="0" fontId="46" fillId="0" borderId="0" xfId="23" applyFont="1" applyFill="1" applyBorder="1" applyAlignment="1" applyProtection="1">
      <alignment vertical="center" shrinkToFit="1"/>
    </xf>
    <xf numFmtId="0" fontId="59" fillId="0" borderId="0" xfId="23" applyFont="1" applyFill="1" applyBorder="1" applyAlignment="1" applyProtection="1">
      <alignment vertical="center" shrinkToFit="1"/>
    </xf>
    <xf numFmtId="0" fontId="46" fillId="0" borderId="0" xfId="23" applyFont="1" applyFill="1" applyBorder="1" applyAlignment="1" applyProtection="1">
      <alignment horizontal="left" vertical="center"/>
    </xf>
    <xf numFmtId="0" fontId="58" fillId="0" borderId="0" xfId="23" applyFont="1" applyFill="1" applyBorder="1" applyAlignment="1" applyProtection="1">
      <alignment horizontal="center"/>
    </xf>
    <xf numFmtId="0" fontId="58" fillId="0" borderId="16" xfId="23" applyFont="1" applyFill="1" applyBorder="1" applyAlignment="1" applyProtection="1">
      <alignment horizontal="center" vertical="center"/>
    </xf>
    <xf numFmtId="0" fontId="61" fillId="10" borderId="0" xfId="23" applyFont="1" applyFill="1">
      <alignment vertical="center"/>
    </xf>
    <xf numFmtId="0" fontId="61" fillId="10" borderId="25" xfId="23" applyFont="1" applyFill="1" applyBorder="1" applyAlignment="1">
      <alignment horizontal="center" vertical="center"/>
    </xf>
    <xf numFmtId="0" fontId="61" fillId="10" borderId="25" xfId="23" applyFont="1" applyFill="1" applyBorder="1">
      <alignment vertical="center"/>
    </xf>
    <xf numFmtId="0" fontId="61" fillId="10" borderId="55" xfId="23" applyFont="1" applyFill="1" applyBorder="1" applyAlignment="1">
      <alignment horizontal="center" vertical="center"/>
    </xf>
    <xf numFmtId="0" fontId="56" fillId="10" borderId="75" xfId="23" applyFont="1" applyFill="1" applyBorder="1" applyAlignment="1">
      <alignment horizontal="center" vertical="center"/>
    </xf>
    <xf numFmtId="0" fontId="56" fillId="10" borderId="39" xfId="23" applyFont="1" applyFill="1" applyBorder="1" applyAlignment="1">
      <alignment horizontal="center" vertical="center"/>
    </xf>
    <xf numFmtId="0" fontId="56" fillId="10" borderId="76" xfId="23" applyFont="1" applyFill="1" applyBorder="1" applyAlignment="1">
      <alignment horizontal="center" vertical="center"/>
    </xf>
    <xf numFmtId="0" fontId="61" fillId="10" borderId="76" xfId="23" applyFont="1" applyFill="1" applyBorder="1" applyAlignment="1">
      <alignment horizontal="center" vertical="center"/>
    </xf>
    <xf numFmtId="0" fontId="61" fillId="10" borderId="77" xfId="23" applyFont="1" applyFill="1" applyBorder="1" applyAlignment="1">
      <alignment horizontal="center" vertical="center"/>
    </xf>
    <xf numFmtId="0" fontId="56" fillId="10" borderId="18" xfId="23" applyFont="1" applyFill="1" applyBorder="1">
      <alignment vertical="center"/>
    </xf>
    <xf numFmtId="0" fontId="56" fillId="10" borderId="20" xfId="23" applyFont="1" applyFill="1" applyBorder="1">
      <alignment vertical="center"/>
    </xf>
    <xf numFmtId="0" fontId="56" fillId="10" borderId="19" xfId="23" applyFont="1" applyFill="1" applyBorder="1">
      <alignment vertical="center"/>
    </xf>
    <xf numFmtId="0" fontId="61" fillId="10" borderId="19" xfId="23" applyFont="1" applyFill="1" applyBorder="1">
      <alignment vertical="center"/>
    </xf>
    <xf numFmtId="0" fontId="61" fillId="10" borderId="54" xfId="23" applyFont="1" applyFill="1" applyBorder="1">
      <alignment vertical="center"/>
    </xf>
    <xf numFmtId="0" fontId="56" fillId="10" borderId="24" xfId="23" applyFont="1" applyFill="1" applyBorder="1">
      <alignment vertical="center"/>
    </xf>
    <xf numFmtId="0" fontId="56" fillId="10" borderId="15" xfId="23" applyFont="1" applyFill="1" applyBorder="1">
      <alignment vertical="center"/>
    </xf>
    <xf numFmtId="0" fontId="56" fillId="10" borderId="40" xfId="23" applyFont="1" applyFill="1" applyBorder="1">
      <alignment vertical="center"/>
    </xf>
    <xf numFmtId="0" fontId="61" fillId="10" borderId="34" xfId="23" applyFont="1" applyFill="1" applyBorder="1">
      <alignment vertical="center"/>
    </xf>
    <xf numFmtId="0" fontId="56" fillId="10" borderId="5" xfId="23" applyFont="1" applyFill="1" applyBorder="1">
      <alignment vertical="center"/>
    </xf>
    <xf numFmtId="0" fontId="56" fillId="10" borderId="25" xfId="23" applyFont="1" applyFill="1" applyBorder="1">
      <alignment vertical="center"/>
    </xf>
    <xf numFmtId="0" fontId="56" fillId="10" borderId="46" xfId="23" applyFont="1" applyFill="1" applyBorder="1">
      <alignment vertical="center"/>
    </xf>
    <xf numFmtId="0" fontId="61" fillId="10" borderId="47" xfId="23" applyFont="1" applyFill="1" applyBorder="1">
      <alignment vertical="center"/>
    </xf>
    <xf numFmtId="0" fontId="56" fillId="10" borderId="47" xfId="23" applyFont="1" applyFill="1" applyBorder="1">
      <alignment vertical="center"/>
    </xf>
    <xf numFmtId="0" fontId="61" fillId="10" borderId="65" xfId="23" applyFont="1" applyFill="1" applyBorder="1">
      <alignment vertical="center"/>
    </xf>
    <xf numFmtId="0" fontId="27" fillId="0" borderId="0" xfId="25" applyAlignment="1">
      <alignment vertical="center"/>
    </xf>
    <xf numFmtId="0" fontId="27" fillId="0" borderId="53" xfId="25" applyBorder="1" applyAlignment="1">
      <alignment vertical="center"/>
    </xf>
    <xf numFmtId="0" fontId="27" fillId="0" borderId="49" xfId="25" applyBorder="1" applyAlignment="1">
      <alignment vertical="center"/>
    </xf>
    <xf numFmtId="0" fontId="27" fillId="0" borderId="52" xfId="25" applyBorder="1" applyAlignment="1">
      <alignment vertical="center"/>
    </xf>
    <xf numFmtId="0" fontId="27" fillId="0" borderId="36" xfId="25" applyBorder="1" applyAlignment="1">
      <alignment vertical="center"/>
    </xf>
    <xf numFmtId="0" fontId="29" fillId="0" borderId="0" xfId="26"/>
    <xf numFmtId="0" fontId="27" fillId="0" borderId="28" xfId="25" applyBorder="1" applyAlignment="1">
      <alignment vertical="center"/>
    </xf>
    <xf numFmtId="0" fontId="27" fillId="0" borderId="78" xfId="25" applyBorder="1" applyAlignment="1">
      <alignment vertical="center"/>
    </xf>
    <xf numFmtId="0" fontId="27" fillId="0" borderId="61" xfId="25" applyBorder="1" applyAlignment="1">
      <alignment vertical="center"/>
    </xf>
    <xf numFmtId="0" fontId="27" fillId="0" borderId="64" xfId="25" applyBorder="1" applyAlignment="1">
      <alignment vertical="center"/>
    </xf>
    <xf numFmtId="0" fontId="27" fillId="0" borderId="0" xfId="25" applyAlignment="1">
      <alignment horizontal="right" vertical="center"/>
    </xf>
    <xf numFmtId="0" fontId="27" fillId="0" borderId="0" xfId="27">
      <alignment vertical="center"/>
    </xf>
    <xf numFmtId="0" fontId="31" fillId="0" borderId="0" xfId="27" applyFont="1">
      <alignment vertical="center"/>
    </xf>
    <xf numFmtId="0" fontId="31" fillId="0" borderId="0" xfId="27" applyFont="1" applyBorder="1" applyAlignment="1">
      <alignment vertical="center" wrapText="1"/>
    </xf>
    <xf numFmtId="0" fontId="30" fillId="0" borderId="0" xfId="27" applyFont="1">
      <alignment vertical="center"/>
    </xf>
    <xf numFmtId="49" fontId="63" fillId="0" borderId="0" xfId="0" applyNumberFormat="1" applyFont="1" applyBorder="1" applyAlignment="1">
      <alignment vertical="center" shrinkToFit="1"/>
    </xf>
    <xf numFmtId="49" fontId="65" fillId="0" borderId="0" xfId="19" applyNumberFormat="1" applyFont="1" applyAlignment="1">
      <alignment vertical="center"/>
    </xf>
    <xf numFmtId="49" fontId="65" fillId="0" borderId="0" xfId="19" applyNumberFormat="1" applyFont="1" applyAlignment="1">
      <alignment horizontal="left" vertical="center"/>
    </xf>
    <xf numFmtId="49" fontId="66" fillId="0" borderId="0" xfId="19" applyNumberFormat="1" applyFont="1" applyAlignment="1">
      <alignment vertical="center"/>
    </xf>
    <xf numFmtId="49" fontId="65" fillId="0" borderId="0" xfId="19" applyNumberFormat="1" applyFont="1" applyBorder="1" applyAlignment="1">
      <alignment vertical="center"/>
    </xf>
    <xf numFmtId="49" fontId="65" fillId="0" borderId="0" xfId="20" applyNumberFormat="1" applyFont="1" applyAlignment="1">
      <alignment vertical="center"/>
    </xf>
    <xf numFmtId="49" fontId="65" fillId="0" borderId="0" xfId="19" applyNumberFormat="1" applyFont="1" applyAlignment="1">
      <alignment vertical="top"/>
    </xf>
    <xf numFmtId="49" fontId="65" fillId="0" borderId="79" xfId="20" applyNumberFormat="1" applyFont="1" applyBorder="1" applyAlignment="1">
      <alignment horizontal="center" vertical="center"/>
    </xf>
    <xf numFmtId="49" fontId="65" fillId="0" borderId="8" xfId="20" applyNumberFormat="1" applyFont="1" applyBorder="1" applyAlignment="1">
      <alignment horizontal="center" vertical="center"/>
    </xf>
    <xf numFmtId="49" fontId="65" fillId="0" borderId="9" xfId="20" applyNumberFormat="1" applyFont="1" applyBorder="1" applyAlignment="1">
      <alignment horizontal="center" vertical="center"/>
    </xf>
    <xf numFmtId="49" fontId="65" fillId="0" borderId="0" xfId="19" applyNumberFormat="1" applyFont="1" applyBorder="1" applyAlignment="1">
      <alignment horizontal="center" vertical="center"/>
    </xf>
    <xf numFmtId="49" fontId="65" fillId="0" borderId="0" xfId="20" applyNumberFormat="1" applyFont="1" applyAlignment="1">
      <alignment horizontal="center" vertical="center"/>
    </xf>
    <xf numFmtId="49" fontId="67" fillId="0" borderId="6" xfId="19" applyNumberFormat="1" applyFont="1" applyBorder="1" applyAlignment="1">
      <alignment vertical="center"/>
    </xf>
    <xf numFmtId="49" fontId="67" fillId="0" borderId="13" xfId="19" applyNumberFormat="1" applyFont="1" applyBorder="1" applyAlignment="1">
      <alignment vertical="center"/>
    </xf>
    <xf numFmtId="49" fontId="67" fillId="0" borderId="0" xfId="19" applyNumberFormat="1" applyFont="1" applyBorder="1" applyAlignment="1">
      <alignment vertical="center"/>
    </xf>
    <xf numFmtId="49" fontId="67" fillId="0" borderId="11" xfId="19" applyNumberFormat="1" applyFont="1" applyBorder="1" applyAlignment="1">
      <alignment vertical="center"/>
    </xf>
    <xf numFmtId="49" fontId="67" fillId="0" borderId="12" xfId="19" applyNumberFormat="1" applyFont="1" applyBorder="1" applyAlignment="1">
      <alignment vertical="center"/>
    </xf>
    <xf numFmtId="49" fontId="67" fillId="0" borderId="10" xfId="19" applyNumberFormat="1" applyFont="1" applyBorder="1" applyAlignment="1">
      <alignment vertical="center"/>
    </xf>
    <xf numFmtId="49" fontId="67" fillId="10" borderId="5" xfId="19" applyNumberFormat="1" applyFont="1" applyFill="1" applyBorder="1" applyAlignment="1">
      <alignment vertical="center"/>
    </xf>
    <xf numFmtId="49" fontId="67" fillId="10" borderId="6" xfId="19" applyNumberFormat="1" applyFont="1" applyFill="1" applyBorder="1" applyAlignment="1">
      <alignment vertical="center"/>
    </xf>
    <xf numFmtId="49" fontId="67" fillId="0" borderId="7" xfId="19" applyNumberFormat="1" applyFont="1" applyBorder="1" applyAlignment="1">
      <alignment vertical="center"/>
    </xf>
    <xf numFmtId="49" fontId="67" fillId="0" borderId="14" xfId="19" applyNumberFormat="1" applyFont="1" applyBorder="1" applyAlignment="1">
      <alignment vertical="center"/>
    </xf>
    <xf numFmtId="49" fontId="67" fillId="0" borderId="5" xfId="19" applyNumberFormat="1" applyFont="1" applyBorder="1" applyAlignment="1">
      <alignment horizontal="left" vertical="center"/>
    </xf>
    <xf numFmtId="49" fontId="67" fillId="0" borderId="16" xfId="19" applyNumberFormat="1" applyFont="1" applyBorder="1" applyAlignment="1">
      <alignment vertical="center"/>
    </xf>
    <xf numFmtId="49" fontId="67" fillId="0" borderId="17" xfId="19" applyNumberFormat="1" applyFont="1" applyBorder="1" applyAlignment="1">
      <alignment vertical="center"/>
    </xf>
    <xf numFmtId="49" fontId="67" fillId="0" borderId="5" xfId="19" applyNumberFormat="1" applyFont="1" applyBorder="1" applyAlignment="1">
      <alignment vertical="center"/>
    </xf>
    <xf numFmtId="49" fontId="67" fillId="0" borderId="15" xfId="19" applyNumberFormat="1" applyFont="1" applyBorder="1" applyAlignment="1">
      <alignment vertical="center"/>
    </xf>
    <xf numFmtId="49" fontId="65" fillId="0" borderId="0" xfId="19" applyNumberFormat="1" applyFont="1" applyBorder="1" applyAlignment="1">
      <alignment vertical="center" wrapText="1"/>
    </xf>
    <xf numFmtId="49" fontId="67" fillId="0" borderId="11" xfId="21" applyNumberFormat="1" applyFont="1" applyBorder="1" applyAlignment="1">
      <alignment vertical="center"/>
    </xf>
    <xf numFmtId="49" fontId="67" fillId="0" borderId="0" xfId="21" applyNumberFormat="1" applyFont="1" applyBorder="1" applyAlignment="1">
      <alignment horizontal="right" vertical="center"/>
    </xf>
    <xf numFmtId="49" fontId="67" fillId="0" borderId="0" xfId="21" applyNumberFormat="1" applyFont="1" applyBorder="1" applyAlignment="1">
      <alignment vertical="center"/>
    </xf>
    <xf numFmtId="49" fontId="65" fillId="0" borderId="0" xfId="19" applyNumberFormat="1" applyFont="1" applyBorder="1" applyAlignment="1">
      <alignment horizontal="left" vertical="center"/>
    </xf>
    <xf numFmtId="49" fontId="67" fillId="0" borderId="0" xfId="19" applyNumberFormat="1" applyFont="1" applyBorder="1" applyAlignment="1">
      <alignment vertical="top"/>
    </xf>
    <xf numFmtId="49" fontId="65" fillId="0" borderId="0" xfId="21" applyNumberFormat="1" applyFont="1" applyBorder="1" applyAlignment="1">
      <alignment horizontal="left" vertical="center"/>
    </xf>
    <xf numFmtId="49" fontId="67" fillId="0" borderId="0" xfId="21" applyNumberFormat="1" applyFont="1" applyBorder="1" applyAlignment="1">
      <alignment horizontal="left" vertical="center"/>
    </xf>
    <xf numFmtId="49" fontId="65" fillId="0" borderId="0" xfId="21" applyNumberFormat="1" applyFont="1" applyBorder="1" applyAlignment="1">
      <alignment vertical="center"/>
    </xf>
    <xf numFmtId="0" fontId="68" fillId="10" borderId="0" xfId="30" applyFont="1" applyFill="1" applyAlignment="1">
      <alignment vertical="top"/>
    </xf>
    <xf numFmtId="0" fontId="69" fillId="10" borderId="0" xfId="30" applyFont="1" applyFill="1" applyAlignment="1">
      <alignment horizontal="left" vertical="top"/>
    </xf>
    <xf numFmtId="0" fontId="67" fillId="10" borderId="11" xfId="20" applyFont="1" applyFill="1" applyBorder="1" applyAlignment="1">
      <alignment vertical="center" wrapText="1"/>
    </xf>
    <xf numFmtId="0" fontId="67" fillId="10" borderId="0" xfId="20" applyFont="1" applyFill="1" applyAlignment="1">
      <alignment horizontal="center" vertical="center" wrapText="1"/>
    </xf>
    <xf numFmtId="49" fontId="70" fillId="10" borderId="6" xfId="19" applyNumberFormat="1" applyFont="1" applyFill="1" applyBorder="1" applyAlignment="1">
      <alignment vertical="center"/>
    </xf>
    <xf numFmtId="0" fontId="68" fillId="10" borderId="0" xfId="30" applyFont="1" applyFill="1" applyAlignment="1">
      <alignment horizontal="left" vertical="center"/>
    </xf>
    <xf numFmtId="0" fontId="68" fillId="10" borderId="0" xfId="30" applyFont="1" applyFill="1" applyAlignment="1">
      <alignment horizontal="left" vertical="top"/>
    </xf>
    <xf numFmtId="0" fontId="71" fillId="10" borderId="0" xfId="30" applyFont="1" applyFill="1" applyAlignment="1">
      <alignment horizontal="center" vertical="top" wrapText="1"/>
    </xf>
    <xf numFmtId="0" fontId="43" fillId="10" borderId="0" xfId="30" applyFont="1" applyFill="1" applyAlignment="1">
      <alignment vertical="top"/>
    </xf>
    <xf numFmtId="0" fontId="44" fillId="10" borderId="0" xfId="30" applyFont="1" applyFill="1" applyAlignment="1">
      <alignment horizontal="left" vertical="top"/>
    </xf>
    <xf numFmtId="0" fontId="72" fillId="10" borderId="0" xfId="30" applyFont="1" applyFill="1" applyAlignment="1">
      <alignment horizontal="left" vertical="top"/>
    </xf>
    <xf numFmtId="0" fontId="74" fillId="10" borderId="0" xfId="30" applyFont="1" applyFill="1" applyAlignment="1">
      <alignment horizontal="left" vertical="top"/>
    </xf>
    <xf numFmtId="0" fontId="37" fillId="0" borderId="2" xfId="0" applyFont="1" applyBorder="1" applyAlignment="1">
      <alignment vertical="center" wrapText="1"/>
    </xf>
    <xf numFmtId="49" fontId="65" fillId="0" borderId="0" xfId="19" applyNumberFormat="1" applyFont="1" applyAlignment="1">
      <alignment horizontal="left" vertical="top"/>
    </xf>
    <xf numFmtId="49" fontId="65" fillId="0" borderId="0" xfId="19" applyNumberFormat="1" applyFont="1" applyAlignment="1">
      <alignment horizontal="left" vertical="top" wrapText="1"/>
    </xf>
    <xf numFmtId="0" fontId="67" fillId="10" borderId="11" xfId="20" applyFont="1" applyFill="1" applyBorder="1" applyAlignment="1">
      <alignment horizontal="center" vertical="center" wrapText="1"/>
    </xf>
    <xf numFmtId="0" fontId="69" fillId="10" borderId="0" xfId="30" applyFont="1" applyFill="1" applyAlignment="1">
      <alignment horizontal="left" vertical="center"/>
    </xf>
    <xf numFmtId="49" fontId="65" fillId="0" borderId="79" xfId="20" applyNumberFormat="1" applyFont="1" applyFill="1" applyBorder="1" applyAlignment="1">
      <alignment horizontal="center" vertical="center"/>
    </xf>
    <xf numFmtId="49" fontId="65" fillId="0" borderId="8" xfId="20" applyNumberFormat="1" applyFont="1" applyFill="1" applyBorder="1" applyAlignment="1">
      <alignment horizontal="center" vertical="center"/>
    </xf>
    <xf numFmtId="49" fontId="65" fillId="0" borderId="9" xfId="20" applyNumberFormat="1" applyFont="1" applyFill="1" applyBorder="1" applyAlignment="1">
      <alignment horizontal="center" vertical="center"/>
    </xf>
    <xf numFmtId="0" fontId="28" fillId="0" borderId="11" xfId="20" applyFont="1" applyFill="1" applyBorder="1" applyAlignment="1">
      <alignment horizontal="center" vertical="center" wrapText="1"/>
    </xf>
    <xf numFmtId="0" fontId="28" fillId="0" borderId="11" xfId="20" applyFont="1" applyFill="1" applyBorder="1" applyAlignment="1">
      <alignment vertical="center" wrapText="1"/>
    </xf>
    <xf numFmtId="0" fontId="28" fillId="0" borderId="0" xfId="20" applyFont="1" applyFill="1" applyAlignment="1">
      <alignment horizontal="center" vertical="center" wrapText="1"/>
    </xf>
    <xf numFmtId="49" fontId="75" fillId="0" borderId="6" xfId="19" applyNumberFormat="1" applyFont="1" applyFill="1" applyBorder="1" applyAlignment="1">
      <alignment vertical="center"/>
    </xf>
    <xf numFmtId="49" fontId="28" fillId="0" borderId="6" xfId="19" applyNumberFormat="1" applyFont="1" applyFill="1" applyBorder="1" applyAlignment="1">
      <alignment vertical="center"/>
    </xf>
    <xf numFmtId="0" fontId="44" fillId="0" borderId="0" xfId="30" applyFont="1" applyFill="1" applyAlignment="1">
      <alignment horizontal="left" vertical="center"/>
    </xf>
    <xf numFmtId="0" fontId="44" fillId="0" borderId="27" xfId="30" applyFont="1" applyFill="1" applyBorder="1" applyAlignment="1">
      <alignment horizontal="left" vertical="center"/>
    </xf>
    <xf numFmtId="0" fontId="44" fillId="0" borderId="0" xfId="30" applyFont="1" applyFill="1" applyAlignment="1">
      <alignment vertical="center"/>
    </xf>
    <xf numFmtId="0" fontId="44" fillId="0" borderId="28" xfId="30" applyFont="1" applyFill="1" applyBorder="1" applyAlignment="1">
      <alignment horizontal="left" vertical="center"/>
    </xf>
    <xf numFmtId="0" fontId="44" fillId="0" borderId="16" xfId="30" applyFont="1" applyFill="1" applyBorder="1" applyAlignment="1">
      <alignment horizontal="left" vertical="center"/>
    </xf>
    <xf numFmtId="0" fontId="44" fillId="0" borderId="29" xfId="30" applyFont="1" applyFill="1" applyBorder="1" applyAlignment="1">
      <alignment horizontal="left" vertical="center"/>
    </xf>
    <xf numFmtId="0" fontId="73" fillId="0" borderId="0" xfId="30" applyFont="1" applyFill="1" applyAlignment="1">
      <alignment horizontal="left" vertical="center"/>
    </xf>
    <xf numFmtId="0" fontId="44" fillId="0" borderId="0" xfId="30" applyFont="1" applyFill="1" applyAlignment="1">
      <alignment horizontal="left" vertical="top"/>
    </xf>
    <xf numFmtId="0" fontId="28" fillId="0" borderId="49" xfId="20" applyFont="1" applyFill="1" applyBorder="1" applyAlignment="1">
      <alignment horizontal="center" vertical="center" wrapText="1"/>
    </xf>
    <xf numFmtId="0" fontId="28" fillId="0" borderId="49" xfId="20" applyFont="1" applyFill="1" applyBorder="1" applyAlignment="1">
      <alignment vertical="center" wrapText="1"/>
    </xf>
    <xf numFmtId="0" fontId="43" fillId="0" borderId="0" xfId="30" applyFont="1" applyFill="1" applyAlignment="1">
      <alignment vertical="top"/>
    </xf>
    <xf numFmtId="0" fontId="43" fillId="0" borderId="0" xfId="30" applyFont="1" applyFill="1" applyAlignment="1">
      <alignment horizontal="left" vertical="center"/>
    </xf>
    <xf numFmtId="0" fontId="36" fillId="0" borderId="0" xfId="0" applyFont="1" applyAlignment="1">
      <alignment vertical="center"/>
    </xf>
    <xf numFmtId="0" fontId="14" fillId="0" borderId="0" xfId="0" applyFont="1" applyAlignment="1">
      <alignment horizontal="left" vertical="center"/>
    </xf>
    <xf numFmtId="0" fontId="17" fillId="0" borderId="0" xfId="0" applyFont="1" applyAlignment="1">
      <alignment horizontal="left" vertical="center"/>
    </xf>
    <xf numFmtId="0" fontId="14" fillId="0" borderId="0" xfId="0" applyFont="1" applyAlignment="1">
      <alignment horizontal="left" vertical="center" wrapText="1"/>
    </xf>
    <xf numFmtId="0" fontId="63" fillId="0" borderId="0" xfId="0" applyFont="1" applyAlignment="1">
      <alignment vertical="top" shrinkToFit="1"/>
    </xf>
    <xf numFmtId="0" fontId="64" fillId="0" borderId="0" xfId="0" applyFont="1" applyAlignment="1">
      <alignment vertical="top"/>
    </xf>
    <xf numFmtId="0" fontId="25" fillId="0" borderId="0" xfId="18" applyFont="1" applyBorder="1" applyAlignment="1" applyProtection="1">
      <alignment vertical="top"/>
    </xf>
    <xf numFmtId="0" fontId="14" fillId="0" borderId="3" xfId="0" applyFont="1" applyBorder="1" applyAlignment="1">
      <alignment vertical="center" wrapText="1"/>
    </xf>
    <xf numFmtId="0" fontId="14" fillId="0" borderId="4" xfId="0" applyFont="1" applyBorder="1" applyAlignment="1">
      <alignment vertical="center" wrapText="1"/>
    </xf>
    <xf numFmtId="0" fontId="19" fillId="0" borderId="2" xfId="0" applyFont="1" applyBorder="1" applyAlignment="1">
      <alignment vertical="top" wrapText="1"/>
    </xf>
    <xf numFmtId="0" fontId="19" fillId="0" borderId="2" xfId="0" applyFont="1" applyBorder="1" applyAlignment="1">
      <alignment vertical="top"/>
    </xf>
    <xf numFmtId="0" fontId="18" fillId="0" borderId="2" xfId="0" applyFont="1" applyBorder="1" applyAlignment="1">
      <alignment vertical="center" wrapText="1"/>
    </xf>
    <xf numFmtId="49" fontId="64" fillId="0" borderId="0" xfId="0" applyNumberFormat="1" applyFont="1" applyBorder="1" applyAlignment="1">
      <alignment vertical="center" shrinkToFit="1"/>
    </xf>
    <xf numFmtId="49" fontId="67" fillId="0" borderId="11" xfId="19" applyNumberFormat="1" applyFont="1" applyBorder="1" applyAlignment="1">
      <alignment horizontal="center" vertical="top" wrapText="1"/>
    </xf>
    <xf numFmtId="49" fontId="67" fillId="0" borderId="0" xfId="19" applyNumberFormat="1" applyFont="1" applyBorder="1" applyAlignment="1">
      <alignment horizontal="center" vertical="top" wrapText="1"/>
    </xf>
    <xf numFmtId="49" fontId="67" fillId="0" borderId="10" xfId="19" applyNumberFormat="1" applyFont="1" applyBorder="1" applyAlignment="1">
      <alignment horizontal="center" vertical="center"/>
    </xf>
    <xf numFmtId="49" fontId="67" fillId="0" borderId="12" xfId="19" applyNumberFormat="1" applyFont="1" applyBorder="1" applyAlignment="1">
      <alignment horizontal="center" vertical="center"/>
    </xf>
    <xf numFmtId="49" fontId="67" fillId="0" borderId="15" xfId="19" applyNumberFormat="1" applyFont="1" applyBorder="1" applyAlignment="1">
      <alignment horizontal="center" vertical="center"/>
    </xf>
    <xf numFmtId="49" fontId="67" fillId="0" borderId="17" xfId="19" applyNumberFormat="1" applyFont="1" applyBorder="1" applyAlignment="1">
      <alignment horizontal="center" vertical="center"/>
    </xf>
    <xf numFmtId="49" fontId="67" fillId="0" borderId="11" xfId="19" applyNumberFormat="1" applyFont="1" applyBorder="1" applyAlignment="1">
      <alignment horizontal="justify" vertical="top" wrapText="1"/>
    </xf>
    <xf numFmtId="49" fontId="67" fillId="0" borderId="0" xfId="19" applyNumberFormat="1" applyFont="1" applyBorder="1" applyAlignment="1">
      <alignment horizontal="justify" vertical="top" wrapText="1"/>
    </xf>
    <xf numFmtId="49" fontId="67" fillId="0" borderId="13" xfId="19" applyNumberFormat="1" applyFont="1" applyBorder="1" applyAlignment="1">
      <alignment horizontal="left" vertical="center" wrapText="1"/>
    </xf>
    <xf numFmtId="49" fontId="67" fillId="0" borderId="0" xfId="19" applyNumberFormat="1" applyFont="1" applyBorder="1" applyAlignment="1">
      <alignment horizontal="left" vertical="center" wrapText="1"/>
    </xf>
    <xf numFmtId="49" fontId="67" fillId="0" borderId="14" xfId="19" applyNumberFormat="1" applyFont="1" applyBorder="1" applyAlignment="1">
      <alignment horizontal="left" vertical="center" wrapText="1"/>
    </xf>
    <xf numFmtId="49" fontId="67" fillId="0" borderId="15" xfId="19" applyNumberFormat="1" applyFont="1" applyBorder="1" applyAlignment="1">
      <alignment horizontal="left" vertical="center" wrapText="1"/>
    </xf>
    <xf numFmtId="49" fontId="67" fillId="0" borderId="16" xfId="19" applyNumberFormat="1" applyFont="1" applyBorder="1" applyAlignment="1">
      <alignment horizontal="left" vertical="center" wrapText="1"/>
    </xf>
    <xf numFmtId="49" fontId="67" fillId="0" borderId="17" xfId="19" applyNumberFormat="1" applyFont="1" applyBorder="1" applyAlignment="1">
      <alignment horizontal="left" vertical="center" wrapText="1"/>
    </xf>
    <xf numFmtId="49" fontId="67" fillId="0" borderId="5" xfId="19" applyNumberFormat="1" applyFont="1" applyFill="1" applyBorder="1" applyAlignment="1">
      <alignment horizontal="left" vertical="center"/>
    </xf>
    <xf numFmtId="49" fontId="67" fillId="0" borderId="6" xfId="19" applyNumberFormat="1" applyFont="1" applyFill="1" applyBorder="1" applyAlignment="1">
      <alignment horizontal="left" vertical="center"/>
    </xf>
    <xf numFmtId="49" fontId="67" fillId="0" borderId="7" xfId="19" applyNumberFormat="1" applyFont="1" applyFill="1" applyBorder="1" applyAlignment="1">
      <alignment horizontal="left" vertical="center"/>
    </xf>
    <xf numFmtId="49" fontId="67" fillId="0" borderId="13" xfId="19" applyNumberFormat="1" applyFont="1" applyBorder="1" applyAlignment="1">
      <alignment horizontal="center" vertical="center"/>
    </xf>
    <xf numFmtId="49" fontId="67" fillId="0" borderId="14" xfId="19" applyNumberFormat="1" applyFont="1" applyBorder="1" applyAlignment="1">
      <alignment horizontal="center" vertical="center"/>
    </xf>
    <xf numFmtId="49" fontId="67" fillId="0" borderId="10" xfId="19" applyNumberFormat="1" applyFont="1" applyBorder="1" applyAlignment="1">
      <alignment horizontal="left" vertical="top"/>
    </xf>
    <xf numFmtId="49" fontId="67" fillId="0" borderId="11" xfId="19" applyNumberFormat="1" applyFont="1" applyBorder="1" applyAlignment="1">
      <alignment horizontal="left" vertical="top"/>
    </xf>
    <xf numFmtId="49" fontId="67" fillId="0" borderId="12" xfId="19" applyNumberFormat="1" applyFont="1" applyBorder="1" applyAlignment="1">
      <alignment horizontal="left" vertical="top"/>
    </xf>
    <xf numFmtId="49" fontId="67" fillId="0" borderId="13" xfId="19" applyNumberFormat="1" applyFont="1" applyBorder="1" applyAlignment="1">
      <alignment horizontal="left" vertical="center"/>
    </xf>
    <xf numFmtId="49" fontId="67" fillId="0" borderId="0" xfId="19" applyNumberFormat="1" applyFont="1" applyBorder="1" applyAlignment="1">
      <alignment horizontal="left" vertical="center"/>
    </xf>
    <xf numFmtId="49" fontId="67" fillId="0" borderId="14" xfId="19" applyNumberFormat="1" applyFont="1" applyBorder="1" applyAlignment="1">
      <alignment horizontal="left" vertical="center"/>
    </xf>
    <xf numFmtId="49" fontId="28" fillId="0" borderId="15" xfId="19" applyNumberFormat="1" applyFont="1" applyFill="1" applyBorder="1" applyAlignment="1">
      <alignment horizontal="left" vertical="center"/>
    </xf>
    <xf numFmtId="49" fontId="28" fillId="0" borderId="16" xfId="19" applyNumberFormat="1" applyFont="1" applyFill="1" applyBorder="1" applyAlignment="1">
      <alignment horizontal="left" vertical="center"/>
    </xf>
    <xf numFmtId="49" fontId="28" fillId="0" borderId="17" xfId="19" applyNumberFormat="1" applyFont="1" applyFill="1" applyBorder="1" applyAlignment="1">
      <alignment horizontal="left" vertical="center"/>
    </xf>
    <xf numFmtId="49" fontId="67" fillId="0" borderId="5" xfId="19" applyNumberFormat="1" applyFont="1" applyBorder="1" applyAlignment="1">
      <alignment horizontal="left" vertical="center" shrinkToFit="1"/>
    </xf>
    <xf numFmtId="49" fontId="67" fillId="0" borderId="6" xfId="19" applyNumberFormat="1" applyFont="1" applyBorder="1" applyAlignment="1">
      <alignment horizontal="left" vertical="center" shrinkToFit="1"/>
    </xf>
    <xf numFmtId="49" fontId="67" fillId="0" borderId="7" xfId="19" applyNumberFormat="1" applyFont="1" applyBorder="1" applyAlignment="1">
      <alignment horizontal="left" vertical="center" shrinkToFit="1"/>
    </xf>
    <xf numFmtId="49" fontId="67" fillId="0" borderId="5" xfId="19" applyNumberFormat="1" applyFont="1" applyBorder="1" applyAlignment="1">
      <alignment horizontal="center" vertical="center"/>
    </xf>
    <xf numFmtId="49" fontId="67" fillId="0" borderId="6" xfId="19" applyNumberFormat="1" applyFont="1" applyBorder="1" applyAlignment="1">
      <alignment horizontal="center" vertical="center"/>
    </xf>
    <xf numFmtId="49" fontId="67" fillId="0" borderId="7" xfId="19" applyNumberFormat="1" applyFont="1" applyBorder="1" applyAlignment="1">
      <alignment horizontal="center" vertical="center"/>
    </xf>
    <xf numFmtId="49" fontId="67" fillId="10" borderId="10" xfId="19" applyNumberFormat="1" applyFont="1" applyFill="1" applyBorder="1" applyAlignment="1">
      <alignment horizontal="center" vertical="center"/>
    </xf>
    <xf numFmtId="49" fontId="67" fillId="10" borderId="12" xfId="19" applyNumberFormat="1" applyFont="1" applyFill="1" applyBorder="1" applyAlignment="1">
      <alignment horizontal="center" vertical="center"/>
    </xf>
    <xf numFmtId="49" fontId="67" fillId="0" borderId="5" xfId="19" applyNumberFormat="1" applyFont="1" applyBorder="1" applyAlignment="1">
      <alignment horizontal="left" vertical="center" wrapText="1"/>
    </xf>
    <xf numFmtId="49" fontId="67" fillId="0" borderId="6" xfId="19" applyNumberFormat="1" applyFont="1" applyBorder="1" applyAlignment="1">
      <alignment horizontal="left" vertical="center" wrapText="1"/>
    </xf>
    <xf numFmtId="49" fontId="67" fillId="0" borderId="7" xfId="19" applyNumberFormat="1" applyFont="1" applyBorder="1" applyAlignment="1">
      <alignment horizontal="left" vertical="center" wrapText="1"/>
    </xf>
    <xf numFmtId="49" fontId="67" fillId="0" borderId="11" xfId="19" applyNumberFormat="1" applyFont="1" applyBorder="1" applyAlignment="1">
      <alignment horizontal="center" vertical="center"/>
    </xf>
    <xf numFmtId="49" fontId="67" fillId="0" borderId="0" xfId="19" applyNumberFormat="1" applyFont="1" applyBorder="1" applyAlignment="1">
      <alignment horizontal="center" vertical="center"/>
    </xf>
    <xf numFmtId="49" fontId="67" fillId="0" borderId="16" xfId="19" applyNumberFormat="1" applyFont="1" applyBorder="1" applyAlignment="1">
      <alignment horizontal="center" vertical="center"/>
    </xf>
    <xf numFmtId="49" fontId="67" fillId="0" borderId="10" xfId="20" applyNumberFormat="1" applyFont="1" applyBorder="1" applyAlignment="1">
      <alignment horizontal="left" vertical="center"/>
    </xf>
    <xf numFmtId="49" fontId="67" fillId="0" borderId="11" xfId="20" applyNumberFormat="1" applyFont="1" applyBorder="1" applyAlignment="1">
      <alignment horizontal="left" vertical="center"/>
    </xf>
    <xf numFmtId="49" fontId="67" fillId="0" borderId="11" xfId="19" applyNumberFormat="1" applyFont="1" applyBorder="1" applyAlignment="1">
      <alignment horizontal="left" vertical="center" wrapText="1"/>
    </xf>
    <xf numFmtId="49" fontId="67" fillId="0" borderId="12" xfId="19" applyNumberFormat="1" applyFont="1" applyBorder="1" applyAlignment="1">
      <alignment horizontal="left" vertical="center" wrapText="1"/>
    </xf>
    <xf numFmtId="49" fontId="67" fillId="0" borderId="15" xfId="20" applyNumberFormat="1" applyFont="1" applyBorder="1" applyAlignment="1">
      <alignment horizontal="center" vertical="top"/>
    </xf>
    <xf numFmtId="49" fontId="67" fillId="0" borderId="16" xfId="20" applyNumberFormat="1" applyFont="1" applyBorder="1" applyAlignment="1">
      <alignment horizontal="center" vertical="top"/>
    </xf>
    <xf numFmtId="49" fontId="67" fillId="0" borderId="12" xfId="20" applyNumberFormat="1" applyFont="1" applyBorder="1" applyAlignment="1">
      <alignment horizontal="left" vertical="center"/>
    </xf>
    <xf numFmtId="49" fontId="67" fillId="0" borderId="13" xfId="20" applyNumberFormat="1" applyFont="1" applyBorder="1" applyAlignment="1">
      <alignment horizontal="left" vertical="center" wrapText="1"/>
    </xf>
    <xf numFmtId="49" fontId="67" fillId="0" borderId="0" xfId="20" applyNumberFormat="1" applyFont="1" applyAlignment="1">
      <alignment horizontal="left" vertical="center" wrapText="1"/>
    </xf>
    <xf numFmtId="49" fontId="67" fillId="0" borderId="14" xfId="20" applyNumberFormat="1" applyFont="1" applyBorder="1" applyAlignment="1">
      <alignment horizontal="left" vertical="center" wrapText="1"/>
    </xf>
    <xf numFmtId="49" fontId="67" fillId="0" borderId="15" xfId="20" applyNumberFormat="1" applyFont="1" applyBorder="1" applyAlignment="1">
      <alignment horizontal="left" vertical="center" wrapText="1"/>
    </xf>
    <xf numFmtId="49" fontId="67" fillId="0" borderId="16" xfId="20" applyNumberFormat="1" applyFont="1" applyBorder="1" applyAlignment="1">
      <alignment horizontal="left" vertical="center" wrapText="1"/>
    </xf>
    <xf numFmtId="49" fontId="67" fillId="0" borderId="17" xfId="20" applyNumberFormat="1" applyFont="1" applyBorder="1" applyAlignment="1">
      <alignment horizontal="left" vertical="center" wrapText="1"/>
    </xf>
    <xf numFmtId="49" fontId="67" fillId="0" borderId="5" xfId="20" applyNumberFormat="1" applyFont="1" applyBorder="1" applyAlignment="1">
      <alignment horizontal="left" vertical="center"/>
    </xf>
    <xf numFmtId="49" fontId="67" fillId="0" borderId="6" xfId="20" applyNumberFormat="1" applyFont="1" applyBorder="1" applyAlignment="1">
      <alignment horizontal="left" vertical="center"/>
    </xf>
    <xf numFmtId="49" fontId="67" fillId="0" borderId="7" xfId="20" applyNumberFormat="1" applyFont="1" applyBorder="1" applyAlignment="1">
      <alignment horizontal="left" vertical="center"/>
    </xf>
    <xf numFmtId="49" fontId="65" fillId="0" borderId="0" xfId="19" applyNumberFormat="1" applyFont="1" applyAlignment="1">
      <alignment horizontal="center" vertical="center"/>
    </xf>
    <xf numFmtId="186" fontId="65" fillId="0" borderId="0" xfId="19" applyNumberFormat="1" applyFont="1" applyAlignment="1">
      <alignment horizontal="center" vertical="center"/>
    </xf>
    <xf numFmtId="0" fontId="67" fillId="10" borderId="0" xfId="19" applyFont="1" applyFill="1" applyAlignment="1">
      <alignment horizontal="left" vertical="center" wrapText="1"/>
    </xf>
    <xf numFmtId="0" fontId="65" fillId="10" borderId="0" xfId="19" applyFont="1" applyFill="1" applyAlignment="1">
      <alignment horizontal="center" vertical="center"/>
    </xf>
    <xf numFmtId="49" fontId="65" fillId="0" borderId="0" xfId="19" applyNumberFormat="1" applyFont="1" applyAlignment="1">
      <alignment horizontal="left" vertical="top"/>
    </xf>
    <xf numFmtId="49" fontId="65" fillId="0" borderId="0" xfId="19" applyNumberFormat="1" applyFont="1" applyAlignment="1">
      <alignment horizontal="left" vertical="top" wrapText="1"/>
    </xf>
    <xf numFmtId="20" fontId="65" fillId="0" borderId="0" xfId="19" applyNumberFormat="1" applyFont="1" applyAlignment="1">
      <alignment horizontal="left" vertical="top" wrapText="1"/>
    </xf>
    <xf numFmtId="0" fontId="71" fillId="10" borderId="0" xfId="30" applyFont="1" applyFill="1" applyAlignment="1">
      <alignment horizontal="center" vertical="top"/>
    </xf>
    <xf numFmtId="0" fontId="71" fillId="10" borderId="0" xfId="30" applyFont="1" applyFill="1" applyAlignment="1">
      <alignment horizontal="justify" vertical="top" wrapText="1"/>
    </xf>
    <xf numFmtId="0" fontId="69" fillId="10" borderId="25" xfId="30" applyFont="1" applyFill="1" applyBorder="1" applyAlignment="1">
      <alignment horizontal="center" vertical="center"/>
    </xf>
    <xf numFmtId="0" fontId="69" fillId="10" borderId="47" xfId="30" applyFont="1" applyFill="1" applyBorder="1" applyAlignment="1">
      <alignment horizontal="center" vertical="center"/>
    </xf>
    <xf numFmtId="0" fontId="67" fillId="10" borderId="5" xfId="19" applyFont="1" applyFill="1" applyBorder="1" applyAlignment="1">
      <alignment horizontal="center" vertical="center" shrinkToFit="1"/>
    </xf>
    <xf numFmtId="0" fontId="67" fillId="10" borderId="6" xfId="19" applyFont="1" applyFill="1" applyBorder="1" applyAlignment="1">
      <alignment horizontal="center" vertical="center" shrinkToFit="1"/>
    </xf>
    <xf numFmtId="0" fontId="67" fillId="10" borderId="7" xfId="19" applyFont="1" applyFill="1" applyBorder="1" applyAlignment="1">
      <alignment horizontal="center" vertical="center" shrinkToFit="1"/>
    </xf>
    <xf numFmtId="49" fontId="67" fillId="10" borderId="5" xfId="19" applyNumberFormat="1" applyFont="1" applyFill="1" applyBorder="1" applyAlignment="1">
      <alignment horizontal="left" vertical="center"/>
    </xf>
    <xf numFmtId="49" fontId="67" fillId="10" borderId="6" xfId="19" applyNumberFormat="1" applyFont="1" applyFill="1" applyBorder="1" applyAlignment="1">
      <alignment horizontal="left" vertical="center"/>
    </xf>
    <xf numFmtId="49" fontId="67" fillId="10" borderId="6" xfId="19" applyNumberFormat="1" applyFont="1" applyFill="1" applyBorder="1" applyAlignment="1">
      <alignment horizontal="center" vertical="center"/>
    </xf>
    <xf numFmtId="49" fontId="67" fillId="10" borderId="7" xfId="19" applyNumberFormat="1" applyFont="1" applyFill="1" applyBorder="1" applyAlignment="1">
      <alignment horizontal="center" vertical="center"/>
    </xf>
    <xf numFmtId="49" fontId="67" fillId="10" borderId="26" xfId="19" applyNumberFormat="1" applyFont="1" applyFill="1" applyBorder="1" applyAlignment="1">
      <alignment horizontal="left" vertical="center"/>
    </xf>
    <xf numFmtId="0" fontId="67" fillId="10" borderId="47" xfId="20" applyFont="1" applyFill="1" applyBorder="1" applyAlignment="1">
      <alignment horizontal="center" vertical="center"/>
    </xf>
    <xf numFmtId="49" fontId="67" fillId="10" borderId="44" xfId="19" applyNumberFormat="1" applyFont="1" applyFill="1" applyBorder="1" applyAlignment="1">
      <alignment horizontal="left" vertical="center"/>
    </xf>
    <xf numFmtId="49" fontId="67" fillId="10" borderId="42" xfId="19" applyNumberFormat="1" applyFont="1" applyFill="1" applyBorder="1" applyAlignment="1">
      <alignment horizontal="left" vertical="center"/>
    </xf>
    <xf numFmtId="49" fontId="67" fillId="10" borderId="45" xfId="19" applyNumberFormat="1" applyFont="1" applyFill="1" applyBorder="1" applyAlignment="1">
      <alignment horizontal="left" vertical="center"/>
    </xf>
    <xf numFmtId="0" fontId="44" fillId="0" borderId="5" xfId="30" applyFont="1" applyFill="1" applyBorder="1" applyAlignment="1">
      <alignment horizontal="left" vertical="center" shrinkToFit="1"/>
    </xf>
    <xf numFmtId="0" fontId="44" fillId="0" borderId="6" xfId="30" applyFont="1" applyFill="1" applyBorder="1" applyAlignment="1">
      <alignment horizontal="left" vertical="center" shrinkToFit="1"/>
    </xf>
    <xf numFmtId="0" fontId="44" fillId="0" borderId="7" xfId="30" applyFont="1" applyFill="1" applyBorder="1" applyAlignment="1">
      <alignment horizontal="left" vertical="center" shrinkToFit="1"/>
    </xf>
    <xf numFmtId="0" fontId="44" fillId="0" borderId="13" xfId="30" applyFont="1" applyFill="1" applyBorder="1" applyAlignment="1">
      <alignment horizontal="left" vertical="center" shrinkToFit="1"/>
    </xf>
    <xf numFmtId="0" fontId="44" fillId="0" borderId="0" xfId="30" applyFont="1" applyFill="1" applyAlignment="1">
      <alignment horizontal="left" vertical="center" shrinkToFit="1"/>
    </xf>
    <xf numFmtId="0" fontId="44" fillId="0" borderId="28" xfId="30" applyFont="1" applyFill="1" applyBorder="1" applyAlignment="1">
      <alignment horizontal="left" vertical="center" shrinkToFit="1"/>
    </xf>
    <xf numFmtId="0" fontId="69" fillId="10" borderId="41" xfId="30" applyFont="1" applyFill="1" applyBorder="1" applyAlignment="1">
      <alignment horizontal="center" vertical="center"/>
    </xf>
    <xf numFmtId="0" fontId="69" fillId="10" borderId="42" xfId="30" applyFont="1" applyFill="1" applyBorder="1" applyAlignment="1">
      <alignment horizontal="center" vertical="center"/>
    </xf>
    <xf numFmtId="0" fontId="69" fillId="10" borderId="43" xfId="30" applyFont="1" applyFill="1" applyBorder="1" applyAlignment="1">
      <alignment horizontal="center" vertical="center"/>
    </xf>
    <xf numFmtId="0" fontId="69" fillId="10" borderId="44" xfId="30" applyFont="1" applyFill="1" applyBorder="1" applyAlignment="1">
      <alignment horizontal="left" vertical="center"/>
    </xf>
    <xf numFmtId="0" fontId="69" fillId="10" borderId="42" xfId="30" applyFont="1" applyFill="1" applyBorder="1" applyAlignment="1">
      <alignment horizontal="left" vertical="center"/>
    </xf>
    <xf numFmtId="0" fontId="69" fillId="10" borderId="45" xfId="30" applyFont="1" applyFill="1" applyBorder="1" applyAlignment="1">
      <alignment horizontal="left" vertical="center"/>
    </xf>
    <xf numFmtId="0" fontId="69" fillId="10" borderId="18" xfId="30" applyFont="1" applyFill="1" applyBorder="1" applyAlignment="1">
      <alignment horizontal="center" vertical="center" textRotation="255"/>
    </xf>
    <xf numFmtId="0" fontId="69" fillId="10" borderId="19" xfId="30" applyFont="1" applyFill="1" applyBorder="1" applyAlignment="1">
      <alignment horizontal="center" vertical="center" textRotation="255"/>
    </xf>
    <xf numFmtId="0" fontId="69" fillId="10" borderId="24" xfId="30" applyFont="1" applyFill="1" applyBorder="1" applyAlignment="1">
      <alignment horizontal="center" vertical="center" textRotation="255"/>
    </xf>
    <xf numFmtId="0" fontId="69" fillId="10" borderId="25" xfId="30" applyFont="1" applyFill="1" applyBorder="1" applyAlignment="1">
      <alignment horizontal="center" vertical="center" textRotation="255"/>
    </xf>
    <xf numFmtId="0" fontId="69" fillId="10" borderId="46" xfId="30" applyFont="1" applyFill="1" applyBorder="1" applyAlignment="1">
      <alignment horizontal="center" vertical="center" textRotation="255"/>
    </xf>
    <xf numFmtId="0" fontId="69" fillId="10" borderId="47" xfId="30" applyFont="1" applyFill="1" applyBorder="1" applyAlignment="1">
      <alignment horizontal="center" vertical="center" textRotation="255"/>
    </xf>
    <xf numFmtId="0" fontId="69" fillId="10" borderId="20" xfId="30" applyFont="1" applyFill="1" applyBorder="1" applyAlignment="1">
      <alignment horizontal="center" vertical="center"/>
    </xf>
    <xf numFmtId="0" fontId="69" fillId="10" borderId="21" xfId="30" applyFont="1" applyFill="1" applyBorder="1" applyAlignment="1">
      <alignment horizontal="center" vertical="center"/>
    </xf>
    <xf numFmtId="0" fontId="69" fillId="10" borderId="22" xfId="30" applyFont="1" applyFill="1" applyBorder="1" applyAlignment="1">
      <alignment horizontal="center" vertical="center"/>
    </xf>
    <xf numFmtId="0" fontId="69" fillId="10" borderId="20" xfId="30" applyFont="1" applyFill="1" applyBorder="1" applyAlignment="1">
      <alignment horizontal="left" vertical="center"/>
    </xf>
    <xf numFmtId="0" fontId="69" fillId="10" borderId="21" xfId="30" applyFont="1" applyFill="1" applyBorder="1" applyAlignment="1">
      <alignment horizontal="left" vertical="center"/>
    </xf>
    <xf numFmtId="0" fontId="69" fillId="10" borderId="23" xfId="30" applyFont="1" applyFill="1" applyBorder="1" applyAlignment="1">
      <alignment horizontal="left" vertical="center"/>
    </xf>
    <xf numFmtId="0" fontId="69" fillId="10" borderId="5" xfId="30" applyFont="1" applyFill="1" applyBorder="1" applyAlignment="1">
      <alignment horizontal="left" vertical="center" wrapText="1"/>
    </xf>
    <xf numFmtId="0" fontId="69" fillId="10" borderId="6" xfId="30" applyFont="1" applyFill="1" applyBorder="1" applyAlignment="1">
      <alignment horizontal="left" vertical="center" wrapText="1"/>
    </xf>
    <xf numFmtId="0" fontId="69" fillId="10" borderId="26" xfId="30" applyFont="1" applyFill="1" applyBorder="1" applyAlignment="1">
      <alignment horizontal="left" vertical="center" wrapText="1"/>
    </xf>
    <xf numFmtId="0" fontId="44" fillId="0" borderId="35" xfId="30" applyFont="1" applyFill="1" applyBorder="1" applyAlignment="1">
      <alignment horizontal="center" vertical="center" wrapText="1"/>
    </xf>
    <xf numFmtId="0" fontId="44" fillId="0" borderId="11" xfId="30" applyFont="1" applyFill="1" applyBorder="1" applyAlignment="1">
      <alignment horizontal="center" vertical="center" wrapText="1"/>
    </xf>
    <xf numFmtId="0" fontId="44" fillId="0" borderId="12" xfId="30" applyFont="1" applyFill="1" applyBorder="1" applyAlignment="1">
      <alignment horizontal="center" vertical="center" wrapText="1"/>
    </xf>
    <xf numFmtId="0" fontId="44" fillId="0" borderId="36" xfId="30" applyFont="1" applyFill="1" applyBorder="1" applyAlignment="1">
      <alignment horizontal="center" vertical="center" wrapText="1"/>
    </xf>
    <xf numFmtId="0" fontId="44" fillId="0" borderId="0" xfId="30" applyFont="1" applyFill="1" applyAlignment="1">
      <alignment horizontal="center" vertical="center" wrapText="1"/>
    </xf>
    <xf numFmtId="0" fontId="44" fillId="0" borderId="14" xfId="30" applyFont="1" applyFill="1" applyBorder="1" applyAlignment="1">
      <alignment horizontal="center" vertical="center" wrapText="1"/>
    </xf>
    <xf numFmtId="0" fontId="67" fillId="10" borderId="10" xfId="20" applyFont="1" applyFill="1" applyBorder="1" applyAlignment="1">
      <alignment horizontal="center" vertical="center" wrapText="1"/>
    </xf>
    <xf numFmtId="0" fontId="67" fillId="10" borderId="11" xfId="20" applyFont="1" applyFill="1" applyBorder="1" applyAlignment="1">
      <alignment horizontal="center" vertical="center" wrapText="1"/>
    </xf>
    <xf numFmtId="49" fontId="67" fillId="10" borderId="11" xfId="20" applyNumberFormat="1" applyFont="1" applyFill="1" applyBorder="1" applyAlignment="1">
      <alignment horizontal="center" vertical="center" wrapText="1"/>
    </xf>
    <xf numFmtId="0" fontId="67" fillId="10" borderId="27" xfId="20" applyFont="1" applyFill="1" applyBorder="1" applyAlignment="1">
      <alignment horizontal="center" vertical="center" wrapText="1"/>
    </xf>
    <xf numFmtId="0" fontId="67" fillId="10" borderId="13" xfId="20" applyFont="1" applyFill="1" applyBorder="1" applyAlignment="1">
      <alignment horizontal="left" vertical="center" wrapText="1"/>
    </xf>
    <xf numFmtId="0" fontId="67" fillId="10" borderId="0" xfId="20" applyFont="1" applyFill="1" applyAlignment="1">
      <alignment horizontal="left" vertical="center" wrapText="1"/>
    </xf>
    <xf numFmtId="0" fontId="67" fillId="10" borderId="28" xfId="20" applyFont="1" applyFill="1" applyBorder="1" applyAlignment="1">
      <alignment horizontal="left" vertical="center" wrapText="1"/>
    </xf>
    <xf numFmtId="0" fontId="67" fillId="10" borderId="15" xfId="20" applyFont="1" applyFill="1" applyBorder="1" applyAlignment="1">
      <alignment horizontal="left" vertical="center" wrapText="1"/>
    </xf>
    <xf numFmtId="0" fontId="67" fillId="10" borderId="16" xfId="20" applyFont="1" applyFill="1" applyBorder="1" applyAlignment="1">
      <alignment horizontal="left" vertical="center" wrapText="1"/>
    </xf>
    <xf numFmtId="0" fontId="67" fillId="10" borderId="29" xfId="20" applyFont="1" applyFill="1" applyBorder="1" applyAlignment="1">
      <alignment horizontal="left" vertical="center" wrapText="1"/>
    </xf>
    <xf numFmtId="49" fontId="28" fillId="0" borderId="11" xfId="20" applyNumberFormat="1" applyFont="1" applyFill="1" applyBorder="1" applyAlignment="1">
      <alignment horizontal="center" vertical="center" wrapText="1"/>
    </xf>
    <xf numFmtId="0" fontId="28" fillId="0" borderId="11" xfId="20" applyFont="1" applyFill="1" applyBorder="1" applyAlignment="1">
      <alignment horizontal="center" vertical="center" wrapText="1"/>
    </xf>
    <xf numFmtId="0" fontId="28" fillId="0" borderId="27" xfId="20" applyFont="1" applyFill="1" applyBorder="1" applyAlignment="1">
      <alignment horizontal="center" vertical="center" wrapText="1"/>
    </xf>
    <xf numFmtId="0" fontId="44" fillId="0" borderId="5" xfId="30" applyFont="1" applyFill="1" applyBorder="1" applyAlignment="1">
      <alignment horizontal="center" vertical="center"/>
    </xf>
    <xf numFmtId="0" fontId="44" fillId="0" borderId="6" xfId="30" applyFont="1" applyFill="1" applyBorder="1" applyAlignment="1">
      <alignment horizontal="center" vertical="center"/>
    </xf>
    <xf numFmtId="0" fontId="44" fillId="0" borderId="7" xfId="30" applyFont="1" applyFill="1" applyBorder="1" applyAlignment="1">
      <alignment horizontal="center" vertical="center"/>
    </xf>
    <xf numFmtId="0" fontId="28" fillId="0" borderId="13" xfId="20" applyFont="1" applyFill="1" applyBorder="1" applyAlignment="1">
      <alignment horizontal="left" vertical="center" wrapText="1"/>
    </xf>
    <xf numFmtId="0" fontId="28" fillId="0" borderId="0" xfId="20" applyFont="1" applyFill="1" applyBorder="1" applyAlignment="1">
      <alignment horizontal="left" vertical="center" wrapText="1"/>
    </xf>
    <xf numFmtId="0" fontId="28" fillId="0" borderId="28" xfId="20" applyFont="1" applyFill="1" applyBorder="1" applyAlignment="1">
      <alignment horizontal="left" vertical="center" wrapText="1"/>
    </xf>
    <xf numFmtId="0" fontId="44" fillId="0" borderId="15" xfId="30" applyFont="1" applyFill="1" applyBorder="1" applyAlignment="1">
      <alignment horizontal="left" vertical="center" shrinkToFit="1"/>
    </xf>
    <xf numFmtId="0" fontId="44" fillId="0" borderId="16" xfId="30" applyFont="1" applyFill="1" applyBorder="1" applyAlignment="1">
      <alignment horizontal="left" vertical="center" shrinkToFit="1"/>
    </xf>
    <xf numFmtId="0" fontId="44" fillId="0" borderId="29" xfId="30" applyFont="1" applyFill="1" applyBorder="1" applyAlignment="1">
      <alignment horizontal="left" vertical="center" shrinkToFit="1"/>
    </xf>
    <xf numFmtId="0" fontId="44" fillId="0" borderId="10" xfId="30" applyFont="1" applyFill="1" applyBorder="1" applyAlignment="1">
      <alignment horizontal="center" vertical="center" shrinkToFit="1"/>
    </xf>
    <xf numFmtId="0" fontId="44" fillId="0" borderId="12" xfId="30" applyFont="1" applyFill="1" applyBorder="1" applyAlignment="1">
      <alignment horizontal="center" vertical="center" shrinkToFit="1"/>
    </xf>
    <xf numFmtId="0" fontId="44" fillId="0" borderId="13" xfId="30" applyFont="1" applyFill="1" applyBorder="1" applyAlignment="1">
      <alignment horizontal="center" vertical="center" shrinkToFit="1"/>
    </xf>
    <xf numFmtId="0" fontId="44" fillId="0" borderId="14" xfId="30" applyFont="1" applyFill="1" applyBorder="1" applyAlignment="1">
      <alignment horizontal="center" vertical="center" shrinkToFit="1"/>
    </xf>
    <xf numFmtId="0" fontId="44" fillId="0" borderId="15" xfId="30" applyFont="1" applyFill="1" applyBorder="1" applyAlignment="1">
      <alignment horizontal="center" vertical="center" shrinkToFit="1"/>
    </xf>
    <xf numFmtId="0" fontId="44" fillId="0" borderId="17" xfId="30" applyFont="1" applyFill="1" applyBorder="1" applyAlignment="1">
      <alignment horizontal="center" vertical="center" shrinkToFit="1"/>
    </xf>
    <xf numFmtId="0" fontId="28" fillId="0" borderId="10" xfId="20" applyFont="1" applyFill="1" applyBorder="1" applyAlignment="1">
      <alignment horizontal="center" vertical="center" wrapText="1"/>
    </xf>
    <xf numFmtId="0" fontId="44" fillId="0" borderId="25" xfId="30" applyFont="1" applyFill="1" applyBorder="1" applyAlignment="1">
      <alignment horizontal="center" vertical="center" shrinkToFit="1"/>
    </xf>
    <xf numFmtId="0" fontId="44" fillId="0" borderId="10" xfId="30" applyFont="1" applyFill="1" applyBorder="1" applyAlignment="1">
      <alignment horizontal="center" vertical="center"/>
    </xf>
    <xf numFmtId="0" fontId="44" fillId="0" borderId="11" xfId="30" applyFont="1" applyFill="1" applyBorder="1" applyAlignment="1">
      <alignment horizontal="center" vertical="center"/>
    </xf>
    <xf numFmtId="0" fontId="44" fillId="0" borderId="12" xfId="30" applyFont="1" applyFill="1" applyBorder="1" applyAlignment="1">
      <alignment horizontal="center" vertical="center"/>
    </xf>
    <xf numFmtId="0" fontId="44" fillId="0" borderId="37" xfId="30" applyFont="1" applyFill="1" applyBorder="1" applyAlignment="1">
      <alignment horizontal="center" vertical="center"/>
    </xf>
    <xf numFmtId="0" fontId="44" fillId="0" borderId="16" xfId="30" applyFont="1" applyFill="1" applyBorder="1" applyAlignment="1">
      <alignment horizontal="center" vertical="center"/>
    </xf>
    <xf numFmtId="0" fontId="44" fillId="0" borderId="17" xfId="30" applyFont="1" applyFill="1" applyBorder="1" applyAlignment="1">
      <alignment horizontal="center" vertical="center"/>
    </xf>
    <xf numFmtId="0" fontId="44" fillId="0" borderId="40" xfId="30" applyFont="1" applyFill="1" applyBorder="1" applyAlignment="1">
      <alignment horizontal="center" vertical="center"/>
    </xf>
    <xf numFmtId="0" fontId="44" fillId="14" borderId="24" xfId="30" applyFont="1" applyFill="1" applyBorder="1" applyAlignment="1">
      <alignment horizontal="left" vertical="center"/>
    </xf>
    <xf numFmtId="0" fontId="44" fillId="14" borderId="25" xfId="30" applyFont="1" applyFill="1" applyBorder="1" applyAlignment="1">
      <alignment horizontal="left" vertical="center"/>
    </xf>
    <xf numFmtId="0" fontId="44" fillId="14" borderId="34" xfId="30" applyFont="1" applyFill="1" applyBorder="1" applyAlignment="1">
      <alignment horizontal="left" vertical="center"/>
    </xf>
    <xf numFmtId="0" fontId="44" fillId="0" borderId="35" xfId="30" applyFont="1" applyFill="1" applyBorder="1" applyAlignment="1">
      <alignment horizontal="center" vertical="center"/>
    </xf>
    <xf numFmtId="0" fontId="44" fillId="0" borderId="36" xfId="30" applyFont="1" applyFill="1" applyBorder="1" applyAlignment="1">
      <alignment horizontal="center" vertical="center"/>
    </xf>
    <xf numFmtId="0" fontId="44" fillId="0" borderId="0" xfId="30" applyFont="1" applyFill="1" applyAlignment="1">
      <alignment horizontal="center" vertical="center"/>
    </xf>
    <xf numFmtId="0" fontId="44" fillId="0" borderId="14" xfId="30" applyFont="1" applyFill="1" applyBorder="1" applyAlignment="1">
      <alignment horizontal="center" vertical="center"/>
    </xf>
    <xf numFmtId="0" fontId="44" fillId="0" borderId="25" xfId="30" applyFont="1" applyFill="1" applyBorder="1" applyAlignment="1">
      <alignment horizontal="center" vertical="center"/>
    </xf>
    <xf numFmtId="0" fontId="44" fillId="0" borderId="5" xfId="30" applyFont="1" applyFill="1" applyBorder="1" applyAlignment="1">
      <alignment horizontal="left" vertical="center"/>
    </xf>
    <xf numFmtId="0" fontId="44" fillId="0" borderId="6" xfId="30" applyFont="1" applyFill="1" applyBorder="1" applyAlignment="1">
      <alignment horizontal="left" vertical="center"/>
    </xf>
    <xf numFmtId="0" fontId="44" fillId="0" borderId="26" xfId="30" applyFont="1" applyFill="1" applyBorder="1" applyAlignment="1">
      <alignment horizontal="left" vertical="center"/>
    </xf>
    <xf numFmtId="0" fontId="79" fillId="0" borderId="10" xfId="30" applyFont="1" applyFill="1" applyBorder="1" applyAlignment="1">
      <alignment horizontal="center" vertical="center" wrapText="1"/>
    </xf>
    <xf numFmtId="0" fontId="79" fillId="0" borderId="11" xfId="30" applyFont="1" applyFill="1" applyBorder="1" applyAlignment="1">
      <alignment horizontal="center" vertical="center" wrapText="1"/>
    </xf>
    <xf numFmtId="0" fontId="79" fillId="0" borderId="12" xfId="30" applyFont="1" applyFill="1" applyBorder="1" applyAlignment="1">
      <alignment horizontal="center" vertical="center" wrapText="1"/>
    </xf>
    <xf numFmtId="0" fontId="79" fillId="0" borderId="15" xfId="30" applyFont="1" applyFill="1" applyBorder="1" applyAlignment="1">
      <alignment horizontal="center" vertical="center" wrapText="1"/>
    </xf>
    <xf numFmtId="0" fontId="79" fillId="0" borderId="16" xfId="30" applyFont="1" applyFill="1" applyBorder="1" applyAlignment="1">
      <alignment horizontal="center" vertical="center" wrapText="1"/>
    </xf>
    <xf numFmtId="0" fontId="79" fillId="0" borderId="17" xfId="30" applyFont="1" applyFill="1" applyBorder="1" applyAlignment="1">
      <alignment horizontal="center" vertical="center" wrapText="1"/>
    </xf>
    <xf numFmtId="0" fontId="44" fillId="0" borderId="30" xfId="30" applyFont="1" applyFill="1" applyBorder="1" applyAlignment="1">
      <alignment horizontal="left" vertical="center"/>
    </xf>
    <xf numFmtId="0" fontId="44" fillId="0" borderId="31" xfId="30" applyFont="1" applyFill="1" applyBorder="1" applyAlignment="1">
      <alignment horizontal="left" vertical="center"/>
    </xf>
    <xf numFmtId="0" fontId="44" fillId="0" borderId="32" xfId="30" applyFont="1" applyFill="1" applyBorder="1" applyAlignment="1">
      <alignment horizontal="left" vertical="center"/>
    </xf>
    <xf numFmtId="0" fontId="44" fillId="0" borderId="33" xfId="30" applyFont="1" applyFill="1" applyBorder="1" applyAlignment="1">
      <alignment horizontal="left" vertical="center"/>
    </xf>
    <xf numFmtId="0" fontId="44" fillId="0" borderId="57" xfId="30" applyFont="1" applyFill="1" applyBorder="1" applyAlignment="1">
      <alignment horizontal="center" vertical="center"/>
    </xf>
    <xf numFmtId="0" fontId="44" fillId="0" borderId="26" xfId="30" applyFont="1" applyFill="1" applyBorder="1" applyAlignment="1">
      <alignment horizontal="center" vertical="center"/>
    </xf>
    <xf numFmtId="0" fontId="44" fillId="0" borderId="27" xfId="30" applyFont="1" applyFill="1" applyBorder="1" applyAlignment="1">
      <alignment horizontal="center" vertical="center"/>
    </xf>
    <xf numFmtId="0" fontId="44" fillId="0" borderId="25" xfId="30" applyFont="1" applyFill="1" applyBorder="1" applyAlignment="1">
      <alignment horizontal="left" vertical="center"/>
    </xf>
    <xf numFmtId="0" fontId="44" fillId="0" borderId="13" xfId="30" applyFont="1" applyFill="1" applyBorder="1" applyAlignment="1">
      <alignment horizontal="left" vertical="center"/>
    </xf>
    <xf numFmtId="0" fontId="44" fillId="0" borderId="0" xfId="30" applyFont="1" applyFill="1" applyAlignment="1">
      <alignment horizontal="left" vertical="center"/>
    </xf>
    <xf numFmtId="0" fontId="44" fillId="0" borderId="28" xfId="30" applyFont="1" applyFill="1" applyBorder="1" applyAlignment="1">
      <alignment horizontal="left" vertical="center"/>
    </xf>
    <xf numFmtId="187" fontId="44" fillId="0" borderId="25" xfId="30" applyNumberFormat="1" applyFont="1" applyFill="1" applyBorder="1" applyAlignment="1">
      <alignment horizontal="left" vertical="center"/>
    </xf>
    <xf numFmtId="0" fontId="44" fillId="0" borderId="15" xfId="30" applyFont="1" applyFill="1" applyBorder="1" applyAlignment="1">
      <alignment horizontal="left" vertical="center"/>
    </xf>
    <xf numFmtId="0" fontId="44" fillId="0" borderId="16" xfId="30" applyFont="1" applyFill="1" applyBorder="1" applyAlignment="1">
      <alignment horizontal="left" vertical="center"/>
    </xf>
    <xf numFmtId="0" fontId="44" fillId="0" borderId="29" xfId="30" applyFont="1" applyFill="1" applyBorder="1" applyAlignment="1">
      <alignment horizontal="left" vertical="center"/>
    </xf>
    <xf numFmtId="0" fontId="44" fillId="0" borderId="24" xfId="30" applyFont="1" applyFill="1" applyBorder="1" applyAlignment="1">
      <alignment horizontal="center" vertical="center" textRotation="255"/>
    </xf>
    <xf numFmtId="0" fontId="44" fillId="0" borderId="25" xfId="30" applyFont="1" applyFill="1" applyBorder="1" applyAlignment="1">
      <alignment horizontal="center" vertical="center" textRotation="255"/>
    </xf>
    <xf numFmtId="0" fontId="77" fillId="0" borderId="5" xfId="30" applyFont="1" applyFill="1" applyBorder="1" applyAlignment="1">
      <alignment horizontal="center" vertical="center" wrapText="1"/>
    </xf>
    <xf numFmtId="0" fontId="77" fillId="0" borderId="6" xfId="30" applyFont="1" applyFill="1" applyBorder="1" applyAlignment="1">
      <alignment horizontal="center" vertical="center" wrapText="1"/>
    </xf>
    <xf numFmtId="0" fontId="77" fillId="0" borderId="7" xfId="30" applyFont="1" applyFill="1" applyBorder="1" applyAlignment="1">
      <alignment horizontal="center" vertical="center" wrapText="1"/>
    </xf>
    <xf numFmtId="0" fontId="78" fillId="0" borderId="10" xfId="30" applyFont="1" applyFill="1" applyBorder="1" applyAlignment="1">
      <alignment horizontal="center" vertical="center" wrapText="1"/>
    </xf>
    <xf numFmtId="0" fontId="78" fillId="0" borderId="11" xfId="30" applyFont="1" applyFill="1" applyBorder="1" applyAlignment="1">
      <alignment horizontal="center" vertical="center" wrapText="1"/>
    </xf>
    <xf numFmtId="0" fontId="78" fillId="0" borderId="12" xfId="30" applyFont="1" applyFill="1" applyBorder="1" applyAlignment="1">
      <alignment horizontal="center" vertical="center" wrapText="1"/>
    </xf>
    <xf numFmtId="0" fontId="78" fillId="0" borderId="13" xfId="30" applyFont="1" applyFill="1" applyBorder="1" applyAlignment="1">
      <alignment horizontal="center" vertical="center" wrapText="1"/>
    </xf>
    <xf numFmtId="0" fontId="78" fillId="0" borderId="0" xfId="30" applyFont="1" applyFill="1" applyAlignment="1">
      <alignment horizontal="center" vertical="center" wrapText="1"/>
    </xf>
    <xf numFmtId="0" fontId="78" fillId="0" borderId="14" xfId="30" applyFont="1" applyFill="1" applyBorder="1" applyAlignment="1">
      <alignment horizontal="center" vertical="center" wrapText="1"/>
    </xf>
    <xf numFmtId="0" fontId="78" fillId="0" borderId="15" xfId="30" applyFont="1" applyFill="1" applyBorder="1" applyAlignment="1">
      <alignment horizontal="center" vertical="center" wrapText="1"/>
    </xf>
    <xf numFmtId="0" fontId="78" fillId="0" borderId="16" xfId="30" applyFont="1" applyFill="1" applyBorder="1" applyAlignment="1">
      <alignment horizontal="center" vertical="center" wrapText="1"/>
    </xf>
    <xf numFmtId="0" fontId="78" fillId="0" borderId="17" xfId="30" applyFont="1" applyFill="1" applyBorder="1" applyAlignment="1">
      <alignment horizontal="center" vertical="center" wrapText="1"/>
    </xf>
    <xf numFmtId="0" fontId="44" fillId="0" borderId="18" xfId="30" applyFont="1" applyFill="1" applyBorder="1" applyAlignment="1">
      <alignment horizontal="center" vertical="center" textRotation="255"/>
    </xf>
    <xf numFmtId="0" fontId="44" fillId="0" borderId="19" xfId="30" applyFont="1" applyFill="1" applyBorder="1" applyAlignment="1">
      <alignment horizontal="center" vertical="center" textRotation="255"/>
    </xf>
    <xf numFmtId="0" fontId="44" fillId="0" borderId="80" xfId="30" applyFont="1" applyFill="1" applyBorder="1" applyAlignment="1">
      <alignment horizontal="center" vertical="center" textRotation="255"/>
    </xf>
    <xf numFmtId="0" fontId="44" fillId="0" borderId="15" xfId="30" applyFont="1" applyFill="1" applyBorder="1" applyAlignment="1">
      <alignment horizontal="center" vertical="center" textRotation="255"/>
    </xf>
    <xf numFmtId="0" fontId="28" fillId="0" borderId="51" xfId="30" applyFont="1" applyFill="1" applyBorder="1" applyAlignment="1">
      <alignment horizontal="center" vertical="center"/>
    </xf>
    <xf numFmtId="0" fontId="28" fillId="0" borderId="49" xfId="30" applyFont="1" applyFill="1" applyBorder="1" applyAlignment="1">
      <alignment horizontal="center" vertical="center"/>
    </xf>
    <xf numFmtId="0" fontId="28" fillId="0" borderId="50" xfId="30" applyFont="1" applyFill="1" applyBorder="1" applyAlignment="1">
      <alignment horizontal="center" vertical="center"/>
    </xf>
    <xf numFmtId="49" fontId="44" fillId="0" borderId="20" xfId="30" applyNumberFormat="1" applyFont="1" applyFill="1" applyBorder="1" applyAlignment="1">
      <alignment horizontal="left" vertical="center"/>
    </xf>
    <xf numFmtId="49" fontId="44" fillId="0" borderId="21" xfId="30" applyNumberFormat="1" applyFont="1" applyFill="1" applyBorder="1" applyAlignment="1">
      <alignment horizontal="left" vertical="center"/>
    </xf>
    <xf numFmtId="49" fontId="44" fillId="0" borderId="23" xfId="30" applyNumberFormat="1" applyFont="1" applyFill="1" applyBorder="1" applyAlignment="1">
      <alignment horizontal="left" vertical="center"/>
    </xf>
    <xf numFmtId="0" fontId="28" fillId="0" borderId="5" xfId="30" applyFont="1" applyFill="1" applyBorder="1" applyAlignment="1">
      <alignment horizontal="center" vertical="center"/>
    </xf>
    <xf numFmtId="0" fontId="28" fillId="0" borderId="6" xfId="30" applyFont="1" applyFill="1" applyBorder="1" applyAlignment="1">
      <alignment horizontal="center" vertical="center"/>
    </xf>
    <xf numFmtId="0" fontId="28" fillId="0" borderId="7" xfId="30" applyFont="1" applyFill="1" applyBorder="1" applyAlignment="1">
      <alignment horizontal="center" vertical="center"/>
    </xf>
    <xf numFmtId="0" fontId="44" fillId="0" borderId="5" xfId="30" applyFont="1" applyFill="1" applyBorder="1" applyAlignment="1">
      <alignment horizontal="left" vertical="center" wrapText="1"/>
    </xf>
    <xf numFmtId="0" fontId="44" fillId="0" borderId="6" xfId="30" applyFont="1" applyFill="1" applyBorder="1" applyAlignment="1">
      <alignment horizontal="left" vertical="center" wrapText="1"/>
    </xf>
    <xf numFmtId="0" fontId="44" fillId="0" borderId="26" xfId="30" applyFont="1" applyFill="1" applyBorder="1" applyAlignment="1">
      <alignment horizontal="left" vertical="center" wrapText="1"/>
    </xf>
    <xf numFmtId="0" fontId="28" fillId="0" borderId="5" xfId="19" applyFont="1" applyFill="1" applyBorder="1" applyAlignment="1">
      <alignment horizontal="center" vertical="center" shrinkToFit="1"/>
    </xf>
    <xf numFmtId="0" fontId="28" fillId="0" borderId="6" xfId="19" applyFont="1" applyFill="1" applyBorder="1" applyAlignment="1">
      <alignment horizontal="center" vertical="center" shrinkToFit="1"/>
    </xf>
    <xf numFmtId="0" fontId="28" fillId="0" borderId="7" xfId="19" applyFont="1" applyFill="1" applyBorder="1" applyAlignment="1">
      <alignment horizontal="center" vertical="center" shrinkToFit="1"/>
    </xf>
    <xf numFmtId="49" fontId="28" fillId="0" borderId="5" xfId="19" applyNumberFormat="1" applyFont="1" applyFill="1" applyBorder="1" applyAlignment="1">
      <alignment horizontal="left" vertical="center"/>
    </xf>
    <xf numFmtId="49" fontId="28" fillId="0" borderId="6" xfId="19" applyNumberFormat="1" applyFont="1" applyFill="1" applyBorder="1" applyAlignment="1">
      <alignment horizontal="left" vertical="center"/>
    </xf>
    <xf numFmtId="49" fontId="28" fillId="0" borderId="6" xfId="19" applyNumberFormat="1" applyFont="1" applyFill="1" applyBorder="1" applyAlignment="1">
      <alignment horizontal="center" vertical="center"/>
    </xf>
    <xf numFmtId="49" fontId="28" fillId="0" borderId="7" xfId="19" applyNumberFormat="1" applyFont="1" applyFill="1" applyBorder="1" applyAlignment="1">
      <alignment horizontal="center" vertical="center"/>
    </xf>
    <xf numFmtId="49" fontId="28" fillId="0" borderId="26" xfId="19" applyNumberFormat="1" applyFont="1" applyFill="1" applyBorder="1" applyAlignment="1">
      <alignment horizontal="left" vertical="center"/>
    </xf>
    <xf numFmtId="0" fontId="28" fillId="0" borderId="25" xfId="20" applyFont="1" applyFill="1" applyBorder="1" applyAlignment="1">
      <alignment horizontal="center" vertical="center"/>
    </xf>
    <xf numFmtId="0" fontId="28" fillId="0" borderId="0" xfId="20" applyFont="1" applyFill="1" applyAlignment="1">
      <alignment horizontal="left" vertical="center" wrapText="1"/>
    </xf>
    <xf numFmtId="14" fontId="28" fillId="0" borderId="15" xfId="20" applyNumberFormat="1" applyFont="1" applyFill="1" applyBorder="1" applyAlignment="1">
      <alignment horizontal="left" vertical="center" wrapText="1"/>
    </xf>
    <xf numFmtId="0" fontId="28" fillId="0" borderId="16" xfId="20" applyFont="1" applyFill="1" applyBorder="1" applyAlignment="1">
      <alignment horizontal="left" vertical="center" wrapText="1"/>
    </xf>
    <xf numFmtId="0" fontId="28" fillId="0" borderId="29" xfId="20" applyFont="1" applyFill="1" applyBorder="1" applyAlignment="1">
      <alignment horizontal="left" vertical="center" wrapText="1"/>
    </xf>
    <xf numFmtId="49" fontId="28" fillId="0" borderId="44" xfId="19" applyNumberFormat="1" applyFont="1" applyFill="1" applyBorder="1" applyAlignment="1">
      <alignment horizontal="left" vertical="center"/>
    </xf>
    <xf numFmtId="49" fontId="28" fillId="0" borderId="42" xfId="19" applyNumberFormat="1" applyFont="1" applyFill="1" applyBorder="1" applyAlignment="1">
      <alignment horizontal="left" vertical="center"/>
    </xf>
    <xf numFmtId="49" fontId="28" fillId="0" borderId="45" xfId="19" applyNumberFormat="1" applyFont="1" applyFill="1" applyBorder="1" applyAlignment="1">
      <alignment horizontal="left" vertical="center"/>
    </xf>
    <xf numFmtId="0" fontId="28" fillId="0" borderId="15" xfId="20" applyFont="1" applyFill="1" applyBorder="1" applyAlignment="1">
      <alignment horizontal="left" vertical="center" wrapText="1"/>
    </xf>
    <xf numFmtId="0" fontId="44" fillId="0" borderId="46" xfId="30" applyFont="1" applyFill="1" applyBorder="1" applyAlignment="1">
      <alignment horizontal="center" vertical="center" textRotation="255"/>
    </xf>
    <xf numFmtId="0" fontId="44" fillId="0" borderId="47" xfId="30" applyFont="1" applyFill="1" applyBorder="1" applyAlignment="1">
      <alignment horizontal="center" vertical="center" textRotation="255"/>
    </xf>
    <xf numFmtId="0" fontId="44" fillId="0" borderId="20" xfId="30" applyFont="1" applyFill="1" applyBorder="1" applyAlignment="1">
      <alignment horizontal="center" vertical="center"/>
    </xf>
    <xf numFmtId="0" fontId="44" fillId="0" borderId="21" xfId="30" applyFont="1" applyFill="1" applyBorder="1" applyAlignment="1">
      <alignment horizontal="center" vertical="center"/>
    </xf>
    <xf numFmtId="0" fontId="44" fillId="0" borderId="22" xfId="30" applyFont="1" applyFill="1" applyBorder="1" applyAlignment="1">
      <alignment horizontal="center" vertical="center"/>
    </xf>
    <xf numFmtId="0" fontId="44" fillId="0" borderId="20" xfId="30" applyFont="1" applyFill="1" applyBorder="1" applyAlignment="1">
      <alignment horizontal="left" vertical="center"/>
    </xf>
    <xf numFmtId="0" fontId="44" fillId="0" borderId="21" xfId="30" applyFont="1" applyFill="1" applyBorder="1" applyAlignment="1">
      <alignment horizontal="left" vertical="center"/>
    </xf>
    <xf numFmtId="0" fontId="44" fillId="0" borderId="23" xfId="30" applyFont="1" applyFill="1" applyBorder="1" applyAlignment="1">
      <alignment horizontal="left" vertical="center"/>
    </xf>
    <xf numFmtId="0" fontId="44" fillId="0" borderId="47" xfId="30" applyFont="1" applyFill="1" applyBorder="1" applyAlignment="1">
      <alignment horizontal="center" vertical="center"/>
    </xf>
    <xf numFmtId="0" fontId="28" fillId="0" borderId="47" xfId="20" applyFont="1" applyFill="1" applyBorder="1" applyAlignment="1">
      <alignment horizontal="center" vertical="center"/>
    </xf>
    <xf numFmtId="0" fontId="44" fillId="0" borderId="10" xfId="30" applyFont="1" applyFill="1" applyBorder="1" applyAlignment="1">
      <alignment horizontal="left" vertical="center" shrinkToFit="1"/>
    </xf>
    <xf numFmtId="0" fontId="44" fillId="0" borderId="11" xfId="30" applyFont="1" applyFill="1" applyBorder="1" applyAlignment="1">
      <alignment horizontal="left" vertical="center" shrinkToFit="1"/>
    </xf>
    <xf numFmtId="0" fontId="44" fillId="0" borderId="12" xfId="30" applyFont="1" applyFill="1" applyBorder="1" applyAlignment="1">
      <alignment horizontal="left" vertical="center" shrinkToFit="1"/>
    </xf>
    <xf numFmtId="0" fontId="28" fillId="0" borderId="13" xfId="20" applyFont="1" applyFill="1" applyBorder="1" applyAlignment="1">
      <alignment horizontal="center" vertical="center" wrapText="1"/>
    </xf>
    <xf numFmtId="0" fontId="28" fillId="0" borderId="0" xfId="20" applyFont="1" applyFill="1" applyAlignment="1">
      <alignment horizontal="center" vertical="center" wrapText="1"/>
    </xf>
    <xf numFmtId="0" fontId="28" fillId="0" borderId="28" xfId="20" applyFont="1" applyFill="1" applyBorder="1" applyAlignment="1">
      <alignment horizontal="center" vertical="center" wrapText="1"/>
    </xf>
    <xf numFmtId="0" fontId="28" fillId="0" borderId="63" xfId="20" applyFont="1" applyFill="1" applyBorder="1" applyAlignment="1">
      <alignment horizontal="center" vertical="center" wrapText="1"/>
    </xf>
    <xf numFmtId="0" fontId="28" fillId="0" borderId="61" xfId="20" applyFont="1" applyFill="1" applyBorder="1" applyAlignment="1">
      <alignment horizontal="center" vertical="center" wrapText="1"/>
    </xf>
    <xf numFmtId="0" fontId="28" fillId="0" borderId="64" xfId="20" applyFont="1" applyFill="1" applyBorder="1" applyAlignment="1">
      <alignment horizontal="center" vertical="center" wrapText="1"/>
    </xf>
    <xf numFmtId="0" fontId="44" fillId="0" borderId="44" xfId="30" applyFont="1" applyFill="1" applyBorder="1" applyAlignment="1">
      <alignment horizontal="center" vertical="center"/>
    </xf>
    <xf numFmtId="0" fontId="44" fillId="0" borderId="42" xfId="30" applyFont="1" applyFill="1" applyBorder="1" applyAlignment="1">
      <alignment horizontal="center" vertical="center"/>
    </xf>
    <xf numFmtId="0" fontId="44" fillId="0" borderId="43" xfId="30" applyFont="1" applyFill="1" applyBorder="1" applyAlignment="1">
      <alignment horizontal="center" vertical="center"/>
    </xf>
    <xf numFmtId="0" fontId="44" fillId="0" borderId="44" xfId="30" applyFont="1" applyFill="1" applyBorder="1" applyAlignment="1">
      <alignment horizontal="left" vertical="center" shrinkToFit="1"/>
    </xf>
    <xf numFmtId="0" fontId="44" fillId="0" borderId="42" xfId="30" applyFont="1" applyFill="1" applyBorder="1" applyAlignment="1">
      <alignment horizontal="left" vertical="center" shrinkToFit="1"/>
    </xf>
    <xf numFmtId="0" fontId="44" fillId="0" borderId="43" xfId="30" applyFont="1" applyFill="1" applyBorder="1" applyAlignment="1">
      <alignment horizontal="left" vertical="center" shrinkToFit="1"/>
    </xf>
    <xf numFmtId="0" fontId="44" fillId="0" borderId="81" xfId="30" applyFont="1" applyFill="1" applyBorder="1" applyAlignment="1">
      <alignment horizontal="center" vertical="center" shrinkToFit="1"/>
    </xf>
    <xf numFmtId="0" fontId="44" fillId="0" borderId="47" xfId="30" applyFont="1" applyFill="1" applyBorder="1" applyAlignment="1">
      <alignment horizontal="center" vertical="center" shrinkToFit="1"/>
    </xf>
    <xf numFmtId="0" fontId="44" fillId="0" borderId="0" xfId="30" applyFont="1" applyFill="1" applyAlignment="1">
      <alignment horizontal="center" vertical="center" shrinkToFit="1"/>
    </xf>
    <xf numFmtId="0" fontId="44" fillId="0" borderId="28" xfId="30" applyFont="1" applyFill="1" applyBorder="1" applyAlignment="1">
      <alignment horizontal="center" vertical="center" shrinkToFit="1"/>
    </xf>
    <xf numFmtId="0" fontId="44" fillId="0" borderId="16" xfId="30" applyFont="1" applyFill="1" applyBorder="1" applyAlignment="1">
      <alignment horizontal="center" vertical="center" shrinkToFit="1"/>
    </xf>
    <xf numFmtId="0" fontId="44" fillId="0" borderId="29" xfId="30" applyFont="1" applyFill="1" applyBorder="1" applyAlignment="1">
      <alignment horizontal="center" vertical="center" shrinkToFit="1"/>
    </xf>
    <xf numFmtId="49" fontId="28" fillId="0" borderId="49" xfId="20" applyNumberFormat="1" applyFont="1" applyFill="1" applyBorder="1" applyAlignment="1">
      <alignment horizontal="center" vertical="center" wrapText="1"/>
    </xf>
    <xf numFmtId="0" fontId="28" fillId="0" borderId="49" xfId="20" applyFont="1" applyFill="1" applyBorder="1" applyAlignment="1">
      <alignment horizontal="center" vertical="center" wrapText="1"/>
    </xf>
    <xf numFmtId="0" fontId="28" fillId="0" borderId="52" xfId="20" applyFont="1" applyFill="1" applyBorder="1" applyAlignment="1">
      <alignment horizontal="center" vertical="center" wrapText="1"/>
    </xf>
    <xf numFmtId="0" fontId="44" fillId="0" borderId="53" xfId="30" applyFont="1" applyFill="1" applyBorder="1" applyAlignment="1">
      <alignment horizontal="center" vertical="center" wrapText="1"/>
    </xf>
    <xf numFmtId="0" fontId="44" fillId="0" borderId="49" xfId="30" applyFont="1" applyFill="1" applyBorder="1" applyAlignment="1">
      <alignment horizontal="center" vertical="center" wrapText="1"/>
    </xf>
    <xf numFmtId="0" fontId="44" fillId="0" borderId="50" xfId="30" applyFont="1" applyFill="1" applyBorder="1" applyAlignment="1">
      <alignment horizontal="center" vertical="center" wrapText="1"/>
    </xf>
    <xf numFmtId="0" fontId="44" fillId="0" borderId="78" xfId="30" applyFont="1" applyFill="1" applyBorder="1" applyAlignment="1">
      <alignment horizontal="center" vertical="center" wrapText="1"/>
    </xf>
    <xf numFmtId="0" fontId="44" fillId="0" borderId="61" xfId="30" applyFont="1" applyFill="1" applyBorder="1" applyAlignment="1">
      <alignment horizontal="center" vertical="center" wrapText="1"/>
    </xf>
    <xf numFmtId="0" fontId="44" fillId="0" borderId="62" xfId="30" applyFont="1" applyFill="1" applyBorder="1" applyAlignment="1">
      <alignment horizontal="center" vertical="center" wrapText="1"/>
    </xf>
    <xf numFmtId="0" fontId="44" fillId="0" borderId="20" xfId="30" applyFont="1" applyFill="1" applyBorder="1" applyAlignment="1">
      <alignment horizontal="left" vertical="center" shrinkToFit="1"/>
    </xf>
    <xf numFmtId="0" fontId="44" fillId="0" borderId="21" xfId="30" applyFont="1" applyFill="1" applyBorder="1" applyAlignment="1">
      <alignment horizontal="left" vertical="center" shrinkToFit="1"/>
    </xf>
    <xf numFmtId="0" fontId="44" fillId="0" borderId="22" xfId="30" applyFont="1" applyFill="1" applyBorder="1" applyAlignment="1">
      <alignment horizontal="left" vertical="center" shrinkToFit="1"/>
    </xf>
    <xf numFmtId="0" fontId="44" fillId="0" borderId="51" xfId="30" applyFont="1" applyFill="1" applyBorder="1" applyAlignment="1">
      <alignment horizontal="center" vertical="center" shrinkToFit="1"/>
    </xf>
    <xf numFmtId="0" fontId="44" fillId="0" borderId="50" xfId="30" applyFont="1" applyFill="1" applyBorder="1" applyAlignment="1">
      <alignment horizontal="center" vertical="center" shrinkToFit="1"/>
    </xf>
    <xf numFmtId="0" fontId="28" fillId="0" borderId="51" xfId="20" applyFont="1" applyFill="1" applyBorder="1" applyAlignment="1">
      <alignment horizontal="center" vertical="center" wrapText="1"/>
    </xf>
    <xf numFmtId="0" fontId="46" fillId="10" borderId="0" xfId="23" applyFont="1" applyFill="1" applyAlignment="1">
      <alignment horizontal="left" vertical="center"/>
    </xf>
    <xf numFmtId="0" fontId="56" fillId="0" borderId="48" xfId="23" applyFont="1" applyFill="1" applyBorder="1" applyAlignment="1" applyProtection="1">
      <alignment horizontal="center" vertical="center"/>
    </xf>
    <xf numFmtId="0" fontId="56" fillId="0" borderId="56" xfId="23" applyFont="1" applyFill="1" applyBorder="1" applyAlignment="1" applyProtection="1">
      <alignment horizontal="center" vertical="center"/>
    </xf>
    <xf numFmtId="0" fontId="56" fillId="0" borderId="60" xfId="23" applyFont="1" applyFill="1" applyBorder="1" applyAlignment="1" applyProtection="1">
      <alignment horizontal="center" vertical="center"/>
    </xf>
    <xf numFmtId="0" fontId="56" fillId="0" borderId="49" xfId="23" applyFont="1" applyFill="1" applyBorder="1" applyAlignment="1" applyProtection="1">
      <alignment horizontal="center" vertical="center" wrapText="1"/>
    </xf>
    <xf numFmtId="0" fontId="56" fillId="0" borderId="50" xfId="23" applyFont="1" applyFill="1" applyBorder="1" applyAlignment="1" applyProtection="1">
      <alignment horizontal="center" vertical="center" wrapText="1"/>
    </xf>
    <xf numFmtId="0" fontId="56" fillId="0" borderId="0" xfId="23" applyFont="1" applyFill="1" applyBorder="1" applyAlignment="1" applyProtection="1">
      <alignment horizontal="center" vertical="center" wrapText="1"/>
    </xf>
    <xf numFmtId="0" fontId="56" fillId="0" borderId="14" xfId="23" applyFont="1" applyFill="1" applyBorder="1" applyAlignment="1" applyProtection="1">
      <alignment horizontal="center" vertical="center" wrapText="1"/>
    </xf>
    <xf numFmtId="0" fontId="56" fillId="0" borderId="61" xfId="23" applyFont="1" applyFill="1" applyBorder="1" applyAlignment="1" applyProtection="1">
      <alignment horizontal="center" vertical="center" wrapText="1"/>
    </xf>
    <xf numFmtId="0" fontId="56" fillId="0" borderId="62" xfId="23" applyFont="1" applyFill="1" applyBorder="1" applyAlignment="1" applyProtection="1">
      <alignment horizontal="center" vertical="center" wrapText="1"/>
    </xf>
    <xf numFmtId="0" fontId="56" fillId="0" borderId="51" xfId="23" applyFont="1" applyFill="1" applyBorder="1" applyAlignment="1" applyProtection="1">
      <alignment horizontal="center" vertical="center" wrapText="1"/>
    </xf>
    <xf numFmtId="0" fontId="56" fillId="0" borderId="13" xfId="23" applyFont="1" applyFill="1" applyBorder="1" applyAlignment="1" applyProtection="1">
      <alignment horizontal="center" vertical="center" wrapText="1"/>
    </xf>
    <xf numFmtId="0" fontId="56" fillId="0" borderId="63" xfId="23" applyFont="1" applyFill="1" applyBorder="1" applyAlignment="1" applyProtection="1">
      <alignment horizontal="center" vertical="center" wrapText="1"/>
    </xf>
    <xf numFmtId="0" fontId="56" fillId="0" borderId="52" xfId="23" applyFont="1" applyFill="1" applyBorder="1" applyAlignment="1" applyProtection="1">
      <alignment horizontal="center" vertical="center" wrapText="1"/>
    </xf>
    <xf numFmtId="0" fontId="56" fillId="0" borderId="28" xfId="23" applyFont="1" applyFill="1" applyBorder="1" applyAlignment="1" applyProtection="1">
      <alignment horizontal="center" vertical="center" wrapText="1"/>
    </xf>
    <xf numFmtId="0" fontId="56" fillId="0" borderId="64" xfId="23" applyFont="1" applyFill="1" applyBorder="1" applyAlignment="1" applyProtection="1">
      <alignment horizontal="center" vertical="center" wrapText="1"/>
    </xf>
    <xf numFmtId="0" fontId="56" fillId="0" borderId="53" xfId="23" quotePrefix="1" applyFont="1" applyFill="1" applyBorder="1" applyAlignment="1" applyProtection="1">
      <alignment horizontal="center" vertical="center"/>
    </xf>
    <xf numFmtId="0" fontId="56" fillId="0" borderId="49" xfId="23" applyFont="1" applyFill="1" applyBorder="1" applyAlignment="1" applyProtection="1">
      <alignment horizontal="center" vertical="center"/>
    </xf>
    <xf numFmtId="0" fontId="57" fillId="13" borderId="0" xfId="23" applyFont="1" applyFill="1" applyAlignment="1" applyProtection="1">
      <alignment horizontal="center" vertical="center"/>
      <protection locked="0"/>
    </xf>
    <xf numFmtId="0" fontId="57" fillId="11" borderId="0" xfId="23" applyFont="1" applyFill="1" applyAlignment="1" applyProtection="1">
      <alignment horizontal="center" vertical="center"/>
      <protection locked="0"/>
    </xf>
    <xf numFmtId="0" fontId="57" fillId="0" borderId="0" xfId="23" applyFont="1" applyFill="1" applyAlignment="1" applyProtection="1">
      <alignment horizontal="center" vertical="center"/>
    </xf>
    <xf numFmtId="0" fontId="56" fillId="13" borderId="25" xfId="23" applyFont="1" applyFill="1" applyBorder="1" applyAlignment="1" applyProtection="1">
      <alignment horizontal="center" vertical="center"/>
      <protection locked="0"/>
    </xf>
    <xf numFmtId="0" fontId="46" fillId="0" borderId="18" xfId="23" applyFont="1" applyFill="1" applyBorder="1" applyAlignment="1" applyProtection="1">
      <alignment horizontal="center" vertical="center" wrapText="1"/>
    </xf>
    <xf numFmtId="0" fontId="46" fillId="0" borderId="54" xfId="23" applyFont="1" applyFill="1" applyBorder="1" applyAlignment="1" applyProtection="1">
      <alignment horizontal="center" vertical="center" wrapText="1"/>
    </xf>
    <xf numFmtId="0" fontId="46" fillId="0" borderId="24" xfId="23" applyFont="1" applyFill="1" applyBorder="1" applyAlignment="1" applyProtection="1">
      <alignment horizontal="center" vertical="center" wrapText="1"/>
    </xf>
    <xf numFmtId="0" fontId="46" fillId="0" borderId="34" xfId="23" applyFont="1" applyFill="1" applyBorder="1" applyAlignment="1" applyProtection="1">
      <alignment horizontal="center" vertical="center" wrapText="1"/>
    </xf>
    <xf numFmtId="0" fontId="46" fillId="0" borderId="58" xfId="23" applyFont="1" applyFill="1" applyBorder="1" applyAlignment="1" applyProtection="1">
      <alignment horizontal="center" vertical="center" wrapText="1"/>
    </xf>
    <xf numFmtId="0" fontId="46" fillId="0" borderId="59" xfId="23" applyFont="1" applyFill="1" applyBorder="1" applyAlignment="1" applyProtection="1">
      <alignment horizontal="center" vertical="center" wrapText="1"/>
    </xf>
    <xf numFmtId="0" fontId="46" fillId="0" borderId="46" xfId="23" applyFont="1" applyFill="1" applyBorder="1" applyAlignment="1" applyProtection="1">
      <alignment horizontal="center" vertical="center" wrapText="1"/>
    </xf>
    <xf numFmtId="0" fontId="46" fillId="0" borderId="65" xfId="23" applyFont="1" applyFill="1" applyBorder="1" applyAlignment="1" applyProtection="1">
      <alignment horizontal="center" vertical="center" wrapText="1"/>
    </xf>
    <xf numFmtId="0" fontId="56" fillId="0" borderId="55" xfId="23" applyFont="1" applyFill="1" applyBorder="1" applyAlignment="1" applyProtection="1">
      <alignment horizontal="center" vertical="center" wrapText="1"/>
    </xf>
    <xf numFmtId="0" fontId="56" fillId="0" borderId="48" xfId="23" applyFont="1" applyFill="1" applyBorder="1" applyAlignment="1" applyProtection="1">
      <alignment horizontal="center" vertical="center" wrapText="1"/>
    </xf>
    <xf numFmtId="0" fontId="56" fillId="0" borderId="57" xfId="23" applyFont="1" applyFill="1" applyBorder="1" applyAlignment="1" applyProtection="1">
      <alignment horizontal="center" vertical="center"/>
    </xf>
    <xf numFmtId="0" fontId="56" fillId="0" borderId="6" xfId="23" applyFont="1" applyFill="1" applyBorder="1" applyAlignment="1" applyProtection="1">
      <alignment horizontal="center" vertical="center"/>
    </xf>
    <xf numFmtId="0" fontId="56" fillId="0" borderId="26" xfId="23" applyFont="1" applyFill="1" applyBorder="1" applyAlignment="1" applyProtection="1">
      <alignment horizontal="center" vertical="center"/>
    </xf>
    <xf numFmtId="0" fontId="56" fillId="11" borderId="5" xfId="23" applyFont="1" applyFill="1" applyBorder="1" applyAlignment="1" applyProtection="1">
      <alignment horizontal="center" vertical="center"/>
      <protection locked="0"/>
    </xf>
    <xf numFmtId="0" fontId="56" fillId="11" borderId="7" xfId="23" applyFont="1" applyFill="1" applyBorder="1" applyAlignment="1" applyProtection="1">
      <alignment horizontal="center" vertical="center"/>
      <protection locked="0"/>
    </xf>
    <xf numFmtId="0" fontId="56" fillId="10" borderId="5" xfId="23" applyNumberFormat="1" applyFont="1" applyFill="1" applyBorder="1" applyAlignment="1" applyProtection="1">
      <alignment horizontal="center" vertical="center"/>
    </xf>
    <xf numFmtId="0" fontId="56" fillId="10" borderId="7" xfId="23" applyNumberFormat="1" applyFont="1" applyFill="1" applyBorder="1" applyAlignment="1" applyProtection="1">
      <alignment horizontal="center" vertical="center"/>
    </xf>
    <xf numFmtId="0" fontId="56" fillId="11" borderId="67" xfId="23" applyFont="1" applyFill="1" applyBorder="1" applyAlignment="1" applyProtection="1">
      <alignment horizontal="left" vertical="center" wrapText="1"/>
      <protection locked="0"/>
    </xf>
    <xf numFmtId="0" fontId="56" fillId="11" borderId="21" xfId="23" applyFont="1" applyFill="1" applyBorder="1" applyAlignment="1" applyProtection="1">
      <alignment horizontal="left" vertical="center" wrapText="1"/>
      <protection locked="0"/>
    </xf>
    <xf numFmtId="0" fontId="56" fillId="11" borderId="23" xfId="23" applyFont="1" applyFill="1" applyBorder="1" applyAlignment="1" applyProtection="1">
      <alignment horizontal="left" vertical="center" wrapText="1"/>
      <protection locked="0"/>
    </xf>
    <xf numFmtId="0" fontId="46" fillId="13" borderId="57" xfId="23" applyFont="1" applyFill="1" applyBorder="1" applyAlignment="1" applyProtection="1">
      <alignment horizontal="center" vertical="center" wrapText="1"/>
      <protection locked="0"/>
    </xf>
    <xf numFmtId="0" fontId="46" fillId="13" borderId="7" xfId="23" applyFont="1" applyFill="1" applyBorder="1" applyAlignment="1" applyProtection="1">
      <alignment horizontal="center" vertical="center" wrapText="1"/>
      <protection locked="0"/>
    </xf>
    <xf numFmtId="0" fontId="56" fillId="13" borderId="5" xfId="23" applyFont="1" applyFill="1" applyBorder="1" applyAlignment="1" applyProtection="1">
      <alignment horizontal="center" vertical="center" wrapText="1"/>
      <protection locked="0"/>
    </xf>
    <xf numFmtId="0" fontId="56" fillId="13" borderId="7" xfId="23" applyFont="1" applyFill="1" applyBorder="1" applyAlignment="1" applyProtection="1">
      <alignment horizontal="center" vertical="center" wrapText="1"/>
      <protection locked="0"/>
    </xf>
    <xf numFmtId="0" fontId="56" fillId="13" borderId="5" xfId="23" applyFont="1" applyFill="1" applyBorder="1" applyAlignment="1" applyProtection="1">
      <alignment horizontal="center" vertical="center" shrinkToFit="1"/>
      <protection locked="0"/>
    </xf>
    <xf numFmtId="0" fontId="56" fillId="13" borderId="6" xfId="23" applyFont="1" applyFill="1" applyBorder="1" applyAlignment="1" applyProtection="1">
      <alignment horizontal="center" vertical="center" shrinkToFit="1"/>
      <protection locked="0"/>
    </xf>
    <xf numFmtId="0" fontId="56" fillId="13" borderId="7" xfId="23" applyFont="1" applyFill="1" applyBorder="1" applyAlignment="1" applyProtection="1">
      <alignment horizontal="center" vertical="center" shrinkToFit="1"/>
      <protection locked="0"/>
    </xf>
    <xf numFmtId="0" fontId="56" fillId="11" borderId="5" xfId="23" applyFont="1" applyFill="1" applyBorder="1" applyAlignment="1" applyProtection="1">
      <alignment horizontal="center" vertical="center" wrapText="1"/>
      <protection locked="0"/>
    </xf>
    <xf numFmtId="0" fontId="56" fillId="11" borderId="6" xfId="23" applyFont="1" applyFill="1" applyBorder="1" applyAlignment="1" applyProtection="1">
      <alignment horizontal="center" vertical="center" wrapText="1"/>
      <protection locked="0"/>
    </xf>
    <xf numFmtId="0" fontId="56" fillId="11" borderId="26" xfId="23" applyFont="1" applyFill="1" applyBorder="1" applyAlignment="1" applyProtection="1">
      <alignment horizontal="center" vertical="center" wrapText="1"/>
      <protection locked="0"/>
    </xf>
    <xf numFmtId="177" fontId="57" fillId="10" borderId="57" xfId="23" applyNumberFormat="1" applyFont="1" applyFill="1" applyBorder="1" applyAlignment="1" applyProtection="1">
      <alignment horizontal="center" vertical="center" wrapText="1"/>
    </xf>
    <xf numFmtId="177" fontId="57" fillId="10" borderId="26" xfId="23" applyNumberFormat="1" applyFont="1" applyFill="1" applyBorder="1" applyAlignment="1" applyProtection="1">
      <alignment horizontal="center" vertical="center" wrapText="1"/>
    </xf>
    <xf numFmtId="177" fontId="57" fillId="10" borderId="57" xfId="24" applyNumberFormat="1" applyFont="1" applyFill="1" applyBorder="1" applyAlignment="1" applyProtection="1">
      <alignment horizontal="center" vertical="center" wrapText="1"/>
    </xf>
    <xf numFmtId="177" fontId="57" fillId="10" borderId="26" xfId="24" applyNumberFormat="1" applyFont="1" applyFill="1" applyBorder="1" applyAlignment="1" applyProtection="1">
      <alignment horizontal="center" vertical="center" wrapText="1"/>
    </xf>
    <xf numFmtId="0" fontId="56" fillId="11" borderId="57" xfId="23" applyFont="1" applyFill="1" applyBorder="1" applyAlignment="1" applyProtection="1">
      <alignment horizontal="left" vertical="center" wrapText="1"/>
      <protection locked="0"/>
    </xf>
    <xf numFmtId="0" fontId="56" fillId="11" borderId="6" xfId="23" applyFont="1" applyFill="1" applyBorder="1" applyAlignment="1" applyProtection="1">
      <alignment horizontal="left" vertical="center" wrapText="1"/>
      <protection locked="0"/>
    </xf>
    <xf numFmtId="0" fontId="56" fillId="11" borderId="26" xfId="23" applyFont="1" applyFill="1" applyBorder="1" applyAlignment="1" applyProtection="1">
      <alignment horizontal="left" vertical="center" wrapText="1"/>
      <protection locked="0"/>
    </xf>
    <xf numFmtId="0" fontId="46" fillId="13" borderId="67" xfId="23" applyFont="1" applyFill="1" applyBorder="1" applyAlignment="1" applyProtection="1">
      <alignment horizontal="center" vertical="center" wrapText="1"/>
      <protection locked="0"/>
    </xf>
    <xf numFmtId="0" fontId="46" fillId="13" borderId="22" xfId="23" applyFont="1" applyFill="1" applyBorder="1" applyAlignment="1" applyProtection="1">
      <alignment horizontal="center" vertical="center" wrapText="1"/>
      <protection locked="0"/>
    </xf>
    <xf numFmtId="0" fontId="56" fillId="13" borderId="20" xfId="23" applyFont="1" applyFill="1" applyBorder="1" applyAlignment="1" applyProtection="1">
      <alignment horizontal="center" vertical="center" wrapText="1"/>
      <protection locked="0"/>
    </xf>
    <xf numFmtId="0" fontId="56" fillId="13" borderId="22" xfId="23" applyFont="1" applyFill="1" applyBorder="1" applyAlignment="1" applyProtection="1">
      <alignment horizontal="center" vertical="center" wrapText="1"/>
      <protection locked="0"/>
    </xf>
    <xf numFmtId="0" fontId="56" fillId="13" borderId="20" xfId="23" applyFont="1" applyFill="1" applyBorder="1" applyAlignment="1" applyProtection="1">
      <alignment horizontal="center" vertical="center" shrinkToFit="1"/>
      <protection locked="0"/>
    </xf>
    <xf numFmtId="0" fontId="56" fillId="13" borderId="21" xfId="23" applyFont="1" applyFill="1" applyBorder="1" applyAlignment="1" applyProtection="1">
      <alignment horizontal="center" vertical="center" shrinkToFit="1"/>
      <protection locked="0"/>
    </xf>
    <xf numFmtId="0" fontId="56" fillId="13" borderId="22" xfId="23" applyFont="1" applyFill="1" applyBorder="1" applyAlignment="1" applyProtection="1">
      <alignment horizontal="center" vertical="center" shrinkToFit="1"/>
      <protection locked="0"/>
    </xf>
    <xf numFmtId="0" fontId="56" fillId="11" borderId="20" xfId="23" applyFont="1" applyFill="1" applyBorder="1" applyAlignment="1" applyProtection="1">
      <alignment horizontal="center" vertical="center" wrapText="1"/>
      <protection locked="0"/>
    </xf>
    <xf numFmtId="0" fontId="56" fillId="11" borderId="21" xfId="23" applyFont="1" applyFill="1" applyBorder="1" applyAlignment="1" applyProtection="1">
      <alignment horizontal="center" vertical="center" wrapText="1"/>
      <protection locked="0"/>
    </xf>
    <xf numFmtId="0" fontId="56" fillId="11" borderId="23" xfId="23" applyFont="1" applyFill="1" applyBorder="1" applyAlignment="1" applyProtection="1">
      <alignment horizontal="center" vertical="center" wrapText="1"/>
      <protection locked="0"/>
    </xf>
    <xf numFmtId="177" fontId="57" fillId="10" borderId="67" xfId="23" applyNumberFormat="1" applyFont="1" applyFill="1" applyBorder="1" applyAlignment="1" applyProtection="1">
      <alignment horizontal="center" vertical="center" wrapText="1"/>
    </xf>
    <xf numFmtId="177" fontId="57" fillId="10" borderId="23" xfId="23" applyNumberFormat="1" applyFont="1" applyFill="1" applyBorder="1" applyAlignment="1" applyProtection="1">
      <alignment horizontal="center" vertical="center" wrapText="1"/>
    </xf>
    <xf numFmtId="177" fontId="57" fillId="10" borderId="67" xfId="24" applyNumberFormat="1" applyFont="1" applyFill="1" applyBorder="1" applyAlignment="1" applyProtection="1">
      <alignment horizontal="center" vertical="center" wrapText="1"/>
    </xf>
    <xf numFmtId="177" fontId="57" fillId="10" borderId="23" xfId="24" applyNumberFormat="1" applyFont="1" applyFill="1" applyBorder="1" applyAlignment="1" applyProtection="1">
      <alignment horizontal="center" vertical="center" wrapText="1"/>
    </xf>
    <xf numFmtId="0" fontId="46" fillId="13" borderId="41" xfId="23" applyFont="1" applyFill="1" applyBorder="1" applyAlignment="1" applyProtection="1">
      <alignment horizontal="center" vertical="center" wrapText="1"/>
      <protection locked="0"/>
    </xf>
    <xf numFmtId="0" fontId="46" fillId="13" borderId="43" xfId="23" applyFont="1" applyFill="1" applyBorder="1" applyAlignment="1" applyProtection="1">
      <alignment horizontal="center" vertical="center" wrapText="1"/>
      <protection locked="0"/>
    </xf>
    <xf numFmtId="0" fontId="56" fillId="13" borderId="44" xfId="23" applyFont="1" applyFill="1" applyBorder="1" applyAlignment="1" applyProtection="1">
      <alignment horizontal="center" vertical="center" wrapText="1"/>
      <protection locked="0"/>
    </xf>
    <xf numFmtId="0" fontId="56" fillId="13" borderId="43" xfId="23" applyFont="1" applyFill="1" applyBorder="1" applyAlignment="1" applyProtection="1">
      <alignment horizontal="center" vertical="center" wrapText="1"/>
      <protection locked="0"/>
    </xf>
    <xf numFmtId="0" fontId="56" fillId="13" borderId="44" xfId="23" applyFont="1" applyFill="1" applyBorder="1" applyAlignment="1" applyProtection="1">
      <alignment horizontal="center" vertical="center" shrinkToFit="1"/>
      <protection locked="0"/>
    </xf>
    <xf numFmtId="0" fontId="56" fillId="13" borderId="42" xfId="23" applyFont="1" applyFill="1" applyBorder="1" applyAlignment="1" applyProtection="1">
      <alignment horizontal="center" vertical="center" shrinkToFit="1"/>
      <protection locked="0"/>
    </xf>
    <xf numFmtId="0" fontId="56" fillId="13" borderId="43" xfId="23" applyFont="1" applyFill="1" applyBorder="1" applyAlignment="1" applyProtection="1">
      <alignment horizontal="center" vertical="center" shrinkToFit="1"/>
      <protection locked="0"/>
    </xf>
    <xf numFmtId="0" fontId="56" fillId="11" borderId="44" xfId="23" applyFont="1" applyFill="1" applyBorder="1" applyAlignment="1" applyProtection="1">
      <alignment horizontal="center" vertical="center" wrapText="1"/>
      <protection locked="0"/>
    </xf>
    <xf numFmtId="0" fontId="56" fillId="11" borderId="42" xfId="23" applyFont="1" applyFill="1" applyBorder="1" applyAlignment="1" applyProtection="1">
      <alignment horizontal="center" vertical="center" wrapText="1"/>
      <protection locked="0"/>
    </xf>
    <xf numFmtId="0" fontId="56" fillId="11" borderId="45" xfId="23" applyFont="1" applyFill="1" applyBorder="1" applyAlignment="1" applyProtection="1">
      <alignment horizontal="center" vertical="center" wrapText="1"/>
      <protection locked="0"/>
    </xf>
    <xf numFmtId="177" fontId="57" fillId="10" borderId="41" xfId="23" applyNumberFormat="1" applyFont="1" applyFill="1" applyBorder="1" applyAlignment="1" applyProtection="1">
      <alignment horizontal="center" vertical="center" wrapText="1"/>
    </xf>
    <xf numFmtId="177" fontId="57" fillId="10" borderId="45" xfId="23" applyNumberFormat="1" applyFont="1" applyFill="1" applyBorder="1" applyAlignment="1" applyProtection="1">
      <alignment horizontal="center" vertical="center" wrapText="1"/>
    </xf>
    <xf numFmtId="177" fontId="57" fillId="10" borderId="41" xfId="24" applyNumberFormat="1" applyFont="1" applyFill="1" applyBorder="1" applyAlignment="1" applyProtection="1">
      <alignment horizontal="center" vertical="center" wrapText="1"/>
    </xf>
    <xf numFmtId="177" fontId="57" fillId="10" borderId="45" xfId="24" applyNumberFormat="1" applyFont="1" applyFill="1" applyBorder="1" applyAlignment="1" applyProtection="1">
      <alignment horizontal="center" vertical="center" wrapText="1"/>
    </xf>
    <xf numFmtId="0" fontId="56" fillId="11" borderId="41" xfId="23" applyFont="1" applyFill="1" applyBorder="1" applyAlignment="1" applyProtection="1">
      <alignment horizontal="left" vertical="center" wrapText="1"/>
      <protection locked="0"/>
    </xf>
    <xf numFmtId="0" fontId="56" fillId="11" borderId="42" xfId="23" applyFont="1" applyFill="1" applyBorder="1" applyAlignment="1" applyProtection="1">
      <alignment horizontal="left" vertical="center" wrapText="1"/>
      <protection locked="0"/>
    </xf>
    <xf numFmtId="0" fontId="56" fillId="11" borderId="45" xfId="23" applyFont="1" applyFill="1" applyBorder="1" applyAlignment="1" applyProtection="1">
      <alignment horizontal="left" vertical="center" wrapText="1"/>
      <protection locked="0"/>
    </xf>
    <xf numFmtId="180" fontId="58" fillId="0" borderId="25" xfId="24" applyNumberFormat="1" applyFont="1" applyFill="1" applyBorder="1" applyAlignment="1" applyProtection="1">
      <alignment horizontal="right" vertical="center"/>
    </xf>
    <xf numFmtId="0" fontId="58" fillId="0" borderId="5" xfId="23" applyFont="1" applyFill="1" applyBorder="1" applyAlignment="1" applyProtection="1">
      <alignment horizontal="center" vertical="center"/>
    </xf>
    <xf numFmtId="0" fontId="58" fillId="0" borderId="7" xfId="23" applyFont="1" applyFill="1" applyBorder="1" applyAlignment="1" applyProtection="1">
      <alignment horizontal="center" vertical="center"/>
    </xf>
    <xf numFmtId="180" fontId="58" fillId="0" borderId="5" xfId="23" applyNumberFormat="1" applyFont="1" applyFill="1" applyBorder="1" applyAlignment="1" applyProtection="1">
      <alignment horizontal="right" vertical="center"/>
    </xf>
    <xf numFmtId="180" fontId="58" fillId="0" borderId="7" xfId="23" applyNumberFormat="1" applyFont="1" applyFill="1" applyBorder="1" applyAlignment="1" applyProtection="1">
      <alignment horizontal="right" vertical="center"/>
    </xf>
    <xf numFmtId="180" fontId="58" fillId="0" borderId="5" xfId="24" applyNumberFormat="1" applyFont="1" applyFill="1" applyBorder="1" applyAlignment="1" applyProtection="1">
      <alignment horizontal="right" vertical="center"/>
    </xf>
    <xf numFmtId="180" fontId="58" fillId="0" borderId="7" xfId="24" applyNumberFormat="1" applyFont="1" applyFill="1" applyBorder="1" applyAlignment="1" applyProtection="1">
      <alignment horizontal="right" vertical="center"/>
    </xf>
    <xf numFmtId="180" fontId="58" fillId="11" borderId="5" xfId="23" applyNumberFormat="1" applyFont="1" applyFill="1" applyBorder="1" applyAlignment="1" applyProtection="1">
      <alignment horizontal="right" vertical="center"/>
      <protection locked="0"/>
    </xf>
    <xf numFmtId="180" fontId="58" fillId="11" borderId="7" xfId="23" applyNumberFormat="1" applyFont="1" applyFill="1" applyBorder="1" applyAlignment="1" applyProtection="1">
      <alignment horizontal="right" vertical="center"/>
      <protection locked="0"/>
    </xf>
    <xf numFmtId="176" fontId="58" fillId="10" borderId="0" xfId="23" applyNumberFormat="1" applyFont="1" applyFill="1" applyBorder="1" applyAlignment="1" applyProtection="1">
      <alignment horizontal="center" vertical="center"/>
    </xf>
    <xf numFmtId="0" fontId="45" fillId="0" borderId="25" xfId="23" applyFont="1" applyFill="1" applyBorder="1" applyAlignment="1" applyProtection="1">
      <alignment horizontal="center" vertical="center"/>
    </xf>
    <xf numFmtId="178" fontId="58" fillId="0" borderId="25" xfId="23" applyNumberFormat="1" applyFont="1" applyFill="1" applyBorder="1" applyAlignment="1" applyProtection="1">
      <alignment horizontal="center" vertical="center"/>
    </xf>
    <xf numFmtId="0" fontId="58" fillId="0" borderId="25" xfId="23" applyFont="1" applyFill="1" applyBorder="1" applyAlignment="1" applyProtection="1">
      <alignment horizontal="center" vertical="center"/>
    </xf>
    <xf numFmtId="0" fontId="58" fillId="0" borderId="16" xfId="23" applyFont="1" applyFill="1" applyBorder="1" applyAlignment="1" applyProtection="1">
      <alignment horizontal="center" vertical="center"/>
    </xf>
    <xf numFmtId="0" fontId="58" fillId="0" borderId="16" xfId="23" applyFont="1" applyFill="1" applyBorder="1" applyAlignment="1" applyProtection="1">
      <alignment horizontal="right" vertical="center"/>
    </xf>
    <xf numFmtId="0" fontId="58" fillId="0" borderId="0" xfId="23" applyFont="1" applyFill="1" applyBorder="1" applyAlignment="1" applyProtection="1">
      <alignment horizontal="center" vertical="center"/>
    </xf>
    <xf numFmtId="0" fontId="46" fillId="0" borderId="0" xfId="23" applyFont="1" applyFill="1" applyBorder="1" applyAlignment="1" applyProtection="1">
      <alignment horizontal="center" vertical="center" wrapText="1"/>
    </xf>
    <xf numFmtId="0" fontId="58" fillId="0" borderId="6" xfId="23" applyFont="1" applyFill="1" applyBorder="1" applyAlignment="1" applyProtection="1">
      <alignment horizontal="center" vertical="center"/>
    </xf>
    <xf numFmtId="179" fontId="58" fillId="10" borderId="0" xfId="23" applyNumberFormat="1" applyFont="1" applyFill="1" applyBorder="1" applyAlignment="1" applyProtection="1">
      <alignment horizontal="center" vertical="center"/>
    </xf>
    <xf numFmtId="0" fontId="58" fillId="10" borderId="0" xfId="23" applyFont="1" applyFill="1" applyBorder="1" applyAlignment="1" applyProtection="1">
      <alignment horizontal="center" vertical="center" wrapText="1"/>
    </xf>
    <xf numFmtId="180" fontId="58" fillId="11" borderId="25" xfId="24" applyNumberFormat="1" applyFont="1" applyFill="1" applyBorder="1" applyAlignment="1" applyProtection="1">
      <alignment horizontal="right" vertical="center"/>
      <protection locked="0"/>
    </xf>
    <xf numFmtId="0" fontId="58" fillId="10" borderId="0" xfId="23" applyFont="1" applyFill="1" applyBorder="1" applyAlignment="1" applyProtection="1">
      <alignment horizontal="center" vertical="center"/>
    </xf>
    <xf numFmtId="0" fontId="58" fillId="10" borderId="0" xfId="23" applyFont="1" applyFill="1" applyBorder="1" applyAlignment="1" applyProtection="1">
      <alignment horizontal="right" vertical="center"/>
    </xf>
    <xf numFmtId="181" fontId="58" fillId="10" borderId="0" xfId="24" applyNumberFormat="1" applyFont="1" applyFill="1" applyBorder="1" applyAlignment="1" applyProtection="1">
      <alignment horizontal="right" vertical="center"/>
    </xf>
    <xf numFmtId="0" fontId="58" fillId="0" borderId="13" xfId="23" applyFont="1" applyFill="1" applyBorder="1" applyAlignment="1" applyProtection="1">
      <alignment horizontal="center" vertical="center"/>
    </xf>
    <xf numFmtId="180" fontId="58" fillId="11" borderId="5" xfId="24" applyNumberFormat="1" applyFont="1" applyFill="1" applyBorder="1" applyAlignment="1" applyProtection="1">
      <alignment horizontal="right" vertical="center"/>
      <protection locked="0"/>
    </xf>
    <xf numFmtId="180" fontId="58" fillId="11" borderId="7" xfId="24" applyNumberFormat="1" applyFont="1" applyFill="1" applyBorder="1" applyAlignment="1" applyProtection="1">
      <alignment horizontal="right" vertical="center"/>
      <protection locked="0"/>
    </xf>
    <xf numFmtId="176" fontId="58" fillId="10" borderId="0" xfId="23" applyNumberFormat="1" applyFont="1" applyFill="1" applyBorder="1" applyAlignment="1" applyProtection="1">
      <alignment horizontal="right" vertical="center"/>
    </xf>
    <xf numFmtId="180" fontId="58" fillId="0" borderId="25" xfId="23" applyNumberFormat="1" applyFont="1" applyFill="1" applyBorder="1" applyAlignment="1" applyProtection="1">
      <alignment horizontal="center" vertical="center"/>
    </xf>
    <xf numFmtId="0" fontId="58" fillId="11" borderId="5" xfId="23" applyFont="1" applyFill="1" applyBorder="1" applyAlignment="1" applyProtection="1">
      <alignment horizontal="center" vertical="center"/>
      <protection locked="0"/>
    </xf>
    <xf numFmtId="0" fontId="58" fillId="11" borderId="7" xfId="23" applyFont="1" applyFill="1" applyBorder="1" applyAlignment="1" applyProtection="1">
      <alignment horizontal="center" vertical="center"/>
      <protection locked="0"/>
    </xf>
    <xf numFmtId="181" fontId="58" fillId="10" borderId="0" xfId="23" applyNumberFormat="1" applyFont="1" applyFill="1" applyBorder="1" applyAlignment="1" applyProtection="1">
      <alignment horizontal="center" vertical="center"/>
    </xf>
    <xf numFmtId="180" fontId="58" fillId="0" borderId="5" xfId="23" applyNumberFormat="1" applyFont="1" applyFill="1" applyBorder="1" applyAlignment="1" applyProtection="1">
      <alignment horizontal="center" vertical="center"/>
    </xf>
    <xf numFmtId="180" fontId="58" fillId="0" borderId="6" xfId="23" applyNumberFormat="1" applyFont="1" applyFill="1" applyBorder="1" applyAlignment="1" applyProtection="1">
      <alignment horizontal="center" vertical="center"/>
    </xf>
    <xf numFmtId="180" fontId="58" fillId="0" borderId="7" xfId="23" applyNumberFormat="1" applyFont="1" applyFill="1" applyBorder="1" applyAlignment="1" applyProtection="1">
      <alignment horizontal="center" vertical="center"/>
    </xf>
    <xf numFmtId="176" fontId="58" fillId="0" borderId="5" xfId="23" applyNumberFormat="1" applyFont="1" applyFill="1" applyBorder="1" applyAlignment="1" applyProtection="1">
      <alignment horizontal="center" vertical="center"/>
    </xf>
    <xf numFmtId="176" fontId="58" fillId="0" borderId="6" xfId="23" applyNumberFormat="1" applyFont="1" applyFill="1" applyBorder="1" applyAlignment="1" applyProtection="1">
      <alignment horizontal="center" vertical="center"/>
    </xf>
    <xf numFmtId="176" fontId="58" fillId="0" borderId="7" xfId="23" applyNumberFormat="1" applyFont="1" applyFill="1" applyBorder="1" applyAlignment="1" applyProtection="1">
      <alignment horizontal="center" vertical="center"/>
    </xf>
    <xf numFmtId="185" fontId="58" fillId="10" borderId="5" xfId="23" applyNumberFormat="1" applyFont="1" applyFill="1" applyBorder="1" applyAlignment="1" applyProtection="1">
      <alignment horizontal="center" vertical="center"/>
    </xf>
    <xf numFmtId="185" fontId="58" fillId="10" borderId="6" xfId="23" applyNumberFormat="1" applyFont="1" applyFill="1" applyBorder="1" applyAlignment="1" applyProtection="1">
      <alignment horizontal="center" vertical="center"/>
    </xf>
    <xf numFmtId="185" fontId="58" fillId="10" borderId="7" xfId="23" applyNumberFormat="1" applyFont="1" applyFill="1" applyBorder="1" applyAlignment="1" applyProtection="1">
      <alignment horizontal="center" vertical="center"/>
    </xf>
    <xf numFmtId="180" fontId="58" fillId="10" borderId="5" xfId="23" applyNumberFormat="1" applyFont="1" applyFill="1" applyBorder="1" applyAlignment="1" applyProtection="1">
      <alignment horizontal="center" vertical="center"/>
    </xf>
    <xf numFmtId="180" fontId="58" fillId="10" borderId="7" xfId="23" applyNumberFormat="1" applyFont="1" applyFill="1" applyBorder="1" applyAlignment="1" applyProtection="1">
      <alignment horizontal="center" vertical="center"/>
    </xf>
    <xf numFmtId="0" fontId="58" fillId="13" borderId="5" xfId="23" applyFont="1" applyFill="1" applyBorder="1" applyAlignment="1" applyProtection="1">
      <alignment horizontal="center" vertical="center"/>
      <protection locked="0"/>
    </xf>
    <xf numFmtId="0" fontId="58" fillId="13" borderId="7" xfId="23" applyFont="1" applyFill="1" applyBorder="1" applyAlignment="1" applyProtection="1">
      <alignment horizontal="center" vertical="center"/>
      <protection locked="0"/>
    </xf>
    <xf numFmtId="176" fontId="58" fillId="10" borderId="5" xfId="23" applyNumberFormat="1" applyFont="1" applyFill="1" applyBorder="1" applyAlignment="1" applyProtection="1">
      <alignment horizontal="center" vertical="center"/>
    </xf>
    <xf numFmtId="176" fontId="58" fillId="10" borderId="7" xfId="23" applyNumberFormat="1" applyFont="1" applyFill="1" applyBorder="1" applyAlignment="1" applyProtection="1">
      <alignment horizontal="center" vertical="center"/>
    </xf>
    <xf numFmtId="184" fontId="58" fillId="10" borderId="5" xfId="23" applyNumberFormat="1" applyFont="1" applyFill="1" applyBorder="1" applyAlignment="1" applyProtection="1">
      <alignment horizontal="center" vertical="center"/>
    </xf>
    <xf numFmtId="184" fontId="58" fillId="10" borderId="6" xfId="23" applyNumberFormat="1" applyFont="1" applyFill="1" applyBorder="1" applyAlignment="1" applyProtection="1">
      <alignment horizontal="center" vertical="center"/>
    </xf>
    <xf numFmtId="184" fontId="58" fillId="10" borderId="7" xfId="23" applyNumberFormat="1" applyFont="1" applyFill="1" applyBorder="1" applyAlignment="1" applyProtection="1">
      <alignment horizontal="center" vertical="center"/>
    </xf>
    <xf numFmtId="0" fontId="58" fillId="0" borderId="5" xfId="23" applyFont="1" applyFill="1" applyBorder="1" applyAlignment="1" applyProtection="1">
      <alignment horizontal="right" vertical="center"/>
    </xf>
    <xf numFmtId="0" fontId="58" fillId="0" borderId="7" xfId="23" applyFont="1" applyFill="1" applyBorder="1" applyAlignment="1" applyProtection="1">
      <alignment horizontal="right" vertical="center"/>
    </xf>
    <xf numFmtId="181" fontId="58" fillId="0" borderId="5" xfId="24" applyNumberFormat="1" applyFont="1" applyFill="1" applyBorder="1" applyAlignment="1" applyProtection="1">
      <alignment horizontal="right" vertical="center"/>
    </xf>
    <xf numFmtId="181" fontId="58" fillId="0" borderId="7" xfId="24" applyNumberFormat="1" applyFont="1" applyFill="1" applyBorder="1" applyAlignment="1" applyProtection="1">
      <alignment horizontal="right" vertical="center"/>
    </xf>
    <xf numFmtId="0" fontId="58" fillId="11" borderId="5" xfId="23" applyFont="1" applyFill="1" applyBorder="1" applyAlignment="1" applyProtection="1">
      <alignment horizontal="right" vertical="center"/>
      <protection locked="0"/>
    </xf>
    <xf numFmtId="0" fontId="58" fillId="11" borderId="7" xfId="23" applyFont="1" applyFill="1" applyBorder="1" applyAlignment="1" applyProtection="1">
      <alignment horizontal="right" vertical="center"/>
      <protection locked="0"/>
    </xf>
    <xf numFmtId="0" fontId="45" fillId="0" borderId="5" xfId="23" applyFont="1" applyFill="1" applyBorder="1" applyAlignment="1" applyProtection="1">
      <alignment horizontal="center" vertical="center"/>
    </xf>
    <xf numFmtId="0" fontId="45" fillId="0" borderId="6" xfId="23" applyFont="1" applyFill="1" applyBorder="1" applyAlignment="1" applyProtection="1">
      <alignment horizontal="center" vertical="center"/>
    </xf>
    <xf numFmtId="0" fontId="45" fillId="0" borderId="7" xfId="23" applyFont="1" applyFill="1" applyBorder="1" applyAlignment="1" applyProtection="1">
      <alignment horizontal="center" vertical="center"/>
    </xf>
    <xf numFmtId="178" fontId="58" fillId="0" borderId="5" xfId="23" applyNumberFormat="1" applyFont="1" applyFill="1" applyBorder="1" applyAlignment="1" applyProtection="1">
      <alignment horizontal="center" vertical="center"/>
    </xf>
    <xf numFmtId="178" fontId="58" fillId="0" borderId="7" xfId="23" applyNumberFormat="1" applyFont="1" applyFill="1" applyBorder="1" applyAlignment="1" applyProtection="1">
      <alignment horizontal="center" vertical="center"/>
    </xf>
    <xf numFmtId="176" fontId="58" fillId="11" borderId="5" xfId="23" applyNumberFormat="1" applyFont="1" applyFill="1" applyBorder="1" applyAlignment="1" applyProtection="1">
      <alignment horizontal="right" vertical="center"/>
      <protection locked="0"/>
    </xf>
    <xf numFmtId="176" fontId="58" fillId="11" borderId="7" xfId="23" applyNumberFormat="1" applyFont="1" applyFill="1" applyBorder="1" applyAlignment="1" applyProtection="1">
      <alignment horizontal="right" vertical="center"/>
      <protection locked="0"/>
    </xf>
    <xf numFmtId="181" fontId="58" fillId="11" borderId="5" xfId="24" applyNumberFormat="1" applyFont="1" applyFill="1" applyBorder="1" applyAlignment="1" applyProtection="1">
      <alignment horizontal="right" vertical="center"/>
      <protection locked="0"/>
    </xf>
    <xf numFmtId="181" fontId="58" fillId="11" borderId="7" xfId="24" applyNumberFormat="1" applyFont="1" applyFill="1" applyBorder="1" applyAlignment="1" applyProtection="1">
      <alignment horizontal="right" vertical="center"/>
      <protection locked="0"/>
    </xf>
    <xf numFmtId="176" fontId="58" fillId="0" borderId="5" xfId="23" applyNumberFormat="1" applyFont="1" applyFill="1" applyBorder="1" applyAlignment="1" applyProtection="1">
      <alignment horizontal="right" vertical="center"/>
    </xf>
    <xf numFmtId="176" fontId="58" fillId="0" borderId="7" xfId="23" applyNumberFormat="1" applyFont="1" applyFill="1" applyBorder="1" applyAlignment="1" applyProtection="1">
      <alignment horizontal="right" vertical="center"/>
    </xf>
    <xf numFmtId="0" fontId="61" fillId="10" borderId="56" xfId="23" applyFont="1" applyFill="1" applyBorder="1" applyAlignment="1">
      <alignment horizontal="center" vertical="center"/>
    </xf>
    <xf numFmtId="0" fontId="61" fillId="10" borderId="60" xfId="23" applyFont="1" applyFill="1" applyBorder="1" applyAlignment="1">
      <alignment horizontal="center" vertical="center"/>
    </xf>
    <xf numFmtId="0" fontId="27" fillId="0" borderId="5" xfId="25" applyBorder="1" applyAlignment="1">
      <alignment horizontal="center" vertical="center"/>
    </xf>
    <xf numFmtId="0" fontId="27" fillId="0" borderId="6" xfId="25" applyBorder="1" applyAlignment="1">
      <alignment horizontal="center" vertical="center"/>
    </xf>
    <xf numFmtId="0" fontId="27" fillId="0" borderId="7" xfId="25" applyBorder="1" applyAlignment="1">
      <alignment horizontal="center" vertical="center"/>
    </xf>
    <xf numFmtId="0" fontId="27" fillId="0" borderId="25" xfId="25" applyBorder="1" applyAlignment="1">
      <alignment horizontal="center" vertical="center"/>
    </xf>
    <xf numFmtId="0" fontId="31" fillId="0" borderId="3" xfId="27" applyFont="1" applyBorder="1" applyAlignment="1">
      <alignment horizontal="center" vertical="center"/>
    </xf>
    <xf numFmtId="0" fontId="31" fillId="0" borderId="38" xfId="27" applyFont="1" applyBorder="1" applyAlignment="1">
      <alignment horizontal="center" vertical="center"/>
    </xf>
    <xf numFmtId="0" fontId="33" fillId="0" borderId="3" xfId="27" applyFont="1" applyBorder="1" applyAlignment="1">
      <alignment horizontal="left" vertical="center" shrinkToFit="1"/>
    </xf>
    <xf numFmtId="0" fontId="33" fillId="0" borderId="38" xfId="27" applyFont="1" applyBorder="1" applyAlignment="1">
      <alignment horizontal="left" vertical="center" shrinkToFit="1"/>
    </xf>
    <xf numFmtId="0" fontId="33" fillId="0" borderId="4" xfId="27" applyFont="1" applyBorder="1" applyAlignment="1">
      <alignment horizontal="left" vertical="center" shrinkToFit="1"/>
    </xf>
    <xf numFmtId="0" fontId="62" fillId="0" borderId="0" xfId="27" applyFont="1" applyAlignment="1">
      <alignment vertical="center"/>
    </xf>
    <xf numFmtId="0" fontId="32" fillId="0" borderId="0" xfId="28" applyFont="1" applyBorder="1" applyAlignment="1">
      <alignment horizontal="left" vertical="center" wrapText="1"/>
    </xf>
    <xf numFmtId="0" fontId="32" fillId="0" borderId="0" xfId="29" applyFont="1" applyBorder="1" applyAlignment="1">
      <alignment vertical="center"/>
    </xf>
    <xf numFmtId="0" fontId="32" fillId="0" borderId="0" xfId="29" applyFont="1" applyAlignment="1">
      <alignment vertical="center"/>
    </xf>
    <xf numFmtId="0" fontId="32" fillId="0" borderId="0" xfId="27" applyFont="1" applyAlignment="1">
      <alignment vertical="center"/>
    </xf>
    <xf numFmtId="0" fontId="31" fillId="0" borderId="0" xfId="27" applyFont="1" applyBorder="1" applyAlignment="1">
      <alignment horizontal="right" vertical="center" wrapText="1"/>
    </xf>
    <xf numFmtId="0" fontId="31" fillId="0" borderId="0" xfId="27" applyFont="1" applyBorder="1" applyAlignment="1">
      <alignment vertical="center"/>
    </xf>
  </cellXfs>
  <cellStyles count="31">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ハイパーリンク" xfId="18" builtinId="8"/>
    <cellStyle name="桁区切り 3" xfId="24"/>
    <cellStyle name="標準" xfId="0" builtinId="0"/>
    <cellStyle name="標準 2 3" xfId="30"/>
    <cellStyle name="標準 3 2" xfId="26"/>
    <cellStyle name="標準 4 2 2" xfId="23"/>
    <cellStyle name="標準 4 4" xfId="22"/>
    <cellStyle name="標準 7" xfId="25"/>
    <cellStyle name="標準_kyotaku_shinnsei" xfId="21"/>
    <cellStyle name="標準_記載方法" xfId="28"/>
    <cellStyle name="標準_共通⑤" xfId="29"/>
    <cellStyle name="標準_写真台紙（１面６枚型）" xfId="27"/>
    <cellStyle name="標準_第１号様式・付表" xfId="19"/>
    <cellStyle name="標準_付表　訪問介護　修正版_第一号様式 2" xfId="20"/>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DF85B2"/>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175260</xdr:colOff>
          <xdr:row>17</xdr:row>
          <xdr:rowOff>22860</xdr:rowOff>
        </xdr:from>
        <xdr:to>
          <xdr:col>24</xdr:col>
          <xdr:colOff>182880</xdr:colOff>
          <xdr:row>18</xdr:row>
          <xdr:rowOff>7620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D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175260</xdr:colOff>
          <xdr:row>17</xdr:row>
          <xdr:rowOff>22860</xdr:rowOff>
        </xdr:from>
        <xdr:to>
          <xdr:col>30</xdr:col>
          <xdr:colOff>160020</xdr:colOff>
          <xdr:row>18</xdr:row>
          <xdr:rowOff>7620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D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34534"/>
          <a:ext cx="12578715" cy="19354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10"/>
  </sheetPr>
  <dimension ref="A1:C25"/>
  <sheetViews>
    <sheetView tabSelected="1" view="pageBreakPreview" zoomScaleNormal="70" zoomScaleSheetLayoutView="100" workbookViewId="0">
      <selection sqref="A1:B1"/>
    </sheetView>
  </sheetViews>
  <sheetFormatPr defaultColWidth="9" defaultRowHeight="13.2"/>
  <cols>
    <col min="1" max="1" width="24.44140625" style="1" customWidth="1"/>
    <col min="2" max="2" width="73.33203125" style="1" customWidth="1"/>
    <col min="3" max="16384" width="9" style="1"/>
  </cols>
  <sheetData>
    <row r="1" spans="1:2" s="2" customFormat="1" ht="30" customHeight="1">
      <c r="A1" s="247" t="s">
        <v>9</v>
      </c>
      <c r="B1" s="247"/>
    </row>
    <row r="2" spans="1:2" s="3" customFormat="1" ht="30" customHeight="1"/>
    <row r="3" spans="1:2" s="3" customFormat="1" ht="14.4">
      <c r="A3" s="248" t="s">
        <v>7</v>
      </c>
      <c r="B3" s="248"/>
    </row>
    <row r="4" spans="1:2" s="3" customFormat="1" ht="15" thickBot="1">
      <c r="B4" s="4"/>
    </row>
    <row r="5" spans="1:2" s="3" customFormat="1" ht="60" customHeight="1" thickBot="1">
      <c r="A5" s="254" t="s">
        <v>298</v>
      </c>
      <c r="B5" s="255"/>
    </row>
    <row r="6" spans="1:2" s="3" customFormat="1" ht="14.4">
      <c r="A6" s="10"/>
    </row>
    <row r="7" spans="1:2" s="3" customFormat="1" ht="14.4">
      <c r="A7" s="249" t="s">
        <v>8</v>
      </c>
      <c r="B7" s="249"/>
    </row>
    <row r="8" spans="1:2" s="3" customFormat="1" ht="14.4">
      <c r="A8" s="4"/>
    </row>
    <row r="9" spans="1:2" s="3" customFormat="1" ht="45" customHeight="1">
      <c r="A9" s="250" t="s">
        <v>299</v>
      </c>
      <c r="B9" s="250"/>
    </row>
    <row r="10" spans="1:2" s="3" customFormat="1" ht="30" customHeight="1"/>
    <row r="11" spans="1:2" s="6" customFormat="1" ht="30" customHeight="1">
      <c r="A11" s="5" t="s">
        <v>0</v>
      </c>
      <c r="B11" s="5" t="s">
        <v>1</v>
      </c>
    </row>
    <row r="12" spans="1:2" ht="54.9" customHeight="1">
      <c r="A12" s="7" t="s">
        <v>12</v>
      </c>
      <c r="B12" s="8" t="s">
        <v>290</v>
      </c>
    </row>
    <row r="13" spans="1:2" ht="120" customHeight="1">
      <c r="A13" s="7" t="s">
        <v>13</v>
      </c>
      <c r="B13" s="8" t="s">
        <v>291</v>
      </c>
    </row>
    <row r="14" spans="1:2" ht="49.2" customHeight="1">
      <c r="A14" s="7" t="s">
        <v>14</v>
      </c>
      <c r="B14" s="222" t="s">
        <v>292</v>
      </c>
    </row>
    <row r="15" spans="1:2" ht="69.900000000000006" customHeight="1">
      <c r="A15" s="7" t="s">
        <v>15</v>
      </c>
      <c r="B15" s="8" t="s">
        <v>296</v>
      </c>
    </row>
    <row r="16" spans="1:2" ht="129.6" customHeight="1">
      <c r="A16" s="7" t="s">
        <v>16</v>
      </c>
      <c r="B16" s="8" t="s">
        <v>293</v>
      </c>
    </row>
    <row r="17" spans="1:3" ht="159.9" customHeight="1">
      <c r="A17" s="256" t="s">
        <v>11</v>
      </c>
      <c r="B17" s="258" t="s">
        <v>294</v>
      </c>
    </row>
    <row r="18" spans="1:3" ht="89.4" customHeight="1">
      <c r="A18" s="257"/>
      <c r="B18" s="258"/>
    </row>
    <row r="19" spans="1:3" ht="269.39999999999998" customHeight="1">
      <c r="A19" s="7" t="s">
        <v>10</v>
      </c>
      <c r="B19" s="8" t="s">
        <v>295</v>
      </c>
    </row>
    <row r="20" spans="1:3">
      <c r="B20" s="9"/>
    </row>
    <row r="21" spans="1:3">
      <c r="A21" s="259" t="s">
        <v>262</v>
      </c>
      <c r="B21" s="259"/>
      <c r="C21" s="174"/>
    </row>
    <row r="22" spans="1:3">
      <c r="A22" s="252" t="s">
        <v>17</v>
      </c>
      <c r="B22" s="252"/>
    </row>
    <row r="23" spans="1:3" ht="14.4">
      <c r="A23" s="253" t="s">
        <v>297</v>
      </c>
      <c r="B23" s="253"/>
    </row>
    <row r="25" spans="1:3">
      <c r="A25" s="251" t="s">
        <v>18</v>
      </c>
      <c r="B25" s="251"/>
    </row>
  </sheetData>
  <sheetProtection selectLockedCells="1" selectUnlockedCells="1"/>
  <mergeCells count="11">
    <mergeCell ref="A1:B1"/>
    <mergeCell ref="A3:B3"/>
    <mergeCell ref="A7:B7"/>
    <mergeCell ref="A9:B9"/>
    <mergeCell ref="A25:B25"/>
    <mergeCell ref="A22:B22"/>
    <mergeCell ref="A23:B23"/>
    <mergeCell ref="A5:B5"/>
    <mergeCell ref="A17:A18"/>
    <mergeCell ref="B17:B18"/>
    <mergeCell ref="A21:B21"/>
  </mergeCells>
  <phoneticPr fontId="35"/>
  <pageMargins left="0.55000000000000004" right="0.19027777777777777" top="0.70972222222222225" bottom="0.83958333333333335" header="0.51180555555555551" footer="0.51180555555555551"/>
  <pageSetup paperSize="9" firstPageNumber="0" orientation="portrait" horizontalDpi="300" verticalDpi="300" r:id="rId1"/>
  <headerFooter alignWithMargins="0">
    <oddFooter>&amp;C&amp;P／&amp;N</oddFooter>
  </headerFooter>
  <rowBreaks count="1" manualBreakCount="1">
    <brk id="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W33"/>
  <sheetViews>
    <sheetView view="pageBreakPreview" zoomScale="70" zoomScaleNormal="100" zoomScaleSheetLayoutView="70" workbookViewId="0">
      <selection sqref="A1:W1"/>
    </sheetView>
  </sheetViews>
  <sheetFormatPr defaultColWidth="9" defaultRowHeight="13.2"/>
  <cols>
    <col min="1" max="16384" width="9" style="170"/>
  </cols>
  <sheetData>
    <row r="1" spans="1:23" ht="38.4" customHeight="1">
      <c r="A1" s="704" t="s">
        <v>251</v>
      </c>
      <c r="B1" s="704"/>
      <c r="C1" s="704"/>
      <c r="D1" s="704"/>
      <c r="E1" s="704"/>
      <c r="F1" s="704"/>
      <c r="G1" s="704"/>
      <c r="H1" s="704"/>
      <c r="I1" s="704"/>
      <c r="J1" s="704"/>
      <c r="K1" s="704"/>
      <c r="L1" s="704"/>
      <c r="M1" s="704"/>
      <c r="N1" s="704"/>
      <c r="O1" s="704"/>
      <c r="P1" s="704"/>
      <c r="Q1" s="704"/>
      <c r="R1" s="704"/>
      <c r="S1" s="704"/>
      <c r="T1" s="704"/>
      <c r="U1" s="704"/>
      <c r="V1" s="704"/>
      <c r="W1" s="704"/>
    </row>
    <row r="2" spans="1:23" ht="36" customHeight="1">
      <c r="A2" s="705" t="s">
        <v>252</v>
      </c>
      <c r="B2" s="706"/>
      <c r="C2" s="706"/>
      <c r="D2" s="706"/>
      <c r="E2" s="706"/>
      <c r="F2" s="706"/>
      <c r="G2" s="706"/>
      <c r="H2" s="706"/>
      <c r="I2" s="706"/>
      <c r="J2" s="707"/>
      <c r="K2" s="707"/>
      <c r="L2" s="707"/>
      <c r="M2" s="707"/>
      <c r="N2" s="707"/>
      <c r="O2" s="707"/>
      <c r="P2" s="707"/>
      <c r="Q2" s="707"/>
      <c r="R2" s="707"/>
      <c r="S2" s="707"/>
      <c r="T2" s="707"/>
      <c r="U2" s="707"/>
      <c r="V2" s="707"/>
      <c r="W2" s="707"/>
    </row>
    <row r="3" spans="1:23" ht="36" customHeight="1">
      <c r="A3" s="708" t="s">
        <v>253</v>
      </c>
      <c r="B3" s="708"/>
      <c r="C3" s="708"/>
      <c r="D3" s="708"/>
      <c r="E3" s="708"/>
      <c r="F3" s="708"/>
      <c r="G3" s="708"/>
      <c r="H3" s="708"/>
      <c r="I3" s="708"/>
      <c r="J3" s="708"/>
      <c r="K3" s="708"/>
      <c r="L3" s="708"/>
      <c r="M3" s="708"/>
      <c r="N3" s="708"/>
      <c r="O3" s="708"/>
      <c r="P3" s="708"/>
      <c r="Q3" s="708"/>
      <c r="R3" s="708"/>
      <c r="S3" s="708"/>
      <c r="T3" s="708"/>
      <c r="U3" s="708"/>
      <c r="V3" s="708"/>
      <c r="W3" s="708"/>
    </row>
    <row r="4" spans="1:23" s="171" customFormat="1" ht="27" customHeight="1">
      <c r="A4" s="709" t="s">
        <v>254</v>
      </c>
      <c r="B4" s="709"/>
      <c r="C4" s="709"/>
      <c r="D4" s="709"/>
      <c r="E4" s="710" t="s">
        <v>310</v>
      </c>
      <c r="F4" s="710"/>
      <c r="G4" s="710"/>
      <c r="H4" s="710"/>
      <c r="I4" s="710"/>
      <c r="J4" s="710"/>
      <c r="K4" s="710"/>
      <c r="L4" s="710"/>
      <c r="M4" s="710"/>
      <c r="N4" s="710"/>
      <c r="O4" s="710"/>
      <c r="P4" s="710"/>
      <c r="Q4" s="710"/>
      <c r="R4" s="710"/>
      <c r="S4" s="710"/>
      <c r="T4" s="710"/>
      <c r="U4" s="710"/>
      <c r="V4" s="710"/>
      <c r="W4" s="710"/>
    </row>
    <row r="5" spans="1:23" s="171" customFormat="1" ht="27" customHeight="1">
      <c r="A5" s="172"/>
      <c r="B5" s="172"/>
      <c r="C5" s="172"/>
      <c r="D5" s="172"/>
      <c r="E5" s="710"/>
      <c r="F5" s="710"/>
      <c r="G5" s="710"/>
      <c r="H5" s="710"/>
      <c r="I5" s="710"/>
      <c r="J5" s="710"/>
      <c r="K5" s="710"/>
      <c r="L5" s="710"/>
      <c r="M5" s="710"/>
      <c r="N5" s="710"/>
      <c r="O5" s="710"/>
      <c r="P5" s="710"/>
      <c r="Q5" s="710"/>
      <c r="R5" s="710"/>
      <c r="S5" s="710"/>
      <c r="T5" s="710"/>
      <c r="U5" s="710"/>
      <c r="V5" s="710"/>
      <c r="W5" s="710"/>
    </row>
    <row r="6" spans="1:23" ht="6" customHeight="1" thickBot="1"/>
    <row r="7" spans="1:23" ht="26.25" customHeight="1" thickBot="1">
      <c r="B7" s="699" t="s">
        <v>255</v>
      </c>
      <c r="C7" s="700"/>
      <c r="D7" s="700"/>
      <c r="E7" s="700"/>
      <c r="F7" s="701" t="s">
        <v>256</v>
      </c>
      <c r="G7" s="702"/>
      <c r="H7" s="702"/>
      <c r="I7" s="702"/>
      <c r="J7" s="702"/>
      <c r="K7" s="702"/>
      <c r="L7" s="702"/>
      <c r="M7" s="702"/>
      <c r="N7" s="702"/>
      <c r="O7" s="703"/>
    </row>
    <row r="10" spans="1:23" ht="19.2">
      <c r="A10" s="171"/>
      <c r="B10" s="171" t="s">
        <v>257</v>
      </c>
      <c r="C10" s="173"/>
      <c r="D10" s="171"/>
      <c r="E10" s="171"/>
      <c r="F10" s="171"/>
      <c r="G10" s="171"/>
      <c r="I10" s="171"/>
      <c r="J10" s="171"/>
      <c r="K10" s="171"/>
      <c r="L10" s="171"/>
      <c r="M10" s="171" t="s">
        <v>258</v>
      </c>
      <c r="N10" s="171"/>
      <c r="O10" s="171"/>
      <c r="Q10" s="171"/>
      <c r="R10" s="171"/>
      <c r="S10" s="171"/>
      <c r="T10" s="171"/>
      <c r="U10" s="171"/>
      <c r="V10" s="171"/>
      <c r="W10" s="171"/>
    </row>
    <row r="33" spans="1:23" ht="19.2">
      <c r="A33" s="171"/>
      <c r="B33" s="171" t="s">
        <v>259</v>
      </c>
      <c r="C33" s="171"/>
      <c r="D33" s="171"/>
      <c r="E33" s="171"/>
      <c r="F33" s="171"/>
      <c r="G33" s="171"/>
      <c r="I33" s="171"/>
      <c r="J33" s="171"/>
      <c r="K33" s="171"/>
      <c r="L33" s="171"/>
      <c r="M33" s="171" t="s">
        <v>260</v>
      </c>
      <c r="N33" s="171"/>
      <c r="O33" s="171"/>
      <c r="Q33" s="171"/>
      <c r="R33" s="171"/>
      <c r="S33" s="171"/>
      <c r="T33" s="171"/>
      <c r="U33" s="171"/>
      <c r="V33" s="171"/>
      <c r="W33" s="171"/>
    </row>
  </sheetData>
  <mergeCells count="8">
    <mergeCell ref="B7:E7"/>
    <mergeCell ref="F7:O7"/>
    <mergeCell ref="A1:W1"/>
    <mergeCell ref="A2:W2"/>
    <mergeCell ref="A3:W3"/>
    <mergeCell ref="A4:D4"/>
    <mergeCell ref="E4:W4"/>
    <mergeCell ref="E5:W5"/>
  </mergeCells>
  <phoneticPr fontId="35"/>
  <printOptions horizontalCentered="1" verticalCentered="1"/>
  <pageMargins left="0" right="0" top="0" bottom="0" header="0.51181102362204722" footer="0.51181102362204722"/>
  <pageSetup paperSize="9" scale="71" orientation="landscape" r:id="rId1"/>
  <headerFooter alignWithMargins="0"/>
  <colBreaks count="1" manualBreakCount="1">
    <brk id="23" min="6"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70"/>
  <sheetViews>
    <sheetView showGridLines="0" view="pageBreakPreview" zoomScaleNormal="100" zoomScaleSheetLayoutView="100" workbookViewId="0">
      <selection activeCell="A2" sqref="A2"/>
    </sheetView>
  </sheetViews>
  <sheetFormatPr defaultColWidth="2.44140625" defaultRowHeight="20.100000000000001" customHeight="1"/>
  <cols>
    <col min="1" max="1" width="2.44140625" style="175"/>
    <col min="2" max="38" width="2.88671875" style="175" customWidth="1"/>
    <col min="39" max="16384" width="2.44140625" style="175"/>
  </cols>
  <sheetData>
    <row r="1" spans="1:74" ht="14.25" customHeight="1">
      <c r="B1" s="176" t="s">
        <v>263</v>
      </c>
      <c r="P1" s="177"/>
      <c r="W1" s="175" t="s">
        <v>300</v>
      </c>
      <c r="Y1" s="178"/>
      <c r="Z1" s="178"/>
      <c r="AA1" s="178"/>
      <c r="AB1" s="178"/>
      <c r="AC1" s="178"/>
      <c r="AD1" s="178"/>
      <c r="AE1" s="178"/>
      <c r="AF1" s="178"/>
      <c r="AG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c r="BO1" s="178"/>
      <c r="BP1" s="178"/>
      <c r="BQ1" s="178"/>
      <c r="BR1" s="178"/>
      <c r="BS1" s="178"/>
      <c r="BT1" s="178"/>
      <c r="BU1" s="178"/>
      <c r="BV1" s="178"/>
    </row>
    <row r="2" spans="1:74" ht="14.25" customHeight="1">
      <c r="Y2" s="178"/>
      <c r="Z2" s="178"/>
      <c r="AA2" s="178"/>
      <c r="AB2" s="178"/>
      <c r="AC2" s="178"/>
      <c r="AD2" s="178"/>
      <c r="AE2" s="178"/>
      <c r="AF2" s="178"/>
      <c r="AG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c r="BP2" s="178"/>
      <c r="BQ2" s="178"/>
      <c r="BR2" s="178"/>
      <c r="BS2" s="178"/>
      <c r="BT2" s="178"/>
      <c r="BU2" s="178"/>
      <c r="BV2" s="178"/>
    </row>
    <row r="3" spans="1:74" ht="14.25" customHeight="1">
      <c r="X3" s="179"/>
      <c r="Y3" s="179"/>
      <c r="Z3" s="179"/>
      <c r="AA3" s="179"/>
      <c r="AB3" s="179"/>
      <c r="AC3" s="179"/>
      <c r="AD3" s="179"/>
      <c r="AE3" s="179"/>
      <c r="AF3" s="179"/>
      <c r="AG3" s="179"/>
      <c r="AH3" s="179"/>
      <c r="AI3" s="179"/>
      <c r="AJ3" s="179"/>
      <c r="AK3" s="179"/>
      <c r="AL3" s="179"/>
      <c r="AO3" s="178"/>
      <c r="AP3" s="178"/>
      <c r="AQ3" s="178"/>
      <c r="AR3" s="178"/>
      <c r="AS3" s="178"/>
      <c r="AT3" s="178"/>
      <c r="AU3" s="178"/>
      <c r="AV3" s="178"/>
      <c r="AW3" s="178"/>
      <c r="AX3" s="178"/>
      <c r="AY3" s="178"/>
      <c r="AZ3" s="178"/>
      <c r="BA3" s="178"/>
      <c r="BB3" s="178"/>
      <c r="BC3" s="178"/>
      <c r="BD3" s="178"/>
      <c r="BE3" s="178"/>
      <c r="BF3" s="178"/>
      <c r="BG3" s="178"/>
      <c r="BH3" s="178"/>
      <c r="BI3" s="178"/>
      <c r="BJ3" s="179"/>
      <c r="BK3" s="179"/>
      <c r="BL3" s="179"/>
      <c r="BN3" s="179"/>
      <c r="BO3" s="179"/>
      <c r="BP3" s="179"/>
      <c r="BQ3" s="179"/>
      <c r="BR3" s="179"/>
      <c r="BS3" s="179"/>
      <c r="BT3" s="179"/>
      <c r="BU3" s="179"/>
      <c r="BV3" s="179"/>
    </row>
    <row r="4" spans="1:74" ht="14.25" customHeight="1">
      <c r="A4" s="318" t="s">
        <v>19</v>
      </c>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179"/>
      <c r="AL4" s="179"/>
      <c r="AO4" s="178"/>
      <c r="AP4" s="178"/>
      <c r="AQ4" s="178"/>
      <c r="AR4" s="178"/>
      <c r="AS4" s="178"/>
      <c r="AT4" s="178"/>
      <c r="AU4" s="178"/>
      <c r="AV4" s="178"/>
      <c r="AW4" s="178"/>
      <c r="AX4" s="178"/>
      <c r="AY4" s="178"/>
      <c r="AZ4" s="178"/>
      <c r="BA4" s="178"/>
      <c r="BB4" s="178"/>
      <c r="BC4" s="178"/>
      <c r="BD4" s="178"/>
      <c r="BE4" s="178"/>
      <c r="BF4" s="178"/>
      <c r="BG4" s="178"/>
      <c r="BH4" s="178"/>
      <c r="BI4" s="178"/>
      <c r="BJ4" s="179"/>
      <c r="BK4" s="179"/>
      <c r="BL4" s="179"/>
      <c r="BN4" s="179"/>
      <c r="BO4" s="179"/>
      <c r="BP4" s="179"/>
      <c r="BQ4" s="179"/>
      <c r="BR4" s="179"/>
      <c r="BS4" s="179"/>
      <c r="BT4" s="179"/>
      <c r="BU4" s="179"/>
      <c r="BV4" s="179"/>
    </row>
    <row r="5" spans="1:74" ht="14.25" customHeight="1">
      <c r="AO5" s="178"/>
      <c r="AP5" s="178"/>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8"/>
      <c r="BO5" s="178"/>
      <c r="BP5" s="178"/>
      <c r="BQ5" s="178"/>
      <c r="BR5" s="178"/>
      <c r="BS5" s="178"/>
      <c r="BT5" s="178"/>
      <c r="BU5" s="178"/>
      <c r="BV5" s="178"/>
    </row>
    <row r="6" spans="1:74" ht="14.25" customHeight="1">
      <c r="G6" s="178"/>
      <c r="H6" s="178"/>
      <c r="I6" s="178"/>
      <c r="J6" s="178"/>
      <c r="K6" s="178"/>
      <c r="L6" s="178"/>
      <c r="M6" s="178"/>
      <c r="N6" s="178"/>
      <c r="O6" s="178"/>
      <c r="P6" s="178"/>
      <c r="Q6" s="178"/>
      <c r="R6" s="178"/>
      <c r="S6" s="178"/>
      <c r="T6" s="178"/>
      <c r="AO6" s="178"/>
      <c r="AP6" s="178"/>
      <c r="AQ6" s="178"/>
      <c r="AR6" s="178"/>
      <c r="AS6" s="178"/>
      <c r="AT6" s="178"/>
      <c r="AU6" s="178"/>
      <c r="AV6" s="178"/>
      <c r="AW6" s="178"/>
      <c r="AX6" s="178"/>
      <c r="AY6" s="178"/>
      <c r="AZ6" s="178"/>
      <c r="BA6" s="178"/>
      <c r="BB6" s="178"/>
      <c r="BC6" s="178"/>
      <c r="BD6" s="178"/>
      <c r="BE6" s="178"/>
      <c r="BF6" s="178"/>
      <c r="BG6" s="178"/>
      <c r="BH6" s="178"/>
      <c r="BI6" s="178"/>
      <c r="BJ6" s="178"/>
      <c r="BK6" s="178"/>
      <c r="BL6" s="178"/>
      <c r="BM6" s="178"/>
      <c r="BN6" s="178"/>
      <c r="BO6" s="178"/>
      <c r="BP6" s="178"/>
      <c r="BQ6" s="178"/>
      <c r="BR6" s="178"/>
      <c r="BS6" s="178"/>
      <c r="BT6" s="178"/>
      <c r="BU6" s="178"/>
      <c r="BV6" s="178"/>
    </row>
    <row r="7" spans="1:74" ht="14.25" customHeight="1">
      <c r="C7" s="178"/>
      <c r="D7" s="178"/>
      <c r="F7" s="178"/>
      <c r="G7" s="178"/>
      <c r="H7" s="178"/>
      <c r="I7" s="178"/>
      <c r="J7" s="178"/>
      <c r="K7" s="178"/>
      <c r="L7" s="178"/>
      <c r="M7" s="178"/>
      <c r="Z7" s="319"/>
      <c r="AA7" s="319"/>
      <c r="AB7" s="319"/>
      <c r="AC7" s="319"/>
      <c r="AD7" s="175" t="s">
        <v>2</v>
      </c>
      <c r="AE7" s="319"/>
      <c r="AF7" s="319"/>
      <c r="AG7" s="175" t="s">
        <v>3</v>
      </c>
      <c r="AH7" s="319"/>
      <c r="AI7" s="319"/>
      <c r="AJ7" s="175" t="s">
        <v>4</v>
      </c>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8"/>
      <c r="BO7" s="178"/>
      <c r="BP7" s="178"/>
      <c r="BQ7" s="178"/>
      <c r="BR7" s="178"/>
      <c r="BS7" s="178"/>
      <c r="BT7" s="178"/>
      <c r="BU7" s="178"/>
      <c r="BV7" s="178"/>
    </row>
    <row r="8" spans="1:74" ht="14.25" customHeight="1">
      <c r="C8" s="178"/>
      <c r="D8" s="178"/>
      <c r="E8" s="178"/>
      <c r="F8" s="178"/>
      <c r="G8" s="178"/>
      <c r="H8" s="178"/>
      <c r="I8" s="178"/>
      <c r="J8" s="178"/>
      <c r="K8" s="178"/>
      <c r="L8" s="178"/>
      <c r="M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row>
    <row r="9" spans="1:74" ht="18" customHeight="1">
      <c r="B9" s="320"/>
      <c r="C9" s="320"/>
      <c r="D9" s="320"/>
      <c r="E9" s="320"/>
      <c r="F9" s="320"/>
      <c r="G9" s="321" t="s">
        <v>264</v>
      </c>
      <c r="H9" s="321"/>
      <c r="I9" s="321"/>
      <c r="J9" s="321"/>
      <c r="K9" s="321"/>
      <c r="L9" s="178"/>
      <c r="M9" s="178"/>
      <c r="S9" s="322" t="s">
        <v>25</v>
      </c>
      <c r="T9" s="322"/>
      <c r="U9" s="322"/>
      <c r="V9" s="322"/>
      <c r="W9" s="323"/>
      <c r="X9" s="323"/>
      <c r="Y9" s="323"/>
      <c r="Z9" s="323"/>
      <c r="AA9" s="323"/>
      <c r="AB9" s="323"/>
      <c r="AC9" s="323"/>
      <c r="AD9" s="323"/>
      <c r="AE9" s="323"/>
      <c r="AF9" s="323"/>
      <c r="AG9" s="323"/>
      <c r="AH9" s="323"/>
      <c r="AI9" s="323"/>
      <c r="AJ9" s="323"/>
      <c r="AO9" s="178"/>
      <c r="AP9" s="178"/>
      <c r="AQ9" s="178"/>
      <c r="AR9" s="178"/>
      <c r="AS9" s="178"/>
      <c r="AT9" s="178"/>
      <c r="AU9" s="178"/>
      <c r="AV9" s="178"/>
      <c r="AW9" s="178"/>
      <c r="AX9" s="178"/>
      <c r="AY9" s="178"/>
      <c r="AZ9" s="178"/>
      <c r="BA9" s="178"/>
      <c r="BB9" s="178"/>
      <c r="BC9" s="178"/>
      <c r="BD9" s="178"/>
      <c r="BE9" s="178"/>
      <c r="BF9" s="178"/>
      <c r="BG9" s="178"/>
      <c r="BH9" s="178"/>
      <c r="BI9" s="178"/>
      <c r="BJ9" s="178"/>
      <c r="BK9" s="178"/>
      <c r="BL9" s="178"/>
      <c r="BM9" s="178"/>
      <c r="BN9" s="178"/>
      <c r="BO9" s="178"/>
      <c r="BP9" s="178"/>
      <c r="BQ9" s="178"/>
      <c r="BR9" s="178"/>
      <c r="BS9" s="178"/>
      <c r="BT9" s="178"/>
      <c r="BU9" s="178"/>
      <c r="BV9" s="178"/>
    </row>
    <row r="10" spans="1:74" ht="18" customHeight="1">
      <c r="B10" s="320"/>
      <c r="C10" s="320"/>
      <c r="D10" s="320"/>
      <c r="E10" s="320"/>
      <c r="F10" s="320"/>
      <c r="G10" s="321"/>
      <c r="H10" s="321"/>
      <c r="I10" s="321"/>
      <c r="J10" s="321"/>
      <c r="K10" s="321"/>
      <c r="L10" s="178"/>
      <c r="M10" s="178"/>
      <c r="S10" s="322"/>
      <c r="T10" s="322"/>
      <c r="U10" s="322"/>
      <c r="V10" s="322"/>
      <c r="W10" s="323"/>
      <c r="X10" s="323"/>
      <c r="Y10" s="323"/>
      <c r="Z10" s="323"/>
      <c r="AA10" s="323"/>
      <c r="AB10" s="323"/>
      <c r="AC10" s="323"/>
      <c r="AD10" s="323"/>
      <c r="AE10" s="323"/>
      <c r="AF10" s="323"/>
      <c r="AG10" s="323"/>
      <c r="AH10" s="323"/>
      <c r="AI10" s="323"/>
      <c r="AJ10" s="323"/>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row>
    <row r="11" spans="1:74" ht="18" customHeight="1">
      <c r="C11" s="178"/>
      <c r="D11" s="178"/>
      <c r="E11" s="178"/>
      <c r="F11" s="178"/>
      <c r="G11" s="178"/>
      <c r="H11" s="178"/>
      <c r="I11" s="178"/>
      <c r="J11" s="178"/>
      <c r="K11" s="178"/>
      <c r="L11" s="178"/>
      <c r="M11" s="178"/>
      <c r="O11" s="180" t="s">
        <v>265</v>
      </c>
      <c r="S11" s="322" t="s">
        <v>24</v>
      </c>
      <c r="T11" s="322"/>
      <c r="U11" s="322"/>
      <c r="V11" s="322"/>
      <c r="W11" s="324"/>
      <c r="X11" s="324"/>
      <c r="Y11" s="324"/>
      <c r="Z11" s="324"/>
      <c r="AA11" s="324"/>
      <c r="AB11" s="324"/>
      <c r="AC11" s="324"/>
      <c r="AD11" s="324"/>
      <c r="AE11" s="324"/>
      <c r="AF11" s="324"/>
      <c r="AG11" s="324"/>
      <c r="AH11" s="324"/>
      <c r="AI11" s="324"/>
      <c r="AJ11" s="324"/>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row>
    <row r="12" spans="1:74" ht="18" customHeight="1">
      <c r="C12" s="178"/>
      <c r="D12" s="178"/>
      <c r="E12" s="178"/>
      <c r="F12" s="178"/>
      <c r="G12" s="178"/>
      <c r="H12" s="178"/>
      <c r="I12" s="178"/>
      <c r="J12" s="178"/>
      <c r="K12" s="178"/>
      <c r="L12" s="178"/>
      <c r="M12" s="178"/>
      <c r="S12" s="322"/>
      <c r="T12" s="322"/>
      <c r="U12" s="322"/>
      <c r="V12" s="322"/>
      <c r="W12" s="324"/>
      <c r="X12" s="324"/>
      <c r="Y12" s="324"/>
      <c r="Z12" s="324"/>
      <c r="AA12" s="324"/>
      <c r="AB12" s="324"/>
      <c r="AC12" s="324"/>
      <c r="AD12" s="324"/>
      <c r="AE12" s="324"/>
      <c r="AF12" s="324"/>
      <c r="AG12" s="324"/>
      <c r="AH12" s="324"/>
      <c r="AI12" s="324"/>
      <c r="AJ12" s="324"/>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row>
    <row r="13" spans="1:74" ht="18" customHeight="1">
      <c r="C13" s="178"/>
      <c r="D13" s="178"/>
      <c r="E13" s="178"/>
      <c r="F13" s="178"/>
      <c r="G13" s="178"/>
      <c r="H13" s="178"/>
      <c r="I13" s="178"/>
      <c r="J13" s="178"/>
      <c r="K13" s="178"/>
      <c r="L13" s="178"/>
      <c r="M13" s="178"/>
      <c r="S13" s="322" t="s">
        <v>266</v>
      </c>
      <c r="T13" s="322"/>
      <c r="U13" s="322"/>
      <c r="V13" s="322"/>
      <c r="W13" s="322"/>
      <c r="X13" s="322"/>
      <c r="Y13" s="322"/>
      <c r="Z13" s="323"/>
      <c r="AA13" s="323"/>
      <c r="AB13" s="323"/>
      <c r="AC13" s="323"/>
      <c r="AD13" s="323"/>
      <c r="AE13" s="323"/>
      <c r="AF13" s="323"/>
      <c r="AG13" s="323"/>
      <c r="AH13" s="323"/>
      <c r="AI13" s="323"/>
      <c r="AJ13" s="323"/>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c r="BP13" s="178"/>
      <c r="BQ13" s="178"/>
      <c r="BR13" s="178"/>
      <c r="BS13" s="178"/>
      <c r="BT13" s="178"/>
      <c r="BU13" s="178"/>
      <c r="BV13" s="178"/>
    </row>
    <row r="14" spans="1:74" ht="18" customHeight="1">
      <c r="C14" s="178"/>
      <c r="D14" s="178"/>
      <c r="E14" s="178"/>
      <c r="F14" s="178"/>
      <c r="G14" s="178"/>
      <c r="H14" s="178"/>
      <c r="I14" s="178"/>
      <c r="J14" s="178"/>
      <c r="K14" s="178"/>
      <c r="L14" s="178"/>
      <c r="M14" s="178"/>
      <c r="S14" s="322"/>
      <c r="T14" s="322"/>
      <c r="U14" s="322"/>
      <c r="V14" s="322"/>
      <c r="W14" s="322"/>
      <c r="X14" s="322"/>
      <c r="Y14" s="322"/>
      <c r="Z14" s="323"/>
      <c r="AA14" s="323"/>
      <c r="AB14" s="323"/>
      <c r="AC14" s="323"/>
      <c r="AD14" s="323"/>
      <c r="AE14" s="323"/>
      <c r="AF14" s="323"/>
      <c r="AG14" s="323"/>
      <c r="AH14" s="323"/>
      <c r="AI14" s="323"/>
      <c r="AJ14" s="323"/>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c r="BP14" s="178"/>
      <c r="BQ14" s="178"/>
      <c r="BR14" s="178"/>
      <c r="BS14" s="178"/>
      <c r="BT14" s="178"/>
      <c r="BU14" s="178"/>
      <c r="BV14" s="178"/>
    </row>
    <row r="15" spans="1:74" ht="15.6" customHeight="1">
      <c r="C15" s="178"/>
      <c r="D15" s="178"/>
      <c r="E15" s="178"/>
      <c r="F15" s="178"/>
      <c r="G15" s="178"/>
      <c r="H15" s="178"/>
      <c r="I15" s="178"/>
      <c r="J15" s="178"/>
      <c r="K15" s="178"/>
      <c r="L15" s="178"/>
      <c r="M15" s="178"/>
      <c r="S15" s="223"/>
      <c r="T15" s="223"/>
      <c r="U15" s="223"/>
      <c r="V15" s="223"/>
      <c r="W15" s="223"/>
      <c r="X15" s="223"/>
      <c r="Y15" s="223"/>
      <c r="Z15" s="224"/>
      <c r="AA15" s="224"/>
      <c r="AB15" s="224"/>
      <c r="AC15" s="224"/>
      <c r="AD15" s="224"/>
      <c r="AE15" s="224"/>
      <c r="AF15" s="224"/>
      <c r="AG15" s="224"/>
      <c r="AH15" s="224"/>
      <c r="AI15" s="224"/>
      <c r="AJ15" s="224"/>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c r="BP15" s="178"/>
      <c r="BQ15" s="178"/>
      <c r="BR15" s="178"/>
      <c r="BS15" s="178"/>
      <c r="BT15" s="178"/>
      <c r="BU15" s="178"/>
      <c r="BV15" s="178"/>
    </row>
    <row r="16" spans="1:74" ht="14.25" customHeight="1">
      <c r="E16" s="175" t="s">
        <v>21</v>
      </c>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N16" s="178"/>
      <c r="BO16" s="178"/>
      <c r="BP16" s="178"/>
      <c r="BQ16" s="178"/>
      <c r="BR16" s="178"/>
      <c r="BS16" s="178"/>
      <c r="BT16" s="178"/>
      <c r="BU16" s="178"/>
      <c r="BV16" s="178"/>
    </row>
    <row r="17" spans="2:74" ht="14.25" customHeight="1">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N17" s="178"/>
      <c r="BO17" s="178"/>
      <c r="BP17" s="178"/>
      <c r="BQ17" s="178"/>
      <c r="BR17" s="178"/>
      <c r="BS17" s="178"/>
      <c r="BT17" s="178"/>
      <c r="BU17" s="178"/>
      <c r="BV17" s="178"/>
    </row>
    <row r="18" spans="2:74" s="178" customFormat="1" ht="18" customHeight="1">
      <c r="I18" s="179"/>
      <c r="J18" s="179"/>
      <c r="K18" s="179"/>
      <c r="L18" s="179"/>
      <c r="M18" s="179"/>
      <c r="N18" s="179"/>
      <c r="O18" s="179"/>
      <c r="P18" s="179"/>
      <c r="Q18" s="179"/>
      <c r="R18" s="179"/>
      <c r="S18" s="179"/>
      <c r="T18" s="315" t="s">
        <v>22</v>
      </c>
      <c r="U18" s="316"/>
      <c r="V18" s="316"/>
      <c r="W18" s="316"/>
      <c r="X18" s="316"/>
      <c r="Y18" s="316"/>
      <c r="Z18" s="317"/>
      <c r="AA18" s="181"/>
      <c r="AB18" s="182"/>
      <c r="AC18" s="182"/>
      <c r="AD18" s="182"/>
      <c r="AE18" s="182"/>
      <c r="AF18" s="182"/>
      <c r="AG18" s="182"/>
      <c r="AH18" s="182"/>
      <c r="AI18" s="182"/>
      <c r="AJ18" s="183"/>
      <c r="AK18" s="179"/>
      <c r="AL18" s="179"/>
      <c r="AO18" s="184"/>
      <c r="AP18" s="184"/>
      <c r="AQ18" s="184"/>
      <c r="AR18" s="184"/>
      <c r="AS18" s="184"/>
      <c r="AT18" s="184"/>
      <c r="AU18" s="184"/>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row>
    <row r="19" spans="2:74" s="178" customFormat="1" ht="18" customHeight="1">
      <c r="I19" s="179"/>
      <c r="J19" s="179"/>
      <c r="K19" s="179"/>
      <c r="L19" s="179"/>
      <c r="M19" s="179"/>
      <c r="N19" s="179"/>
      <c r="O19" s="179"/>
      <c r="P19" s="179"/>
      <c r="Q19" s="179"/>
      <c r="R19" s="179"/>
      <c r="S19" s="179"/>
      <c r="T19" s="315" t="s">
        <v>267</v>
      </c>
      <c r="U19" s="316"/>
      <c r="V19" s="316"/>
      <c r="W19" s="317"/>
      <c r="X19" s="227"/>
      <c r="Y19" s="228"/>
      <c r="Z19" s="228"/>
      <c r="AA19" s="228"/>
      <c r="AB19" s="228"/>
      <c r="AC19" s="228"/>
      <c r="AD19" s="228"/>
      <c r="AE19" s="228"/>
      <c r="AF19" s="228"/>
      <c r="AG19" s="228"/>
      <c r="AH19" s="228"/>
      <c r="AI19" s="228"/>
      <c r="AJ19" s="229"/>
      <c r="AK19" s="179"/>
      <c r="AL19" s="179"/>
      <c r="AO19" s="184"/>
      <c r="AP19" s="184"/>
      <c r="AQ19" s="184"/>
      <c r="AR19" s="184"/>
      <c r="AS19" s="184"/>
      <c r="AT19" s="184"/>
      <c r="AU19" s="184"/>
      <c r="AV19" s="179"/>
      <c r="AW19" s="179"/>
      <c r="AX19" s="179"/>
      <c r="AY19" s="179"/>
      <c r="AZ19" s="179"/>
      <c r="BA19" s="179"/>
      <c r="BB19" s="179"/>
      <c r="BC19" s="179"/>
      <c r="BD19" s="179"/>
      <c r="BE19" s="179"/>
      <c r="BF19" s="179"/>
      <c r="BG19" s="179"/>
      <c r="BH19" s="179"/>
      <c r="BI19" s="179"/>
      <c r="BJ19" s="179"/>
      <c r="BK19" s="179"/>
      <c r="BL19" s="179"/>
      <c r="BM19" s="179"/>
      <c r="BN19" s="179"/>
      <c r="BO19" s="179"/>
      <c r="BP19" s="179"/>
      <c r="BQ19" s="179"/>
      <c r="BR19" s="179"/>
      <c r="BS19" s="179"/>
      <c r="BT19" s="179"/>
      <c r="BU19" s="179"/>
      <c r="BV19" s="179"/>
    </row>
    <row r="20" spans="2:74" s="178" customFormat="1" ht="14.25" customHeight="1">
      <c r="B20" s="262" t="s">
        <v>23</v>
      </c>
      <c r="C20" s="299"/>
      <c r="D20" s="299"/>
      <c r="E20" s="299"/>
      <c r="F20" s="299"/>
      <c r="G20" s="299"/>
      <c r="H20" s="299"/>
      <c r="I20" s="299"/>
      <c r="J20" s="299"/>
      <c r="K20" s="299"/>
      <c r="L20" s="299"/>
      <c r="M20" s="299"/>
      <c r="N20" s="299"/>
      <c r="O20" s="299"/>
      <c r="P20" s="299"/>
      <c r="Q20" s="299"/>
      <c r="R20" s="299"/>
      <c r="S20" s="263"/>
      <c r="T20" s="302" t="s">
        <v>24</v>
      </c>
      <c r="U20" s="303"/>
      <c r="V20" s="303"/>
      <c r="W20" s="304"/>
      <c r="X20" s="304"/>
      <c r="Y20" s="304"/>
      <c r="Z20" s="304"/>
      <c r="AA20" s="304"/>
      <c r="AB20" s="304"/>
      <c r="AC20" s="304"/>
      <c r="AD20" s="304"/>
      <c r="AE20" s="304"/>
      <c r="AF20" s="304"/>
      <c r="AG20" s="304"/>
      <c r="AH20" s="304"/>
      <c r="AI20" s="304"/>
      <c r="AJ20" s="305"/>
      <c r="AK20" s="179"/>
      <c r="AL20" s="179"/>
      <c r="AO20" s="184"/>
      <c r="AP20" s="184"/>
      <c r="AQ20" s="184"/>
      <c r="AR20" s="184"/>
      <c r="AS20" s="184"/>
      <c r="AT20" s="184"/>
      <c r="AU20" s="184"/>
      <c r="AV20" s="179"/>
      <c r="AW20" s="179"/>
      <c r="AX20" s="179"/>
      <c r="AY20" s="179"/>
      <c r="AZ20" s="185"/>
      <c r="BA20" s="185"/>
      <c r="BB20" s="179"/>
      <c r="BC20" s="179"/>
      <c r="BD20" s="179"/>
      <c r="BE20" s="179"/>
      <c r="BF20" s="184"/>
      <c r="BG20" s="185"/>
      <c r="BH20" s="179"/>
      <c r="BJ20" s="179"/>
      <c r="BL20" s="179"/>
      <c r="BM20" s="179"/>
      <c r="BN20" s="179"/>
      <c r="BO20" s="179"/>
      <c r="BQ20" s="179"/>
      <c r="BR20" s="179"/>
      <c r="BS20" s="179"/>
      <c r="BT20" s="179"/>
      <c r="BU20" s="179"/>
      <c r="BV20" s="179"/>
    </row>
    <row r="21" spans="2:74" s="178" customFormat="1" ht="14.25" customHeight="1">
      <c r="B21" s="277"/>
      <c r="C21" s="300"/>
      <c r="D21" s="300"/>
      <c r="E21" s="300"/>
      <c r="F21" s="300"/>
      <c r="G21" s="300"/>
      <c r="H21" s="300"/>
      <c r="I21" s="300"/>
      <c r="J21" s="300"/>
      <c r="K21" s="300"/>
      <c r="L21" s="300"/>
      <c r="M21" s="300"/>
      <c r="N21" s="300"/>
      <c r="O21" s="300"/>
      <c r="P21" s="300"/>
      <c r="Q21" s="300"/>
      <c r="R21" s="300"/>
      <c r="S21" s="278"/>
      <c r="T21" s="306"/>
      <c r="U21" s="307"/>
      <c r="V21" s="307"/>
      <c r="W21" s="272"/>
      <c r="X21" s="272"/>
      <c r="Y21" s="272"/>
      <c r="Z21" s="272"/>
      <c r="AA21" s="272"/>
      <c r="AB21" s="272"/>
      <c r="AC21" s="272"/>
      <c r="AD21" s="272"/>
      <c r="AE21" s="272"/>
      <c r="AF21" s="272"/>
      <c r="AG21" s="272"/>
      <c r="AH21" s="272"/>
      <c r="AI21" s="272"/>
      <c r="AJ21" s="273"/>
      <c r="AK21" s="179"/>
      <c r="AL21" s="179"/>
      <c r="AO21" s="184"/>
      <c r="AP21" s="184"/>
      <c r="AQ21" s="184"/>
      <c r="AR21" s="184"/>
      <c r="AS21" s="184"/>
      <c r="AT21" s="184"/>
      <c r="AU21" s="184"/>
      <c r="AV21" s="179"/>
      <c r="AW21" s="179"/>
      <c r="AX21" s="179"/>
      <c r="AY21" s="179"/>
      <c r="AZ21" s="185"/>
      <c r="BA21" s="185"/>
      <c r="BB21" s="179"/>
      <c r="BC21" s="179"/>
      <c r="BD21" s="179"/>
      <c r="BE21" s="179"/>
      <c r="BF21" s="185"/>
      <c r="BG21" s="185"/>
      <c r="BH21" s="179"/>
      <c r="BJ21" s="179"/>
      <c r="BL21" s="179"/>
      <c r="BM21" s="179"/>
      <c r="BN21" s="179"/>
      <c r="BO21" s="179"/>
      <c r="BP21" s="179"/>
      <c r="BQ21" s="179"/>
      <c r="BR21" s="179"/>
      <c r="BS21" s="179"/>
      <c r="BT21" s="179"/>
      <c r="BU21" s="179"/>
      <c r="BV21" s="179"/>
    </row>
    <row r="22" spans="2:74" s="178" customFormat="1" ht="14.25" customHeight="1">
      <c r="B22" s="277"/>
      <c r="C22" s="300"/>
      <c r="D22" s="300"/>
      <c r="E22" s="300"/>
      <c r="F22" s="300"/>
      <c r="G22" s="300"/>
      <c r="H22" s="300"/>
      <c r="I22" s="300"/>
      <c r="J22" s="300"/>
      <c r="K22" s="300"/>
      <c r="L22" s="300"/>
      <c r="M22" s="300"/>
      <c r="N22" s="300"/>
      <c r="O22" s="300"/>
      <c r="P22" s="300"/>
      <c r="Q22" s="300"/>
      <c r="R22" s="300"/>
      <c r="S22" s="278"/>
      <c r="T22" s="302" t="s">
        <v>25</v>
      </c>
      <c r="U22" s="303"/>
      <c r="V22" s="303"/>
      <c r="W22" s="303"/>
      <c r="X22" s="303"/>
      <c r="Y22" s="303"/>
      <c r="Z22" s="303"/>
      <c r="AA22" s="303"/>
      <c r="AB22" s="303"/>
      <c r="AC22" s="303"/>
      <c r="AD22" s="303"/>
      <c r="AE22" s="303"/>
      <c r="AF22" s="303"/>
      <c r="AG22" s="303"/>
      <c r="AH22" s="303"/>
      <c r="AI22" s="303"/>
      <c r="AJ22" s="308"/>
      <c r="AK22" s="179"/>
      <c r="AL22" s="179"/>
      <c r="AO22" s="184"/>
      <c r="AV22" s="179"/>
      <c r="AW22" s="179"/>
      <c r="AX22" s="179"/>
      <c r="AY22" s="179"/>
      <c r="AZ22" s="179"/>
      <c r="BA22" s="179"/>
      <c r="BB22" s="179"/>
      <c r="BC22" s="179"/>
      <c r="BD22" s="179"/>
      <c r="BE22" s="179"/>
      <c r="BF22" s="179"/>
      <c r="BG22" s="179"/>
      <c r="BH22" s="179"/>
      <c r="BI22" s="179"/>
      <c r="BJ22" s="179"/>
      <c r="BK22" s="179"/>
      <c r="BL22" s="179"/>
      <c r="BM22" s="179"/>
      <c r="BN22" s="179"/>
      <c r="BO22" s="179"/>
      <c r="BP22" s="179"/>
      <c r="BQ22" s="179"/>
      <c r="BR22" s="179"/>
      <c r="BS22" s="179"/>
      <c r="BT22" s="179"/>
      <c r="BU22" s="179"/>
      <c r="BV22" s="179"/>
    </row>
    <row r="23" spans="2:74" s="178" customFormat="1" ht="14.25" customHeight="1">
      <c r="B23" s="277"/>
      <c r="C23" s="300"/>
      <c r="D23" s="300"/>
      <c r="E23" s="300"/>
      <c r="F23" s="300"/>
      <c r="G23" s="300"/>
      <c r="H23" s="300"/>
      <c r="I23" s="300"/>
      <c r="J23" s="300"/>
      <c r="K23" s="300"/>
      <c r="L23" s="300"/>
      <c r="M23" s="300"/>
      <c r="N23" s="300"/>
      <c r="O23" s="300"/>
      <c r="P23" s="300"/>
      <c r="Q23" s="300"/>
      <c r="R23" s="300"/>
      <c r="S23" s="278"/>
      <c r="T23" s="309"/>
      <c r="U23" s="310"/>
      <c r="V23" s="310"/>
      <c r="W23" s="310"/>
      <c r="X23" s="310"/>
      <c r="Y23" s="310"/>
      <c r="Z23" s="310"/>
      <c r="AA23" s="310"/>
      <c r="AB23" s="310"/>
      <c r="AC23" s="310"/>
      <c r="AD23" s="310"/>
      <c r="AE23" s="310"/>
      <c r="AF23" s="310"/>
      <c r="AG23" s="310"/>
      <c r="AH23" s="310"/>
      <c r="AI23" s="310"/>
      <c r="AJ23" s="311"/>
      <c r="AK23" s="179"/>
      <c r="AL23" s="179"/>
      <c r="AO23" s="184"/>
      <c r="AV23" s="179"/>
      <c r="AW23" s="179"/>
      <c r="AX23" s="179"/>
      <c r="AY23" s="179"/>
      <c r="AZ23" s="179"/>
      <c r="BA23" s="179"/>
      <c r="BB23" s="179"/>
      <c r="BC23" s="179"/>
      <c r="BD23" s="179"/>
      <c r="BE23" s="179"/>
      <c r="BF23" s="179"/>
      <c r="BG23" s="179"/>
      <c r="BH23" s="179"/>
      <c r="BI23" s="179"/>
      <c r="BJ23" s="179"/>
      <c r="BK23" s="179"/>
      <c r="BL23" s="179"/>
      <c r="BM23" s="179"/>
      <c r="BN23" s="179"/>
      <c r="BO23" s="179"/>
      <c r="BP23" s="179"/>
      <c r="BQ23" s="179"/>
      <c r="BR23" s="179"/>
      <c r="BS23" s="179"/>
      <c r="BT23" s="179"/>
      <c r="BU23" s="179"/>
      <c r="BV23" s="179"/>
    </row>
    <row r="24" spans="2:74" s="178" customFormat="1" ht="14.25" customHeight="1">
      <c r="B24" s="264"/>
      <c r="C24" s="301"/>
      <c r="D24" s="301"/>
      <c r="E24" s="301"/>
      <c r="F24" s="301"/>
      <c r="G24" s="301"/>
      <c r="H24" s="301"/>
      <c r="I24" s="301"/>
      <c r="J24" s="301"/>
      <c r="K24" s="301"/>
      <c r="L24" s="301"/>
      <c r="M24" s="301"/>
      <c r="N24" s="301"/>
      <c r="O24" s="301"/>
      <c r="P24" s="301"/>
      <c r="Q24" s="301"/>
      <c r="R24" s="301"/>
      <c r="S24" s="265"/>
      <c r="T24" s="312"/>
      <c r="U24" s="313"/>
      <c r="V24" s="313"/>
      <c r="W24" s="313"/>
      <c r="X24" s="313"/>
      <c r="Y24" s="313"/>
      <c r="Z24" s="313"/>
      <c r="AA24" s="313"/>
      <c r="AB24" s="313"/>
      <c r="AC24" s="313"/>
      <c r="AD24" s="313"/>
      <c r="AE24" s="313"/>
      <c r="AF24" s="313"/>
      <c r="AG24" s="313"/>
      <c r="AH24" s="313"/>
      <c r="AI24" s="313"/>
      <c r="AJ24" s="314"/>
      <c r="AO24" s="184"/>
      <c r="AP24" s="184"/>
    </row>
    <row r="25" spans="2:74" s="178" customFormat="1" ht="27" customHeight="1">
      <c r="B25" s="291" t="s">
        <v>26</v>
      </c>
      <c r="C25" s="292"/>
      <c r="D25" s="292"/>
      <c r="E25" s="292"/>
      <c r="F25" s="292"/>
      <c r="G25" s="292"/>
      <c r="H25" s="292"/>
      <c r="I25" s="292"/>
      <c r="J25" s="292"/>
      <c r="K25" s="292"/>
      <c r="L25" s="292"/>
      <c r="M25" s="292"/>
      <c r="N25" s="292"/>
      <c r="O25" s="292"/>
      <c r="P25" s="292"/>
      <c r="Q25" s="292"/>
      <c r="R25" s="292"/>
      <c r="S25" s="293"/>
      <c r="T25" s="296"/>
      <c r="U25" s="297"/>
      <c r="V25" s="297"/>
      <c r="W25" s="297"/>
      <c r="X25" s="297"/>
      <c r="Y25" s="297"/>
      <c r="Z25" s="297"/>
      <c r="AA25" s="297"/>
      <c r="AB25" s="297"/>
      <c r="AC25" s="297"/>
      <c r="AD25" s="297"/>
      <c r="AE25" s="297"/>
      <c r="AF25" s="297"/>
      <c r="AG25" s="297"/>
      <c r="AH25" s="297"/>
      <c r="AI25" s="297"/>
      <c r="AJ25" s="298"/>
      <c r="AO25" s="184"/>
      <c r="AP25" s="184"/>
    </row>
    <row r="26" spans="2:74" s="178" customFormat="1" ht="14.25" customHeight="1">
      <c r="B26" s="291" t="s">
        <v>27</v>
      </c>
      <c r="C26" s="292"/>
      <c r="D26" s="292"/>
      <c r="E26" s="292"/>
      <c r="F26" s="292"/>
      <c r="G26" s="292"/>
      <c r="H26" s="292"/>
      <c r="I26" s="292"/>
      <c r="J26" s="292"/>
      <c r="K26" s="292"/>
      <c r="L26" s="292"/>
      <c r="M26" s="292"/>
      <c r="N26" s="292"/>
      <c r="O26" s="292"/>
      <c r="P26" s="292"/>
      <c r="Q26" s="292"/>
      <c r="R26" s="292"/>
      <c r="S26" s="293"/>
      <c r="T26" s="291"/>
      <c r="U26" s="292"/>
      <c r="V26" s="292"/>
      <c r="W26" s="292"/>
      <c r="X26" s="292"/>
      <c r="Y26" s="186" t="s">
        <v>28</v>
      </c>
      <c r="Z26" s="292"/>
      <c r="AA26" s="292"/>
      <c r="AB26" s="292"/>
      <c r="AC26" s="186" t="s">
        <v>29</v>
      </c>
      <c r="AD26" s="292"/>
      <c r="AE26" s="292"/>
      <c r="AF26" s="292"/>
      <c r="AG26" s="186" t="s">
        <v>30</v>
      </c>
      <c r="AH26" s="292"/>
      <c r="AI26" s="292"/>
      <c r="AJ26" s="293"/>
      <c r="AO26" s="184"/>
      <c r="AP26" s="184"/>
    </row>
    <row r="27" spans="2:74" s="178" customFormat="1" ht="14.25" customHeight="1">
      <c r="B27" s="291" t="s">
        <v>31</v>
      </c>
      <c r="C27" s="292"/>
      <c r="D27" s="292"/>
      <c r="E27" s="292"/>
      <c r="F27" s="292"/>
      <c r="G27" s="292"/>
      <c r="H27" s="292"/>
      <c r="I27" s="292"/>
      <c r="J27" s="292"/>
      <c r="K27" s="292"/>
      <c r="L27" s="292"/>
      <c r="M27" s="292"/>
      <c r="N27" s="292"/>
      <c r="O27" s="292"/>
      <c r="P27" s="292"/>
      <c r="Q27" s="292"/>
      <c r="R27" s="292"/>
      <c r="S27" s="293"/>
      <c r="T27" s="291" t="s">
        <v>32</v>
      </c>
      <c r="U27" s="292"/>
      <c r="V27" s="292"/>
      <c r="W27" s="292"/>
      <c r="X27" s="292"/>
      <c r="Y27" s="292"/>
      <c r="Z27" s="292"/>
      <c r="AA27" s="292"/>
      <c r="AB27" s="292"/>
      <c r="AC27" s="292"/>
      <c r="AD27" s="292"/>
      <c r="AE27" s="292"/>
      <c r="AF27" s="292"/>
      <c r="AG27" s="292"/>
      <c r="AH27" s="292"/>
      <c r="AI27" s="292"/>
      <c r="AJ27" s="293"/>
      <c r="AO27" s="184"/>
      <c r="AP27" s="184"/>
    </row>
    <row r="28" spans="2:74" s="178" customFormat="1" ht="14.25" customHeight="1">
      <c r="B28" s="262"/>
      <c r="C28" s="263"/>
      <c r="D28" s="187" t="s">
        <v>33</v>
      </c>
      <c r="E28" s="188"/>
      <c r="F28" s="188"/>
      <c r="G28" s="188"/>
      <c r="H28" s="188"/>
      <c r="I28" s="188"/>
      <c r="J28" s="188"/>
      <c r="K28" s="188"/>
      <c r="L28" s="188"/>
      <c r="M28" s="188"/>
      <c r="N28" s="188"/>
      <c r="O28" s="188"/>
      <c r="P28" s="188"/>
      <c r="Q28" s="189"/>
      <c r="R28" s="189"/>
      <c r="S28" s="190"/>
      <c r="T28" s="191" t="s">
        <v>34</v>
      </c>
      <c r="U28" s="189"/>
      <c r="V28" s="189"/>
      <c r="W28" s="189"/>
      <c r="X28" s="189"/>
      <c r="Y28" s="189"/>
      <c r="Z28" s="189"/>
      <c r="AA28" s="189"/>
      <c r="AB28" s="189"/>
      <c r="AC28" s="189"/>
      <c r="AD28" s="189"/>
      <c r="AE28" s="189"/>
      <c r="AF28" s="189"/>
      <c r="AG28" s="189"/>
      <c r="AH28" s="189"/>
      <c r="AI28" s="189"/>
      <c r="AJ28" s="190"/>
      <c r="AO28" s="184"/>
      <c r="AP28" s="184"/>
    </row>
    <row r="29" spans="2:74" s="178" customFormat="1" ht="14.25" customHeight="1">
      <c r="B29" s="294"/>
      <c r="C29" s="295"/>
      <c r="D29" s="192" t="s">
        <v>35</v>
      </c>
      <c r="E29" s="193"/>
      <c r="F29" s="193"/>
      <c r="G29" s="193"/>
      <c r="H29" s="186"/>
      <c r="I29" s="186"/>
      <c r="J29" s="186"/>
      <c r="K29" s="186"/>
      <c r="L29" s="186"/>
      <c r="M29" s="186"/>
      <c r="N29" s="186"/>
      <c r="O29" s="186"/>
      <c r="P29" s="186"/>
      <c r="Q29" s="186"/>
      <c r="R29" s="189"/>
      <c r="S29" s="190"/>
      <c r="T29" s="268"/>
      <c r="U29" s="269"/>
      <c r="V29" s="269"/>
      <c r="W29" s="269"/>
      <c r="X29" s="269"/>
      <c r="Y29" s="269"/>
      <c r="Z29" s="269"/>
      <c r="AA29" s="269"/>
      <c r="AB29" s="269"/>
      <c r="AC29" s="269"/>
      <c r="AD29" s="269"/>
      <c r="AE29" s="269"/>
      <c r="AF29" s="269"/>
      <c r="AG29" s="269"/>
      <c r="AH29" s="269"/>
      <c r="AI29" s="269"/>
      <c r="AJ29" s="270"/>
      <c r="AO29" s="184"/>
      <c r="AP29" s="184"/>
    </row>
    <row r="30" spans="2:74" s="178" customFormat="1" ht="14.25" customHeight="1">
      <c r="B30" s="294"/>
      <c r="C30" s="295"/>
      <c r="D30" s="192" t="s">
        <v>36</v>
      </c>
      <c r="E30" s="193"/>
      <c r="F30" s="193"/>
      <c r="G30" s="193"/>
      <c r="H30" s="186"/>
      <c r="I30" s="186"/>
      <c r="J30" s="186"/>
      <c r="K30" s="186"/>
      <c r="L30" s="186"/>
      <c r="M30" s="186"/>
      <c r="N30" s="186"/>
      <c r="O30" s="186"/>
      <c r="P30" s="186"/>
      <c r="Q30" s="186"/>
      <c r="R30" s="186"/>
      <c r="S30" s="194"/>
      <c r="T30" s="268"/>
      <c r="U30" s="269"/>
      <c r="V30" s="269"/>
      <c r="W30" s="269"/>
      <c r="X30" s="269"/>
      <c r="Y30" s="269"/>
      <c r="Z30" s="269"/>
      <c r="AA30" s="269"/>
      <c r="AB30" s="269"/>
      <c r="AC30" s="269"/>
      <c r="AD30" s="269"/>
      <c r="AE30" s="269"/>
      <c r="AF30" s="269"/>
      <c r="AG30" s="269"/>
      <c r="AH30" s="269"/>
      <c r="AI30" s="269"/>
      <c r="AJ30" s="270"/>
      <c r="AO30" s="184"/>
      <c r="AP30" s="184"/>
    </row>
    <row r="31" spans="2:74" s="178" customFormat="1" ht="14.25" customHeight="1">
      <c r="B31" s="262"/>
      <c r="C31" s="263"/>
      <c r="D31" s="187" t="s">
        <v>37</v>
      </c>
      <c r="E31" s="188"/>
      <c r="F31" s="188"/>
      <c r="G31" s="188"/>
      <c r="H31" s="188"/>
      <c r="I31" s="188"/>
      <c r="J31" s="188"/>
      <c r="K31" s="188"/>
      <c r="L31" s="188"/>
      <c r="M31" s="188"/>
      <c r="N31" s="188"/>
      <c r="O31" s="188"/>
      <c r="P31" s="188"/>
      <c r="Q31" s="188"/>
      <c r="R31" s="188"/>
      <c r="S31" s="195"/>
      <c r="T31" s="268"/>
      <c r="U31" s="269"/>
      <c r="V31" s="269"/>
      <c r="W31" s="269"/>
      <c r="X31" s="269"/>
      <c r="Y31" s="269"/>
      <c r="Z31" s="269"/>
      <c r="AA31" s="269"/>
      <c r="AB31" s="269"/>
      <c r="AC31" s="269"/>
      <c r="AD31" s="269"/>
      <c r="AE31" s="269"/>
      <c r="AF31" s="269"/>
      <c r="AG31" s="269"/>
      <c r="AH31" s="269"/>
      <c r="AI31" s="269"/>
      <c r="AJ31" s="270"/>
      <c r="AO31" s="184"/>
      <c r="AP31" s="184"/>
    </row>
    <row r="32" spans="2:74" s="178" customFormat="1" ht="14.25" customHeight="1">
      <c r="B32" s="262"/>
      <c r="C32" s="263"/>
      <c r="D32" s="196" t="s">
        <v>268</v>
      </c>
      <c r="E32" s="186"/>
      <c r="F32" s="186"/>
      <c r="G32" s="186"/>
      <c r="H32" s="186"/>
      <c r="I32" s="186"/>
      <c r="J32" s="186"/>
      <c r="K32" s="186"/>
      <c r="L32" s="186"/>
      <c r="M32" s="186"/>
      <c r="N32" s="186"/>
      <c r="O32" s="186"/>
      <c r="P32" s="186"/>
      <c r="Q32" s="186"/>
      <c r="R32" s="189"/>
      <c r="S32" s="190"/>
      <c r="T32" s="268"/>
      <c r="U32" s="269"/>
      <c r="V32" s="269"/>
      <c r="W32" s="269"/>
      <c r="X32" s="269"/>
      <c r="Y32" s="269"/>
      <c r="Z32" s="269"/>
      <c r="AA32" s="269"/>
      <c r="AB32" s="269"/>
      <c r="AC32" s="269"/>
      <c r="AD32" s="269"/>
      <c r="AE32" s="269"/>
      <c r="AF32" s="269"/>
      <c r="AG32" s="269"/>
      <c r="AH32" s="269"/>
      <c r="AI32" s="269"/>
      <c r="AJ32" s="270"/>
      <c r="AO32" s="184"/>
      <c r="AP32" s="184"/>
    </row>
    <row r="33" spans="2:47" s="178" customFormat="1" ht="14.25" customHeight="1">
      <c r="B33" s="262"/>
      <c r="C33" s="263"/>
      <c r="D33" s="196" t="s">
        <v>269</v>
      </c>
      <c r="E33" s="186"/>
      <c r="F33" s="186"/>
      <c r="G33" s="186"/>
      <c r="H33" s="186"/>
      <c r="I33" s="186"/>
      <c r="J33" s="186"/>
      <c r="K33" s="186"/>
      <c r="L33" s="186"/>
      <c r="M33" s="186"/>
      <c r="N33" s="186"/>
      <c r="O33" s="186"/>
      <c r="P33" s="186"/>
      <c r="Q33" s="186"/>
      <c r="R33" s="189"/>
      <c r="S33" s="190"/>
      <c r="T33" s="268"/>
      <c r="U33" s="269"/>
      <c r="V33" s="269"/>
      <c r="W33" s="269"/>
      <c r="X33" s="269"/>
      <c r="Y33" s="269"/>
      <c r="Z33" s="269"/>
      <c r="AA33" s="269"/>
      <c r="AB33" s="269"/>
      <c r="AC33" s="269"/>
      <c r="AD33" s="269"/>
      <c r="AE33" s="269"/>
      <c r="AF33" s="269"/>
      <c r="AG33" s="269"/>
      <c r="AH33" s="269"/>
      <c r="AI33" s="269"/>
      <c r="AJ33" s="270"/>
      <c r="AO33" s="184"/>
      <c r="AP33" s="184"/>
    </row>
    <row r="34" spans="2:47" s="178" customFormat="1" ht="14.25" customHeight="1">
      <c r="B34" s="262"/>
      <c r="C34" s="263"/>
      <c r="D34" s="187" t="s">
        <v>38</v>
      </c>
      <c r="E34" s="188"/>
      <c r="F34" s="188"/>
      <c r="G34" s="188"/>
      <c r="H34" s="188"/>
      <c r="I34" s="188"/>
      <c r="J34" s="188"/>
      <c r="K34" s="188"/>
      <c r="L34" s="188"/>
      <c r="M34" s="188"/>
      <c r="N34" s="188"/>
      <c r="O34" s="188"/>
      <c r="P34" s="188"/>
      <c r="Q34" s="188"/>
      <c r="R34" s="189"/>
      <c r="S34" s="190"/>
      <c r="T34" s="268"/>
      <c r="U34" s="269"/>
      <c r="V34" s="269"/>
      <c r="W34" s="269"/>
      <c r="X34" s="269"/>
      <c r="Y34" s="269"/>
      <c r="Z34" s="269"/>
      <c r="AA34" s="269"/>
      <c r="AB34" s="269"/>
      <c r="AC34" s="269"/>
      <c r="AD34" s="269"/>
      <c r="AE34" s="269"/>
      <c r="AF34" s="269"/>
      <c r="AG34" s="269"/>
      <c r="AH34" s="269"/>
      <c r="AI34" s="269"/>
      <c r="AJ34" s="270"/>
      <c r="AO34" s="184"/>
      <c r="AP34" s="184"/>
    </row>
    <row r="35" spans="2:47" s="178" customFormat="1" ht="14.25" customHeight="1">
      <c r="B35" s="264"/>
      <c r="C35" s="265"/>
      <c r="D35" s="200" t="s">
        <v>39</v>
      </c>
      <c r="E35" s="188"/>
      <c r="F35" s="188"/>
      <c r="G35" s="188"/>
      <c r="H35" s="188"/>
      <c r="I35" s="188"/>
      <c r="J35" s="188"/>
      <c r="K35" s="188"/>
      <c r="L35" s="188"/>
      <c r="M35" s="188"/>
      <c r="N35" s="188"/>
      <c r="O35" s="188"/>
      <c r="P35" s="188"/>
      <c r="Q35" s="188"/>
      <c r="R35" s="197"/>
      <c r="S35" s="198"/>
      <c r="T35" s="268"/>
      <c r="U35" s="269"/>
      <c r="V35" s="269"/>
      <c r="W35" s="269"/>
      <c r="X35" s="269"/>
      <c r="Y35" s="269"/>
      <c r="Z35" s="269"/>
      <c r="AA35" s="269"/>
      <c r="AB35" s="269"/>
      <c r="AC35" s="269"/>
      <c r="AD35" s="269"/>
      <c r="AE35" s="269"/>
      <c r="AF35" s="269"/>
      <c r="AG35" s="269"/>
      <c r="AH35" s="269"/>
      <c r="AI35" s="269"/>
      <c r="AJ35" s="270"/>
      <c r="AO35" s="184"/>
      <c r="AP35" s="184"/>
    </row>
    <row r="36" spans="2:47" s="178" customFormat="1" ht="14.25" customHeight="1">
      <c r="B36" s="262"/>
      <c r="C36" s="263"/>
      <c r="D36" s="188" t="s">
        <v>270</v>
      </c>
      <c r="E36" s="186"/>
      <c r="F36" s="186"/>
      <c r="G36" s="186"/>
      <c r="H36" s="186"/>
      <c r="I36" s="186"/>
      <c r="J36" s="186"/>
      <c r="K36" s="186"/>
      <c r="L36" s="186"/>
      <c r="M36" s="186"/>
      <c r="N36" s="186"/>
      <c r="O36" s="186"/>
      <c r="P36" s="186"/>
      <c r="Q36" s="186"/>
      <c r="R36" s="189"/>
      <c r="S36" s="190"/>
      <c r="T36" s="268"/>
      <c r="U36" s="269"/>
      <c r="V36" s="269"/>
      <c r="W36" s="269"/>
      <c r="X36" s="269"/>
      <c r="Y36" s="269"/>
      <c r="Z36" s="269"/>
      <c r="AA36" s="269"/>
      <c r="AB36" s="269"/>
      <c r="AC36" s="269"/>
      <c r="AD36" s="269"/>
      <c r="AE36" s="269"/>
      <c r="AF36" s="269"/>
      <c r="AG36" s="269"/>
      <c r="AH36" s="269"/>
      <c r="AI36" s="269"/>
      <c r="AJ36" s="270"/>
      <c r="AO36" s="184"/>
      <c r="AP36" s="184"/>
    </row>
    <row r="37" spans="2:47" s="178" customFormat="1" ht="14.25" customHeight="1">
      <c r="B37" s="262"/>
      <c r="C37" s="263"/>
      <c r="D37" s="288" t="s">
        <v>40</v>
      </c>
      <c r="E37" s="289"/>
      <c r="F37" s="289"/>
      <c r="G37" s="289"/>
      <c r="H37" s="289"/>
      <c r="I37" s="289"/>
      <c r="J37" s="289"/>
      <c r="K37" s="289"/>
      <c r="L37" s="289"/>
      <c r="M37" s="289"/>
      <c r="N37" s="289"/>
      <c r="O37" s="289"/>
      <c r="P37" s="289"/>
      <c r="Q37" s="289"/>
      <c r="R37" s="289"/>
      <c r="S37" s="290"/>
      <c r="T37" s="268"/>
      <c r="U37" s="269"/>
      <c r="V37" s="269"/>
      <c r="W37" s="269"/>
      <c r="X37" s="269"/>
      <c r="Y37" s="269"/>
      <c r="Z37" s="269"/>
      <c r="AA37" s="269"/>
      <c r="AB37" s="269"/>
      <c r="AC37" s="269"/>
      <c r="AD37" s="269"/>
      <c r="AE37" s="269"/>
      <c r="AF37" s="269"/>
      <c r="AG37" s="269"/>
      <c r="AH37" s="269"/>
      <c r="AI37" s="269"/>
      <c r="AJ37" s="270"/>
      <c r="AO37" s="184"/>
      <c r="AP37" s="184"/>
    </row>
    <row r="38" spans="2:47" s="178" customFormat="1" ht="14.25" customHeight="1">
      <c r="B38" s="262"/>
      <c r="C38" s="263"/>
      <c r="D38" s="199" t="s">
        <v>41</v>
      </c>
      <c r="E38" s="186"/>
      <c r="F38" s="186"/>
      <c r="G38" s="186"/>
      <c r="H38" s="186"/>
      <c r="I38" s="186"/>
      <c r="J38" s="186"/>
      <c r="K38" s="186"/>
      <c r="L38" s="186"/>
      <c r="M38" s="186"/>
      <c r="N38" s="186"/>
      <c r="O38" s="186"/>
      <c r="P38" s="186"/>
      <c r="Q38" s="186"/>
      <c r="R38" s="186"/>
      <c r="S38" s="194"/>
      <c r="T38" s="268"/>
      <c r="U38" s="269"/>
      <c r="V38" s="269"/>
      <c r="W38" s="269"/>
      <c r="X38" s="269"/>
      <c r="Y38" s="269"/>
      <c r="Z38" s="269"/>
      <c r="AA38" s="269"/>
      <c r="AB38" s="269"/>
      <c r="AC38" s="269"/>
      <c r="AD38" s="269"/>
      <c r="AE38" s="269"/>
      <c r="AF38" s="269"/>
      <c r="AG38" s="269"/>
      <c r="AH38" s="269"/>
      <c r="AI38" s="269"/>
      <c r="AJ38" s="270"/>
      <c r="AO38" s="184"/>
      <c r="AP38" s="184"/>
    </row>
    <row r="39" spans="2:47" s="178" customFormat="1" ht="14.25" customHeight="1">
      <c r="B39" s="262"/>
      <c r="C39" s="263"/>
      <c r="D39" s="187" t="s">
        <v>42</v>
      </c>
      <c r="E39" s="188"/>
      <c r="F39" s="188"/>
      <c r="G39" s="188"/>
      <c r="H39" s="188"/>
      <c r="I39" s="188"/>
      <c r="J39" s="188"/>
      <c r="K39" s="188"/>
      <c r="L39" s="188"/>
      <c r="M39" s="188"/>
      <c r="N39" s="188"/>
      <c r="O39" s="188"/>
      <c r="P39" s="188"/>
      <c r="Q39" s="188"/>
      <c r="R39" s="189"/>
      <c r="S39" s="190"/>
      <c r="T39" s="268"/>
      <c r="U39" s="269"/>
      <c r="V39" s="269"/>
      <c r="W39" s="269"/>
      <c r="X39" s="269"/>
      <c r="Y39" s="269"/>
      <c r="Z39" s="269"/>
      <c r="AA39" s="269"/>
      <c r="AB39" s="269"/>
      <c r="AC39" s="269"/>
      <c r="AD39" s="269"/>
      <c r="AE39" s="269"/>
      <c r="AF39" s="269"/>
      <c r="AG39" s="269"/>
      <c r="AH39" s="269"/>
      <c r="AI39" s="269"/>
      <c r="AJ39" s="270"/>
      <c r="AO39" s="184"/>
      <c r="AP39" s="184"/>
    </row>
    <row r="40" spans="2:47" s="178" customFormat="1" ht="14.25" customHeight="1">
      <c r="B40" s="264"/>
      <c r="C40" s="265"/>
      <c r="D40" s="200" t="s">
        <v>43</v>
      </c>
      <c r="E40" s="197"/>
      <c r="F40" s="197"/>
      <c r="G40" s="197"/>
      <c r="H40" s="197"/>
      <c r="I40" s="197"/>
      <c r="J40" s="197"/>
      <c r="K40" s="197"/>
      <c r="L40" s="197"/>
      <c r="M40" s="197"/>
      <c r="N40" s="197"/>
      <c r="O40" s="197"/>
      <c r="P40" s="197"/>
      <c r="Q40" s="197"/>
      <c r="R40" s="197"/>
      <c r="S40" s="198"/>
      <c r="T40" s="268"/>
      <c r="U40" s="269"/>
      <c r="V40" s="269"/>
      <c r="W40" s="269"/>
      <c r="X40" s="269"/>
      <c r="Y40" s="269"/>
      <c r="Z40" s="269"/>
      <c r="AA40" s="269"/>
      <c r="AB40" s="269"/>
      <c r="AC40" s="269"/>
      <c r="AD40" s="269"/>
      <c r="AE40" s="269"/>
      <c r="AF40" s="269"/>
      <c r="AG40" s="269"/>
      <c r="AH40" s="269"/>
      <c r="AI40" s="269"/>
      <c r="AJ40" s="270"/>
      <c r="AO40" s="184"/>
      <c r="AP40" s="184"/>
    </row>
    <row r="41" spans="2:47" s="178" customFormat="1" ht="14.25" customHeight="1">
      <c r="B41" s="262"/>
      <c r="C41" s="263"/>
      <c r="D41" s="288" t="s">
        <v>44</v>
      </c>
      <c r="E41" s="289"/>
      <c r="F41" s="289"/>
      <c r="G41" s="289"/>
      <c r="H41" s="289"/>
      <c r="I41" s="289"/>
      <c r="J41" s="289"/>
      <c r="K41" s="289"/>
      <c r="L41" s="289"/>
      <c r="M41" s="289"/>
      <c r="N41" s="289"/>
      <c r="O41" s="289"/>
      <c r="P41" s="289"/>
      <c r="Q41" s="289"/>
      <c r="R41" s="289"/>
      <c r="S41" s="290"/>
      <c r="T41" s="191" t="s">
        <v>46</v>
      </c>
      <c r="U41" s="189"/>
      <c r="V41" s="189"/>
      <c r="W41" s="189"/>
      <c r="X41" s="189"/>
      <c r="Y41" s="189"/>
      <c r="Z41" s="189"/>
      <c r="AA41" s="189"/>
      <c r="AB41" s="189"/>
      <c r="AC41" s="189"/>
      <c r="AD41" s="189"/>
      <c r="AE41" s="189"/>
      <c r="AF41" s="189"/>
      <c r="AG41" s="189"/>
      <c r="AH41" s="189"/>
      <c r="AI41" s="189"/>
      <c r="AJ41" s="190"/>
      <c r="AO41" s="184"/>
      <c r="AP41" s="184"/>
    </row>
    <row r="42" spans="2:47" s="178" customFormat="1" ht="14.25" customHeight="1">
      <c r="B42" s="262"/>
      <c r="C42" s="263"/>
      <c r="D42" s="200" t="s">
        <v>45</v>
      </c>
      <c r="E42" s="197"/>
      <c r="F42" s="197"/>
      <c r="G42" s="197"/>
      <c r="H42" s="197"/>
      <c r="I42" s="197"/>
      <c r="J42" s="197"/>
      <c r="K42" s="197"/>
      <c r="L42" s="197"/>
      <c r="M42" s="197"/>
      <c r="N42" s="197"/>
      <c r="O42" s="197"/>
      <c r="P42" s="197"/>
      <c r="Q42" s="197"/>
      <c r="R42" s="197"/>
      <c r="S42" s="198"/>
      <c r="T42" s="268"/>
      <c r="U42" s="269"/>
      <c r="V42" s="269"/>
      <c r="W42" s="269"/>
      <c r="X42" s="269"/>
      <c r="Y42" s="269"/>
      <c r="Z42" s="269"/>
      <c r="AA42" s="269"/>
      <c r="AB42" s="269"/>
      <c r="AC42" s="269"/>
      <c r="AD42" s="269"/>
      <c r="AE42" s="269"/>
      <c r="AF42" s="269"/>
      <c r="AG42" s="269"/>
      <c r="AH42" s="269"/>
      <c r="AI42" s="269"/>
      <c r="AJ42" s="270"/>
      <c r="AO42" s="184"/>
      <c r="AP42" s="184"/>
    </row>
    <row r="43" spans="2:47" s="178" customFormat="1" ht="14.25" customHeight="1">
      <c r="B43" s="262"/>
      <c r="C43" s="263"/>
      <c r="D43" s="274" t="s">
        <v>301</v>
      </c>
      <c r="E43" s="275"/>
      <c r="F43" s="275"/>
      <c r="G43" s="275"/>
      <c r="H43" s="275"/>
      <c r="I43" s="275"/>
      <c r="J43" s="275"/>
      <c r="K43" s="275"/>
      <c r="L43" s="275"/>
      <c r="M43" s="275"/>
      <c r="N43" s="275"/>
      <c r="O43" s="275"/>
      <c r="P43" s="275"/>
      <c r="Q43" s="275"/>
      <c r="R43" s="275"/>
      <c r="S43" s="276"/>
      <c r="T43" s="268"/>
      <c r="U43" s="269"/>
      <c r="V43" s="269"/>
      <c r="W43" s="269"/>
      <c r="X43" s="269"/>
      <c r="Y43" s="269"/>
      <c r="Z43" s="269"/>
      <c r="AA43" s="269"/>
      <c r="AB43" s="269"/>
      <c r="AC43" s="269"/>
      <c r="AD43" s="269"/>
      <c r="AE43" s="269"/>
      <c r="AF43" s="269"/>
      <c r="AG43" s="269"/>
      <c r="AH43" s="269"/>
      <c r="AI43" s="269"/>
      <c r="AJ43" s="270"/>
      <c r="AO43" s="184"/>
      <c r="AP43" s="184"/>
    </row>
    <row r="44" spans="2:47" s="178" customFormat="1" ht="14.25" customHeight="1">
      <c r="B44" s="262"/>
      <c r="C44" s="263"/>
      <c r="D44" s="200" t="s">
        <v>47</v>
      </c>
      <c r="E44" s="197"/>
      <c r="F44" s="197"/>
      <c r="G44" s="197"/>
      <c r="H44" s="197"/>
      <c r="I44" s="197"/>
      <c r="J44" s="197"/>
      <c r="K44" s="197"/>
      <c r="L44" s="197"/>
      <c r="M44" s="197"/>
      <c r="N44" s="197"/>
      <c r="O44" s="197"/>
      <c r="P44" s="197"/>
      <c r="Q44" s="197"/>
      <c r="R44" s="188"/>
      <c r="S44" s="195"/>
      <c r="T44" s="268"/>
      <c r="U44" s="269"/>
      <c r="V44" s="269"/>
      <c r="W44" s="269"/>
      <c r="X44" s="269"/>
      <c r="Y44" s="269"/>
      <c r="Z44" s="269"/>
      <c r="AA44" s="269"/>
      <c r="AB44" s="269"/>
      <c r="AC44" s="269"/>
      <c r="AD44" s="269"/>
      <c r="AE44" s="269"/>
      <c r="AF44" s="269"/>
      <c r="AG44" s="269"/>
      <c r="AH44" s="269"/>
      <c r="AI44" s="269"/>
      <c r="AJ44" s="270"/>
      <c r="AO44" s="184"/>
      <c r="AP44" s="184"/>
    </row>
    <row r="45" spans="2:47" s="178" customFormat="1" ht="14.25" customHeight="1">
      <c r="B45" s="262"/>
      <c r="C45" s="263"/>
      <c r="D45" s="199" t="s">
        <v>48</v>
      </c>
      <c r="E45" s="186"/>
      <c r="F45" s="186"/>
      <c r="G45" s="186"/>
      <c r="H45" s="186"/>
      <c r="I45" s="186"/>
      <c r="J45" s="186"/>
      <c r="K45" s="186"/>
      <c r="L45" s="186"/>
      <c r="M45" s="186"/>
      <c r="N45" s="186"/>
      <c r="O45" s="186"/>
      <c r="P45" s="186"/>
      <c r="Q45" s="186"/>
      <c r="R45" s="186"/>
      <c r="S45" s="194"/>
      <c r="T45" s="268"/>
      <c r="U45" s="269"/>
      <c r="V45" s="269"/>
      <c r="W45" s="269"/>
      <c r="X45" s="269"/>
      <c r="Y45" s="269"/>
      <c r="Z45" s="269"/>
      <c r="AA45" s="269"/>
      <c r="AB45" s="269"/>
      <c r="AC45" s="269"/>
      <c r="AD45" s="269"/>
      <c r="AE45" s="269"/>
      <c r="AF45" s="269"/>
      <c r="AG45" s="269"/>
      <c r="AH45" s="269"/>
      <c r="AI45" s="269"/>
      <c r="AJ45" s="270"/>
      <c r="AO45" s="184"/>
      <c r="AP45" s="184"/>
      <c r="AU45" s="201" t="s">
        <v>49</v>
      </c>
    </row>
    <row r="46" spans="2:47" s="178" customFormat="1" ht="14.25" customHeight="1">
      <c r="B46" s="262"/>
      <c r="C46" s="263"/>
      <c r="D46" s="279" t="s">
        <v>50</v>
      </c>
      <c r="E46" s="280"/>
      <c r="F46" s="280"/>
      <c r="G46" s="280"/>
      <c r="H46" s="280"/>
      <c r="I46" s="280"/>
      <c r="J46" s="280"/>
      <c r="K46" s="280"/>
      <c r="L46" s="280"/>
      <c r="M46" s="280"/>
      <c r="N46" s="280"/>
      <c r="O46" s="280"/>
      <c r="P46" s="280"/>
      <c r="Q46" s="280"/>
      <c r="R46" s="280"/>
      <c r="S46" s="281"/>
      <c r="T46" s="268"/>
      <c r="U46" s="269"/>
      <c r="V46" s="269"/>
      <c r="W46" s="269"/>
      <c r="X46" s="269"/>
      <c r="Y46" s="269"/>
      <c r="Z46" s="269"/>
      <c r="AA46" s="269"/>
      <c r="AB46" s="269"/>
      <c r="AC46" s="269"/>
      <c r="AD46" s="269"/>
      <c r="AE46" s="269"/>
      <c r="AF46" s="269"/>
      <c r="AG46" s="269"/>
      <c r="AH46" s="269"/>
      <c r="AI46" s="269"/>
      <c r="AJ46" s="270"/>
      <c r="AO46" s="184"/>
      <c r="AP46" s="184"/>
    </row>
    <row r="47" spans="2:47" s="178" customFormat="1" ht="14.25" customHeight="1">
      <c r="B47" s="277"/>
      <c r="C47" s="278"/>
      <c r="D47" s="282" t="s">
        <v>51</v>
      </c>
      <c r="E47" s="283"/>
      <c r="F47" s="283"/>
      <c r="G47" s="283"/>
      <c r="H47" s="283"/>
      <c r="I47" s="283"/>
      <c r="J47" s="283"/>
      <c r="K47" s="283"/>
      <c r="L47" s="283"/>
      <c r="M47" s="283"/>
      <c r="N47" s="283"/>
      <c r="O47" s="283"/>
      <c r="P47" s="283"/>
      <c r="Q47" s="283"/>
      <c r="R47" s="283"/>
      <c r="S47" s="284"/>
      <c r="T47" s="268"/>
      <c r="U47" s="269"/>
      <c r="V47" s="269"/>
      <c r="W47" s="269"/>
      <c r="X47" s="269"/>
      <c r="Y47" s="269"/>
      <c r="Z47" s="269"/>
      <c r="AA47" s="269"/>
      <c r="AB47" s="269"/>
      <c r="AC47" s="269"/>
      <c r="AD47" s="269"/>
      <c r="AE47" s="269"/>
      <c r="AF47" s="269"/>
      <c r="AG47" s="269"/>
      <c r="AH47" s="269"/>
      <c r="AI47" s="269"/>
      <c r="AJ47" s="270"/>
      <c r="AO47" s="184"/>
      <c r="AP47" s="184"/>
    </row>
    <row r="48" spans="2:47" s="178" customFormat="1" ht="14.25" customHeight="1">
      <c r="B48" s="264"/>
      <c r="C48" s="265"/>
      <c r="D48" s="285" t="s">
        <v>302</v>
      </c>
      <c r="E48" s="286"/>
      <c r="F48" s="286"/>
      <c r="G48" s="286"/>
      <c r="H48" s="286"/>
      <c r="I48" s="286"/>
      <c r="J48" s="286"/>
      <c r="K48" s="286"/>
      <c r="L48" s="286"/>
      <c r="M48" s="286"/>
      <c r="N48" s="286"/>
      <c r="O48" s="286"/>
      <c r="P48" s="286"/>
      <c r="Q48" s="286"/>
      <c r="R48" s="286"/>
      <c r="S48" s="287"/>
      <c r="T48" s="268"/>
      <c r="U48" s="269"/>
      <c r="V48" s="269"/>
      <c r="W48" s="269"/>
      <c r="X48" s="269"/>
      <c r="Y48" s="269"/>
      <c r="Z48" s="269"/>
      <c r="AA48" s="269"/>
      <c r="AB48" s="269"/>
      <c r="AC48" s="269"/>
      <c r="AD48" s="269"/>
      <c r="AE48" s="269"/>
      <c r="AF48" s="269"/>
      <c r="AG48" s="269"/>
      <c r="AH48" s="269"/>
      <c r="AI48" s="269"/>
      <c r="AJ48" s="270"/>
      <c r="AO48" s="184"/>
      <c r="AP48" s="184"/>
    </row>
    <row r="49" spans="2:74" s="178" customFormat="1" ht="14.25" customHeight="1">
      <c r="B49" s="262"/>
      <c r="C49" s="263"/>
      <c r="D49" s="199" t="s">
        <v>52</v>
      </c>
      <c r="E49" s="186"/>
      <c r="F49" s="186"/>
      <c r="G49" s="186"/>
      <c r="H49" s="186"/>
      <c r="I49" s="186"/>
      <c r="J49" s="186"/>
      <c r="K49" s="186"/>
      <c r="L49" s="186"/>
      <c r="M49" s="186"/>
      <c r="N49" s="186"/>
      <c r="O49" s="186"/>
      <c r="P49" s="186"/>
      <c r="Q49" s="186"/>
      <c r="R49" s="186"/>
      <c r="S49" s="194"/>
      <c r="T49" s="268"/>
      <c r="U49" s="269"/>
      <c r="V49" s="269"/>
      <c r="W49" s="269"/>
      <c r="X49" s="269"/>
      <c r="Y49" s="269"/>
      <c r="Z49" s="269"/>
      <c r="AA49" s="269"/>
      <c r="AB49" s="269"/>
      <c r="AC49" s="269"/>
      <c r="AD49" s="269"/>
      <c r="AE49" s="269"/>
      <c r="AF49" s="269"/>
      <c r="AG49" s="269"/>
      <c r="AH49" s="269"/>
      <c r="AI49" s="269"/>
      <c r="AJ49" s="270"/>
      <c r="AO49" s="184"/>
      <c r="AP49" s="184"/>
    </row>
    <row r="50" spans="2:74" s="178" customFormat="1" ht="14.25" customHeight="1">
      <c r="B50" s="262"/>
      <c r="C50" s="263"/>
      <c r="D50" s="187" t="s">
        <v>53</v>
      </c>
      <c r="E50" s="188"/>
      <c r="F50" s="188"/>
      <c r="G50" s="188"/>
      <c r="H50" s="188"/>
      <c r="I50" s="188"/>
      <c r="J50" s="188"/>
      <c r="K50" s="188"/>
      <c r="L50" s="188"/>
      <c r="M50" s="188"/>
      <c r="N50" s="188"/>
      <c r="O50" s="188"/>
      <c r="P50" s="188"/>
      <c r="Q50" s="188"/>
      <c r="R50" s="189"/>
      <c r="S50" s="190"/>
      <c r="T50" s="268"/>
      <c r="U50" s="269"/>
      <c r="V50" s="269"/>
      <c r="W50" s="269"/>
      <c r="X50" s="269"/>
      <c r="Y50" s="269"/>
      <c r="Z50" s="269"/>
      <c r="AA50" s="269"/>
      <c r="AB50" s="269"/>
      <c r="AC50" s="269"/>
      <c r="AD50" s="269"/>
      <c r="AE50" s="269"/>
      <c r="AF50" s="269"/>
      <c r="AG50" s="269"/>
      <c r="AH50" s="269"/>
      <c r="AI50" s="269"/>
      <c r="AJ50" s="270"/>
      <c r="AO50" s="184"/>
      <c r="AP50" s="184"/>
    </row>
    <row r="51" spans="2:74" s="178" customFormat="1" ht="14.25" customHeight="1">
      <c r="B51" s="264"/>
      <c r="C51" s="265"/>
      <c r="D51" s="200" t="s">
        <v>54</v>
      </c>
      <c r="E51" s="197"/>
      <c r="F51" s="197"/>
      <c r="G51" s="197"/>
      <c r="H51" s="197"/>
      <c r="I51" s="197"/>
      <c r="J51" s="197"/>
      <c r="K51" s="197"/>
      <c r="L51" s="197"/>
      <c r="M51" s="197"/>
      <c r="N51" s="197"/>
      <c r="O51" s="197"/>
      <c r="P51" s="197"/>
      <c r="Q51" s="197"/>
      <c r="R51" s="197"/>
      <c r="S51" s="198"/>
      <c r="T51" s="268"/>
      <c r="U51" s="269"/>
      <c r="V51" s="269"/>
      <c r="W51" s="269"/>
      <c r="X51" s="269"/>
      <c r="Y51" s="269"/>
      <c r="Z51" s="269"/>
      <c r="AA51" s="269"/>
      <c r="AB51" s="269"/>
      <c r="AC51" s="269"/>
      <c r="AD51" s="269"/>
      <c r="AE51" s="269"/>
      <c r="AF51" s="269"/>
      <c r="AG51" s="269"/>
      <c r="AH51" s="269"/>
      <c r="AI51" s="269"/>
      <c r="AJ51" s="270"/>
      <c r="AO51" s="184"/>
      <c r="AP51" s="184"/>
    </row>
    <row r="52" spans="2:74" s="178" customFormat="1" ht="14.25" customHeight="1">
      <c r="B52" s="262"/>
      <c r="C52" s="263"/>
      <c r="D52" s="199" t="s">
        <v>55</v>
      </c>
      <c r="E52" s="186"/>
      <c r="F52" s="186"/>
      <c r="G52" s="186"/>
      <c r="H52" s="186"/>
      <c r="I52" s="186"/>
      <c r="J52" s="186"/>
      <c r="K52" s="186"/>
      <c r="L52" s="186"/>
      <c r="M52" s="186"/>
      <c r="N52" s="186"/>
      <c r="O52" s="186"/>
      <c r="P52" s="186"/>
      <c r="Q52" s="186"/>
      <c r="R52" s="186"/>
      <c r="S52" s="194"/>
      <c r="T52" s="268"/>
      <c r="U52" s="269"/>
      <c r="V52" s="269"/>
      <c r="W52" s="269"/>
      <c r="X52" s="269"/>
      <c r="Y52" s="269"/>
      <c r="Z52" s="269"/>
      <c r="AA52" s="269"/>
      <c r="AB52" s="269"/>
      <c r="AC52" s="269"/>
      <c r="AD52" s="269"/>
      <c r="AE52" s="269"/>
      <c r="AF52" s="269"/>
      <c r="AG52" s="269"/>
      <c r="AH52" s="269"/>
      <c r="AI52" s="269"/>
      <c r="AJ52" s="270"/>
      <c r="AO52" s="184"/>
      <c r="AP52" s="184"/>
    </row>
    <row r="53" spans="2:74" s="178" customFormat="1" ht="14.25" customHeight="1">
      <c r="B53" s="262"/>
      <c r="C53" s="263"/>
      <c r="D53" s="200" t="s">
        <v>56</v>
      </c>
      <c r="E53" s="197"/>
      <c r="F53" s="197"/>
      <c r="G53" s="197"/>
      <c r="H53" s="197"/>
      <c r="I53" s="197"/>
      <c r="J53" s="197"/>
      <c r="K53" s="197"/>
      <c r="L53" s="197"/>
      <c r="M53" s="197"/>
      <c r="N53" s="197"/>
      <c r="O53" s="197"/>
      <c r="P53" s="197"/>
      <c r="Q53" s="197"/>
      <c r="R53" s="186"/>
      <c r="S53" s="194"/>
      <c r="T53" s="271"/>
      <c r="U53" s="272"/>
      <c r="V53" s="272"/>
      <c r="W53" s="272"/>
      <c r="X53" s="272"/>
      <c r="Y53" s="272"/>
      <c r="Z53" s="272"/>
      <c r="AA53" s="272"/>
      <c r="AB53" s="272"/>
      <c r="AC53" s="272"/>
      <c r="AD53" s="272"/>
      <c r="AE53" s="272"/>
      <c r="AF53" s="272"/>
      <c r="AG53" s="272"/>
      <c r="AH53" s="272"/>
      <c r="AI53" s="272"/>
      <c r="AJ53" s="273"/>
      <c r="AO53" s="184"/>
      <c r="AP53" s="184"/>
    </row>
    <row r="54" spans="2:74" s="178" customFormat="1" ht="13.65" customHeight="1">
      <c r="B54" s="202" t="s">
        <v>57</v>
      </c>
      <c r="C54" s="202"/>
      <c r="D54" s="260" t="s">
        <v>271</v>
      </c>
      <c r="E54" s="266" t="s">
        <v>272</v>
      </c>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O54" s="184"/>
      <c r="AP54" s="184"/>
    </row>
    <row r="55" spans="2:74" s="178" customFormat="1" ht="14.25" customHeight="1">
      <c r="B55" s="203"/>
      <c r="C55" s="188"/>
      <c r="D55" s="261"/>
      <c r="E55" s="267"/>
      <c r="F55" s="267"/>
      <c r="G55" s="267"/>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67"/>
      <c r="AO55" s="184"/>
      <c r="AP55" s="184"/>
    </row>
    <row r="56" spans="2:74" s="178" customFormat="1" ht="14.25" customHeight="1">
      <c r="B56" s="188"/>
      <c r="C56" s="188"/>
      <c r="D56" s="261"/>
      <c r="E56" s="267"/>
      <c r="F56" s="267"/>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67"/>
      <c r="AO56" s="184"/>
      <c r="AP56" s="184"/>
    </row>
    <row r="57" spans="2:74" s="178" customFormat="1" ht="14.25" customHeight="1">
      <c r="B57" s="188"/>
      <c r="C57" s="188"/>
      <c r="D57" s="261"/>
      <c r="E57" s="267"/>
      <c r="F57" s="267"/>
      <c r="G57" s="267"/>
      <c r="H57" s="267"/>
      <c r="I57" s="267"/>
      <c r="J57" s="267"/>
      <c r="K57" s="267"/>
      <c r="L57" s="267"/>
      <c r="M57" s="267"/>
      <c r="N57" s="267"/>
      <c r="O57" s="267"/>
      <c r="P57" s="267"/>
      <c r="Q57" s="267"/>
      <c r="R57" s="267"/>
      <c r="S57" s="267"/>
      <c r="T57" s="267"/>
      <c r="U57" s="267"/>
      <c r="V57" s="267"/>
      <c r="W57" s="267"/>
      <c r="X57" s="267"/>
      <c r="Y57" s="267"/>
      <c r="Z57" s="267"/>
      <c r="AA57" s="267"/>
      <c r="AB57" s="267"/>
      <c r="AC57" s="267"/>
      <c r="AD57" s="267"/>
      <c r="AE57" s="267"/>
      <c r="AF57" s="267"/>
      <c r="AG57" s="267"/>
      <c r="AH57" s="267"/>
      <c r="AI57" s="267"/>
      <c r="AJ57" s="267"/>
      <c r="AO57" s="184"/>
      <c r="AP57" s="184"/>
    </row>
    <row r="58" spans="2:74" s="178" customFormat="1" ht="14.25" customHeight="1">
      <c r="B58" s="188"/>
      <c r="C58" s="188"/>
      <c r="D58" s="261"/>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O58" s="184"/>
      <c r="AP58" s="184"/>
    </row>
    <row r="59" spans="2:74" s="178" customFormat="1" ht="14.25" customHeight="1">
      <c r="B59" s="188"/>
      <c r="C59" s="204"/>
      <c r="D59" s="261"/>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67"/>
      <c r="AO59" s="184"/>
      <c r="AP59" s="184"/>
      <c r="AR59" s="205"/>
      <c r="AS59" s="205"/>
      <c r="AT59" s="205"/>
      <c r="AU59" s="205"/>
      <c r="AV59" s="205"/>
      <c r="AW59" s="205"/>
      <c r="AX59" s="205"/>
      <c r="AY59" s="205"/>
      <c r="AZ59" s="205"/>
      <c r="BA59" s="205"/>
      <c r="BB59" s="205"/>
      <c r="BC59" s="205"/>
      <c r="BD59" s="205"/>
    </row>
    <row r="60" spans="2:74" s="178" customFormat="1" ht="14.25" customHeight="1">
      <c r="B60" s="188"/>
      <c r="C60" s="188"/>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O60" s="205"/>
      <c r="AP60" s="207"/>
      <c r="AQ60" s="207"/>
      <c r="AR60" s="207"/>
      <c r="AS60" s="207"/>
      <c r="AT60" s="207"/>
      <c r="AU60" s="207"/>
      <c r="AV60" s="207"/>
      <c r="AW60" s="184"/>
    </row>
    <row r="61" spans="2:74" s="178" customFormat="1" ht="14.25" customHeight="1">
      <c r="B61" s="208"/>
      <c r="C61" s="188"/>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P61" s="209"/>
      <c r="AQ61" s="209"/>
      <c r="AR61" s="209"/>
      <c r="AS61" s="209"/>
      <c r="AT61" s="209"/>
      <c r="AU61" s="209"/>
      <c r="AV61" s="184"/>
      <c r="AW61" s="184"/>
    </row>
    <row r="62" spans="2:74" s="178" customFormat="1" ht="14.25" customHeight="1">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row>
    <row r="63" spans="2:74" ht="14.25" customHeight="1">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O63" s="178"/>
      <c r="AP63" s="178"/>
      <c r="AQ63" s="178"/>
      <c r="AR63" s="178"/>
      <c r="AS63" s="178"/>
      <c r="AT63" s="178"/>
      <c r="AU63" s="178"/>
      <c r="AV63" s="178"/>
      <c r="AW63" s="178"/>
      <c r="AX63" s="178"/>
      <c r="AY63" s="178"/>
      <c r="AZ63" s="178"/>
      <c r="BA63" s="178"/>
      <c r="BB63" s="178"/>
      <c r="BC63" s="178"/>
      <c r="BD63" s="178"/>
      <c r="BE63" s="178"/>
      <c r="BF63" s="178"/>
      <c r="BG63" s="178"/>
      <c r="BH63" s="178"/>
      <c r="BI63" s="178"/>
      <c r="BJ63" s="178"/>
      <c r="BK63" s="178"/>
      <c r="BL63" s="178"/>
      <c r="BM63" s="178"/>
      <c r="BN63" s="178"/>
      <c r="BO63" s="178"/>
      <c r="BP63" s="178"/>
      <c r="BQ63" s="178"/>
      <c r="BR63" s="178"/>
      <c r="BS63" s="178"/>
      <c r="BT63" s="178"/>
      <c r="BU63" s="178"/>
      <c r="BV63" s="178"/>
    </row>
    <row r="64" spans="2:74" ht="14.25" customHeight="1">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row>
    <row r="65" spans="2:36" ht="20.100000000000001" customHeight="1">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row>
    <row r="66" spans="2:36" ht="20.100000000000001" customHeight="1">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row>
    <row r="67" spans="2:36" ht="22.2" customHeight="1">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row>
    <row r="68" spans="2:36" ht="20.100000000000001" customHeight="1">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row>
    <row r="69" spans="2:36" ht="20.100000000000001" customHeight="1">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row>
    <row r="70" spans="2:36" ht="20.100000000000001" customHeight="1">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row>
  </sheetData>
  <mergeCells count="61">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38:C38"/>
    <mergeCell ref="B25:S25"/>
    <mergeCell ref="T25:AJ25"/>
    <mergeCell ref="B26:S26"/>
    <mergeCell ref="T26:X26"/>
    <mergeCell ref="Z26:AB26"/>
    <mergeCell ref="AD26:AF26"/>
    <mergeCell ref="AH26:AJ26"/>
    <mergeCell ref="B53:C53"/>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D54:D59"/>
    <mergeCell ref="B39:C40"/>
    <mergeCell ref="E54:AJ59"/>
    <mergeCell ref="B42:C42"/>
    <mergeCell ref="T42:AJ53"/>
    <mergeCell ref="B43:C43"/>
    <mergeCell ref="D43:S43"/>
    <mergeCell ref="B44:C44"/>
    <mergeCell ref="B45:C45"/>
    <mergeCell ref="B46:C48"/>
    <mergeCell ref="D46:S46"/>
    <mergeCell ref="D47:S47"/>
    <mergeCell ref="D48:S48"/>
    <mergeCell ref="B49:C49"/>
    <mergeCell ref="B50:C51"/>
    <mergeCell ref="B52:C52"/>
  </mergeCells>
  <phoneticPr fontId="35"/>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AI44"/>
  <sheetViews>
    <sheetView view="pageBreakPreview" zoomScale="112" zoomScaleNormal="100" zoomScaleSheetLayoutView="112" workbookViewId="0">
      <selection activeCell="C15" sqref="C15:J17"/>
    </sheetView>
  </sheetViews>
  <sheetFormatPr defaultColWidth="8.77734375" defaultRowHeight="16.2"/>
  <cols>
    <col min="1" max="9" width="3.109375" style="211" customWidth="1"/>
    <col min="10" max="10" width="4.21875" style="211" customWidth="1"/>
    <col min="11" max="34" width="3.109375" style="211" customWidth="1"/>
    <col min="35" max="16384" width="8.77734375" style="211"/>
  </cols>
  <sheetData>
    <row r="1" spans="1:34" ht="36" customHeight="1" thickBot="1">
      <c r="A1" s="210" t="s">
        <v>273</v>
      </c>
      <c r="AD1" s="211" t="s">
        <v>300</v>
      </c>
    </row>
    <row r="2" spans="1:34" ht="16.350000000000001" customHeight="1">
      <c r="A2" s="457" t="s">
        <v>59</v>
      </c>
      <c r="B2" s="458"/>
      <c r="C2" s="461" t="s">
        <v>274</v>
      </c>
      <c r="D2" s="462"/>
      <c r="E2" s="462"/>
      <c r="F2" s="462"/>
      <c r="G2" s="463"/>
      <c r="H2" s="464"/>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6"/>
    </row>
    <row r="3" spans="1:34" ht="16.350000000000001" customHeight="1">
      <c r="A3" s="459"/>
      <c r="B3" s="460"/>
      <c r="C3" s="467" t="s">
        <v>60</v>
      </c>
      <c r="D3" s="468"/>
      <c r="E3" s="468"/>
      <c r="F3" s="468"/>
      <c r="G3" s="469"/>
      <c r="H3" s="470"/>
      <c r="I3" s="471"/>
      <c r="J3" s="471"/>
      <c r="K3" s="471"/>
      <c r="L3" s="471"/>
      <c r="M3" s="471"/>
      <c r="N3" s="471"/>
      <c r="O3" s="471"/>
      <c r="P3" s="471"/>
      <c r="Q3" s="471"/>
      <c r="R3" s="471"/>
      <c r="S3" s="471"/>
      <c r="T3" s="471"/>
      <c r="U3" s="471"/>
      <c r="V3" s="471"/>
      <c r="W3" s="471"/>
      <c r="X3" s="471"/>
      <c r="Y3" s="471"/>
      <c r="Z3" s="471"/>
      <c r="AA3" s="471"/>
      <c r="AB3" s="471"/>
      <c r="AC3" s="471"/>
      <c r="AD3" s="471"/>
      <c r="AE3" s="471"/>
      <c r="AF3" s="471"/>
      <c r="AG3" s="471"/>
      <c r="AH3" s="472"/>
    </row>
    <row r="4" spans="1:34" ht="27.9" customHeight="1">
      <c r="A4" s="443"/>
      <c r="B4" s="444"/>
      <c r="C4" s="418" t="s">
        <v>61</v>
      </c>
      <c r="D4" s="418"/>
      <c r="E4" s="418"/>
      <c r="F4" s="418"/>
      <c r="G4" s="418"/>
      <c r="H4" s="470"/>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2"/>
    </row>
    <row r="5" spans="1:34" ht="15.75" customHeight="1">
      <c r="A5" s="443"/>
      <c r="B5" s="444"/>
      <c r="C5" s="418" t="s">
        <v>25</v>
      </c>
      <c r="D5" s="418"/>
      <c r="E5" s="418"/>
      <c r="F5" s="418"/>
      <c r="G5" s="418"/>
      <c r="H5" s="402" t="s">
        <v>62</v>
      </c>
      <c r="I5" s="385"/>
      <c r="J5" s="385"/>
      <c r="K5" s="385"/>
      <c r="L5" s="384"/>
      <c r="M5" s="384"/>
      <c r="N5" s="230" t="s">
        <v>63</v>
      </c>
      <c r="O5" s="384"/>
      <c r="P5" s="384"/>
      <c r="Q5" s="231" t="s">
        <v>64</v>
      </c>
      <c r="R5" s="385"/>
      <c r="S5" s="385"/>
      <c r="T5" s="385"/>
      <c r="U5" s="385"/>
      <c r="V5" s="385"/>
      <c r="W5" s="385"/>
      <c r="X5" s="385"/>
      <c r="Y5" s="385"/>
      <c r="Z5" s="385"/>
      <c r="AA5" s="385"/>
      <c r="AB5" s="385"/>
      <c r="AC5" s="385"/>
      <c r="AD5" s="385"/>
      <c r="AE5" s="385"/>
      <c r="AF5" s="385"/>
      <c r="AG5" s="385"/>
      <c r="AH5" s="386"/>
    </row>
    <row r="6" spans="1:34" ht="15.75" customHeight="1">
      <c r="A6" s="443"/>
      <c r="B6" s="444"/>
      <c r="C6" s="418"/>
      <c r="D6" s="418"/>
      <c r="E6" s="418"/>
      <c r="F6" s="418"/>
      <c r="G6" s="418"/>
      <c r="H6" s="390"/>
      <c r="I6" s="482"/>
      <c r="J6" s="482"/>
      <c r="K6" s="482"/>
      <c r="L6" s="232" t="s">
        <v>275</v>
      </c>
      <c r="M6" s="232" t="s">
        <v>276</v>
      </c>
      <c r="N6" s="482" t="s">
        <v>303</v>
      </c>
      <c r="O6" s="482"/>
      <c r="P6" s="482"/>
      <c r="Q6" s="482"/>
      <c r="R6" s="482"/>
      <c r="S6" s="482"/>
      <c r="T6" s="482"/>
      <c r="U6" s="482"/>
      <c r="V6" s="232" t="s">
        <v>277</v>
      </c>
      <c r="W6" s="232" t="s">
        <v>278</v>
      </c>
      <c r="X6" s="482"/>
      <c r="Y6" s="482"/>
      <c r="Z6" s="482"/>
      <c r="AA6" s="482"/>
      <c r="AB6" s="482"/>
      <c r="AC6" s="482"/>
      <c r="AD6" s="482"/>
      <c r="AE6" s="482"/>
      <c r="AF6" s="482"/>
      <c r="AG6" s="482"/>
      <c r="AH6" s="392"/>
    </row>
    <row r="7" spans="1:34" ht="15.75" customHeight="1">
      <c r="A7" s="443"/>
      <c r="B7" s="444"/>
      <c r="C7" s="418"/>
      <c r="D7" s="418"/>
      <c r="E7" s="418"/>
      <c r="F7" s="418"/>
      <c r="G7" s="418"/>
      <c r="H7" s="390"/>
      <c r="I7" s="482"/>
      <c r="J7" s="482"/>
      <c r="K7" s="482"/>
      <c r="L7" s="232" t="s">
        <v>279</v>
      </c>
      <c r="M7" s="232" t="s">
        <v>280</v>
      </c>
      <c r="N7" s="482"/>
      <c r="O7" s="482"/>
      <c r="P7" s="482"/>
      <c r="Q7" s="482"/>
      <c r="R7" s="482"/>
      <c r="S7" s="482"/>
      <c r="T7" s="482"/>
      <c r="U7" s="482"/>
      <c r="V7" s="232" t="s">
        <v>281</v>
      </c>
      <c r="W7" s="232" t="s">
        <v>282</v>
      </c>
      <c r="X7" s="482"/>
      <c r="Y7" s="482"/>
      <c r="Z7" s="482"/>
      <c r="AA7" s="482"/>
      <c r="AB7" s="482"/>
      <c r="AC7" s="482"/>
      <c r="AD7" s="482"/>
      <c r="AE7" s="482"/>
      <c r="AF7" s="482"/>
      <c r="AG7" s="482"/>
      <c r="AH7" s="392"/>
    </row>
    <row r="8" spans="1:34" ht="19.2" customHeight="1">
      <c r="A8" s="443"/>
      <c r="B8" s="444"/>
      <c r="C8" s="418"/>
      <c r="D8" s="418"/>
      <c r="E8" s="418"/>
      <c r="F8" s="418"/>
      <c r="G8" s="418"/>
      <c r="H8" s="483"/>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5"/>
    </row>
    <row r="9" spans="1:34" ht="16.350000000000001" customHeight="1">
      <c r="A9" s="443"/>
      <c r="B9" s="444"/>
      <c r="C9" s="418" t="s">
        <v>65</v>
      </c>
      <c r="D9" s="418"/>
      <c r="E9" s="418"/>
      <c r="F9" s="418"/>
      <c r="G9" s="418"/>
      <c r="H9" s="473" t="s">
        <v>5</v>
      </c>
      <c r="I9" s="474"/>
      <c r="J9" s="475"/>
      <c r="K9" s="476"/>
      <c r="L9" s="477"/>
      <c r="M9" s="477"/>
      <c r="N9" s="477"/>
      <c r="O9" s="477"/>
      <c r="P9" s="477"/>
      <c r="Q9" s="233" t="s">
        <v>283</v>
      </c>
      <c r="R9" s="234"/>
      <c r="S9" s="478"/>
      <c r="T9" s="478"/>
      <c r="U9" s="479"/>
      <c r="V9" s="473" t="s">
        <v>6</v>
      </c>
      <c r="W9" s="474"/>
      <c r="X9" s="475"/>
      <c r="Y9" s="476"/>
      <c r="Z9" s="477"/>
      <c r="AA9" s="477"/>
      <c r="AB9" s="477"/>
      <c r="AC9" s="477"/>
      <c r="AD9" s="477"/>
      <c r="AE9" s="477"/>
      <c r="AF9" s="477"/>
      <c r="AG9" s="477"/>
      <c r="AH9" s="480"/>
    </row>
    <row r="10" spans="1:34" ht="16.350000000000001" customHeight="1">
      <c r="A10" s="443"/>
      <c r="B10" s="444"/>
      <c r="C10" s="418"/>
      <c r="D10" s="418"/>
      <c r="E10" s="418"/>
      <c r="F10" s="418"/>
      <c r="G10" s="418"/>
      <c r="H10" s="481" t="s">
        <v>66</v>
      </c>
      <c r="I10" s="481"/>
      <c r="J10" s="481"/>
      <c r="K10" s="476"/>
      <c r="L10" s="477"/>
      <c r="M10" s="477"/>
      <c r="N10" s="477"/>
      <c r="O10" s="477"/>
      <c r="P10" s="477"/>
      <c r="Q10" s="477"/>
      <c r="R10" s="477"/>
      <c r="S10" s="477"/>
      <c r="T10" s="477"/>
      <c r="U10" s="477"/>
      <c r="V10" s="477"/>
      <c r="W10" s="477"/>
      <c r="X10" s="477"/>
      <c r="Y10" s="477"/>
      <c r="Z10" s="477"/>
      <c r="AA10" s="477"/>
      <c r="AB10" s="477"/>
      <c r="AC10" s="477"/>
      <c r="AD10" s="477"/>
      <c r="AE10" s="477"/>
      <c r="AF10" s="477"/>
      <c r="AG10" s="477"/>
      <c r="AH10" s="480"/>
    </row>
    <row r="11" spans="1:34" ht="16.350000000000001" customHeight="1">
      <c r="A11" s="443" t="s">
        <v>67</v>
      </c>
      <c r="B11" s="444"/>
      <c r="C11" s="418" t="s">
        <v>60</v>
      </c>
      <c r="D11" s="418"/>
      <c r="E11" s="418"/>
      <c r="F11" s="418"/>
      <c r="G11" s="418"/>
      <c r="H11" s="435"/>
      <c r="I11" s="435"/>
      <c r="J11" s="435"/>
      <c r="K11" s="435"/>
      <c r="L11" s="435"/>
      <c r="M11" s="435"/>
      <c r="N11" s="435"/>
      <c r="O11" s="435"/>
      <c r="P11" s="418" t="s">
        <v>20</v>
      </c>
      <c r="Q11" s="418"/>
      <c r="R11" s="418"/>
      <c r="S11" s="402" t="s">
        <v>62</v>
      </c>
      <c r="T11" s="385"/>
      <c r="U11" s="385"/>
      <c r="V11" s="385"/>
      <c r="W11" s="384"/>
      <c r="X11" s="384"/>
      <c r="Y11" s="230" t="s">
        <v>63</v>
      </c>
      <c r="Z11" s="384"/>
      <c r="AA11" s="384"/>
      <c r="AB11" s="231" t="s">
        <v>64</v>
      </c>
      <c r="AC11" s="405"/>
      <c r="AD11" s="405"/>
      <c r="AE11" s="405"/>
      <c r="AF11" s="405"/>
      <c r="AG11" s="405"/>
      <c r="AH11" s="434"/>
    </row>
    <row r="12" spans="1:34" ht="16.350000000000001" customHeight="1">
      <c r="A12" s="443"/>
      <c r="B12" s="444"/>
      <c r="C12" s="418" t="s">
        <v>68</v>
      </c>
      <c r="D12" s="418"/>
      <c r="E12" s="418"/>
      <c r="F12" s="418"/>
      <c r="G12" s="418"/>
      <c r="H12" s="435"/>
      <c r="I12" s="435"/>
      <c r="J12" s="435"/>
      <c r="K12" s="435"/>
      <c r="L12" s="435"/>
      <c r="M12" s="435"/>
      <c r="N12" s="435"/>
      <c r="O12" s="435"/>
      <c r="P12" s="418"/>
      <c r="Q12" s="418"/>
      <c r="R12" s="418"/>
      <c r="S12" s="436"/>
      <c r="T12" s="437"/>
      <c r="U12" s="437"/>
      <c r="V12" s="437"/>
      <c r="W12" s="437"/>
      <c r="X12" s="437"/>
      <c r="Y12" s="437"/>
      <c r="Z12" s="437"/>
      <c r="AA12" s="437"/>
      <c r="AB12" s="437"/>
      <c r="AC12" s="437"/>
      <c r="AD12" s="437"/>
      <c r="AE12" s="437"/>
      <c r="AF12" s="437"/>
      <c r="AG12" s="437"/>
      <c r="AH12" s="438"/>
    </row>
    <row r="13" spans="1:34" ht="16.350000000000001" customHeight="1">
      <c r="A13" s="443"/>
      <c r="B13" s="444"/>
      <c r="C13" s="418" t="s">
        <v>69</v>
      </c>
      <c r="D13" s="418"/>
      <c r="E13" s="418"/>
      <c r="F13" s="418"/>
      <c r="G13" s="418"/>
      <c r="H13" s="439"/>
      <c r="I13" s="439"/>
      <c r="J13" s="439"/>
      <c r="K13" s="439"/>
      <c r="L13" s="439"/>
      <c r="M13" s="439"/>
      <c r="N13" s="439"/>
      <c r="O13" s="439"/>
      <c r="P13" s="418"/>
      <c r="Q13" s="418"/>
      <c r="R13" s="418"/>
      <c r="S13" s="440"/>
      <c r="T13" s="441"/>
      <c r="U13" s="441"/>
      <c r="V13" s="441"/>
      <c r="W13" s="441"/>
      <c r="X13" s="441"/>
      <c r="Y13" s="441"/>
      <c r="Z13" s="441"/>
      <c r="AA13" s="441"/>
      <c r="AB13" s="441"/>
      <c r="AC13" s="441"/>
      <c r="AD13" s="441"/>
      <c r="AE13" s="441"/>
      <c r="AF13" s="441"/>
      <c r="AG13" s="441"/>
      <c r="AH13" s="442"/>
    </row>
    <row r="14" spans="1:34" ht="43.5" customHeight="1">
      <c r="A14" s="443"/>
      <c r="B14" s="444"/>
      <c r="C14" s="445" t="s">
        <v>304</v>
      </c>
      <c r="D14" s="446"/>
      <c r="E14" s="446"/>
      <c r="F14" s="446"/>
      <c r="G14" s="446"/>
      <c r="H14" s="446"/>
      <c r="I14" s="446"/>
      <c r="J14" s="446"/>
      <c r="K14" s="446"/>
      <c r="L14" s="446"/>
      <c r="M14" s="446"/>
      <c r="N14" s="446"/>
      <c r="O14" s="446"/>
      <c r="P14" s="446"/>
      <c r="Q14" s="446"/>
      <c r="R14" s="447"/>
      <c r="S14" s="387"/>
      <c r="T14" s="388"/>
      <c r="U14" s="388"/>
      <c r="V14" s="388"/>
      <c r="W14" s="388"/>
      <c r="X14" s="388"/>
      <c r="Y14" s="388"/>
      <c r="Z14" s="388"/>
      <c r="AA14" s="388"/>
      <c r="AB14" s="388"/>
      <c r="AC14" s="388"/>
      <c r="AD14" s="388"/>
      <c r="AE14" s="388"/>
      <c r="AF14" s="388"/>
      <c r="AG14" s="388"/>
      <c r="AH14" s="433"/>
    </row>
    <row r="15" spans="1:34" ht="28.5" customHeight="1">
      <c r="A15" s="443"/>
      <c r="B15" s="444"/>
      <c r="C15" s="448" t="s">
        <v>305</v>
      </c>
      <c r="D15" s="449"/>
      <c r="E15" s="449"/>
      <c r="F15" s="449"/>
      <c r="G15" s="449"/>
      <c r="H15" s="449"/>
      <c r="I15" s="449"/>
      <c r="J15" s="450"/>
      <c r="K15" s="387" t="s">
        <v>306</v>
      </c>
      <c r="L15" s="388"/>
      <c r="M15" s="388"/>
      <c r="N15" s="388"/>
      <c r="O15" s="388"/>
      <c r="P15" s="388"/>
      <c r="Q15" s="388"/>
      <c r="R15" s="389"/>
      <c r="S15" s="419"/>
      <c r="T15" s="420"/>
      <c r="U15" s="420"/>
      <c r="V15" s="420"/>
      <c r="W15" s="420"/>
      <c r="X15" s="420"/>
      <c r="Y15" s="420"/>
      <c r="Z15" s="420"/>
      <c r="AA15" s="420"/>
      <c r="AB15" s="420"/>
      <c r="AC15" s="420"/>
      <c r="AD15" s="420"/>
      <c r="AE15" s="420"/>
      <c r="AF15" s="420"/>
      <c r="AG15" s="420"/>
      <c r="AH15" s="421"/>
    </row>
    <row r="16" spans="1:34" ht="14.4" customHeight="1">
      <c r="A16" s="443"/>
      <c r="B16" s="444"/>
      <c r="C16" s="451"/>
      <c r="D16" s="452"/>
      <c r="E16" s="452"/>
      <c r="F16" s="452"/>
      <c r="G16" s="452"/>
      <c r="H16" s="452"/>
      <c r="I16" s="452"/>
      <c r="J16" s="453"/>
      <c r="K16" s="422" t="s">
        <v>307</v>
      </c>
      <c r="L16" s="423"/>
      <c r="M16" s="423"/>
      <c r="N16" s="423"/>
      <c r="O16" s="423"/>
      <c r="P16" s="423"/>
      <c r="Q16" s="423"/>
      <c r="R16" s="424"/>
      <c r="S16" s="428"/>
      <c r="T16" s="428"/>
      <c r="U16" s="428"/>
      <c r="V16" s="428"/>
      <c r="W16" s="428"/>
      <c r="X16" s="428"/>
      <c r="Y16" s="428"/>
      <c r="Z16" s="428"/>
      <c r="AA16" s="428"/>
      <c r="AB16" s="428"/>
      <c r="AC16" s="428"/>
      <c r="AD16" s="428"/>
      <c r="AE16" s="428"/>
      <c r="AF16" s="428"/>
      <c r="AG16" s="428"/>
      <c r="AH16" s="429"/>
    </row>
    <row r="17" spans="1:35" ht="14.25" customHeight="1">
      <c r="A17" s="443"/>
      <c r="B17" s="444"/>
      <c r="C17" s="454"/>
      <c r="D17" s="455"/>
      <c r="E17" s="455"/>
      <c r="F17" s="455"/>
      <c r="G17" s="455"/>
      <c r="H17" s="455"/>
      <c r="I17" s="455"/>
      <c r="J17" s="456"/>
      <c r="K17" s="425"/>
      <c r="L17" s="426"/>
      <c r="M17" s="426"/>
      <c r="N17" s="426"/>
      <c r="O17" s="426"/>
      <c r="P17" s="426"/>
      <c r="Q17" s="426"/>
      <c r="R17" s="427"/>
      <c r="S17" s="430"/>
      <c r="T17" s="430"/>
      <c r="U17" s="430"/>
      <c r="V17" s="430"/>
      <c r="W17" s="430"/>
      <c r="X17" s="430"/>
      <c r="Y17" s="430"/>
      <c r="Z17" s="430"/>
      <c r="AA17" s="430"/>
      <c r="AB17" s="430"/>
      <c r="AC17" s="430"/>
      <c r="AD17" s="430"/>
      <c r="AE17" s="430"/>
      <c r="AF17" s="430"/>
      <c r="AG17" s="430"/>
      <c r="AH17" s="431"/>
    </row>
    <row r="18" spans="1:35" ht="15.6" customHeight="1">
      <c r="A18" s="432" t="s">
        <v>284</v>
      </c>
      <c r="B18" s="388"/>
      <c r="C18" s="388"/>
      <c r="D18" s="388"/>
      <c r="E18" s="388"/>
      <c r="F18" s="388"/>
      <c r="G18" s="388"/>
      <c r="H18" s="388"/>
      <c r="I18" s="388"/>
      <c r="J18" s="388"/>
      <c r="K18" s="388"/>
      <c r="L18" s="388"/>
      <c r="M18" s="388"/>
      <c r="N18" s="388"/>
      <c r="O18" s="388"/>
      <c r="P18" s="388"/>
      <c r="Q18" s="388"/>
      <c r="R18" s="389"/>
      <c r="S18" s="387"/>
      <c r="T18" s="388"/>
      <c r="U18" s="388"/>
      <c r="V18" s="388"/>
      <c r="W18" s="388"/>
      <c r="X18" s="388"/>
      <c r="Y18" s="388"/>
      <c r="Z18" s="388"/>
      <c r="AA18" s="388"/>
      <c r="AB18" s="388"/>
      <c r="AC18" s="388"/>
      <c r="AD18" s="388"/>
      <c r="AE18" s="388"/>
      <c r="AF18" s="388"/>
      <c r="AG18" s="388"/>
      <c r="AH18" s="433"/>
    </row>
    <row r="19" spans="1:35" ht="15.6" customHeight="1">
      <c r="A19" s="411" t="s">
        <v>70</v>
      </c>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3"/>
    </row>
    <row r="20" spans="1:35" ht="16.350000000000001" customHeight="1">
      <c r="A20" s="414" t="s">
        <v>71</v>
      </c>
      <c r="B20" s="405"/>
      <c r="C20" s="405"/>
      <c r="D20" s="405"/>
      <c r="E20" s="405"/>
      <c r="F20" s="405"/>
      <c r="G20" s="405"/>
      <c r="H20" s="405"/>
      <c r="I20" s="405"/>
      <c r="J20" s="406"/>
      <c r="K20" s="387" t="s">
        <v>72</v>
      </c>
      <c r="L20" s="388"/>
      <c r="M20" s="388"/>
      <c r="N20" s="388"/>
      <c r="O20" s="388"/>
      <c r="P20" s="388"/>
      <c r="Q20" s="388"/>
      <c r="R20" s="388"/>
      <c r="S20" s="388"/>
      <c r="T20" s="388"/>
      <c r="U20" s="388"/>
      <c r="V20" s="388"/>
      <c r="W20" s="388"/>
      <c r="X20" s="388"/>
      <c r="Y20" s="388"/>
      <c r="Z20" s="389"/>
      <c r="AA20" s="235"/>
      <c r="AB20" s="235"/>
      <c r="AC20" s="235"/>
      <c r="AD20" s="235"/>
      <c r="AE20" s="235"/>
      <c r="AF20" s="235"/>
      <c r="AG20" s="235"/>
      <c r="AH20" s="236"/>
    </row>
    <row r="21" spans="1:35" ht="16.350000000000001" customHeight="1">
      <c r="A21" s="415"/>
      <c r="B21" s="416"/>
      <c r="C21" s="416"/>
      <c r="D21" s="416"/>
      <c r="E21" s="416"/>
      <c r="F21" s="416"/>
      <c r="G21" s="416"/>
      <c r="H21" s="416"/>
      <c r="I21" s="416"/>
      <c r="J21" s="417"/>
      <c r="K21" s="387" t="s">
        <v>73</v>
      </c>
      <c r="L21" s="388"/>
      <c r="M21" s="388"/>
      <c r="N21" s="388"/>
      <c r="O21" s="388"/>
      <c r="P21" s="388"/>
      <c r="Q21" s="388"/>
      <c r="R21" s="389"/>
      <c r="S21" s="418" t="s">
        <v>74</v>
      </c>
      <c r="T21" s="418"/>
      <c r="U21" s="418"/>
      <c r="V21" s="418"/>
      <c r="W21" s="418"/>
      <c r="X21" s="418"/>
      <c r="Y21" s="418"/>
      <c r="Z21" s="418"/>
      <c r="AA21" s="237"/>
      <c r="AB21" s="237"/>
      <c r="AC21" s="237"/>
      <c r="AD21" s="237"/>
      <c r="AE21" s="235"/>
      <c r="AF21" s="235"/>
      <c r="AG21" s="235"/>
      <c r="AH21" s="238"/>
    </row>
    <row r="22" spans="1:35" ht="16.350000000000001" customHeight="1">
      <c r="A22" s="415"/>
      <c r="B22" s="416"/>
      <c r="C22" s="387" t="s">
        <v>75</v>
      </c>
      <c r="D22" s="388"/>
      <c r="E22" s="388"/>
      <c r="F22" s="388"/>
      <c r="G22" s="388"/>
      <c r="H22" s="388"/>
      <c r="I22" s="388"/>
      <c r="J22" s="389"/>
      <c r="K22" s="387"/>
      <c r="L22" s="388"/>
      <c r="M22" s="388"/>
      <c r="N22" s="388"/>
      <c r="O22" s="388"/>
      <c r="P22" s="388"/>
      <c r="Q22" s="388"/>
      <c r="R22" s="389"/>
      <c r="S22" s="387"/>
      <c r="T22" s="388"/>
      <c r="U22" s="388"/>
      <c r="V22" s="388"/>
      <c r="W22" s="388"/>
      <c r="X22" s="388"/>
      <c r="Y22" s="388"/>
      <c r="Z22" s="389"/>
      <c r="AA22" s="235"/>
      <c r="AB22" s="235"/>
      <c r="AC22" s="235"/>
      <c r="AD22" s="235"/>
      <c r="AE22" s="235"/>
      <c r="AF22" s="235"/>
      <c r="AG22" s="235"/>
      <c r="AH22" s="238"/>
    </row>
    <row r="23" spans="1:35" ht="16.350000000000001" customHeight="1">
      <c r="A23" s="415"/>
      <c r="B23" s="416"/>
      <c r="C23" s="404" t="s">
        <v>76</v>
      </c>
      <c r="D23" s="405"/>
      <c r="E23" s="405"/>
      <c r="F23" s="405"/>
      <c r="G23" s="405"/>
      <c r="H23" s="405"/>
      <c r="I23" s="405"/>
      <c r="J23" s="406"/>
      <c r="K23" s="404"/>
      <c r="L23" s="405"/>
      <c r="M23" s="405"/>
      <c r="N23" s="405"/>
      <c r="O23" s="405"/>
      <c r="P23" s="405"/>
      <c r="Q23" s="405"/>
      <c r="R23" s="406"/>
      <c r="S23" s="404"/>
      <c r="T23" s="405"/>
      <c r="U23" s="405"/>
      <c r="V23" s="405"/>
      <c r="W23" s="405"/>
      <c r="X23" s="405"/>
      <c r="Y23" s="405"/>
      <c r="Z23" s="406"/>
      <c r="AA23" s="235"/>
      <c r="AB23" s="235"/>
      <c r="AC23" s="235"/>
      <c r="AD23" s="235"/>
      <c r="AE23" s="235"/>
      <c r="AF23" s="235"/>
      <c r="AG23" s="235"/>
      <c r="AH23" s="238"/>
      <c r="AI23" s="211" t="s">
        <v>256</v>
      </c>
    </row>
    <row r="24" spans="1:35" ht="16.350000000000001" customHeight="1">
      <c r="A24" s="407"/>
      <c r="B24" s="408"/>
      <c r="C24" s="387" t="s">
        <v>77</v>
      </c>
      <c r="D24" s="388"/>
      <c r="E24" s="388"/>
      <c r="F24" s="388"/>
      <c r="G24" s="388"/>
      <c r="H24" s="388"/>
      <c r="I24" s="388"/>
      <c r="J24" s="389"/>
      <c r="K24" s="387"/>
      <c r="L24" s="388"/>
      <c r="M24" s="388"/>
      <c r="N24" s="388"/>
      <c r="O24" s="388"/>
      <c r="P24" s="388"/>
      <c r="Q24" s="388"/>
      <c r="R24" s="388"/>
      <c r="S24" s="388"/>
      <c r="T24" s="388"/>
      <c r="U24" s="388"/>
      <c r="V24" s="388"/>
      <c r="W24" s="388"/>
      <c r="X24" s="388"/>
      <c r="Y24" s="388"/>
      <c r="Z24" s="389"/>
      <c r="AA24" s="235"/>
      <c r="AB24" s="235"/>
      <c r="AC24" s="235"/>
      <c r="AD24" s="235"/>
      <c r="AE24" s="235"/>
      <c r="AF24" s="235"/>
      <c r="AG24" s="235"/>
      <c r="AH24" s="238"/>
    </row>
    <row r="25" spans="1:35" ht="16.350000000000001" customHeight="1">
      <c r="A25" s="407" t="s">
        <v>78</v>
      </c>
      <c r="B25" s="408"/>
      <c r="C25" s="408"/>
      <c r="D25" s="408"/>
      <c r="E25" s="408"/>
      <c r="F25" s="408"/>
      <c r="G25" s="408"/>
      <c r="H25" s="408"/>
      <c r="I25" s="408"/>
      <c r="J25" s="409"/>
      <c r="K25" s="410"/>
      <c r="L25" s="410"/>
      <c r="M25" s="410"/>
      <c r="N25" s="410"/>
      <c r="O25" s="410"/>
      <c r="P25" s="410"/>
      <c r="Q25" s="410"/>
      <c r="R25" s="410"/>
      <c r="S25" s="235"/>
      <c r="T25" s="235"/>
      <c r="U25" s="235"/>
      <c r="V25" s="235"/>
      <c r="W25" s="235"/>
      <c r="X25" s="235"/>
      <c r="Y25" s="235"/>
      <c r="Z25" s="235"/>
      <c r="AA25" s="235"/>
      <c r="AB25" s="235"/>
      <c r="AC25" s="235"/>
      <c r="AD25" s="235"/>
      <c r="AE25" s="235"/>
      <c r="AF25" s="235"/>
      <c r="AG25" s="239"/>
      <c r="AH25" s="240"/>
    </row>
    <row r="26" spans="1:35" ht="15.6" customHeight="1">
      <c r="A26" s="368" t="s">
        <v>79</v>
      </c>
      <c r="B26" s="369"/>
      <c r="C26" s="369"/>
      <c r="D26" s="369"/>
      <c r="E26" s="369"/>
      <c r="F26" s="369"/>
      <c r="G26" s="370"/>
      <c r="H26" s="387" t="s">
        <v>60</v>
      </c>
      <c r="I26" s="388"/>
      <c r="J26" s="389"/>
      <c r="K26" s="341"/>
      <c r="L26" s="342"/>
      <c r="M26" s="342"/>
      <c r="N26" s="342"/>
      <c r="O26" s="342"/>
      <c r="P26" s="342"/>
      <c r="Q26" s="342"/>
      <c r="R26" s="343"/>
      <c r="S26" s="396" t="s">
        <v>20</v>
      </c>
      <c r="T26" s="397"/>
      <c r="U26" s="402" t="s">
        <v>62</v>
      </c>
      <c r="V26" s="385"/>
      <c r="W26" s="385"/>
      <c r="X26" s="385"/>
      <c r="Y26" s="384"/>
      <c r="Z26" s="384"/>
      <c r="AA26" s="230" t="s">
        <v>63</v>
      </c>
      <c r="AB26" s="384"/>
      <c r="AC26" s="384"/>
      <c r="AD26" s="231" t="s">
        <v>64</v>
      </c>
      <c r="AE26" s="385"/>
      <c r="AF26" s="385"/>
      <c r="AG26" s="385"/>
      <c r="AH26" s="386"/>
    </row>
    <row r="27" spans="1:35" ht="15" customHeight="1">
      <c r="A27" s="371"/>
      <c r="B27" s="372"/>
      <c r="C27" s="372"/>
      <c r="D27" s="372"/>
      <c r="E27" s="372"/>
      <c r="F27" s="372"/>
      <c r="G27" s="373"/>
      <c r="H27" s="387" t="s">
        <v>80</v>
      </c>
      <c r="I27" s="388"/>
      <c r="J27" s="389"/>
      <c r="K27" s="341"/>
      <c r="L27" s="342"/>
      <c r="M27" s="342"/>
      <c r="N27" s="342"/>
      <c r="O27" s="342"/>
      <c r="P27" s="342"/>
      <c r="Q27" s="342"/>
      <c r="R27" s="343"/>
      <c r="S27" s="398"/>
      <c r="T27" s="399"/>
      <c r="U27" s="344"/>
      <c r="V27" s="345"/>
      <c r="W27" s="345"/>
      <c r="X27" s="345"/>
      <c r="Y27" s="345"/>
      <c r="Z27" s="345"/>
      <c r="AA27" s="345"/>
      <c r="AB27" s="345"/>
      <c r="AC27" s="345"/>
      <c r="AD27" s="345"/>
      <c r="AE27" s="345"/>
      <c r="AF27" s="345"/>
      <c r="AG27" s="345"/>
      <c r="AH27" s="346"/>
    </row>
    <row r="28" spans="1:35" ht="15.6" customHeight="1">
      <c r="A28" s="371"/>
      <c r="B28" s="372"/>
      <c r="C28" s="372"/>
      <c r="D28" s="372"/>
      <c r="E28" s="372"/>
      <c r="F28" s="372"/>
      <c r="G28" s="373"/>
      <c r="H28" s="387" t="s">
        <v>308</v>
      </c>
      <c r="I28" s="388"/>
      <c r="J28" s="389"/>
      <c r="K28" s="341"/>
      <c r="L28" s="342"/>
      <c r="M28" s="342"/>
      <c r="N28" s="342"/>
      <c r="O28" s="342"/>
      <c r="P28" s="342"/>
      <c r="Q28" s="342"/>
      <c r="R28" s="343"/>
      <c r="S28" s="400"/>
      <c r="T28" s="401"/>
      <c r="U28" s="393"/>
      <c r="V28" s="394"/>
      <c r="W28" s="394"/>
      <c r="X28" s="394"/>
      <c r="Y28" s="394"/>
      <c r="Z28" s="394"/>
      <c r="AA28" s="394"/>
      <c r="AB28" s="394"/>
      <c r="AC28" s="394"/>
      <c r="AD28" s="394"/>
      <c r="AE28" s="394"/>
      <c r="AF28" s="394"/>
      <c r="AG28" s="394"/>
      <c r="AH28" s="395"/>
    </row>
    <row r="29" spans="1:35" ht="15.6" customHeight="1">
      <c r="A29" s="371"/>
      <c r="B29" s="372"/>
      <c r="C29" s="372"/>
      <c r="D29" s="372"/>
      <c r="E29" s="372"/>
      <c r="F29" s="372"/>
      <c r="G29" s="373"/>
      <c r="H29" s="387" t="s">
        <v>60</v>
      </c>
      <c r="I29" s="388"/>
      <c r="J29" s="389"/>
      <c r="K29" s="341"/>
      <c r="L29" s="342"/>
      <c r="M29" s="342"/>
      <c r="N29" s="342"/>
      <c r="O29" s="342"/>
      <c r="P29" s="342"/>
      <c r="Q29" s="342"/>
      <c r="R29" s="343"/>
      <c r="S29" s="403" t="s">
        <v>20</v>
      </c>
      <c r="T29" s="403"/>
      <c r="U29" s="402" t="s">
        <v>62</v>
      </c>
      <c r="V29" s="385"/>
      <c r="W29" s="385"/>
      <c r="X29" s="385"/>
      <c r="Y29" s="384"/>
      <c r="Z29" s="384"/>
      <c r="AA29" s="230" t="s">
        <v>63</v>
      </c>
      <c r="AB29" s="384"/>
      <c r="AC29" s="384"/>
      <c r="AD29" s="231" t="s">
        <v>64</v>
      </c>
      <c r="AE29" s="385"/>
      <c r="AF29" s="385"/>
      <c r="AG29" s="385"/>
      <c r="AH29" s="386"/>
    </row>
    <row r="30" spans="1:35" ht="15" customHeight="1">
      <c r="A30" s="371"/>
      <c r="B30" s="372"/>
      <c r="C30" s="372"/>
      <c r="D30" s="372"/>
      <c r="E30" s="372"/>
      <c r="F30" s="372"/>
      <c r="G30" s="373"/>
      <c r="H30" s="387" t="s">
        <v>80</v>
      </c>
      <c r="I30" s="388"/>
      <c r="J30" s="389"/>
      <c r="K30" s="341"/>
      <c r="L30" s="342"/>
      <c r="M30" s="342"/>
      <c r="N30" s="342"/>
      <c r="O30" s="342"/>
      <c r="P30" s="342"/>
      <c r="Q30" s="342"/>
      <c r="R30" s="343"/>
      <c r="S30" s="403"/>
      <c r="T30" s="403"/>
      <c r="U30" s="390"/>
      <c r="V30" s="391"/>
      <c r="W30" s="391"/>
      <c r="X30" s="391"/>
      <c r="Y30" s="391"/>
      <c r="Z30" s="391"/>
      <c r="AA30" s="391"/>
      <c r="AB30" s="391"/>
      <c r="AC30" s="391"/>
      <c r="AD30" s="391"/>
      <c r="AE30" s="391"/>
      <c r="AF30" s="391"/>
      <c r="AG30" s="391"/>
      <c r="AH30" s="392"/>
    </row>
    <row r="31" spans="1:35" ht="15.6" customHeight="1">
      <c r="A31" s="371"/>
      <c r="B31" s="372"/>
      <c r="C31" s="372"/>
      <c r="D31" s="372"/>
      <c r="E31" s="372"/>
      <c r="F31" s="372"/>
      <c r="G31" s="373"/>
      <c r="H31" s="387" t="s">
        <v>308</v>
      </c>
      <c r="I31" s="388"/>
      <c r="J31" s="389"/>
      <c r="K31" s="341"/>
      <c r="L31" s="342"/>
      <c r="M31" s="342"/>
      <c r="N31" s="342"/>
      <c r="O31" s="342"/>
      <c r="P31" s="342"/>
      <c r="Q31" s="342"/>
      <c r="R31" s="343"/>
      <c r="S31" s="403"/>
      <c r="T31" s="403"/>
      <c r="U31" s="344"/>
      <c r="V31" s="345"/>
      <c r="W31" s="345"/>
      <c r="X31" s="345"/>
      <c r="Y31" s="345"/>
      <c r="Z31" s="345"/>
      <c r="AA31" s="345"/>
      <c r="AB31" s="345"/>
      <c r="AC31" s="345"/>
      <c r="AD31" s="345"/>
      <c r="AE31" s="345"/>
      <c r="AF31" s="345"/>
      <c r="AG31" s="345"/>
      <c r="AH31" s="346"/>
    </row>
    <row r="32" spans="1:35" ht="16.350000000000001" customHeight="1" thickBot="1">
      <c r="A32" s="347" t="s">
        <v>81</v>
      </c>
      <c r="B32" s="348"/>
      <c r="C32" s="348"/>
      <c r="D32" s="348"/>
      <c r="E32" s="348"/>
      <c r="F32" s="348"/>
      <c r="G32" s="349"/>
      <c r="H32" s="350" t="s">
        <v>82</v>
      </c>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2"/>
    </row>
    <row r="33" spans="1:34" ht="25.95" customHeight="1">
      <c r="A33" s="226"/>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row>
    <row r="34" spans="1:34" s="216" customFormat="1" ht="20.399999999999999" thickBot="1">
      <c r="A34" s="215" t="s">
        <v>83</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row>
    <row r="35" spans="1:34" ht="16.350000000000001" customHeight="1">
      <c r="A35" s="353" t="s">
        <v>84</v>
      </c>
      <c r="B35" s="354"/>
      <c r="C35" s="359" t="s">
        <v>60</v>
      </c>
      <c r="D35" s="360"/>
      <c r="E35" s="360"/>
      <c r="F35" s="360"/>
      <c r="G35" s="361"/>
      <c r="H35" s="362"/>
      <c r="I35" s="363"/>
      <c r="J35" s="363"/>
      <c r="K35" s="363"/>
      <c r="L35" s="363"/>
      <c r="M35" s="363"/>
      <c r="N35" s="363"/>
      <c r="O35" s="363"/>
      <c r="P35" s="363"/>
      <c r="Q35" s="363"/>
      <c r="R35" s="363"/>
      <c r="S35" s="363"/>
      <c r="T35" s="363"/>
      <c r="U35" s="363"/>
      <c r="V35" s="363"/>
      <c r="W35" s="363"/>
      <c r="X35" s="363"/>
      <c r="Y35" s="363"/>
      <c r="Z35" s="363"/>
      <c r="AA35" s="363"/>
      <c r="AB35" s="363"/>
      <c r="AC35" s="363"/>
      <c r="AD35" s="363"/>
      <c r="AE35" s="363"/>
      <c r="AF35" s="363"/>
      <c r="AG35" s="363"/>
      <c r="AH35" s="364"/>
    </row>
    <row r="36" spans="1:34" ht="27.9" customHeight="1">
      <c r="A36" s="355"/>
      <c r="B36" s="356"/>
      <c r="C36" s="327" t="s">
        <v>61</v>
      </c>
      <c r="D36" s="327"/>
      <c r="E36" s="327"/>
      <c r="F36" s="327"/>
      <c r="G36" s="327"/>
      <c r="H36" s="365"/>
      <c r="I36" s="366"/>
      <c r="J36" s="366"/>
      <c r="K36" s="366"/>
      <c r="L36" s="366"/>
      <c r="M36" s="366"/>
      <c r="N36" s="366"/>
      <c r="O36" s="366"/>
      <c r="P36" s="366"/>
      <c r="Q36" s="366"/>
      <c r="R36" s="366"/>
      <c r="S36" s="366"/>
      <c r="T36" s="366"/>
      <c r="U36" s="366"/>
      <c r="V36" s="366"/>
      <c r="W36" s="366"/>
      <c r="X36" s="366"/>
      <c r="Y36" s="366"/>
      <c r="Z36" s="366"/>
      <c r="AA36" s="366"/>
      <c r="AB36" s="366"/>
      <c r="AC36" s="366"/>
      <c r="AD36" s="366"/>
      <c r="AE36" s="366"/>
      <c r="AF36" s="366"/>
      <c r="AG36" s="366"/>
      <c r="AH36" s="367"/>
    </row>
    <row r="37" spans="1:34" ht="15.75" customHeight="1">
      <c r="A37" s="355"/>
      <c r="B37" s="356"/>
      <c r="C37" s="327" t="s">
        <v>25</v>
      </c>
      <c r="D37" s="327"/>
      <c r="E37" s="327"/>
      <c r="F37" s="327"/>
      <c r="G37" s="327"/>
      <c r="H37" s="374" t="s">
        <v>62</v>
      </c>
      <c r="I37" s="375"/>
      <c r="J37" s="375"/>
      <c r="K37" s="375"/>
      <c r="L37" s="376"/>
      <c r="M37" s="376"/>
      <c r="N37" s="225" t="s">
        <v>63</v>
      </c>
      <c r="O37" s="376"/>
      <c r="P37" s="376"/>
      <c r="Q37" s="212" t="s">
        <v>64</v>
      </c>
      <c r="R37" s="375"/>
      <c r="S37" s="375"/>
      <c r="T37" s="375"/>
      <c r="U37" s="375"/>
      <c r="V37" s="375"/>
      <c r="W37" s="375"/>
      <c r="X37" s="375"/>
      <c r="Y37" s="375"/>
      <c r="Z37" s="375"/>
      <c r="AA37" s="375"/>
      <c r="AB37" s="375"/>
      <c r="AC37" s="375"/>
      <c r="AD37" s="375"/>
      <c r="AE37" s="375"/>
      <c r="AF37" s="375"/>
      <c r="AG37" s="375"/>
      <c r="AH37" s="377"/>
    </row>
    <row r="38" spans="1:34" ht="15.75" customHeight="1">
      <c r="A38" s="355"/>
      <c r="B38" s="356"/>
      <c r="C38" s="327"/>
      <c r="D38" s="327"/>
      <c r="E38" s="327"/>
      <c r="F38" s="327"/>
      <c r="G38" s="327"/>
      <c r="H38" s="378"/>
      <c r="I38" s="379"/>
      <c r="J38" s="379"/>
      <c r="K38" s="379"/>
      <c r="L38" s="213" t="s">
        <v>275</v>
      </c>
      <c r="M38" s="213" t="s">
        <v>276</v>
      </c>
      <c r="N38" s="379"/>
      <c r="O38" s="379"/>
      <c r="P38" s="379"/>
      <c r="Q38" s="379"/>
      <c r="R38" s="379"/>
      <c r="S38" s="379"/>
      <c r="T38" s="379"/>
      <c r="U38" s="379"/>
      <c r="V38" s="213" t="s">
        <v>277</v>
      </c>
      <c r="W38" s="213" t="s">
        <v>278</v>
      </c>
      <c r="X38" s="379"/>
      <c r="Y38" s="379"/>
      <c r="Z38" s="379"/>
      <c r="AA38" s="379"/>
      <c r="AB38" s="379"/>
      <c r="AC38" s="379"/>
      <c r="AD38" s="379"/>
      <c r="AE38" s="379"/>
      <c r="AF38" s="379"/>
      <c r="AG38" s="379"/>
      <c r="AH38" s="380"/>
    </row>
    <row r="39" spans="1:34" ht="15.75" customHeight="1">
      <c r="A39" s="355"/>
      <c r="B39" s="356"/>
      <c r="C39" s="327"/>
      <c r="D39" s="327"/>
      <c r="E39" s="327"/>
      <c r="F39" s="327"/>
      <c r="G39" s="327"/>
      <c r="H39" s="378"/>
      <c r="I39" s="379"/>
      <c r="J39" s="379"/>
      <c r="K39" s="379"/>
      <c r="L39" s="213" t="s">
        <v>279</v>
      </c>
      <c r="M39" s="213" t="s">
        <v>280</v>
      </c>
      <c r="N39" s="379"/>
      <c r="O39" s="379"/>
      <c r="P39" s="379"/>
      <c r="Q39" s="379"/>
      <c r="R39" s="379"/>
      <c r="S39" s="379"/>
      <c r="T39" s="379"/>
      <c r="U39" s="379"/>
      <c r="V39" s="213" t="s">
        <v>281</v>
      </c>
      <c r="W39" s="213" t="s">
        <v>282</v>
      </c>
      <c r="X39" s="379"/>
      <c r="Y39" s="379"/>
      <c r="Z39" s="379"/>
      <c r="AA39" s="379"/>
      <c r="AB39" s="379"/>
      <c r="AC39" s="379"/>
      <c r="AD39" s="379"/>
      <c r="AE39" s="379"/>
      <c r="AF39" s="379"/>
      <c r="AG39" s="379"/>
      <c r="AH39" s="380"/>
    </row>
    <row r="40" spans="1:34" ht="19.2" customHeight="1">
      <c r="A40" s="355"/>
      <c r="B40" s="356"/>
      <c r="C40" s="327"/>
      <c r="D40" s="327"/>
      <c r="E40" s="327"/>
      <c r="F40" s="327"/>
      <c r="G40" s="327"/>
      <c r="H40" s="381"/>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3"/>
    </row>
    <row r="41" spans="1:34" ht="16.350000000000001" customHeight="1">
      <c r="A41" s="355"/>
      <c r="B41" s="356"/>
      <c r="C41" s="327" t="s">
        <v>65</v>
      </c>
      <c r="D41" s="327"/>
      <c r="E41" s="327"/>
      <c r="F41" s="327"/>
      <c r="G41" s="327"/>
      <c r="H41" s="329" t="s">
        <v>5</v>
      </c>
      <c r="I41" s="330"/>
      <c r="J41" s="331"/>
      <c r="K41" s="332"/>
      <c r="L41" s="333"/>
      <c r="M41" s="333"/>
      <c r="N41" s="333"/>
      <c r="O41" s="333"/>
      <c r="P41" s="333"/>
      <c r="Q41" s="214" t="s">
        <v>283</v>
      </c>
      <c r="R41" s="193"/>
      <c r="S41" s="334"/>
      <c r="T41" s="334"/>
      <c r="U41" s="335"/>
      <c r="V41" s="329" t="s">
        <v>6</v>
      </c>
      <c r="W41" s="330"/>
      <c r="X41" s="331"/>
      <c r="Y41" s="332"/>
      <c r="Z41" s="333"/>
      <c r="AA41" s="333"/>
      <c r="AB41" s="333"/>
      <c r="AC41" s="333"/>
      <c r="AD41" s="333"/>
      <c r="AE41" s="333"/>
      <c r="AF41" s="333"/>
      <c r="AG41" s="333"/>
      <c r="AH41" s="336"/>
    </row>
    <row r="42" spans="1:34" ht="16.350000000000001" customHeight="1" thickBot="1">
      <c r="A42" s="357"/>
      <c r="B42" s="358"/>
      <c r="C42" s="328"/>
      <c r="D42" s="328"/>
      <c r="E42" s="328"/>
      <c r="F42" s="328"/>
      <c r="G42" s="328"/>
      <c r="H42" s="337" t="s">
        <v>66</v>
      </c>
      <c r="I42" s="337"/>
      <c r="J42" s="337"/>
      <c r="K42" s="338"/>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40"/>
    </row>
    <row r="43" spans="1:34" ht="14.4" customHeight="1"/>
    <row r="44" spans="1:34" ht="82.5" customHeight="1">
      <c r="A44" s="325" t="s">
        <v>57</v>
      </c>
      <c r="B44" s="325"/>
      <c r="C44" s="217" t="s">
        <v>285</v>
      </c>
      <c r="D44" s="326" t="s">
        <v>286</v>
      </c>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row>
  </sheetData>
  <mergeCells count="117">
    <mergeCell ref="A2:B10"/>
    <mergeCell ref="C2:G2"/>
    <mergeCell ref="H2:AH2"/>
    <mergeCell ref="C3:G3"/>
    <mergeCell ref="H3:AH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 ref="S15:AH15"/>
    <mergeCell ref="K16:R17"/>
    <mergeCell ref="S16:AH16"/>
    <mergeCell ref="S17:AH17"/>
    <mergeCell ref="A18:R18"/>
    <mergeCell ref="S18:AH18"/>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K23:R23"/>
    <mergeCell ref="S23:Z23"/>
    <mergeCell ref="C24:J24"/>
    <mergeCell ref="K24:Z24"/>
    <mergeCell ref="A25:J25"/>
    <mergeCell ref="K25:R25"/>
    <mergeCell ref="A19:AH19"/>
    <mergeCell ref="A20:J21"/>
    <mergeCell ref="K20:Z20"/>
    <mergeCell ref="K21:R21"/>
    <mergeCell ref="S21:Z21"/>
    <mergeCell ref="A22:B24"/>
    <mergeCell ref="C22:J22"/>
    <mergeCell ref="K22:R22"/>
    <mergeCell ref="S22:Z22"/>
    <mergeCell ref="C23:J23"/>
    <mergeCell ref="U30:AH30"/>
    <mergeCell ref="AB26:AC26"/>
    <mergeCell ref="AE26:AH26"/>
    <mergeCell ref="H27:J27"/>
    <mergeCell ref="K27:R27"/>
    <mergeCell ref="U27:AH27"/>
    <mergeCell ref="H28:J28"/>
    <mergeCell ref="K28:R28"/>
    <mergeCell ref="U28:AH28"/>
    <mergeCell ref="H26:J26"/>
    <mergeCell ref="K26:R26"/>
    <mergeCell ref="S26:T28"/>
    <mergeCell ref="U26:X26"/>
    <mergeCell ref="Y26:Z26"/>
    <mergeCell ref="H29:J29"/>
    <mergeCell ref="K29:R29"/>
    <mergeCell ref="S29:T31"/>
    <mergeCell ref="U29:X29"/>
    <mergeCell ref="H31:J31"/>
    <mergeCell ref="K31:R31"/>
    <mergeCell ref="U31:AH31"/>
    <mergeCell ref="A32:G32"/>
    <mergeCell ref="H32:AH32"/>
    <mergeCell ref="A35:B42"/>
    <mergeCell ref="C35:G35"/>
    <mergeCell ref="H35:AH35"/>
    <mergeCell ref="C36:G36"/>
    <mergeCell ref="H36:AH36"/>
    <mergeCell ref="A26:G31"/>
    <mergeCell ref="C37:G40"/>
    <mergeCell ref="H37:K37"/>
    <mergeCell ref="L37:M37"/>
    <mergeCell ref="O37:P37"/>
    <mergeCell ref="R37:AH37"/>
    <mergeCell ref="H38:K39"/>
    <mergeCell ref="N38:U39"/>
    <mergeCell ref="X38:AH39"/>
    <mergeCell ref="H40:AH40"/>
    <mergeCell ref="Y29:Z29"/>
    <mergeCell ref="AB29:AC29"/>
    <mergeCell ref="AE29:AH29"/>
    <mergeCell ref="H30:J30"/>
    <mergeCell ref="K30:R30"/>
    <mergeCell ref="A44:B44"/>
    <mergeCell ref="D44:AH44"/>
    <mergeCell ref="C41:G42"/>
    <mergeCell ref="H41:J41"/>
    <mergeCell ref="K41:P41"/>
    <mergeCell ref="S41:U41"/>
    <mergeCell ref="V41:X41"/>
    <mergeCell ref="Y41:AH41"/>
    <mergeCell ref="H42:J42"/>
    <mergeCell ref="K42:AH42"/>
  </mergeCells>
  <phoneticPr fontId="35"/>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21</xdr:col>
                    <xdr:colOff>175260</xdr:colOff>
                    <xdr:row>17</xdr:row>
                    <xdr:rowOff>22860</xdr:rowOff>
                  </from>
                  <to>
                    <xdr:col>24</xdr:col>
                    <xdr:colOff>182880</xdr:colOff>
                    <xdr:row>18</xdr:row>
                    <xdr:rowOff>7620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sizeWithCells="1">
                  <from>
                    <xdr:col>27</xdr:col>
                    <xdr:colOff>175260</xdr:colOff>
                    <xdr:row>17</xdr:row>
                    <xdr:rowOff>22860</xdr:rowOff>
                  </from>
                  <to>
                    <xdr:col>30</xdr:col>
                    <xdr:colOff>160020</xdr:colOff>
                    <xdr:row>18</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H23"/>
  <sheetViews>
    <sheetView view="pageBreakPreview" zoomScale="115" zoomScaleNormal="100" zoomScaleSheetLayoutView="115" workbookViewId="0">
      <selection activeCell="N18" sqref="N18:U19"/>
    </sheetView>
  </sheetViews>
  <sheetFormatPr defaultColWidth="8.77734375" defaultRowHeight="16.2"/>
  <cols>
    <col min="1" max="34" width="3.109375" style="220" customWidth="1"/>
    <col min="35" max="16384" width="8.77734375" style="220"/>
  </cols>
  <sheetData>
    <row r="1" spans="1:34" ht="36" customHeight="1">
      <c r="A1" s="218" t="s">
        <v>287</v>
      </c>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row>
    <row r="2" spans="1:34" ht="20.399999999999999" customHeight="1" thickBot="1">
      <c r="A2" s="241" t="s">
        <v>288</v>
      </c>
      <c r="B2" s="235"/>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row>
    <row r="3" spans="1:34" ht="20.399999999999999" customHeight="1">
      <c r="A3" s="524" t="s">
        <v>79</v>
      </c>
      <c r="B3" s="525"/>
      <c r="C3" s="525"/>
      <c r="D3" s="525"/>
      <c r="E3" s="525"/>
      <c r="F3" s="525"/>
      <c r="G3" s="526"/>
      <c r="H3" s="492" t="s">
        <v>60</v>
      </c>
      <c r="I3" s="493"/>
      <c r="J3" s="494"/>
      <c r="K3" s="530"/>
      <c r="L3" s="531"/>
      <c r="M3" s="531"/>
      <c r="N3" s="531"/>
      <c r="O3" s="531"/>
      <c r="P3" s="531"/>
      <c r="Q3" s="531"/>
      <c r="R3" s="532"/>
      <c r="S3" s="533" t="s">
        <v>20</v>
      </c>
      <c r="T3" s="534"/>
      <c r="U3" s="535" t="s">
        <v>62</v>
      </c>
      <c r="V3" s="522"/>
      <c r="W3" s="522"/>
      <c r="X3" s="522"/>
      <c r="Y3" s="521"/>
      <c r="Z3" s="521"/>
      <c r="AA3" s="243" t="s">
        <v>63</v>
      </c>
      <c r="AB3" s="521"/>
      <c r="AC3" s="521"/>
      <c r="AD3" s="244" t="s">
        <v>64</v>
      </c>
      <c r="AE3" s="522"/>
      <c r="AF3" s="522"/>
      <c r="AG3" s="522"/>
      <c r="AH3" s="523"/>
    </row>
    <row r="4" spans="1:34" ht="20.399999999999999" customHeight="1">
      <c r="A4" s="371"/>
      <c r="B4" s="372"/>
      <c r="C4" s="372"/>
      <c r="D4" s="372"/>
      <c r="E4" s="372"/>
      <c r="F4" s="372"/>
      <c r="G4" s="373"/>
      <c r="H4" s="387" t="s">
        <v>80</v>
      </c>
      <c r="I4" s="388"/>
      <c r="J4" s="389"/>
      <c r="K4" s="341"/>
      <c r="L4" s="342"/>
      <c r="M4" s="342"/>
      <c r="N4" s="342"/>
      <c r="O4" s="342"/>
      <c r="P4" s="342"/>
      <c r="Q4" s="342"/>
      <c r="R4" s="343"/>
      <c r="S4" s="398"/>
      <c r="T4" s="399"/>
      <c r="U4" s="398"/>
      <c r="V4" s="517"/>
      <c r="W4" s="517"/>
      <c r="X4" s="517"/>
      <c r="Y4" s="517"/>
      <c r="Z4" s="517"/>
      <c r="AA4" s="517"/>
      <c r="AB4" s="517"/>
      <c r="AC4" s="517"/>
      <c r="AD4" s="517"/>
      <c r="AE4" s="517"/>
      <c r="AF4" s="517"/>
      <c r="AG4" s="517"/>
      <c r="AH4" s="518"/>
    </row>
    <row r="5" spans="1:34" ht="20.399999999999999" customHeight="1">
      <c r="A5" s="371"/>
      <c r="B5" s="372"/>
      <c r="C5" s="372"/>
      <c r="D5" s="372"/>
      <c r="E5" s="372"/>
      <c r="F5" s="372"/>
      <c r="G5" s="373"/>
      <c r="H5" s="387" t="s">
        <v>309</v>
      </c>
      <c r="I5" s="388"/>
      <c r="J5" s="389"/>
      <c r="K5" s="341"/>
      <c r="L5" s="342"/>
      <c r="M5" s="342"/>
      <c r="N5" s="342"/>
      <c r="O5" s="342"/>
      <c r="P5" s="342"/>
      <c r="Q5" s="342"/>
      <c r="R5" s="343"/>
      <c r="S5" s="400"/>
      <c r="T5" s="401"/>
      <c r="U5" s="400"/>
      <c r="V5" s="519"/>
      <c r="W5" s="519"/>
      <c r="X5" s="519"/>
      <c r="Y5" s="519"/>
      <c r="Z5" s="519"/>
      <c r="AA5" s="519"/>
      <c r="AB5" s="519"/>
      <c r="AC5" s="519"/>
      <c r="AD5" s="519"/>
      <c r="AE5" s="519"/>
      <c r="AF5" s="519"/>
      <c r="AG5" s="519"/>
      <c r="AH5" s="520"/>
    </row>
    <row r="6" spans="1:34" ht="20.399999999999999" customHeight="1">
      <c r="A6" s="371"/>
      <c r="B6" s="372"/>
      <c r="C6" s="372"/>
      <c r="D6" s="372"/>
      <c r="E6" s="372"/>
      <c r="F6" s="372"/>
      <c r="G6" s="373"/>
      <c r="H6" s="387" t="s">
        <v>60</v>
      </c>
      <c r="I6" s="388"/>
      <c r="J6" s="389"/>
      <c r="K6" s="341"/>
      <c r="L6" s="342"/>
      <c r="M6" s="342"/>
      <c r="N6" s="342"/>
      <c r="O6" s="342"/>
      <c r="P6" s="342"/>
      <c r="Q6" s="342"/>
      <c r="R6" s="343"/>
      <c r="S6" s="396" t="s">
        <v>20</v>
      </c>
      <c r="T6" s="397"/>
      <c r="U6" s="402" t="s">
        <v>62</v>
      </c>
      <c r="V6" s="385"/>
      <c r="W6" s="385"/>
      <c r="X6" s="385"/>
      <c r="Y6" s="384"/>
      <c r="Z6" s="384"/>
      <c r="AA6" s="230" t="s">
        <v>63</v>
      </c>
      <c r="AB6" s="384"/>
      <c r="AC6" s="384"/>
      <c r="AD6" s="231" t="s">
        <v>64</v>
      </c>
      <c r="AE6" s="385"/>
      <c r="AF6" s="385"/>
      <c r="AG6" s="385"/>
      <c r="AH6" s="386"/>
    </row>
    <row r="7" spans="1:34" ht="20.399999999999999" customHeight="1">
      <c r="A7" s="371"/>
      <c r="B7" s="372"/>
      <c r="C7" s="372"/>
      <c r="D7" s="372"/>
      <c r="E7" s="372"/>
      <c r="F7" s="372"/>
      <c r="G7" s="373"/>
      <c r="H7" s="387" t="s">
        <v>80</v>
      </c>
      <c r="I7" s="388"/>
      <c r="J7" s="389"/>
      <c r="K7" s="341"/>
      <c r="L7" s="342"/>
      <c r="M7" s="342"/>
      <c r="N7" s="342"/>
      <c r="O7" s="342"/>
      <c r="P7" s="342"/>
      <c r="Q7" s="342"/>
      <c r="R7" s="343"/>
      <c r="S7" s="398"/>
      <c r="T7" s="399"/>
      <c r="U7" s="398"/>
      <c r="V7" s="517"/>
      <c r="W7" s="517"/>
      <c r="X7" s="517"/>
      <c r="Y7" s="517"/>
      <c r="Z7" s="517"/>
      <c r="AA7" s="517"/>
      <c r="AB7" s="517"/>
      <c r="AC7" s="517"/>
      <c r="AD7" s="517"/>
      <c r="AE7" s="517"/>
      <c r="AF7" s="517"/>
      <c r="AG7" s="517"/>
      <c r="AH7" s="518"/>
    </row>
    <row r="8" spans="1:34" ht="20.399999999999999" customHeight="1">
      <c r="A8" s="371"/>
      <c r="B8" s="372"/>
      <c r="C8" s="372"/>
      <c r="D8" s="372"/>
      <c r="E8" s="372"/>
      <c r="F8" s="372"/>
      <c r="G8" s="373"/>
      <c r="H8" s="387" t="s">
        <v>309</v>
      </c>
      <c r="I8" s="388"/>
      <c r="J8" s="389"/>
      <c r="K8" s="341"/>
      <c r="L8" s="342"/>
      <c r="M8" s="342"/>
      <c r="N8" s="342"/>
      <c r="O8" s="342"/>
      <c r="P8" s="342"/>
      <c r="Q8" s="342"/>
      <c r="R8" s="343"/>
      <c r="S8" s="400"/>
      <c r="T8" s="401"/>
      <c r="U8" s="400"/>
      <c r="V8" s="519"/>
      <c r="W8" s="519"/>
      <c r="X8" s="519"/>
      <c r="Y8" s="519"/>
      <c r="Z8" s="519"/>
      <c r="AA8" s="519"/>
      <c r="AB8" s="519"/>
      <c r="AC8" s="519"/>
      <c r="AD8" s="519"/>
      <c r="AE8" s="519"/>
      <c r="AF8" s="519"/>
      <c r="AG8" s="519"/>
      <c r="AH8" s="520"/>
    </row>
    <row r="9" spans="1:34" ht="20.399999999999999" customHeight="1">
      <c r="A9" s="371"/>
      <c r="B9" s="372"/>
      <c r="C9" s="372"/>
      <c r="D9" s="372"/>
      <c r="E9" s="372"/>
      <c r="F9" s="372"/>
      <c r="G9" s="373"/>
      <c r="H9" s="387" t="s">
        <v>60</v>
      </c>
      <c r="I9" s="388"/>
      <c r="J9" s="389"/>
      <c r="K9" s="341"/>
      <c r="L9" s="342"/>
      <c r="M9" s="342"/>
      <c r="N9" s="342"/>
      <c r="O9" s="342"/>
      <c r="P9" s="342"/>
      <c r="Q9" s="342"/>
      <c r="R9" s="343"/>
      <c r="S9" s="403" t="s">
        <v>20</v>
      </c>
      <c r="T9" s="403"/>
      <c r="U9" s="402" t="s">
        <v>62</v>
      </c>
      <c r="V9" s="385"/>
      <c r="W9" s="385"/>
      <c r="X9" s="385"/>
      <c r="Y9" s="384"/>
      <c r="Z9" s="384"/>
      <c r="AA9" s="230" t="s">
        <v>63</v>
      </c>
      <c r="AB9" s="384"/>
      <c r="AC9" s="384"/>
      <c r="AD9" s="231" t="s">
        <v>64</v>
      </c>
      <c r="AE9" s="385"/>
      <c r="AF9" s="385"/>
      <c r="AG9" s="385"/>
      <c r="AH9" s="386"/>
    </row>
    <row r="10" spans="1:34" ht="20.399999999999999" customHeight="1">
      <c r="A10" s="371"/>
      <c r="B10" s="372"/>
      <c r="C10" s="372"/>
      <c r="D10" s="372"/>
      <c r="E10" s="372"/>
      <c r="F10" s="372"/>
      <c r="G10" s="373"/>
      <c r="H10" s="404" t="s">
        <v>80</v>
      </c>
      <c r="I10" s="405"/>
      <c r="J10" s="406"/>
      <c r="K10" s="500"/>
      <c r="L10" s="501"/>
      <c r="M10" s="501"/>
      <c r="N10" s="501"/>
      <c r="O10" s="501"/>
      <c r="P10" s="501"/>
      <c r="Q10" s="501"/>
      <c r="R10" s="502"/>
      <c r="S10" s="515"/>
      <c r="T10" s="515"/>
      <c r="U10" s="503"/>
      <c r="V10" s="504"/>
      <c r="W10" s="504"/>
      <c r="X10" s="504"/>
      <c r="Y10" s="504"/>
      <c r="Z10" s="504"/>
      <c r="AA10" s="504"/>
      <c r="AB10" s="504"/>
      <c r="AC10" s="504"/>
      <c r="AD10" s="504"/>
      <c r="AE10" s="504"/>
      <c r="AF10" s="504"/>
      <c r="AG10" s="504"/>
      <c r="AH10" s="505"/>
    </row>
    <row r="11" spans="1:34" ht="20.399999999999999" customHeight="1" thickBot="1">
      <c r="A11" s="527"/>
      <c r="B11" s="528"/>
      <c r="C11" s="528"/>
      <c r="D11" s="528"/>
      <c r="E11" s="528"/>
      <c r="F11" s="528"/>
      <c r="G11" s="529"/>
      <c r="H11" s="509" t="s">
        <v>309</v>
      </c>
      <c r="I11" s="510"/>
      <c r="J11" s="511"/>
      <c r="K11" s="512"/>
      <c r="L11" s="513"/>
      <c r="M11" s="513"/>
      <c r="N11" s="513"/>
      <c r="O11" s="513"/>
      <c r="P11" s="513"/>
      <c r="Q11" s="513"/>
      <c r="R11" s="514"/>
      <c r="S11" s="516"/>
      <c r="T11" s="516"/>
      <c r="U11" s="506"/>
      <c r="V11" s="507"/>
      <c r="W11" s="507"/>
      <c r="X11" s="507"/>
      <c r="Y11" s="507"/>
      <c r="Z11" s="507"/>
      <c r="AA11" s="507"/>
      <c r="AB11" s="507"/>
      <c r="AC11" s="507"/>
      <c r="AD11" s="507"/>
      <c r="AE11" s="507"/>
      <c r="AF11" s="507"/>
      <c r="AG11" s="507"/>
      <c r="AH11" s="508"/>
    </row>
    <row r="12" spans="1:34" ht="20.399999999999999" customHeight="1">
      <c r="A12" s="245"/>
      <c r="B12" s="242"/>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c r="AH12" s="242"/>
    </row>
    <row r="13" spans="1:34" s="221" customFormat="1" ht="19.8">
      <c r="A13" s="246" t="s">
        <v>83</v>
      </c>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row>
    <row r="14" spans="1:34" ht="25.95" customHeight="1" thickBot="1">
      <c r="A14" s="241" t="s">
        <v>289</v>
      </c>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5"/>
      <c r="AH14" s="235"/>
    </row>
    <row r="15" spans="1:34" ht="16.350000000000001" customHeight="1">
      <c r="A15" s="457" t="s">
        <v>84</v>
      </c>
      <c r="B15" s="458"/>
      <c r="C15" s="492" t="s">
        <v>60</v>
      </c>
      <c r="D15" s="493"/>
      <c r="E15" s="493"/>
      <c r="F15" s="493"/>
      <c r="G15" s="494"/>
      <c r="H15" s="495"/>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7"/>
    </row>
    <row r="16" spans="1:34" ht="27.9" customHeight="1">
      <c r="A16" s="443"/>
      <c r="B16" s="444"/>
      <c r="C16" s="418" t="s">
        <v>61</v>
      </c>
      <c r="D16" s="418"/>
      <c r="E16" s="418"/>
      <c r="F16" s="418"/>
      <c r="G16" s="418"/>
      <c r="H16" s="470"/>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2"/>
    </row>
    <row r="17" spans="1:34" ht="15.75" customHeight="1">
      <c r="A17" s="443"/>
      <c r="B17" s="444"/>
      <c r="C17" s="418" t="s">
        <v>25</v>
      </c>
      <c r="D17" s="418"/>
      <c r="E17" s="418"/>
      <c r="F17" s="418"/>
      <c r="G17" s="418"/>
      <c r="H17" s="402" t="s">
        <v>62</v>
      </c>
      <c r="I17" s="385"/>
      <c r="J17" s="385"/>
      <c r="K17" s="385"/>
      <c r="L17" s="384"/>
      <c r="M17" s="384"/>
      <c r="N17" s="230" t="s">
        <v>63</v>
      </c>
      <c r="O17" s="384"/>
      <c r="P17" s="384"/>
      <c r="Q17" s="231" t="s">
        <v>64</v>
      </c>
      <c r="R17" s="385"/>
      <c r="S17" s="385"/>
      <c r="T17" s="385"/>
      <c r="U17" s="385"/>
      <c r="V17" s="385"/>
      <c r="W17" s="385"/>
      <c r="X17" s="385"/>
      <c r="Y17" s="385"/>
      <c r="Z17" s="385"/>
      <c r="AA17" s="385"/>
      <c r="AB17" s="385"/>
      <c r="AC17" s="385"/>
      <c r="AD17" s="385"/>
      <c r="AE17" s="385"/>
      <c r="AF17" s="385"/>
      <c r="AG17" s="385"/>
      <c r="AH17" s="386"/>
    </row>
    <row r="18" spans="1:34" ht="15.75" customHeight="1">
      <c r="A18" s="443"/>
      <c r="B18" s="444"/>
      <c r="C18" s="418"/>
      <c r="D18" s="418"/>
      <c r="E18" s="418"/>
      <c r="F18" s="418"/>
      <c r="G18" s="418"/>
      <c r="H18" s="390"/>
      <c r="I18" s="482"/>
      <c r="J18" s="482"/>
      <c r="K18" s="482"/>
      <c r="L18" s="232" t="s">
        <v>275</v>
      </c>
      <c r="M18" s="232" t="s">
        <v>276</v>
      </c>
      <c r="N18" s="482"/>
      <c r="O18" s="482"/>
      <c r="P18" s="482"/>
      <c r="Q18" s="482"/>
      <c r="R18" s="482"/>
      <c r="S18" s="482"/>
      <c r="T18" s="482"/>
      <c r="U18" s="482"/>
      <c r="V18" s="232" t="s">
        <v>277</v>
      </c>
      <c r="W18" s="232" t="s">
        <v>278</v>
      </c>
      <c r="X18" s="482"/>
      <c r="Y18" s="482"/>
      <c r="Z18" s="482"/>
      <c r="AA18" s="482"/>
      <c r="AB18" s="482"/>
      <c r="AC18" s="482"/>
      <c r="AD18" s="482"/>
      <c r="AE18" s="482"/>
      <c r="AF18" s="482"/>
      <c r="AG18" s="482"/>
      <c r="AH18" s="392"/>
    </row>
    <row r="19" spans="1:34" ht="15.75" customHeight="1">
      <c r="A19" s="443"/>
      <c r="B19" s="444"/>
      <c r="C19" s="418"/>
      <c r="D19" s="418"/>
      <c r="E19" s="418"/>
      <c r="F19" s="418"/>
      <c r="G19" s="418"/>
      <c r="H19" s="390"/>
      <c r="I19" s="482"/>
      <c r="J19" s="482"/>
      <c r="K19" s="482"/>
      <c r="L19" s="232" t="s">
        <v>279</v>
      </c>
      <c r="M19" s="232" t="s">
        <v>280</v>
      </c>
      <c r="N19" s="482"/>
      <c r="O19" s="482"/>
      <c r="P19" s="482"/>
      <c r="Q19" s="482"/>
      <c r="R19" s="482"/>
      <c r="S19" s="482"/>
      <c r="T19" s="482"/>
      <c r="U19" s="482"/>
      <c r="V19" s="232" t="s">
        <v>281</v>
      </c>
      <c r="W19" s="232" t="s">
        <v>282</v>
      </c>
      <c r="X19" s="482"/>
      <c r="Y19" s="482"/>
      <c r="Z19" s="482"/>
      <c r="AA19" s="482"/>
      <c r="AB19" s="482"/>
      <c r="AC19" s="482"/>
      <c r="AD19" s="482"/>
      <c r="AE19" s="482"/>
      <c r="AF19" s="482"/>
      <c r="AG19" s="482"/>
      <c r="AH19" s="392"/>
    </row>
    <row r="20" spans="1:34" ht="19.2" customHeight="1">
      <c r="A20" s="443"/>
      <c r="B20" s="444"/>
      <c r="C20" s="418"/>
      <c r="D20" s="418"/>
      <c r="E20" s="418"/>
      <c r="F20" s="418"/>
      <c r="G20" s="418"/>
      <c r="H20" s="489"/>
      <c r="I20" s="484"/>
      <c r="J20" s="484"/>
      <c r="K20" s="484"/>
      <c r="L20" s="484"/>
      <c r="M20" s="484"/>
      <c r="N20" s="484"/>
      <c r="O20" s="484"/>
      <c r="P20" s="484"/>
      <c r="Q20" s="484"/>
      <c r="R20" s="484"/>
      <c r="S20" s="484"/>
      <c r="T20" s="484"/>
      <c r="U20" s="484"/>
      <c r="V20" s="484"/>
      <c r="W20" s="484"/>
      <c r="X20" s="484"/>
      <c r="Y20" s="484"/>
      <c r="Z20" s="484"/>
      <c r="AA20" s="484"/>
      <c r="AB20" s="484"/>
      <c r="AC20" s="484"/>
      <c r="AD20" s="484"/>
      <c r="AE20" s="484"/>
      <c r="AF20" s="484"/>
      <c r="AG20" s="484"/>
      <c r="AH20" s="485"/>
    </row>
    <row r="21" spans="1:34" ht="16.350000000000001" customHeight="1">
      <c r="A21" s="443"/>
      <c r="B21" s="444"/>
      <c r="C21" s="418" t="s">
        <v>65</v>
      </c>
      <c r="D21" s="418"/>
      <c r="E21" s="418"/>
      <c r="F21" s="418"/>
      <c r="G21" s="418"/>
      <c r="H21" s="473" t="s">
        <v>5</v>
      </c>
      <c r="I21" s="474"/>
      <c r="J21" s="475"/>
      <c r="K21" s="476"/>
      <c r="L21" s="477"/>
      <c r="M21" s="477"/>
      <c r="N21" s="477"/>
      <c r="O21" s="477"/>
      <c r="P21" s="477"/>
      <c r="Q21" s="233" t="s">
        <v>283</v>
      </c>
      <c r="R21" s="234"/>
      <c r="S21" s="478"/>
      <c r="T21" s="478"/>
      <c r="U21" s="479"/>
      <c r="V21" s="473" t="s">
        <v>6</v>
      </c>
      <c r="W21" s="474"/>
      <c r="X21" s="475"/>
      <c r="Y21" s="476"/>
      <c r="Z21" s="477"/>
      <c r="AA21" s="477"/>
      <c r="AB21" s="477"/>
      <c r="AC21" s="477"/>
      <c r="AD21" s="477"/>
      <c r="AE21" s="477"/>
      <c r="AF21" s="477"/>
      <c r="AG21" s="477"/>
      <c r="AH21" s="480"/>
    </row>
    <row r="22" spans="1:34" ht="16.350000000000001" customHeight="1" thickBot="1">
      <c r="A22" s="490"/>
      <c r="B22" s="491"/>
      <c r="C22" s="498"/>
      <c r="D22" s="498"/>
      <c r="E22" s="498"/>
      <c r="F22" s="498"/>
      <c r="G22" s="498"/>
      <c r="H22" s="499" t="s">
        <v>66</v>
      </c>
      <c r="I22" s="499"/>
      <c r="J22" s="499"/>
      <c r="K22" s="486"/>
      <c r="L22" s="487"/>
      <c r="M22" s="487"/>
      <c r="N22" s="487"/>
      <c r="O22" s="487"/>
      <c r="P22" s="487"/>
      <c r="Q22" s="487"/>
      <c r="R22" s="487"/>
      <c r="S22" s="487"/>
      <c r="T22" s="487"/>
      <c r="U22" s="487"/>
      <c r="V22" s="487"/>
      <c r="W22" s="487"/>
      <c r="X22" s="487"/>
      <c r="Y22" s="487"/>
      <c r="Z22" s="487"/>
      <c r="AA22" s="487"/>
      <c r="AB22" s="487"/>
      <c r="AC22" s="487"/>
      <c r="AD22" s="487"/>
      <c r="AE22" s="487"/>
      <c r="AF22" s="487"/>
      <c r="AG22" s="487"/>
      <c r="AH22" s="488"/>
    </row>
    <row r="23" spans="1:34" ht="14.4" customHeight="1">
      <c r="A23" s="219"/>
      <c r="B23" s="219"/>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row>
  </sheetData>
  <mergeCells count="59">
    <mergeCell ref="A3:G11"/>
    <mergeCell ref="H3:J3"/>
    <mergeCell ref="K3:R3"/>
    <mergeCell ref="S3:T5"/>
    <mergeCell ref="U3:X3"/>
    <mergeCell ref="H6:J6"/>
    <mergeCell ref="K6:R6"/>
    <mergeCell ref="S6:T8"/>
    <mergeCell ref="U6:X6"/>
    <mergeCell ref="AB3:AC3"/>
    <mergeCell ref="AE3:AH3"/>
    <mergeCell ref="H4:J4"/>
    <mergeCell ref="K4:R4"/>
    <mergeCell ref="U4:AH5"/>
    <mergeCell ref="H5:J5"/>
    <mergeCell ref="K5:R5"/>
    <mergeCell ref="Y3:Z3"/>
    <mergeCell ref="Y6:Z6"/>
    <mergeCell ref="AB6:AC6"/>
    <mergeCell ref="AE6:AH6"/>
    <mergeCell ref="H7:J7"/>
    <mergeCell ref="K7:R7"/>
    <mergeCell ref="U7:AH8"/>
    <mergeCell ref="H8:J8"/>
    <mergeCell ref="K8:R8"/>
    <mergeCell ref="AE9:AH9"/>
    <mergeCell ref="H10:J10"/>
    <mergeCell ref="K10:R10"/>
    <mergeCell ref="U10:AH11"/>
    <mergeCell ref="H11:J11"/>
    <mergeCell ref="K11:R11"/>
    <mergeCell ref="H9:J9"/>
    <mergeCell ref="K9:R9"/>
    <mergeCell ref="S9:T11"/>
    <mergeCell ref="U9:X9"/>
    <mergeCell ref="Y9:Z9"/>
    <mergeCell ref="AB9:AC9"/>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K22:AH22"/>
    <mergeCell ref="H18:K19"/>
    <mergeCell ref="N18:U19"/>
    <mergeCell ref="X18:AH19"/>
    <mergeCell ref="H20:AH20"/>
    <mergeCell ref="Y21:AH21"/>
  </mergeCells>
  <phoneticPr fontId="35"/>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BC74"/>
  <sheetViews>
    <sheetView workbookViewId="0">
      <selection activeCell="E3" sqref="E3"/>
    </sheetView>
  </sheetViews>
  <sheetFormatPr defaultColWidth="10" defaultRowHeight="18"/>
  <cols>
    <col min="1" max="2" width="10" style="12"/>
    <col min="3" max="3" width="49.109375" style="12" customWidth="1"/>
    <col min="4" max="16384" width="10" style="12"/>
  </cols>
  <sheetData>
    <row r="1" spans="1:10">
      <c r="A1" s="12" t="s">
        <v>85</v>
      </c>
    </row>
    <row r="2" spans="1:10" s="15" customFormat="1" ht="20.25" customHeight="1">
      <c r="A2" s="13" t="s">
        <v>86</v>
      </c>
      <c r="B2" s="13"/>
      <c r="C2" s="14"/>
    </row>
    <row r="3" spans="1:10" s="15" customFormat="1" ht="20.25" customHeight="1">
      <c r="A3" s="14"/>
      <c r="B3" s="14"/>
      <c r="C3" s="14"/>
    </row>
    <row r="4" spans="1:10" s="15" customFormat="1" ht="20.25" customHeight="1">
      <c r="A4" s="16"/>
      <c r="B4" s="14" t="s">
        <v>87</v>
      </c>
      <c r="C4" s="14"/>
      <c r="E4" s="536" t="s">
        <v>88</v>
      </c>
      <c r="F4" s="536"/>
      <c r="G4" s="536"/>
      <c r="H4" s="536"/>
      <c r="I4" s="536"/>
      <c r="J4" s="536"/>
    </row>
    <row r="5" spans="1:10" s="15" customFormat="1" ht="20.25" customHeight="1">
      <c r="A5" s="17"/>
      <c r="B5" s="14" t="s">
        <v>89</v>
      </c>
      <c r="C5" s="14"/>
      <c r="E5" s="536"/>
      <c r="F5" s="536"/>
      <c r="G5" s="536"/>
      <c r="H5" s="536"/>
      <c r="I5" s="536"/>
      <c r="J5" s="536"/>
    </row>
    <row r="6" spans="1:10" s="15" customFormat="1" ht="20.25" customHeight="1">
      <c r="A6" s="18"/>
      <c r="B6" s="14"/>
      <c r="C6" s="14"/>
    </row>
    <row r="7" spans="1:10" s="15" customFormat="1" ht="20.25" customHeight="1">
      <c r="A7" s="18"/>
      <c r="B7" s="14"/>
      <c r="C7" s="14"/>
    </row>
    <row r="8" spans="1:10" s="15" customFormat="1" ht="20.25" customHeight="1">
      <c r="A8" s="14" t="s">
        <v>90</v>
      </c>
      <c r="B8" s="14"/>
      <c r="C8" s="14"/>
    </row>
    <row r="9" spans="1:10" s="15" customFormat="1" ht="20.25" customHeight="1">
      <c r="A9" s="18"/>
      <c r="B9" s="14"/>
      <c r="C9" s="14"/>
    </row>
    <row r="10" spans="1:10" s="15" customFormat="1" ht="20.25" customHeight="1">
      <c r="A10" s="14" t="s">
        <v>91</v>
      </c>
      <c r="B10" s="14"/>
      <c r="C10" s="14"/>
    </row>
    <row r="11" spans="1:10" s="15" customFormat="1" ht="20.25" customHeight="1">
      <c r="A11" s="14"/>
      <c r="B11" s="14"/>
      <c r="C11" s="14"/>
    </row>
    <row r="12" spans="1:10" s="15" customFormat="1" ht="20.25" customHeight="1">
      <c r="A12" s="14" t="s">
        <v>92</v>
      </c>
      <c r="B12" s="14"/>
      <c r="C12" s="14"/>
    </row>
    <row r="13" spans="1:10" s="15" customFormat="1" ht="20.25" customHeight="1">
      <c r="A13" s="14"/>
      <c r="B13" s="14"/>
      <c r="C13" s="14"/>
    </row>
    <row r="14" spans="1:10" s="15" customFormat="1" ht="20.25" customHeight="1">
      <c r="A14" s="14" t="s">
        <v>93</v>
      </c>
      <c r="B14" s="14"/>
      <c r="C14" s="14"/>
    </row>
    <row r="15" spans="1:10" s="15" customFormat="1" ht="20.25" customHeight="1">
      <c r="A15" s="14"/>
      <c r="B15" s="14"/>
      <c r="C15" s="14"/>
    </row>
    <row r="16" spans="1:10" s="15" customFormat="1" ht="20.25" customHeight="1">
      <c r="A16" s="14" t="s">
        <v>94</v>
      </c>
      <c r="B16" s="14"/>
      <c r="C16" s="14"/>
    </row>
    <row r="17" spans="1:3" s="15" customFormat="1" ht="20.25" customHeight="1">
      <c r="A17" s="14" t="s">
        <v>95</v>
      </c>
      <c r="B17" s="14"/>
      <c r="C17" s="14"/>
    </row>
    <row r="18" spans="1:3" s="15" customFormat="1" ht="20.25" customHeight="1">
      <c r="A18" s="14"/>
      <c r="B18" s="14"/>
      <c r="C18" s="14"/>
    </row>
    <row r="19" spans="1:3" s="15" customFormat="1" ht="20.25" customHeight="1">
      <c r="A19" s="14"/>
      <c r="B19" s="19" t="s">
        <v>96</v>
      </c>
      <c r="C19" s="19" t="s">
        <v>97</v>
      </c>
    </row>
    <row r="20" spans="1:3" s="15" customFormat="1" ht="20.25" customHeight="1">
      <c r="A20" s="14"/>
      <c r="B20" s="19">
        <v>1</v>
      </c>
      <c r="C20" s="20" t="s">
        <v>98</v>
      </c>
    </row>
    <row r="21" spans="1:3" s="15" customFormat="1" ht="20.25" customHeight="1">
      <c r="A21" s="14"/>
      <c r="B21" s="19">
        <v>2</v>
      </c>
      <c r="C21" s="20" t="s">
        <v>99</v>
      </c>
    </row>
    <row r="22" spans="1:3" s="15" customFormat="1" ht="20.25" customHeight="1">
      <c r="A22" s="14"/>
      <c r="B22" s="19">
        <v>3</v>
      </c>
      <c r="C22" s="20" t="s">
        <v>100</v>
      </c>
    </row>
    <row r="23" spans="1:3" s="15" customFormat="1" ht="20.25" customHeight="1">
      <c r="A23" s="14"/>
      <c r="B23" s="14"/>
      <c r="C23" s="14"/>
    </row>
    <row r="24" spans="1:3" s="15" customFormat="1" ht="20.25" customHeight="1">
      <c r="A24" s="14"/>
      <c r="B24" s="14" t="s">
        <v>101</v>
      </c>
      <c r="C24" s="14"/>
    </row>
    <row r="25" spans="1:3" s="15" customFormat="1" ht="20.25" customHeight="1">
      <c r="A25" s="14"/>
      <c r="B25" s="14"/>
      <c r="C25" s="14"/>
    </row>
    <row r="26" spans="1:3" s="15" customFormat="1" ht="20.25" customHeight="1">
      <c r="A26" s="14" t="s">
        <v>102</v>
      </c>
      <c r="B26" s="14"/>
      <c r="C26" s="14"/>
    </row>
    <row r="27" spans="1:3" s="15" customFormat="1" ht="20.25" customHeight="1">
      <c r="A27" s="14" t="s">
        <v>103</v>
      </c>
      <c r="B27" s="14"/>
      <c r="C27" s="14"/>
    </row>
    <row r="28" spans="1:3" s="15" customFormat="1" ht="20.25" customHeight="1">
      <c r="A28" s="14"/>
      <c r="B28" s="14"/>
      <c r="C28" s="14"/>
    </row>
    <row r="29" spans="1:3" s="15" customFormat="1" ht="20.25" customHeight="1">
      <c r="A29" s="14"/>
      <c r="B29" s="19" t="s">
        <v>104</v>
      </c>
      <c r="C29" s="19" t="s">
        <v>105</v>
      </c>
    </row>
    <row r="30" spans="1:3" s="15" customFormat="1" ht="20.25" customHeight="1">
      <c r="A30" s="14"/>
      <c r="B30" s="19" t="s">
        <v>106</v>
      </c>
      <c r="C30" s="20" t="s">
        <v>107</v>
      </c>
    </row>
    <row r="31" spans="1:3" s="15" customFormat="1" ht="20.25" customHeight="1">
      <c r="A31" s="14"/>
      <c r="B31" s="19" t="s">
        <v>108</v>
      </c>
      <c r="C31" s="20" t="s">
        <v>109</v>
      </c>
    </row>
    <row r="32" spans="1:3" s="15" customFormat="1" ht="20.25" customHeight="1">
      <c r="A32" s="14"/>
      <c r="B32" s="19" t="s">
        <v>110</v>
      </c>
      <c r="C32" s="20" t="s">
        <v>111</v>
      </c>
    </row>
    <row r="33" spans="1:55" s="15" customFormat="1" ht="20.25" customHeight="1">
      <c r="A33" s="14"/>
      <c r="B33" s="19" t="s">
        <v>112</v>
      </c>
      <c r="C33" s="20" t="s">
        <v>113</v>
      </c>
    </row>
    <row r="34" spans="1:55" s="15" customFormat="1" ht="20.25" customHeight="1">
      <c r="A34" s="14"/>
      <c r="B34" s="14"/>
      <c r="C34" s="14"/>
    </row>
    <row r="35" spans="1:55" s="15" customFormat="1" ht="20.25" customHeight="1">
      <c r="A35" s="14"/>
      <c r="B35" s="21" t="s">
        <v>114</v>
      </c>
      <c r="C35" s="14"/>
    </row>
    <row r="36" spans="1:55" s="15" customFormat="1" ht="20.25" customHeight="1">
      <c r="B36" s="14" t="s">
        <v>115</v>
      </c>
      <c r="E36" s="21"/>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1:55" s="15" customFormat="1" ht="20.25" customHeight="1">
      <c r="B37" s="14" t="s">
        <v>116</v>
      </c>
      <c r="E37" s="14"/>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1:55" s="15" customFormat="1" ht="20.25" customHeight="1">
      <c r="E38" s="14"/>
    </row>
    <row r="39" spans="1:55" s="15" customFormat="1" ht="20.25" customHeight="1">
      <c r="A39" s="14"/>
      <c r="B39" s="14"/>
      <c r="C39" s="14"/>
      <c r="D39" s="23"/>
      <c r="E39" s="24"/>
      <c r="F39" s="24"/>
      <c r="G39" s="24"/>
      <c r="H39" s="25"/>
      <c r="I39" s="25"/>
      <c r="J39" s="24"/>
      <c r="K39" s="24"/>
      <c r="L39" s="24"/>
      <c r="M39" s="25"/>
      <c r="N39" s="25"/>
      <c r="O39" s="25"/>
      <c r="P39" s="25"/>
      <c r="Q39" s="25"/>
      <c r="R39" s="24"/>
      <c r="S39" s="24"/>
      <c r="T39" s="24"/>
      <c r="U39" s="25"/>
      <c r="V39" s="25"/>
      <c r="W39" s="24"/>
      <c r="X39" s="24"/>
      <c r="Y39" s="24"/>
      <c r="Z39" s="25"/>
      <c r="AA39" s="25"/>
    </row>
    <row r="40" spans="1:55" s="15" customFormat="1" ht="20.25" customHeight="1">
      <c r="A40" s="14" t="s">
        <v>117</v>
      </c>
      <c r="B40" s="14"/>
      <c r="C40" s="14"/>
    </row>
    <row r="41" spans="1:55" s="15" customFormat="1" ht="20.25" customHeight="1">
      <c r="A41" s="14" t="s">
        <v>118</v>
      </c>
      <c r="B41" s="14"/>
      <c r="C41" s="14"/>
    </row>
    <row r="42" spans="1:55" s="15" customFormat="1" ht="20.25" customHeight="1">
      <c r="A42" s="26" t="s">
        <v>119</v>
      </c>
      <c r="D42" s="27"/>
      <c r="E42" s="28"/>
      <c r="F42" s="24"/>
      <c r="G42" s="24"/>
      <c r="H42" s="24"/>
      <c r="I42" s="24"/>
      <c r="J42" s="25"/>
      <c r="K42" s="24"/>
      <c r="L42" s="25"/>
      <c r="M42" s="24"/>
      <c r="N42" s="24"/>
      <c r="O42" s="24"/>
      <c r="P42" s="24"/>
      <c r="Q42" s="24"/>
      <c r="R42" s="25"/>
      <c r="S42" s="24"/>
      <c r="T42" s="25"/>
      <c r="U42" s="24"/>
      <c r="V42" s="24"/>
      <c r="W42" s="25"/>
      <c r="X42" s="24"/>
      <c r="Y42" s="25"/>
      <c r="Z42" s="24"/>
      <c r="AA42" s="24"/>
      <c r="AB42" s="24"/>
      <c r="AC42" s="24"/>
      <c r="AD42" s="24"/>
      <c r="AE42" s="25"/>
      <c r="AF42" s="23"/>
      <c r="AG42" s="25"/>
      <c r="AH42" s="24"/>
      <c r="AI42" s="25"/>
      <c r="AJ42" s="25"/>
      <c r="AK42" s="25"/>
      <c r="AL42" s="25"/>
      <c r="AM42" s="24"/>
      <c r="AN42" s="25"/>
      <c r="AO42" s="25"/>
    </row>
    <row r="43" spans="1:55" s="15" customFormat="1" ht="20.25" customHeight="1">
      <c r="C43" s="26"/>
      <c r="D43" s="27"/>
      <c r="E43" s="28"/>
      <c r="F43" s="24"/>
      <c r="G43" s="24"/>
      <c r="H43" s="24"/>
      <c r="I43" s="24"/>
      <c r="J43" s="25"/>
      <c r="K43" s="24"/>
      <c r="L43" s="25"/>
      <c r="M43" s="24"/>
      <c r="N43" s="24"/>
      <c r="O43" s="24"/>
      <c r="P43" s="24"/>
      <c r="Q43" s="24"/>
      <c r="R43" s="25"/>
      <c r="S43" s="24"/>
      <c r="T43" s="25"/>
      <c r="U43" s="24"/>
      <c r="V43" s="24"/>
      <c r="W43" s="25"/>
      <c r="X43" s="24"/>
      <c r="Y43" s="25"/>
      <c r="Z43" s="24"/>
      <c r="AA43" s="24"/>
      <c r="AB43" s="24"/>
      <c r="AC43" s="24"/>
      <c r="AD43" s="24"/>
      <c r="AE43" s="25"/>
      <c r="AF43" s="23"/>
      <c r="AG43" s="25"/>
      <c r="AH43" s="24"/>
      <c r="AI43" s="25"/>
      <c r="AJ43" s="25"/>
      <c r="AK43" s="25"/>
      <c r="AL43" s="25"/>
      <c r="AM43" s="24"/>
      <c r="AN43" s="25"/>
      <c r="AO43" s="25"/>
    </row>
    <row r="44" spans="1:55" s="15" customFormat="1" ht="20.25" customHeight="1">
      <c r="A44" s="14" t="s">
        <v>120</v>
      </c>
      <c r="B44" s="14"/>
    </row>
    <row r="45" spans="1:55" s="15" customFormat="1" ht="20.25" customHeight="1"/>
    <row r="46" spans="1:55" s="15" customFormat="1" ht="20.25" customHeight="1">
      <c r="A46" s="14" t="s">
        <v>121</v>
      </c>
      <c r="B46" s="14"/>
      <c r="C46" s="14"/>
    </row>
    <row r="47" spans="1:55" s="15" customFormat="1" ht="20.25" customHeight="1">
      <c r="A47" s="14" t="s">
        <v>122</v>
      </c>
      <c r="B47" s="14"/>
      <c r="C47" s="14"/>
    </row>
    <row r="48" spans="1:55" s="15" customFormat="1" ht="20.25" customHeight="1"/>
    <row r="49" spans="1:55" s="15" customFormat="1" ht="20.25" customHeight="1">
      <c r="A49" s="14" t="s">
        <v>123</v>
      </c>
      <c r="B49" s="14"/>
      <c r="C49" s="14"/>
    </row>
    <row r="50" spans="1:55" s="15" customFormat="1" ht="20.25" customHeight="1">
      <c r="A50" s="14" t="s">
        <v>124</v>
      </c>
      <c r="B50" s="14"/>
      <c r="C50" s="14"/>
    </row>
    <row r="51" spans="1:55" s="15" customFormat="1" ht="20.25" customHeight="1">
      <c r="A51" s="14"/>
      <c r="B51" s="14"/>
      <c r="C51" s="14"/>
    </row>
    <row r="52" spans="1:55" s="15" customFormat="1" ht="20.25" customHeight="1">
      <c r="A52" s="14" t="s">
        <v>125</v>
      </c>
      <c r="B52" s="14"/>
      <c r="C52" s="14"/>
    </row>
    <row r="53" spans="1:55" s="15" customFormat="1" ht="20.25" customHeight="1">
      <c r="A53" s="14"/>
      <c r="B53" s="14"/>
      <c r="C53" s="14"/>
    </row>
    <row r="54" spans="1:55" s="15" customFormat="1" ht="20.25" customHeight="1">
      <c r="A54" s="15" t="s">
        <v>126</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row>
    <row r="55" spans="1:55" s="15" customFormat="1" ht="20.25" customHeight="1">
      <c r="A55" s="15" t="s">
        <v>127</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row>
    <row r="56" spans="1:55" s="15" customFormat="1" ht="20.25" customHeight="1">
      <c r="A56" s="15" t="s">
        <v>128</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row>
    <row r="57" spans="1:55" s="15" customFormat="1" ht="20.25" customHeight="1">
      <c r="A57" s="14"/>
      <c r="B57" s="14"/>
      <c r="C57" s="14"/>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row>
    <row r="58" spans="1:55" s="15" customFormat="1" ht="20.25" customHeight="1">
      <c r="A58" s="15" t="s">
        <v>129</v>
      </c>
      <c r="C58" s="30"/>
      <c r="D58" s="21"/>
      <c r="E58" s="21"/>
    </row>
    <row r="59" spans="1:55" s="15" customFormat="1" ht="20.25" customHeight="1">
      <c r="A59" s="31" t="s">
        <v>130</v>
      </c>
      <c r="C59" s="30"/>
      <c r="D59" s="21"/>
      <c r="E59" s="21"/>
    </row>
    <row r="60" spans="1:55" s="15" customFormat="1" ht="20.25" customHeight="1">
      <c r="A60" s="30"/>
      <c r="B60" s="30"/>
      <c r="C60" s="30"/>
      <c r="D60" s="14"/>
      <c r="E60" s="14"/>
    </row>
    <row r="61" spans="1:55" s="15" customFormat="1" ht="20.25" customHeight="1">
      <c r="A61" s="15" t="s">
        <v>131</v>
      </c>
      <c r="C61" s="30"/>
      <c r="D61" s="21"/>
      <c r="E61" s="21"/>
    </row>
    <row r="62" spans="1:55" s="15" customFormat="1" ht="20.25" customHeight="1">
      <c r="A62" s="32" t="s">
        <v>132</v>
      </c>
      <c r="B62" s="30"/>
      <c r="C62" s="30"/>
      <c r="D62" s="14"/>
      <c r="E62" s="14"/>
    </row>
    <row r="63" spans="1:55" s="15" customFormat="1" ht="20.25" customHeight="1">
      <c r="A63" s="33" t="s">
        <v>133</v>
      </c>
      <c r="B63" s="30"/>
      <c r="C63" s="30"/>
      <c r="D63" s="14"/>
      <c r="E63" s="14"/>
    </row>
    <row r="64" spans="1:55" s="15" customFormat="1" ht="20.25" customHeight="1">
      <c r="A64" s="32" t="s">
        <v>134</v>
      </c>
      <c r="B64" s="30"/>
      <c r="C64" s="30"/>
      <c r="D64" s="14"/>
      <c r="E64" s="14"/>
    </row>
    <row r="65" spans="1:5" s="15" customFormat="1" ht="20.25" customHeight="1">
      <c r="A65" s="33" t="s">
        <v>135</v>
      </c>
      <c r="B65" s="30"/>
      <c r="C65" s="30"/>
      <c r="D65" s="14"/>
      <c r="E65" s="14"/>
    </row>
    <row r="66" spans="1:5" s="15" customFormat="1" ht="20.25" customHeight="1">
      <c r="A66" s="32" t="s">
        <v>136</v>
      </c>
      <c r="B66" s="30"/>
      <c r="C66" s="30"/>
      <c r="D66" s="14"/>
      <c r="E66" s="14"/>
    </row>
    <row r="67" spans="1:5" s="15" customFormat="1" ht="20.25" customHeight="1">
      <c r="A67" s="32" t="s">
        <v>137</v>
      </c>
      <c r="B67" s="30"/>
      <c r="C67" s="30"/>
      <c r="D67" s="14"/>
      <c r="E67" s="14"/>
    </row>
    <row r="68" spans="1:5" s="15" customFormat="1" ht="20.25" customHeight="1">
      <c r="A68" s="32" t="s">
        <v>138</v>
      </c>
      <c r="B68" s="30"/>
      <c r="C68" s="30"/>
      <c r="D68" s="14"/>
      <c r="E68" s="14"/>
    </row>
    <row r="69" spans="1:5" s="15" customFormat="1" ht="20.25" customHeight="1">
      <c r="A69" s="30"/>
      <c r="B69" s="30"/>
      <c r="C69" s="30"/>
      <c r="D69" s="14"/>
      <c r="E69" s="14"/>
    </row>
    <row r="70" spans="1:5" s="15" customFormat="1" ht="20.25" customHeight="1">
      <c r="A70" s="30"/>
      <c r="B70" s="30"/>
      <c r="C70" s="30"/>
      <c r="D70" s="14"/>
      <c r="E70" s="14"/>
    </row>
    <row r="71" spans="1:5" s="15" customFormat="1" ht="20.25" customHeight="1">
      <c r="A71" s="30"/>
      <c r="B71" s="30"/>
      <c r="C71" s="30"/>
      <c r="D71" s="14"/>
      <c r="E71" s="14"/>
    </row>
    <row r="72" spans="1:5" s="15" customFormat="1" ht="20.25" customHeight="1">
      <c r="A72" s="30"/>
      <c r="B72" s="30"/>
      <c r="C72" s="30"/>
      <c r="D72" s="14"/>
      <c r="E72" s="14"/>
    </row>
    <row r="73" spans="1:5" ht="20.25" customHeight="1"/>
    <row r="74" spans="1:5" ht="20.25" customHeight="1"/>
  </sheetData>
  <mergeCells count="1">
    <mergeCell ref="E4:J5"/>
  </mergeCells>
  <phoneticPr fontId="35"/>
  <printOptions horizontalCentered="1"/>
  <pageMargins left="0.70866141732283472" right="0.70866141732283472" top="0.74803149606299213" bottom="0.15748031496062992"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F138"/>
  <sheetViews>
    <sheetView showGridLines="0" zoomScale="55" zoomScaleNormal="55" zoomScaleSheetLayoutView="75" workbookViewId="0">
      <selection activeCell="E15" sqref="E15:F15"/>
    </sheetView>
  </sheetViews>
  <sheetFormatPr defaultColWidth="5" defaultRowHeight="20.25" customHeight="1"/>
  <cols>
    <col min="1" max="1" width="1.5546875" style="77" customWidth="1"/>
    <col min="2" max="56" width="6.21875" style="77" customWidth="1"/>
    <col min="57" max="16384" width="5" style="77"/>
  </cols>
  <sheetData>
    <row r="1" spans="1:57" s="39" customFormat="1" ht="20.25" customHeight="1">
      <c r="A1" s="34"/>
      <c r="B1" s="34"/>
      <c r="C1" s="35" t="s">
        <v>139</v>
      </c>
      <c r="D1" s="35"/>
      <c r="E1" s="34"/>
      <c r="F1" s="34"/>
      <c r="G1" s="36" t="s">
        <v>140</v>
      </c>
      <c r="H1" s="34"/>
      <c r="I1" s="34"/>
      <c r="J1" s="35"/>
      <c r="K1" s="35"/>
      <c r="L1" s="35"/>
      <c r="M1" s="35"/>
      <c r="N1" s="34"/>
      <c r="O1" s="34"/>
      <c r="P1" s="34"/>
      <c r="Q1" s="34"/>
      <c r="R1" s="34"/>
      <c r="S1" s="34"/>
      <c r="T1" s="34"/>
      <c r="U1" s="34"/>
      <c r="V1" s="34"/>
      <c r="W1" s="34"/>
      <c r="X1" s="34"/>
      <c r="Y1" s="34"/>
      <c r="Z1" s="34"/>
      <c r="AA1" s="34"/>
      <c r="AB1" s="34"/>
      <c r="AC1" s="34"/>
      <c r="AD1" s="34"/>
      <c r="AE1" s="34"/>
      <c r="AF1" s="34"/>
      <c r="AG1" s="34"/>
      <c r="AH1" s="34"/>
      <c r="AI1" s="34"/>
      <c r="AJ1" s="34"/>
      <c r="AK1" s="37" t="s">
        <v>141</v>
      </c>
      <c r="AL1" s="37" t="s">
        <v>142</v>
      </c>
      <c r="AM1" s="554" t="s">
        <v>143</v>
      </c>
      <c r="AN1" s="554"/>
      <c r="AO1" s="554"/>
      <c r="AP1" s="554"/>
      <c r="AQ1" s="554"/>
      <c r="AR1" s="554"/>
      <c r="AS1" s="554"/>
      <c r="AT1" s="554"/>
      <c r="AU1" s="554"/>
      <c r="AV1" s="554"/>
      <c r="AW1" s="554"/>
      <c r="AX1" s="554"/>
      <c r="AY1" s="554"/>
      <c r="AZ1" s="554"/>
      <c r="BA1" s="554"/>
      <c r="BB1" s="38" t="s">
        <v>144</v>
      </c>
      <c r="BC1" s="34"/>
      <c r="BD1" s="34"/>
    </row>
    <row r="2" spans="1:57" s="42" customFormat="1" ht="20.25" customHeight="1">
      <c r="A2" s="40"/>
      <c r="B2" s="40"/>
      <c r="C2" s="40"/>
      <c r="D2" s="36"/>
      <c r="E2" s="40"/>
      <c r="F2" s="40"/>
      <c r="G2" s="40"/>
      <c r="H2" s="36"/>
      <c r="I2" s="37"/>
      <c r="J2" s="37"/>
      <c r="K2" s="37"/>
      <c r="L2" s="37"/>
      <c r="M2" s="37"/>
      <c r="N2" s="40"/>
      <c r="O2" s="40"/>
      <c r="P2" s="40"/>
      <c r="Q2" s="40"/>
      <c r="R2" s="40"/>
      <c r="S2" s="40"/>
      <c r="T2" s="37" t="s">
        <v>145</v>
      </c>
      <c r="U2" s="555"/>
      <c r="V2" s="555"/>
      <c r="W2" s="37" t="s">
        <v>142</v>
      </c>
      <c r="X2" s="556" t="str">
        <f>IF(U2=0,"",YEAR(DATE(2018+U2,1,1)))</f>
        <v/>
      </c>
      <c r="Y2" s="556"/>
      <c r="Z2" s="40" t="s">
        <v>146</v>
      </c>
      <c r="AA2" s="40" t="s">
        <v>147</v>
      </c>
      <c r="AB2" s="555"/>
      <c r="AC2" s="555"/>
      <c r="AD2" s="40" t="s">
        <v>148</v>
      </c>
      <c r="AE2" s="40"/>
      <c r="AF2" s="40"/>
      <c r="AG2" s="40"/>
      <c r="AH2" s="40"/>
      <c r="AI2" s="40"/>
      <c r="AJ2" s="38"/>
      <c r="AK2" s="37" t="s">
        <v>149</v>
      </c>
      <c r="AL2" s="37" t="s">
        <v>142</v>
      </c>
      <c r="AM2" s="555"/>
      <c r="AN2" s="555"/>
      <c r="AO2" s="555"/>
      <c r="AP2" s="555"/>
      <c r="AQ2" s="555"/>
      <c r="AR2" s="555"/>
      <c r="AS2" s="555"/>
      <c r="AT2" s="555"/>
      <c r="AU2" s="555"/>
      <c r="AV2" s="555"/>
      <c r="AW2" s="555"/>
      <c r="AX2" s="555"/>
      <c r="AY2" s="555"/>
      <c r="AZ2" s="555"/>
      <c r="BA2" s="555"/>
      <c r="BB2" s="38" t="s">
        <v>144</v>
      </c>
      <c r="BC2" s="37"/>
      <c r="BD2" s="37"/>
      <c r="BE2" s="41"/>
    </row>
    <row r="3" spans="1:57" s="42" customFormat="1" ht="20.25" customHeight="1">
      <c r="A3" s="40"/>
      <c r="B3" s="40"/>
      <c r="C3" s="40"/>
      <c r="D3" s="36"/>
      <c r="E3" s="40"/>
      <c r="F3" s="40"/>
      <c r="G3" s="40"/>
      <c r="H3" s="36"/>
      <c r="I3" s="37"/>
      <c r="J3" s="37"/>
      <c r="K3" s="37"/>
      <c r="L3" s="37"/>
      <c r="M3" s="37"/>
      <c r="N3" s="40"/>
      <c r="O3" s="40"/>
      <c r="P3" s="40"/>
      <c r="Q3" s="40"/>
      <c r="R3" s="40"/>
      <c r="S3" s="40"/>
      <c r="T3" s="43"/>
      <c r="U3" s="44"/>
      <c r="V3" s="44"/>
      <c r="W3" s="45"/>
      <c r="X3" s="44"/>
      <c r="Y3" s="44"/>
      <c r="Z3" s="46"/>
      <c r="AA3" s="46"/>
      <c r="AB3" s="44"/>
      <c r="AC3" s="44"/>
      <c r="AD3" s="47"/>
      <c r="AE3" s="40"/>
      <c r="AF3" s="40"/>
      <c r="AG3" s="40"/>
      <c r="AH3" s="40"/>
      <c r="AI3" s="40"/>
      <c r="AJ3" s="38"/>
      <c r="AK3" s="37"/>
      <c r="AL3" s="37"/>
      <c r="AM3" s="48"/>
      <c r="AN3" s="48"/>
      <c r="AO3" s="48"/>
      <c r="AP3" s="48"/>
      <c r="AQ3" s="48"/>
      <c r="AR3" s="48"/>
      <c r="AS3" s="48"/>
      <c r="AT3" s="48"/>
      <c r="AU3" s="48"/>
      <c r="AV3" s="48"/>
      <c r="AW3" s="48"/>
      <c r="AX3" s="48"/>
      <c r="AY3" s="49" t="s">
        <v>150</v>
      </c>
      <c r="AZ3" s="557"/>
      <c r="BA3" s="557"/>
      <c r="BB3" s="557"/>
      <c r="BC3" s="557"/>
      <c r="BD3" s="37"/>
      <c r="BE3" s="41"/>
    </row>
    <row r="4" spans="1:57" s="42" customFormat="1" ht="20.25" customHeight="1">
      <c r="A4" s="40"/>
      <c r="B4" s="50"/>
      <c r="C4" s="50"/>
      <c r="D4" s="50"/>
      <c r="E4" s="50"/>
      <c r="F4" s="50"/>
      <c r="G4" s="50"/>
      <c r="H4" s="50"/>
      <c r="I4" s="50"/>
      <c r="J4" s="51"/>
      <c r="K4" s="52"/>
      <c r="L4" s="52"/>
      <c r="M4" s="52"/>
      <c r="N4" s="52"/>
      <c r="O4" s="52"/>
      <c r="P4" s="53"/>
      <c r="Q4" s="52"/>
      <c r="R4" s="52"/>
      <c r="S4" s="54"/>
      <c r="T4" s="40"/>
      <c r="U4" s="40"/>
      <c r="V4" s="40"/>
      <c r="W4" s="40"/>
      <c r="X4" s="40"/>
      <c r="Y4" s="40"/>
      <c r="Z4" s="46"/>
      <c r="AA4" s="46"/>
      <c r="AB4" s="44"/>
      <c r="AC4" s="44"/>
      <c r="AD4" s="47"/>
      <c r="AE4" s="40"/>
      <c r="AF4" s="40"/>
      <c r="AG4" s="40"/>
      <c r="AH4" s="40"/>
      <c r="AI4" s="40"/>
      <c r="AJ4" s="38"/>
      <c r="AK4" s="37"/>
      <c r="AL4" s="37"/>
      <c r="AM4" s="48"/>
      <c r="AN4" s="48"/>
      <c r="AO4" s="48"/>
      <c r="AP4" s="48"/>
      <c r="AQ4" s="48"/>
      <c r="AR4" s="48"/>
      <c r="AS4" s="48"/>
      <c r="AT4" s="48"/>
      <c r="AU4" s="48"/>
      <c r="AV4" s="48"/>
      <c r="AW4" s="48"/>
      <c r="AX4" s="48"/>
      <c r="AY4" s="49" t="s">
        <v>151</v>
      </c>
      <c r="AZ4" s="557"/>
      <c r="BA4" s="557"/>
      <c r="BB4" s="557"/>
      <c r="BC4" s="557"/>
      <c r="BD4" s="37"/>
      <c r="BE4" s="41"/>
    </row>
    <row r="5" spans="1:57" s="42" customFormat="1" ht="20.25" customHeight="1">
      <c r="A5" s="40"/>
      <c r="B5" s="55"/>
      <c r="C5" s="55"/>
      <c r="D5" s="55"/>
      <c r="E5" s="55"/>
      <c r="F5" s="55"/>
      <c r="G5" s="55"/>
      <c r="H5" s="55"/>
      <c r="I5" s="55"/>
      <c r="J5" s="56"/>
      <c r="K5" s="57"/>
      <c r="L5" s="58"/>
      <c r="M5" s="58"/>
      <c r="N5" s="58"/>
      <c r="O5" s="58"/>
      <c r="P5" s="55"/>
      <c r="Q5" s="59"/>
      <c r="R5" s="59"/>
      <c r="S5" s="60"/>
      <c r="T5" s="40"/>
      <c r="U5" s="40"/>
      <c r="V5" s="40"/>
      <c r="W5" s="40"/>
      <c r="X5" s="40"/>
      <c r="Y5" s="40"/>
      <c r="Z5" s="46"/>
      <c r="AA5" s="46"/>
      <c r="AB5" s="44"/>
      <c r="AC5" s="44"/>
      <c r="AD5" s="61"/>
      <c r="AE5" s="61"/>
      <c r="AF5" s="61"/>
      <c r="AG5" s="61"/>
      <c r="AH5" s="40"/>
      <c r="AI5" s="40"/>
      <c r="AJ5" s="61" t="s">
        <v>152</v>
      </c>
      <c r="AK5" s="61"/>
      <c r="AL5" s="61"/>
      <c r="AM5" s="61"/>
      <c r="AN5" s="61"/>
      <c r="AO5" s="61"/>
      <c r="AP5" s="61"/>
      <c r="AQ5" s="61"/>
      <c r="AR5" s="50"/>
      <c r="AS5" s="50"/>
      <c r="AT5" s="62"/>
      <c r="AU5" s="61"/>
      <c r="AV5" s="571"/>
      <c r="AW5" s="572"/>
      <c r="AX5" s="62" t="s">
        <v>153</v>
      </c>
      <c r="AY5" s="61"/>
      <c r="AZ5" s="571"/>
      <c r="BA5" s="572"/>
      <c r="BB5" s="62" t="s">
        <v>154</v>
      </c>
      <c r="BC5" s="61"/>
      <c r="BD5" s="40"/>
      <c r="BE5" s="41"/>
    </row>
    <row r="6" spans="1:57" s="42" customFormat="1" ht="20.25" customHeight="1">
      <c r="A6" s="40"/>
      <c r="B6" s="55"/>
      <c r="C6" s="55"/>
      <c r="D6" s="55"/>
      <c r="E6" s="55"/>
      <c r="F6" s="55"/>
      <c r="G6" s="55"/>
      <c r="H6" s="55"/>
      <c r="I6" s="55"/>
      <c r="J6" s="55"/>
      <c r="K6" s="63"/>
      <c r="L6" s="63"/>
      <c r="M6" s="63"/>
      <c r="N6" s="55"/>
      <c r="O6" s="64"/>
      <c r="P6" s="65"/>
      <c r="Q6" s="65"/>
      <c r="R6" s="66"/>
      <c r="S6" s="67"/>
      <c r="T6" s="40"/>
      <c r="U6" s="40"/>
      <c r="V6" s="40"/>
      <c r="W6" s="40"/>
      <c r="X6" s="40"/>
      <c r="Y6" s="40"/>
      <c r="Z6" s="46"/>
      <c r="AA6" s="46"/>
      <c r="AB6" s="44"/>
      <c r="AC6" s="44"/>
      <c r="AD6" s="68"/>
      <c r="AE6" s="34"/>
      <c r="AF6" s="34"/>
      <c r="AG6" s="34"/>
      <c r="AH6" s="40"/>
      <c r="AI6" s="40"/>
      <c r="AJ6" s="40"/>
      <c r="AK6" s="40"/>
      <c r="AL6" s="34"/>
      <c r="AM6" s="34"/>
      <c r="AN6" s="69"/>
      <c r="AO6" s="70"/>
      <c r="AP6" s="70"/>
      <c r="AQ6" s="71"/>
      <c r="AR6" s="71"/>
      <c r="AS6" s="71"/>
      <c r="AT6" s="71"/>
      <c r="AU6" s="71"/>
      <c r="AV6" s="71"/>
      <c r="AW6" s="61" t="s">
        <v>155</v>
      </c>
      <c r="AX6" s="61"/>
      <c r="AY6" s="61"/>
      <c r="AZ6" s="573" t="e">
        <f>DAY(EOMONTH(DATE(X2,AB2,1),0))</f>
        <v>#VALUE!</v>
      </c>
      <c r="BA6" s="574"/>
      <c r="BB6" s="62" t="s">
        <v>156</v>
      </c>
      <c r="BC6" s="40"/>
      <c r="BD6" s="40"/>
      <c r="BE6" s="41"/>
    </row>
    <row r="7" spans="1:57" ht="20.25" customHeight="1" thickBot="1">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76"/>
    </row>
    <row r="8" spans="1:57" ht="20.25" customHeight="1" thickBot="1">
      <c r="A8" s="72"/>
      <c r="B8" s="537" t="s">
        <v>96</v>
      </c>
      <c r="C8" s="540" t="s">
        <v>157</v>
      </c>
      <c r="D8" s="541"/>
      <c r="E8" s="546" t="s">
        <v>158</v>
      </c>
      <c r="F8" s="541"/>
      <c r="G8" s="546" t="s">
        <v>159</v>
      </c>
      <c r="H8" s="540"/>
      <c r="I8" s="540"/>
      <c r="J8" s="540"/>
      <c r="K8" s="541"/>
      <c r="L8" s="546" t="s">
        <v>160</v>
      </c>
      <c r="M8" s="540"/>
      <c r="N8" s="540"/>
      <c r="O8" s="549"/>
      <c r="P8" s="552" t="s">
        <v>161</v>
      </c>
      <c r="Q8" s="553"/>
      <c r="R8" s="553"/>
      <c r="S8" s="553"/>
      <c r="T8" s="553"/>
      <c r="U8" s="553"/>
      <c r="V8" s="553"/>
      <c r="W8" s="553"/>
      <c r="X8" s="553"/>
      <c r="Y8" s="553"/>
      <c r="Z8" s="553"/>
      <c r="AA8" s="553"/>
      <c r="AB8" s="553"/>
      <c r="AC8" s="553"/>
      <c r="AD8" s="553"/>
      <c r="AE8" s="553"/>
      <c r="AF8" s="553"/>
      <c r="AG8" s="553"/>
      <c r="AH8" s="553"/>
      <c r="AI8" s="553"/>
      <c r="AJ8" s="553"/>
      <c r="AK8" s="553"/>
      <c r="AL8" s="553"/>
      <c r="AM8" s="553"/>
      <c r="AN8" s="553"/>
      <c r="AO8" s="553"/>
      <c r="AP8" s="553"/>
      <c r="AQ8" s="553"/>
      <c r="AR8" s="553"/>
      <c r="AS8" s="553"/>
      <c r="AT8" s="553"/>
      <c r="AU8" s="558" t="str">
        <f>IF(AZ3="４週","(9)1～4週目の勤務時間数合計","(9)1か月の勤務時間数合計")</f>
        <v>(9)1か月の勤務時間数合計</v>
      </c>
      <c r="AV8" s="559"/>
      <c r="AW8" s="558" t="s">
        <v>162</v>
      </c>
      <c r="AX8" s="559"/>
      <c r="AY8" s="566" t="s">
        <v>163</v>
      </c>
      <c r="AZ8" s="566"/>
      <c r="BA8" s="566"/>
      <c r="BB8" s="566"/>
      <c r="BC8" s="566"/>
      <c r="BD8" s="566"/>
    </row>
    <row r="9" spans="1:57" ht="20.25" customHeight="1" thickBot="1">
      <c r="A9" s="72"/>
      <c r="B9" s="538"/>
      <c r="C9" s="542"/>
      <c r="D9" s="543"/>
      <c r="E9" s="547"/>
      <c r="F9" s="543"/>
      <c r="G9" s="547"/>
      <c r="H9" s="542"/>
      <c r="I9" s="542"/>
      <c r="J9" s="542"/>
      <c r="K9" s="543"/>
      <c r="L9" s="547"/>
      <c r="M9" s="542"/>
      <c r="N9" s="542"/>
      <c r="O9" s="550"/>
      <c r="P9" s="568" t="s">
        <v>164</v>
      </c>
      <c r="Q9" s="569"/>
      <c r="R9" s="569"/>
      <c r="S9" s="569"/>
      <c r="T9" s="569"/>
      <c r="U9" s="569"/>
      <c r="V9" s="570"/>
      <c r="W9" s="568" t="s">
        <v>165</v>
      </c>
      <c r="X9" s="569"/>
      <c r="Y9" s="569"/>
      <c r="Z9" s="569"/>
      <c r="AA9" s="569"/>
      <c r="AB9" s="569"/>
      <c r="AC9" s="570"/>
      <c r="AD9" s="568" t="s">
        <v>166</v>
      </c>
      <c r="AE9" s="569"/>
      <c r="AF9" s="569"/>
      <c r="AG9" s="569"/>
      <c r="AH9" s="569"/>
      <c r="AI9" s="569"/>
      <c r="AJ9" s="570"/>
      <c r="AK9" s="568" t="s">
        <v>167</v>
      </c>
      <c r="AL9" s="569"/>
      <c r="AM9" s="569"/>
      <c r="AN9" s="569"/>
      <c r="AO9" s="569"/>
      <c r="AP9" s="569"/>
      <c r="AQ9" s="570"/>
      <c r="AR9" s="568" t="s">
        <v>168</v>
      </c>
      <c r="AS9" s="569"/>
      <c r="AT9" s="570"/>
      <c r="AU9" s="560"/>
      <c r="AV9" s="561"/>
      <c r="AW9" s="560"/>
      <c r="AX9" s="561"/>
      <c r="AY9" s="566"/>
      <c r="AZ9" s="566"/>
      <c r="BA9" s="566"/>
      <c r="BB9" s="566"/>
      <c r="BC9" s="566"/>
      <c r="BD9" s="566"/>
    </row>
    <row r="10" spans="1:57" ht="20.25" customHeight="1" thickBot="1">
      <c r="A10" s="72"/>
      <c r="B10" s="538"/>
      <c r="C10" s="542"/>
      <c r="D10" s="543"/>
      <c r="E10" s="547"/>
      <c r="F10" s="543"/>
      <c r="G10" s="547"/>
      <c r="H10" s="542"/>
      <c r="I10" s="542"/>
      <c r="J10" s="542"/>
      <c r="K10" s="543"/>
      <c r="L10" s="547"/>
      <c r="M10" s="542"/>
      <c r="N10" s="542"/>
      <c r="O10" s="550"/>
      <c r="P10" s="78" t="e">
        <f>DAY(DATE($X$2,$AB$2,1))</f>
        <v>#VALUE!</v>
      </c>
      <c r="Q10" s="79" t="e">
        <f>DAY(DATE($X$2,$AB$2,2))</f>
        <v>#VALUE!</v>
      </c>
      <c r="R10" s="79" t="e">
        <f>DAY(DATE($X$2,$AB$2,3))</f>
        <v>#VALUE!</v>
      </c>
      <c r="S10" s="79" t="e">
        <f>DAY(DATE($X$2,$AB$2,4))</f>
        <v>#VALUE!</v>
      </c>
      <c r="T10" s="79" t="e">
        <f>DAY(DATE($X$2,$AB$2,5))</f>
        <v>#VALUE!</v>
      </c>
      <c r="U10" s="79" t="e">
        <f>DAY(DATE($X$2,$AB$2,6))</f>
        <v>#VALUE!</v>
      </c>
      <c r="V10" s="80" t="e">
        <f>DAY(DATE($X$2,$AB$2,7))</f>
        <v>#VALUE!</v>
      </c>
      <c r="W10" s="78" t="e">
        <f>DAY(DATE($X$2,$AB$2,8))</f>
        <v>#VALUE!</v>
      </c>
      <c r="X10" s="79" t="e">
        <f>DAY(DATE($X$2,$AB$2,9))</f>
        <v>#VALUE!</v>
      </c>
      <c r="Y10" s="79" t="e">
        <f>DAY(DATE($X$2,$AB$2,10))</f>
        <v>#VALUE!</v>
      </c>
      <c r="Z10" s="79" t="e">
        <f>DAY(DATE($X$2,$AB$2,11))</f>
        <v>#VALUE!</v>
      </c>
      <c r="AA10" s="79" t="e">
        <f>DAY(DATE($X$2,$AB$2,12))</f>
        <v>#VALUE!</v>
      </c>
      <c r="AB10" s="79" t="e">
        <f>DAY(DATE($X$2,$AB$2,13))</f>
        <v>#VALUE!</v>
      </c>
      <c r="AC10" s="80" t="e">
        <f>DAY(DATE($X$2,$AB$2,14))</f>
        <v>#VALUE!</v>
      </c>
      <c r="AD10" s="78" t="e">
        <f>DAY(DATE($X$2,$AB$2,15))</f>
        <v>#VALUE!</v>
      </c>
      <c r="AE10" s="79" t="e">
        <f>DAY(DATE($X$2,$AB$2,16))</f>
        <v>#VALUE!</v>
      </c>
      <c r="AF10" s="79" t="e">
        <f>DAY(DATE($X$2,$AB$2,17))</f>
        <v>#VALUE!</v>
      </c>
      <c r="AG10" s="79" t="e">
        <f>DAY(DATE($X$2,$AB$2,18))</f>
        <v>#VALUE!</v>
      </c>
      <c r="AH10" s="79" t="e">
        <f>DAY(DATE($X$2,$AB$2,19))</f>
        <v>#VALUE!</v>
      </c>
      <c r="AI10" s="79" t="e">
        <f>DAY(DATE($X$2,$AB$2,20))</f>
        <v>#VALUE!</v>
      </c>
      <c r="AJ10" s="80" t="e">
        <f>DAY(DATE($X$2,$AB$2,21))</f>
        <v>#VALUE!</v>
      </c>
      <c r="AK10" s="78" t="e">
        <f>DAY(DATE($X$2,$AB$2,22))</f>
        <v>#VALUE!</v>
      </c>
      <c r="AL10" s="79" t="e">
        <f>DAY(DATE($X$2,$AB$2,23))</f>
        <v>#VALUE!</v>
      </c>
      <c r="AM10" s="79" t="e">
        <f>DAY(DATE($X$2,$AB$2,24))</f>
        <v>#VALUE!</v>
      </c>
      <c r="AN10" s="79" t="e">
        <f>DAY(DATE($X$2,$AB$2,25))</f>
        <v>#VALUE!</v>
      </c>
      <c r="AO10" s="79" t="e">
        <f>DAY(DATE($X$2,$AB$2,26))</f>
        <v>#VALUE!</v>
      </c>
      <c r="AP10" s="79" t="e">
        <f>DAY(DATE($X$2,$AB$2,27))</f>
        <v>#VALUE!</v>
      </c>
      <c r="AQ10" s="80" t="e">
        <f>DAY(DATE($X$2,$AB$2,28))</f>
        <v>#VALUE!</v>
      </c>
      <c r="AR10" s="78" t="str">
        <f>IF(AZ3="暦月",IF(DAY(DATE($X$2,$AB$2,29))=29,29,""),"")</f>
        <v/>
      </c>
      <c r="AS10" s="79" t="str">
        <f>IF(AZ3="暦月",IF(DAY(DATE($X$2,$AB$2,30))=30,30,""),"")</f>
        <v/>
      </c>
      <c r="AT10" s="80" t="str">
        <f>IF(AZ3="暦月",IF(DAY(DATE($X$2,$AB$2,31))=31,31,""),"")</f>
        <v/>
      </c>
      <c r="AU10" s="560"/>
      <c r="AV10" s="561"/>
      <c r="AW10" s="560"/>
      <c r="AX10" s="561"/>
      <c r="AY10" s="566"/>
      <c r="AZ10" s="566"/>
      <c r="BA10" s="566"/>
      <c r="BB10" s="566"/>
      <c r="BC10" s="566"/>
      <c r="BD10" s="566"/>
    </row>
    <row r="11" spans="1:57" ht="20.25" hidden="1" customHeight="1" thickBot="1">
      <c r="A11" s="72"/>
      <c r="B11" s="538"/>
      <c r="C11" s="542"/>
      <c r="D11" s="543"/>
      <c r="E11" s="547"/>
      <c r="F11" s="543"/>
      <c r="G11" s="547"/>
      <c r="H11" s="542"/>
      <c r="I11" s="542"/>
      <c r="J11" s="542"/>
      <c r="K11" s="543"/>
      <c r="L11" s="547"/>
      <c r="M11" s="542"/>
      <c r="N11" s="542"/>
      <c r="O11" s="550"/>
      <c r="P11" s="78" t="e">
        <f>WEEKDAY(DATE($X$2,$AB$2,1))</f>
        <v>#VALUE!</v>
      </c>
      <c r="Q11" s="79" t="e">
        <f>WEEKDAY(DATE($X$2,$AB$2,2))</f>
        <v>#VALUE!</v>
      </c>
      <c r="R11" s="79" t="e">
        <f>WEEKDAY(DATE($X$2,$AB$2,3))</f>
        <v>#VALUE!</v>
      </c>
      <c r="S11" s="79" t="e">
        <f>WEEKDAY(DATE($X$2,$AB$2,4))</f>
        <v>#VALUE!</v>
      </c>
      <c r="T11" s="79" t="e">
        <f>WEEKDAY(DATE($X$2,$AB$2,5))</f>
        <v>#VALUE!</v>
      </c>
      <c r="U11" s="79" t="e">
        <f>WEEKDAY(DATE($X$2,$AB$2,6))</f>
        <v>#VALUE!</v>
      </c>
      <c r="V11" s="80" t="e">
        <f>WEEKDAY(DATE($X$2,$AB$2,7))</f>
        <v>#VALUE!</v>
      </c>
      <c r="W11" s="78" t="e">
        <f>WEEKDAY(DATE($X$2,$AB$2,8))</f>
        <v>#VALUE!</v>
      </c>
      <c r="X11" s="79" t="e">
        <f>WEEKDAY(DATE($X$2,$AB$2,9))</f>
        <v>#VALUE!</v>
      </c>
      <c r="Y11" s="79" t="e">
        <f>WEEKDAY(DATE($X$2,$AB$2,10))</f>
        <v>#VALUE!</v>
      </c>
      <c r="Z11" s="79" t="e">
        <f>WEEKDAY(DATE($X$2,$AB$2,11))</f>
        <v>#VALUE!</v>
      </c>
      <c r="AA11" s="79" t="e">
        <f>WEEKDAY(DATE($X$2,$AB$2,12))</f>
        <v>#VALUE!</v>
      </c>
      <c r="AB11" s="79" t="e">
        <f>WEEKDAY(DATE($X$2,$AB$2,13))</f>
        <v>#VALUE!</v>
      </c>
      <c r="AC11" s="80" t="e">
        <f>WEEKDAY(DATE($X$2,$AB$2,14))</f>
        <v>#VALUE!</v>
      </c>
      <c r="AD11" s="78" t="e">
        <f>WEEKDAY(DATE($X$2,$AB$2,15))</f>
        <v>#VALUE!</v>
      </c>
      <c r="AE11" s="79" t="e">
        <f>WEEKDAY(DATE($X$2,$AB$2,16))</f>
        <v>#VALUE!</v>
      </c>
      <c r="AF11" s="79" t="e">
        <f>WEEKDAY(DATE($X$2,$AB$2,17))</f>
        <v>#VALUE!</v>
      </c>
      <c r="AG11" s="79" t="e">
        <f>WEEKDAY(DATE($X$2,$AB$2,18))</f>
        <v>#VALUE!</v>
      </c>
      <c r="AH11" s="79" t="e">
        <f>WEEKDAY(DATE($X$2,$AB$2,19))</f>
        <v>#VALUE!</v>
      </c>
      <c r="AI11" s="79" t="e">
        <f>WEEKDAY(DATE($X$2,$AB$2,20))</f>
        <v>#VALUE!</v>
      </c>
      <c r="AJ11" s="80" t="e">
        <f>WEEKDAY(DATE($X$2,$AB$2,21))</f>
        <v>#VALUE!</v>
      </c>
      <c r="AK11" s="78" t="e">
        <f>WEEKDAY(DATE($X$2,$AB$2,22))</f>
        <v>#VALUE!</v>
      </c>
      <c r="AL11" s="79" t="e">
        <f>WEEKDAY(DATE($X$2,$AB$2,23))</f>
        <v>#VALUE!</v>
      </c>
      <c r="AM11" s="79" t="e">
        <f>WEEKDAY(DATE($X$2,$AB$2,24))</f>
        <v>#VALUE!</v>
      </c>
      <c r="AN11" s="79" t="e">
        <f>WEEKDAY(DATE($X$2,$AB$2,25))</f>
        <v>#VALUE!</v>
      </c>
      <c r="AO11" s="79" t="e">
        <f>WEEKDAY(DATE($X$2,$AB$2,26))</f>
        <v>#VALUE!</v>
      </c>
      <c r="AP11" s="79" t="e">
        <f>WEEKDAY(DATE($X$2,$AB$2,27))</f>
        <v>#VALUE!</v>
      </c>
      <c r="AQ11" s="80" t="e">
        <f>WEEKDAY(DATE($X$2,$AB$2,28))</f>
        <v>#VALUE!</v>
      </c>
      <c r="AR11" s="78">
        <f>IF(AR10=29,WEEKDAY(DATE($X$2,$AB$2,29)),0)</f>
        <v>0</v>
      </c>
      <c r="AS11" s="79">
        <f>IF(AS10=30,WEEKDAY(DATE($X$2,$AB$2,30)),0)</f>
        <v>0</v>
      </c>
      <c r="AT11" s="80">
        <f>IF(AT10=31,WEEKDAY(DATE($X$2,$AB$2,31)),0)</f>
        <v>0</v>
      </c>
      <c r="AU11" s="562"/>
      <c r="AV11" s="563"/>
      <c r="AW11" s="562"/>
      <c r="AX11" s="563"/>
      <c r="AY11" s="567"/>
      <c r="AZ11" s="567"/>
      <c r="BA11" s="567"/>
      <c r="BB11" s="567"/>
      <c r="BC11" s="567"/>
      <c r="BD11" s="567"/>
    </row>
    <row r="12" spans="1:57" ht="20.25" customHeight="1" thickBot="1">
      <c r="A12" s="72"/>
      <c r="B12" s="539"/>
      <c r="C12" s="544"/>
      <c r="D12" s="545"/>
      <c r="E12" s="548"/>
      <c r="F12" s="545"/>
      <c r="G12" s="548"/>
      <c r="H12" s="544"/>
      <c r="I12" s="544"/>
      <c r="J12" s="544"/>
      <c r="K12" s="545"/>
      <c r="L12" s="548"/>
      <c r="M12" s="544"/>
      <c r="N12" s="544"/>
      <c r="O12" s="551"/>
      <c r="P12" s="81" t="e">
        <f>IF(P11=1,"日",IF(P11=2,"月",IF(P11=3,"火",IF(P11=4,"水",IF(P11=5,"木",IF(P11=6,"金","土"))))))</f>
        <v>#VALUE!</v>
      </c>
      <c r="Q12" s="82" t="e">
        <f t="shared" ref="Q12:AQ12" si="0">IF(Q11=1,"日",IF(Q11=2,"月",IF(Q11=3,"火",IF(Q11=4,"水",IF(Q11=5,"木",IF(Q11=6,"金","土"))))))</f>
        <v>#VALUE!</v>
      </c>
      <c r="R12" s="82" t="e">
        <f t="shared" si="0"/>
        <v>#VALUE!</v>
      </c>
      <c r="S12" s="82" t="e">
        <f t="shared" si="0"/>
        <v>#VALUE!</v>
      </c>
      <c r="T12" s="82" t="e">
        <f t="shared" si="0"/>
        <v>#VALUE!</v>
      </c>
      <c r="U12" s="82" t="e">
        <f t="shared" si="0"/>
        <v>#VALUE!</v>
      </c>
      <c r="V12" s="83" t="e">
        <f t="shared" si="0"/>
        <v>#VALUE!</v>
      </c>
      <c r="W12" s="81" t="e">
        <f t="shared" si="0"/>
        <v>#VALUE!</v>
      </c>
      <c r="X12" s="82" t="e">
        <f t="shared" si="0"/>
        <v>#VALUE!</v>
      </c>
      <c r="Y12" s="82" t="e">
        <f t="shared" si="0"/>
        <v>#VALUE!</v>
      </c>
      <c r="Z12" s="82" t="e">
        <f t="shared" si="0"/>
        <v>#VALUE!</v>
      </c>
      <c r="AA12" s="82" t="e">
        <f t="shared" si="0"/>
        <v>#VALUE!</v>
      </c>
      <c r="AB12" s="82" t="e">
        <f t="shared" si="0"/>
        <v>#VALUE!</v>
      </c>
      <c r="AC12" s="83" t="e">
        <f t="shared" si="0"/>
        <v>#VALUE!</v>
      </c>
      <c r="AD12" s="81" t="e">
        <f t="shared" si="0"/>
        <v>#VALUE!</v>
      </c>
      <c r="AE12" s="82" t="e">
        <f t="shared" si="0"/>
        <v>#VALUE!</v>
      </c>
      <c r="AF12" s="82" t="e">
        <f t="shared" si="0"/>
        <v>#VALUE!</v>
      </c>
      <c r="AG12" s="82" t="e">
        <f t="shared" si="0"/>
        <v>#VALUE!</v>
      </c>
      <c r="AH12" s="82" t="e">
        <f t="shared" si="0"/>
        <v>#VALUE!</v>
      </c>
      <c r="AI12" s="82" t="e">
        <f t="shared" si="0"/>
        <v>#VALUE!</v>
      </c>
      <c r="AJ12" s="83" t="e">
        <f t="shared" si="0"/>
        <v>#VALUE!</v>
      </c>
      <c r="AK12" s="81" t="e">
        <f t="shared" si="0"/>
        <v>#VALUE!</v>
      </c>
      <c r="AL12" s="82" t="e">
        <f t="shared" si="0"/>
        <v>#VALUE!</v>
      </c>
      <c r="AM12" s="82" t="e">
        <f t="shared" si="0"/>
        <v>#VALUE!</v>
      </c>
      <c r="AN12" s="82" t="e">
        <f t="shared" si="0"/>
        <v>#VALUE!</v>
      </c>
      <c r="AO12" s="82" t="e">
        <f t="shared" si="0"/>
        <v>#VALUE!</v>
      </c>
      <c r="AP12" s="82" t="e">
        <f t="shared" si="0"/>
        <v>#VALUE!</v>
      </c>
      <c r="AQ12" s="83" t="e">
        <f t="shared" si="0"/>
        <v>#VALUE!</v>
      </c>
      <c r="AR12" s="82" t="str">
        <f>IF(AR11=1,"日",IF(AR11=2,"月",IF(AR11=3,"火",IF(AR11=4,"水",IF(AR11=5,"木",IF(AR11=6,"金",IF(AR11=0,"","土")))))))</f>
        <v/>
      </c>
      <c r="AS12" s="82" t="str">
        <f>IF(AS11=1,"日",IF(AS11=2,"月",IF(AS11=3,"火",IF(AS11=4,"水",IF(AS11=5,"木",IF(AS11=6,"金",IF(AS11=0,"","土")))))))</f>
        <v/>
      </c>
      <c r="AT12" s="82" t="str">
        <f>IF(AT11=1,"日",IF(AT11=2,"月",IF(AT11=3,"火",IF(AT11=4,"水",IF(AT11=5,"木",IF(AT11=6,"金",IF(AT11=0,"","土")))))))</f>
        <v/>
      </c>
      <c r="AU12" s="564"/>
      <c r="AV12" s="565"/>
      <c r="AW12" s="564"/>
      <c r="AX12" s="565"/>
      <c r="AY12" s="566"/>
      <c r="AZ12" s="566"/>
      <c r="BA12" s="566"/>
      <c r="BB12" s="566"/>
      <c r="BC12" s="566"/>
      <c r="BD12" s="566"/>
    </row>
    <row r="13" spans="1:57" ht="39.9" customHeight="1">
      <c r="A13" s="72"/>
      <c r="B13" s="84">
        <v>1</v>
      </c>
      <c r="C13" s="595"/>
      <c r="D13" s="596"/>
      <c r="E13" s="597"/>
      <c r="F13" s="598"/>
      <c r="G13" s="599"/>
      <c r="H13" s="600"/>
      <c r="I13" s="600"/>
      <c r="J13" s="600"/>
      <c r="K13" s="601"/>
      <c r="L13" s="602"/>
      <c r="M13" s="603"/>
      <c r="N13" s="603"/>
      <c r="O13" s="604"/>
      <c r="P13" s="85"/>
      <c r="Q13" s="86"/>
      <c r="R13" s="86"/>
      <c r="S13" s="86"/>
      <c r="T13" s="86"/>
      <c r="U13" s="86"/>
      <c r="V13" s="87"/>
      <c r="W13" s="85"/>
      <c r="X13" s="86"/>
      <c r="Y13" s="86"/>
      <c r="Z13" s="86"/>
      <c r="AA13" s="86"/>
      <c r="AB13" s="86"/>
      <c r="AC13" s="87"/>
      <c r="AD13" s="85"/>
      <c r="AE13" s="86"/>
      <c r="AF13" s="86"/>
      <c r="AG13" s="86"/>
      <c r="AH13" s="86"/>
      <c r="AI13" s="86"/>
      <c r="AJ13" s="87"/>
      <c r="AK13" s="85"/>
      <c r="AL13" s="86"/>
      <c r="AM13" s="86"/>
      <c r="AN13" s="86"/>
      <c r="AO13" s="86"/>
      <c r="AP13" s="86"/>
      <c r="AQ13" s="87"/>
      <c r="AR13" s="85"/>
      <c r="AS13" s="86"/>
      <c r="AT13" s="87"/>
      <c r="AU13" s="605" t="str">
        <f>IF($AZ$3="４週",SUM(P13:AQ13),IF($AZ$3="暦月",SUM(P13:AT13),""))</f>
        <v/>
      </c>
      <c r="AV13" s="606"/>
      <c r="AW13" s="607" t="str">
        <f t="shared" ref="AW13:AW76" si="1">IF($AZ$3="４週",AU13/4,IF($AZ$3="暦月",AU13/($AZ$6/7),""))</f>
        <v/>
      </c>
      <c r="AX13" s="608"/>
      <c r="AY13" s="575"/>
      <c r="AZ13" s="576"/>
      <c r="BA13" s="576"/>
      <c r="BB13" s="576"/>
      <c r="BC13" s="576"/>
      <c r="BD13" s="577"/>
    </row>
    <row r="14" spans="1:57" ht="39.9" customHeight="1">
      <c r="A14" s="72"/>
      <c r="B14" s="88">
        <f t="shared" ref="B14:B77" si="2">B13+1</f>
        <v>2</v>
      </c>
      <c r="C14" s="578"/>
      <c r="D14" s="579"/>
      <c r="E14" s="580"/>
      <c r="F14" s="581"/>
      <c r="G14" s="582"/>
      <c r="H14" s="583"/>
      <c r="I14" s="583"/>
      <c r="J14" s="583"/>
      <c r="K14" s="584"/>
      <c r="L14" s="585"/>
      <c r="M14" s="586"/>
      <c r="N14" s="586"/>
      <c r="O14" s="587"/>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588" t="str">
        <f>IF($AZ$3="４週",SUM(P14:AQ14),IF($AZ$3="暦月",SUM(P14:AT14),""))</f>
        <v/>
      </c>
      <c r="AV14" s="589"/>
      <c r="AW14" s="590" t="str">
        <f t="shared" si="1"/>
        <v/>
      </c>
      <c r="AX14" s="591"/>
      <c r="AY14" s="592"/>
      <c r="AZ14" s="593"/>
      <c r="BA14" s="593"/>
      <c r="BB14" s="593"/>
      <c r="BC14" s="593"/>
      <c r="BD14" s="594"/>
    </row>
    <row r="15" spans="1:57" ht="39.9" customHeight="1">
      <c r="A15" s="72"/>
      <c r="B15" s="88">
        <f t="shared" si="2"/>
        <v>3</v>
      </c>
      <c r="C15" s="578"/>
      <c r="D15" s="579"/>
      <c r="E15" s="580"/>
      <c r="F15" s="581"/>
      <c r="G15" s="582"/>
      <c r="H15" s="583"/>
      <c r="I15" s="583"/>
      <c r="J15" s="583"/>
      <c r="K15" s="584"/>
      <c r="L15" s="585"/>
      <c r="M15" s="586"/>
      <c r="N15" s="586"/>
      <c r="O15" s="587"/>
      <c r="P15" s="89"/>
      <c r="Q15" s="90"/>
      <c r="R15" s="90"/>
      <c r="S15" s="90"/>
      <c r="T15" s="90"/>
      <c r="U15" s="90"/>
      <c r="V15" s="91"/>
      <c r="W15" s="89"/>
      <c r="X15" s="90"/>
      <c r="Y15" s="90"/>
      <c r="Z15" s="90"/>
      <c r="AA15" s="90"/>
      <c r="AB15" s="90"/>
      <c r="AC15" s="91"/>
      <c r="AD15" s="89"/>
      <c r="AE15" s="90"/>
      <c r="AF15" s="90"/>
      <c r="AG15" s="90"/>
      <c r="AH15" s="90"/>
      <c r="AI15" s="90"/>
      <c r="AJ15" s="91"/>
      <c r="AK15" s="89"/>
      <c r="AL15" s="90"/>
      <c r="AM15" s="90"/>
      <c r="AN15" s="90"/>
      <c r="AO15" s="90"/>
      <c r="AP15" s="90"/>
      <c r="AQ15" s="91"/>
      <c r="AR15" s="89"/>
      <c r="AS15" s="90"/>
      <c r="AT15" s="91"/>
      <c r="AU15" s="588" t="str">
        <f>IF($AZ$3="４週",SUM(P15:AQ15),IF($AZ$3="暦月",SUM(P15:AT15),""))</f>
        <v/>
      </c>
      <c r="AV15" s="589"/>
      <c r="AW15" s="590" t="str">
        <f t="shared" si="1"/>
        <v/>
      </c>
      <c r="AX15" s="591"/>
      <c r="AY15" s="592"/>
      <c r="AZ15" s="593"/>
      <c r="BA15" s="593"/>
      <c r="BB15" s="593"/>
      <c r="BC15" s="593"/>
      <c r="BD15" s="594"/>
    </row>
    <row r="16" spans="1:57" ht="39.9" customHeight="1">
      <c r="A16" s="72"/>
      <c r="B16" s="88">
        <f t="shared" si="2"/>
        <v>4</v>
      </c>
      <c r="C16" s="578"/>
      <c r="D16" s="579"/>
      <c r="E16" s="580"/>
      <c r="F16" s="581"/>
      <c r="G16" s="582"/>
      <c r="H16" s="583"/>
      <c r="I16" s="583"/>
      <c r="J16" s="583"/>
      <c r="K16" s="584"/>
      <c r="L16" s="585"/>
      <c r="M16" s="586"/>
      <c r="N16" s="586"/>
      <c r="O16" s="587"/>
      <c r="P16" s="89"/>
      <c r="Q16" s="90"/>
      <c r="R16" s="90"/>
      <c r="S16" s="90"/>
      <c r="T16" s="90"/>
      <c r="U16" s="90"/>
      <c r="V16" s="91"/>
      <c r="W16" s="89"/>
      <c r="X16" s="90"/>
      <c r="Y16" s="90"/>
      <c r="Z16" s="90"/>
      <c r="AA16" s="90"/>
      <c r="AB16" s="90"/>
      <c r="AC16" s="91"/>
      <c r="AD16" s="89"/>
      <c r="AE16" s="90"/>
      <c r="AF16" s="90"/>
      <c r="AG16" s="90"/>
      <c r="AH16" s="90"/>
      <c r="AI16" s="90"/>
      <c r="AJ16" s="91"/>
      <c r="AK16" s="89"/>
      <c r="AL16" s="90"/>
      <c r="AM16" s="90"/>
      <c r="AN16" s="90"/>
      <c r="AO16" s="90"/>
      <c r="AP16" s="90"/>
      <c r="AQ16" s="91"/>
      <c r="AR16" s="89"/>
      <c r="AS16" s="90"/>
      <c r="AT16" s="91"/>
      <c r="AU16" s="588" t="str">
        <f>IF($AZ$3="４週",SUM(P16:AQ16),IF($AZ$3="暦月",SUM(P16:AT16),""))</f>
        <v/>
      </c>
      <c r="AV16" s="589"/>
      <c r="AW16" s="590" t="str">
        <f t="shared" si="1"/>
        <v/>
      </c>
      <c r="AX16" s="591"/>
      <c r="AY16" s="592"/>
      <c r="AZ16" s="593"/>
      <c r="BA16" s="593"/>
      <c r="BB16" s="593"/>
      <c r="BC16" s="593"/>
      <c r="BD16" s="594"/>
    </row>
    <row r="17" spans="1:56" ht="39.9" customHeight="1">
      <c r="A17" s="72"/>
      <c r="B17" s="88">
        <f t="shared" si="2"/>
        <v>5</v>
      </c>
      <c r="C17" s="578"/>
      <c r="D17" s="579"/>
      <c r="E17" s="580"/>
      <c r="F17" s="581"/>
      <c r="G17" s="582"/>
      <c r="H17" s="583"/>
      <c r="I17" s="583"/>
      <c r="J17" s="583"/>
      <c r="K17" s="584"/>
      <c r="L17" s="585"/>
      <c r="M17" s="586"/>
      <c r="N17" s="586"/>
      <c r="O17" s="587"/>
      <c r="P17" s="89"/>
      <c r="Q17" s="90"/>
      <c r="R17" s="90"/>
      <c r="S17" s="90"/>
      <c r="T17" s="90"/>
      <c r="U17" s="90"/>
      <c r="V17" s="91"/>
      <c r="W17" s="89"/>
      <c r="X17" s="90"/>
      <c r="Y17" s="90"/>
      <c r="Z17" s="90"/>
      <c r="AA17" s="90"/>
      <c r="AB17" s="90"/>
      <c r="AC17" s="91"/>
      <c r="AD17" s="89"/>
      <c r="AE17" s="90"/>
      <c r="AF17" s="90"/>
      <c r="AG17" s="90"/>
      <c r="AH17" s="90"/>
      <c r="AI17" s="90"/>
      <c r="AJ17" s="91"/>
      <c r="AK17" s="89"/>
      <c r="AL17" s="90"/>
      <c r="AM17" s="90"/>
      <c r="AN17" s="90"/>
      <c r="AO17" s="90"/>
      <c r="AP17" s="90"/>
      <c r="AQ17" s="91"/>
      <c r="AR17" s="89"/>
      <c r="AS17" s="90"/>
      <c r="AT17" s="91"/>
      <c r="AU17" s="588" t="str">
        <f t="shared" ref="AU17:AU112" si="3">IF($AZ$3="４週",SUM(P17:AQ17),IF($AZ$3="暦月",SUM(P17:AT17),""))</f>
        <v/>
      </c>
      <c r="AV17" s="589"/>
      <c r="AW17" s="590" t="str">
        <f t="shared" si="1"/>
        <v/>
      </c>
      <c r="AX17" s="591"/>
      <c r="AY17" s="592"/>
      <c r="AZ17" s="593"/>
      <c r="BA17" s="593"/>
      <c r="BB17" s="593"/>
      <c r="BC17" s="593"/>
      <c r="BD17" s="594"/>
    </row>
    <row r="18" spans="1:56" ht="39.9" customHeight="1">
      <c r="A18" s="72"/>
      <c r="B18" s="88">
        <f t="shared" si="2"/>
        <v>6</v>
      </c>
      <c r="C18" s="578"/>
      <c r="D18" s="579"/>
      <c r="E18" s="580"/>
      <c r="F18" s="581"/>
      <c r="G18" s="582"/>
      <c r="H18" s="583"/>
      <c r="I18" s="583"/>
      <c r="J18" s="583"/>
      <c r="K18" s="584"/>
      <c r="L18" s="585"/>
      <c r="M18" s="586"/>
      <c r="N18" s="586"/>
      <c r="O18" s="587"/>
      <c r="P18" s="89"/>
      <c r="Q18" s="90"/>
      <c r="R18" s="90"/>
      <c r="S18" s="90"/>
      <c r="T18" s="90"/>
      <c r="U18" s="90"/>
      <c r="V18" s="91"/>
      <c r="W18" s="89"/>
      <c r="X18" s="90"/>
      <c r="Y18" s="90"/>
      <c r="Z18" s="90"/>
      <c r="AA18" s="90"/>
      <c r="AB18" s="90"/>
      <c r="AC18" s="91"/>
      <c r="AD18" s="89"/>
      <c r="AE18" s="90"/>
      <c r="AF18" s="90"/>
      <c r="AG18" s="90"/>
      <c r="AH18" s="90"/>
      <c r="AI18" s="90"/>
      <c r="AJ18" s="91"/>
      <c r="AK18" s="89"/>
      <c r="AL18" s="90"/>
      <c r="AM18" s="90"/>
      <c r="AN18" s="90"/>
      <c r="AO18" s="90"/>
      <c r="AP18" s="90"/>
      <c r="AQ18" s="91"/>
      <c r="AR18" s="89"/>
      <c r="AS18" s="90"/>
      <c r="AT18" s="91"/>
      <c r="AU18" s="588" t="str">
        <f t="shared" si="3"/>
        <v/>
      </c>
      <c r="AV18" s="589"/>
      <c r="AW18" s="590" t="str">
        <f t="shared" si="1"/>
        <v/>
      </c>
      <c r="AX18" s="591"/>
      <c r="AY18" s="592"/>
      <c r="AZ18" s="593"/>
      <c r="BA18" s="593"/>
      <c r="BB18" s="593"/>
      <c r="BC18" s="593"/>
      <c r="BD18" s="594"/>
    </row>
    <row r="19" spans="1:56" ht="39.9" customHeight="1">
      <c r="A19" s="72"/>
      <c r="B19" s="88">
        <f t="shared" si="2"/>
        <v>7</v>
      </c>
      <c r="C19" s="578"/>
      <c r="D19" s="579"/>
      <c r="E19" s="580"/>
      <c r="F19" s="581"/>
      <c r="G19" s="582"/>
      <c r="H19" s="583"/>
      <c r="I19" s="583"/>
      <c r="J19" s="583"/>
      <c r="K19" s="584"/>
      <c r="L19" s="585"/>
      <c r="M19" s="586"/>
      <c r="N19" s="586"/>
      <c r="O19" s="587"/>
      <c r="P19" s="89"/>
      <c r="Q19" s="90"/>
      <c r="R19" s="90"/>
      <c r="S19" s="90"/>
      <c r="T19" s="90"/>
      <c r="U19" s="90"/>
      <c r="V19" s="91"/>
      <c r="W19" s="89"/>
      <c r="X19" s="90"/>
      <c r="Y19" s="90"/>
      <c r="Z19" s="90"/>
      <c r="AA19" s="90"/>
      <c r="AB19" s="90"/>
      <c r="AC19" s="91"/>
      <c r="AD19" s="89"/>
      <c r="AE19" s="90"/>
      <c r="AF19" s="90"/>
      <c r="AG19" s="90"/>
      <c r="AH19" s="90"/>
      <c r="AI19" s="90"/>
      <c r="AJ19" s="91"/>
      <c r="AK19" s="89"/>
      <c r="AL19" s="90"/>
      <c r="AM19" s="90"/>
      <c r="AN19" s="90"/>
      <c r="AO19" s="90"/>
      <c r="AP19" s="90"/>
      <c r="AQ19" s="91"/>
      <c r="AR19" s="89"/>
      <c r="AS19" s="90"/>
      <c r="AT19" s="91"/>
      <c r="AU19" s="588" t="str">
        <f>IF($AZ$3="４週",SUM(P19:AQ19),IF($AZ$3="暦月",SUM(P19:AT19),""))</f>
        <v/>
      </c>
      <c r="AV19" s="589"/>
      <c r="AW19" s="590" t="str">
        <f t="shared" si="1"/>
        <v/>
      </c>
      <c r="AX19" s="591"/>
      <c r="AY19" s="592"/>
      <c r="AZ19" s="593"/>
      <c r="BA19" s="593"/>
      <c r="BB19" s="593"/>
      <c r="BC19" s="593"/>
      <c r="BD19" s="594"/>
    </row>
    <row r="20" spans="1:56" ht="39.9" customHeight="1">
      <c r="A20" s="72"/>
      <c r="B20" s="88">
        <f t="shared" si="2"/>
        <v>8</v>
      </c>
      <c r="C20" s="578"/>
      <c r="D20" s="579"/>
      <c r="E20" s="580"/>
      <c r="F20" s="581"/>
      <c r="G20" s="582"/>
      <c r="H20" s="583"/>
      <c r="I20" s="583"/>
      <c r="J20" s="583"/>
      <c r="K20" s="584"/>
      <c r="L20" s="585"/>
      <c r="M20" s="586"/>
      <c r="N20" s="586"/>
      <c r="O20" s="587"/>
      <c r="P20" s="89"/>
      <c r="Q20" s="90"/>
      <c r="R20" s="90"/>
      <c r="S20" s="90"/>
      <c r="T20" s="90"/>
      <c r="U20" s="90"/>
      <c r="V20" s="91"/>
      <c r="W20" s="89"/>
      <c r="X20" s="90"/>
      <c r="Y20" s="90"/>
      <c r="Z20" s="90"/>
      <c r="AA20" s="90"/>
      <c r="AB20" s="90"/>
      <c r="AC20" s="91"/>
      <c r="AD20" s="89"/>
      <c r="AE20" s="90"/>
      <c r="AF20" s="90"/>
      <c r="AG20" s="90"/>
      <c r="AH20" s="90"/>
      <c r="AI20" s="90"/>
      <c r="AJ20" s="91"/>
      <c r="AK20" s="89"/>
      <c r="AL20" s="90"/>
      <c r="AM20" s="90"/>
      <c r="AN20" s="90"/>
      <c r="AO20" s="90"/>
      <c r="AP20" s="90"/>
      <c r="AQ20" s="91"/>
      <c r="AR20" s="89"/>
      <c r="AS20" s="90"/>
      <c r="AT20" s="91"/>
      <c r="AU20" s="588" t="str">
        <f t="shared" si="3"/>
        <v/>
      </c>
      <c r="AV20" s="589"/>
      <c r="AW20" s="590" t="str">
        <f t="shared" si="1"/>
        <v/>
      </c>
      <c r="AX20" s="591"/>
      <c r="AY20" s="592"/>
      <c r="AZ20" s="593"/>
      <c r="BA20" s="593"/>
      <c r="BB20" s="593"/>
      <c r="BC20" s="593"/>
      <c r="BD20" s="594"/>
    </row>
    <row r="21" spans="1:56" ht="39.9" customHeight="1">
      <c r="A21" s="72"/>
      <c r="B21" s="88">
        <f t="shared" si="2"/>
        <v>9</v>
      </c>
      <c r="C21" s="578"/>
      <c r="D21" s="579"/>
      <c r="E21" s="580"/>
      <c r="F21" s="581"/>
      <c r="G21" s="582"/>
      <c r="H21" s="583"/>
      <c r="I21" s="583"/>
      <c r="J21" s="583"/>
      <c r="K21" s="584"/>
      <c r="L21" s="585"/>
      <c r="M21" s="586"/>
      <c r="N21" s="586"/>
      <c r="O21" s="587"/>
      <c r="P21" s="89"/>
      <c r="Q21" s="90"/>
      <c r="R21" s="90"/>
      <c r="S21" s="90"/>
      <c r="T21" s="90"/>
      <c r="U21" s="90"/>
      <c r="V21" s="91"/>
      <c r="W21" s="89"/>
      <c r="X21" s="90"/>
      <c r="Y21" s="90"/>
      <c r="Z21" s="90"/>
      <c r="AA21" s="90"/>
      <c r="AB21" s="90"/>
      <c r="AC21" s="91"/>
      <c r="AD21" s="89"/>
      <c r="AE21" s="90"/>
      <c r="AF21" s="90"/>
      <c r="AG21" s="90"/>
      <c r="AH21" s="90"/>
      <c r="AI21" s="90"/>
      <c r="AJ21" s="91"/>
      <c r="AK21" s="89"/>
      <c r="AL21" s="90"/>
      <c r="AM21" s="90"/>
      <c r="AN21" s="90"/>
      <c r="AO21" s="90"/>
      <c r="AP21" s="90"/>
      <c r="AQ21" s="91"/>
      <c r="AR21" s="89"/>
      <c r="AS21" s="90"/>
      <c r="AT21" s="91"/>
      <c r="AU21" s="588" t="str">
        <f t="shared" si="3"/>
        <v/>
      </c>
      <c r="AV21" s="589"/>
      <c r="AW21" s="590" t="str">
        <f t="shared" si="1"/>
        <v/>
      </c>
      <c r="AX21" s="591"/>
      <c r="AY21" s="592"/>
      <c r="AZ21" s="593"/>
      <c r="BA21" s="593"/>
      <c r="BB21" s="593"/>
      <c r="BC21" s="593"/>
      <c r="BD21" s="594"/>
    </row>
    <row r="22" spans="1:56" ht="39.9" customHeight="1">
      <c r="A22" s="72"/>
      <c r="B22" s="88">
        <f t="shared" si="2"/>
        <v>10</v>
      </c>
      <c r="C22" s="578"/>
      <c r="D22" s="579"/>
      <c r="E22" s="580"/>
      <c r="F22" s="581"/>
      <c r="G22" s="582"/>
      <c r="H22" s="583"/>
      <c r="I22" s="583"/>
      <c r="J22" s="583"/>
      <c r="K22" s="584"/>
      <c r="L22" s="585"/>
      <c r="M22" s="586"/>
      <c r="N22" s="586"/>
      <c r="O22" s="587"/>
      <c r="P22" s="89"/>
      <c r="Q22" s="90"/>
      <c r="R22" s="90"/>
      <c r="S22" s="90"/>
      <c r="T22" s="90"/>
      <c r="U22" s="90"/>
      <c r="V22" s="91"/>
      <c r="W22" s="89"/>
      <c r="X22" s="90"/>
      <c r="Y22" s="90"/>
      <c r="Z22" s="90"/>
      <c r="AA22" s="90"/>
      <c r="AB22" s="90"/>
      <c r="AC22" s="91"/>
      <c r="AD22" s="89"/>
      <c r="AE22" s="90"/>
      <c r="AF22" s="90"/>
      <c r="AG22" s="90"/>
      <c r="AH22" s="90"/>
      <c r="AI22" s="90"/>
      <c r="AJ22" s="91"/>
      <c r="AK22" s="89"/>
      <c r="AL22" s="90"/>
      <c r="AM22" s="90"/>
      <c r="AN22" s="90"/>
      <c r="AO22" s="90"/>
      <c r="AP22" s="90"/>
      <c r="AQ22" s="91"/>
      <c r="AR22" s="89"/>
      <c r="AS22" s="90"/>
      <c r="AT22" s="91"/>
      <c r="AU22" s="588" t="str">
        <f t="shared" si="3"/>
        <v/>
      </c>
      <c r="AV22" s="589"/>
      <c r="AW22" s="590" t="str">
        <f t="shared" si="1"/>
        <v/>
      </c>
      <c r="AX22" s="591"/>
      <c r="AY22" s="592"/>
      <c r="AZ22" s="593"/>
      <c r="BA22" s="593"/>
      <c r="BB22" s="593"/>
      <c r="BC22" s="593"/>
      <c r="BD22" s="594"/>
    </row>
    <row r="23" spans="1:56" ht="39.9" customHeight="1">
      <c r="A23" s="72"/>
      <c r="B23" s="88">
        <f t="shared" si="2"/>
        <v>11</v>
      </c>
      <c r="C23" s="578"/>
      <c r="D23" s="579"/>
      <c r="E23" s="580"/>
      <c r="F23" s="581"/>
      <c r="G23" s="582"/>
      <c r="H23" s="583"/>
      <c r="I23" s="583"/>
      <c r="J23" s="583"/>
      <c r="K23" s="584"/>
      <c r="L23" s="585"/>
      <c r="M23" s="586"/>
      <c r="N23" s="586"/>
      <c r="O23" s="587"/>
      <c r="P23" s="89"/>
      <c r="Q23" s="90"/>
      <c r="R23" s="90"/>
      <c r="S23" s="90"/>
      <c r="T23" s="90"/>
      <c r="U23" s="90"/>
      <c r="V23" s="91"/>
      <c r="W23" s="89"/>
      <c r="X23" s="90"/>
      <c r="Y23" s="90"/>
      <c r="Z23" s="90"/>
      <c r="AA23" s="90"/>
      <c r="AB23" s="90"/>
      <c r="AC23" s="91"/>
      <c r="AD23" s="89"/>
      <c r="AE23" s="90"/>
      <c r="AF23" s="90"/>
      <c r="AG23" s="90"/>
      <c r="AH23" s="90"/>
      <c r="AI23" s="90"/>
      <c r="AJ23" s="91"/>
      <c r="AK23" s="89"/>
      <c r="AL23" s="90"/>
      <c r="AM23" s="90"/>
      <c r="AN23" s="90"/>
      <c r="AO23" s="90"/>
      <c r="AP23" s="90"/>
      <c r="AQ23" s="91"/>
      <c r="AR23" s="89"/>
      <c r="AS23" s="90"/>
      <c r="AT23" s="91"/>
      <c r="AU23" s="588" t="str">
        <f t="shared" si="3"/>
        <v/>
      </c>
      <c r="AV23" s="589"/>
      <c r="AW23" s="590" t="str">
        <f t="shared" si="1"/>
        <v/>
      </c>
      <c r="AX23" s="591"/>
      <c r="AY23" s="592"/>
      <c r="AZ23" s="593"/>
      <c r="BA23" s="593"/>
      <c r="BB23" s="593"/>
      <c r="BC23" s="593"/>
      <c r="BD23" s="594"/>
    </row>
    <row r="24" spans="1:56" ht="39.9" customHeight="1">
      <c r="A24" s="72"/>
      <c r="B24" s="88">
        <f t="shared" si="2"/>
        <v>12</v>
      </c>
      <c r="C24" s="578"/>
      <c r="D24" s="579"/>
      <c r="E24" s="580"/>
      <c r="F24" s="581"/>
      <c r="G24" s="582"/>
      <c r="H24" s="583"/>
      <c r="I24" s="583"/>
      <c r="J24" s="583"/>
      <c r="K24" s="584"/>
      <c r="L24" s="585"/>
      <c r="M24" s="586"/>
      <c r="N24" s="586"/>
      <c r="O24" s="587"/>
      <c r="P24" s="89"/>
      <c r="Q24" s="90"/>
      <c r="R24" s="90"/>
      <c r="S24" s="90"/>
      <c r="T24" s="90"/>
      <c r="U24" s="90"/>
      <c r="V24" s="91"/>
      <c r="W24" s="89"/>
      <c r="X24" s="90"/>
      <c r="Y24" s="90"/>
      <c r="Z24" s="90"/>
      <c r="AA24" s="90"/>
      <c r="AB24" s="90"/>
      <c r="AC24" s="91"/>
      <c r="AD24" s="89"/>
      <c r="AE24" s="90"/>
      <c r="AF24" s="90"/>
      <c r="AG24" s="90"/>
      <c r="AH24" s="90"/>
      <c r="AI24" s="90"/>
      <c r="AJ24" s="91"/>
      <c r="AK24" s="89"/>
      <c r="AL24" s="90"/>
      <c r="AM24" s="90"/>
      <c r="AN24" s="90"/>
      <c r="AO24" s="90"/>
      <c r="AP24" s="90"/>
      <c r="AQ24" s="91"/>
      <c r="AR24" s="89"/>
      <c r="AS24" s="90"/>
      <c r="AT24" s="91"/>
      <c r="AU24" s="588" t="str">
        <f t="shared" si="3"/>
        <v/>
      </c>
      <c r="AV24" s="589"/>
      <c r="AW24" s="590" t="str">
        <f t="shared" si="1"/>
        <v/>
      </c>
      <c r="AX24" s="591"/>
      <c r="AY24" s="592"/>
      <c r="AZ24" s="593"/>
      <c r="BA24" s="593"/>
      <c r="BB24" s="593"/>
      <c r="BC24" s="593"/>
      <c r="BD24" s="594"/>
    </row>
    <row r="25" spans="1:56" ht="39.9" customHeight="1">
      <c r="A25" s="72"/>
      <c r="B25" s="88">
        <f t="shared" si="2"/>
        <v>13</v>
      </c>
      <c r="C25" s="578"/>
      <c r="D25" s="579"/>
      <c r="E25" s="580"/>
      <c r="F25" s="581"/>
      <c r="G25" s="582"/>
      <c r="H25" s="583"/>
      <c r="I25" s="583"/>
      <c r="J25" s="583"/>
      <c r="K25" s="584"/>
      <c r="L25" s="585"/>
      <c r="M25" s="586"/>
      <c r="N25" s="586"/>
      <c r="O25" s="587"/>
      <c r="P25" s="89"/>
      <c r="Q25" s="90"/>
      <c r="R25" s="90"/>
      <c r="S25" s="90"/>
      <c r="T25" s="90"/>
      <c r="U25" s="90"/>
      <c r="V25" s="91"/>
      <c r="W25" s="89"/>
      <c r="X25" s="90"/>
      <c r="Y25" s="90"/>
      <c r="Z25" s="90"/>
      <c r="AA25" s="90"/>
      <c r="AB25" s="90"/>
      <c r="AC25" s="91"/>
      <c r="AD25" s="89"/>
      <c r="AE25" s="90"/>
      <c r="AF25" s="90"/>
      <c r="AG25" s="90"/>
      <c r="AH25" s="90"/>
      <c r="AI25" s="90"/>
      <c r="AJ25" s="91"/>
      <c r="AK25" s="89"/>
      <c r="AL25" s="90"/>
      <c r="AM25" s="90"/>
      <c r="AN25" s="90"/>
      <c r="AO25" s="90"/>
      <c r="AP25" s="90"/>
      <c r="AQ25" s="91"/>
      <c r="AR25" s="89"/>
      <c r="AS25" s="90"/>
      <c r="AT25" s="91"/>
      <c r="AU25" s="588" t="str">
        <f t="shared" si="3"/>
        <v/>
      </c>
      <c r="AV25" s="589"/>
      <c r="AW25" s="590" t="str">
        <f t="shared" si="1"/>
        <v/>
      </c>
      <c r="AX25" s="591"/>
      <c r="AY25" s="592"/>
      <c r="AZ25" s="593"/>
      <c r="BA25" s="593"/>
      <c r="BB25" s="593"/>
      <c r="BC25" s="593"/>
      <c r="BD25" s="594"/>
    </row>
    <row r="26" spans="1:56" ht="39.9" customHeight="1">
      <c r="A26" s="72"/>
      <c r="B26" s="88">
        <f t="shared" si="2"/>
        <v>14</v>
      </c>
      <c r="C26" s="578"/>
      <c r="D26" s="579"/>
      <c r="E26" s="580"/>
      <c r="F26" s="581"/>
      <c r="G26" s="582"/>
      <c r="H26" s="583"/>
      <c r="I26" s="583"/>
      <c r="J26" s="583"/>
      <c r="K26" s="584"/>
      <c r="L26" s="585"/>
      <c r="M26" s="586"/>
      <c r="N26" s="586"/>
      <c r="O26" s="587"/>
      <c r="P26" s="89"/>
      <c r="Q26" s="90"/>
      <c r="R26" s="90"/>
      <c r="S26" s="90"/>
      <c r="T26" s="90"/>
      <c r="U26" s="90"/>
      <c r="V26" s="91"/>
      <c r="W26" s="89"/>
      <c r="X26" s="90"/>
      <c r="Y26" s="90"/>
      <c r="Z26" s="90"/>
      <c r="AA26" s="90"/>
      <c r="AB26" s="90"/>
      <c r="AC26" s="91"/>
      <c r="AD26" s="89"/>
      <c r="AE26" s="90"/>
      <c r="AF26" s="90"/>
      <c r="AG26" s="90"/>
      <c r="AH26" s="90"/>
      <c r="AI26" s="90"/>
      <c r="AJ26" s="91"/>
      <c r="AK26" s="89"/>
      <c r="AL26" s="90"/>
      <c r="AM26" s="90"/>
      <c r="AN26" s="90"/>
      <c r="AO26" s="90"/>
      <c r="AP26" s="90"/>
      <c r="AQ26" s="91"/>
      <c r="AR26" s="89"/>
      <c r="AS26" s="90"/>
      <c r="AT26" s="91"/>
      <c r="AU26" s="588" t="str">
        <f t="shared" si="3"/>
        <v/>
      </c>
      <c r="AV26" s="589"/>
      <c r="AW26" s="590" t="str">
        <f t="shared" si="1"/>
        <v/>
      </c>
      <c r="AX26" s="591"/>
      <c r="AY26" s="592"/>
      <c r="AZ26" s="593"/>
      <c r="BA26" s="593"/>
      <c r="BB26" s="593"/>
      <c r="BC26" s="593"/>
      <c r="BD26" s="594"/>
    </row>
    <row r="27" spans="1:56" ht="39.9" customHeight="1">
      <c r="A27" s="72"/>
      <c r="B27" s="88">
        <f t="shared" si="2"/>
        <v>15</v>
      </c>
      <c r="C27" s="578"/>
      <c r="D27" s="579"/>
      <c r="E27" s="580"/>
      <c r="F27" s="581"/>
      <c r="G27" s="582"/>
      <c r="H27" s="583"/>
      <c r="I27" s="583"/>
      <c r="J27" s="583"/>
      <c r="K27" s="584"/>
      <c r="L27" s="585"/>
      <c r="M27" s="586"/>
      <c r="N27" s="586"/>
      <c r="O27" s="587"/>
      <c r="P27" s="89"/>
      <c r="Q27" s="90"/>
      <c r="R27" s="90"/>
      <c r="S27" s="90"/>
      <c r="T27" s="90"/>
      <c r="U27" s="90"/>
      <c r="V27" s="91"/>
      <c r="W27" s="89"/>
      <c r="X27" s="90"/>
      <c r="Y27" s="90"/>
      <c r="Z27" s="90"/>
      <c r="AA27" s="90"/>
      <c r="AB27" s="90"/>
      <c r="AC27" s="91"/>
      <c r="AD27" s="89"/>
      <c r="AE27" s="90"/>
      <c r="AF27" s="90"/>
      <c r="AG27" s="90"/>
      <c r="AH27" s="90"/>
      <c r="AI27" s="90"/>
      <c r="AJ27" s="91"/>
      <c r="AK27" s="89"/>
      <c r="AL27" s="90"/>
      <c r="AM27" s="90"/>
      <c r="AN27" s="90"/>
      <c r="AO27" s="90"/>
      <c r="AP27" s="90"/>
      <c r="AQ27" s="91"/>
      <c r="AR27" s="89"/>
      <c r="AS27" s="90"/>
      <c r="AT27" s="91"/>
      <c r="AU27" s="588" t="str">
        <f t="shared" si="3"/>
        <v/>
      </c>
      <c r="AV27" s="589"/>
      <c r="AW27" s="590" t="str">
        <f t="shared" si="1"/>
        <v/>
      </c>
      <c r="AX27" s="591"/>
      <c r="AY27" s="592"/>
      <c r="AZ27" s="593"/>
      <c r="BA27" s="593"/>
      <c r="BB27" s="593"/>
      <c r="BC27" s="593"/>
      <c r="BD27" s="594"/>
    </row>
    <row r="28" spans="1:56" ht="39.9" customHeight="1">
      <c r="A28" s="72"/>
      <c r="B28" s="88">
        <f t="shared" si="2"/>
        <v>16</v>
      </c>
      <c r="C28" s="578"/>
      <c r="D28" s="579"/>
      <c r="E28" s="580"/>
      <c r="F28" s="581"/>
      <c r="G28" s="582"/>
      <c r="H28" s="583"/>
      <c r="I28" s="583"/>
      <c r="J28" s="583"/>
      <c r="K28" s="584"/>
      <c r="L28" s="585"/>
      <c r="M28" s="586"/>
      <c r="N28" s="586"/>
      <c r="O28" s="587"/>
      <c r="P28" s="89"/>
      <c r="Q28" s="90"/>
      <c r="R28" s="90"/>
      <c r="S28" s="90"/>
      <c r="T28" s="90"/>
      <c r="U28" s="90"/>
      <c r="V28" s="91"/>
      <c r="W28" s="89"/>
      <c r="X28" s="90"/>
      <c r="Y28" s="90"/>
      <c r="Z28" s="90"/>
      <c r="AA28" s="90"/>
      <c r="AB28" s="90"/>
      <c r="AC28" s="91"/>
      <c r="AD28" s="89"/>
      <c r="AE28" s="90"/>
      <c r="AF28" s="90"/>
      <c r="AG28" s="90"/>
      <c r="AH28" s="90"/>
      <c r="AI28" s="90"/>
      <c r="AJ28" s="91"/>
      <c r="AK28" s="89"/>
      <c r="AL28" s="90"/>
      <c r="AM28" s="90"/>
      <c r="AN28" s="90"/>
      <c r="AO28" s="90"/>
      <c r="AP28" s="90"/>
      <c r="AQ28" s="91"/>
      <c r="AR28" s="89"/>
      <c r="AS28" s="90"/>
      <c r="AT28" s="91"/>
      <c r="AU28" s="588" t="str">
        <f t="shared" si="3"/>
        <v/>
      </c>
      <c r="AV28" s="589"/>
      <c r="AW28" s="590" t="str">
        <f t="shared" si="1"/>
        <v/>
      </c>
      <c r="AX28" s="591"/>
      <c r="AY28" s="592"/>
      <c r="AZ28" s="593"/>
      <c r="BA28" s="593"/>
      <c r="BB28" s="593"/>
      <c r="BC28" s="593"/>
      <c r="BD28" s="594"/>
    </row>
    <row r="29" spans="1:56" ht="39.9" customHeight="1">
      <c r="A29" s="72"/>
      <c r="B29" s="88">
        <f t="shared" si="2"/>
        <v>17</v>
      </c>
      <c r="C29" s="578"/>
      <c r="D29" s="579"/>
      <c r="E29" s="580"/>
      <c r="F29" s="581"/>
      <c r="G29" s="582"/>
      <c r="H29" s="583"/>
      <c r="I29" s="583"/>
      <c r="J29" s="583"/>
      <c r="K29" s="584"/>
      <c r="L29" s="585"/>
      <c r="M29" s="586"/>
      <c r="N29" s="586"/>
      <c r="O29" s="587"/>
      <c r="P29" s="89"/>
      <c r="Q29" s="90"/>
      <c r="R29" s="90"/>
      <c r="S29" s="90"/>
      <c r="T29" s="90"/>
      <c r="U29" s="90"/>
      <c r="V29" s="91"/>
      <c r="W29" s="89"/>
      <c r="X29" s="90"/>
      <c r="Y29" s="90"/>
      <c r="Z29" s="90"/>
      <c r="AA29" s="90"/>
      <c r="AB29" s="90"/>
      <c r="AC29" s="91"/>
      <c r="AD29" s="89"/>
      <c r="AE29" s="90"/>
      <c r="AF29" s="90"/>
      <c r="AG29" s="90"/>
      <c r="AH29" s="90"/>
      <c r="AI29" s="90"/>
      <c r="AJ29" s="91"/>
      <c r="AK29" s="89"/>
      <c r="AL29" s="90"/>
      <c r="AM29" s="90"/>
      <c r="AN29" s="90"/>
      <c r="AO29" s="90"/>
      <c r="AP29" s="90"/>
      <c r="AQ29" s="91"/>
      <c r="AR29" s="89"/>
      <c r="AS29" s="90"/>
      <c r="AT29" s="91"/>
      <c r="AU29" s="588" t="str">
        <f t="shared" si="3"/>
        <v/>
      </c>
      <c r="AV29" s="589"/>
      <c r="AW29" s="590" t="str">
        <f t="shared" si="1"/>
        <v/>
      </c>
      <c r="AX29" s="591"/>
      <c r="AY29" s="592"/>
      <c r="AZ29" s="593"/>
      <c r="BA29" s="593"/>
      <c r="BB29" s="593"/>
      <c r="BC29" s="593"/>
      <c r="BD29" s="594"/>
    </row>
    <row r="30" spans="1:56" ht="39.9" customHeight="1">
      <c r="A30" s="72"/>
      <c r="B30" s="88">
        <f t="shared" si="2"/>
        <v>18</v>
      </c>
      <c r="C30" s="578"/>
      <c r="D30" s="579"/>
      <c r="E30" s="580"/>
      <c r="F30" s="581"/>
      <c r="G30" s="582"/>
      <c r="H30" s="583"/>
      <c r="I30" s="583"/>
      <c r="J30" s="583"/>
      <c r="K30" s="584"/>
      <c r="L30" s="585"/>
      <c r="M30" s="586"/>
      <c r="N30" s="586"/>
      <c r="O30" s="587"/>
      <c r="P30" s="89"/>
      <c r="Q30" s="90"/>
      <c r="R30" s="90"/>
      <c r="S30" s="90"/>
      <c r="T30" s="90"/>
      <c r="U30" s="90"/>
      <c r="V30" s="91"/>
      <c r="W30" s="89"/>
      <c r="X30" s="90"/>
      <c r="Y30" s="90"/>
      <c r="Z30" s="90"/>
      <c r="AA30" s="90"/>
      <c r="AB30" s="90"/>
      <c r="AC30" s="91"/>
      <c r="AD30" s="89"/>
      <c r="AE30" s="90"/>
      <c r="AF30" s="90"/>
      <c r="AG30" s="90"/>
      <c r="AH30" s="90"/>
      <c r="AI30" s="90"/>
      <c r="AJ30" s="91"/>
      <c r="AK30" s="89"/>
      <c r="AL30" s="90"/>
      <c r="AM30" s="90"/>
      <c r="AN30" s="90"/>
      <c r="AO30" s="90"/>
      <c r="AP30" s="90"/>
      <c r="AQ30" s="91"/>
      <c r="AR30" s="89"/>
      <c r="AS30" s="90"/>
      <c r="AT30" s="91"/>
      <c r="AU30" s="588" t="str">
        <f t="shared" si="3"/>
        <v/>
      </c>
      <c r="AV30" s="589"/>
      <c r="AW30" s="590" t="str">
        <f t="shared" si="1"/>
        <v/>
      </c>
      <c r="AX30" s="591"/>
      <c r="AY30" s="592"/>
      <c r="AZ30" s="593"/>
      <c r="BA30" s="593"/>
      <c r="BB30" s="593"/>
      <c r="BC30" s="593"/>
      <c r="BD30" s="594"/>
    </row>
    <row r="31" spans="1:56" ht="39.9" customHeight="1">
      <c r="A31" s="72"/>
      <c r="B31" s="88">
        <f t="shared" si="2"/>
        <v>19</v>
      </c>
      <c r="C31" s="578"/>
      <c r="D31" s="579"/>
      <c r="E31" s="580"/>
      <c r="F31" s="581"/>
      <c r="G31" s="582"/>
      <c r="H31" s="583"/>
      <c r="I31" s="583"/>
      <c r="J31" s="583"/>
      <c r="K31" s="584"/>
      <c r="L31" s="585"/>
      <c r="M31" s="586"/>
      <c r="N31" s="586"/>
      <c r="O31" s="587"/>
      <c r="P31" s="89"/>
      <c r="Q31" s="90"/>
      <c r="R31" s="90"/>
      <c r="S31" s="90"/>
      <c r="T31" s="90"/>
      <c r="U31" s="90"/>
      <c r="V31" s="91"/>
      <c r="W31" s="89"/>
      <c r="X31" s="90"/>
      <c r="Y31" s="90"/>
      <c r="Z31" s="90"/>
      <c r="AA31" s="90"/>
      <c r="AB31" s="90"/>
      <c r="AC31" s="91"/>
      <c r="AD31" s="89"/>
      <c r="AE31" s="90"/>
      <c r="AF31" s="90"/>
      <c r="AG31" s="90"/>
      <c r="AH31" s="90"/>
      <c r="AI31" s="90"/>
      <c r="AJ31" s="91"/>
      <c r="AK31" s="89"/>
      <c r="AL31" s="90"/>
      <c r="AM31" s="90"/>
      <c r="AN31" s="90"/>
      <c r="AO31" s="90"/>
      <c r="AP31" s="90"/>
      <c r="AQ31" s="91"/>
      <c r="AR31" s="89"/>
      <c r="AS31" s="90"/>
      <c r="AT31" s="91"/>
      <c r="AU31" s="588" t="str">
        <f t="shared" si="3"/>
        <v/>
      </c>
      <c r="AV31" s="589"/>
      <c r="AW31" s="590" t="str">
        <f t="shared" si="1"/>
        <v/>
      </c>
      <c r="AX31" s="591"/>
      <c r="AY31" s="592"/>
      <c r="AZ31" s="593"/>
      <c r="BA31" s="593"/>
      <c r="BB31" s="593"/>
      <c r="BC31" s="593"/>
      <c r="BD31" s="594"/>
    </row>
    <row r="32" spans="1:56" ht="39.9" customHeight="1">
      <c r="A32" s="72"/>
      <c r="B32" s="88">
        <f t="shared" si="2"/>
        <v>20</v>
      </c>
      <c r="C32" s="578"/>
      <c r="D32" s="579"/>
      <c r="E32" s="580"/>
      <c r="F32" s="581"/>
      <c r="G32" s="582"/>
      <c r="H32" s="583"/>
      <c r="I32" s="583"/>
      <c r="J32" s="583"/>
      <c r="K32" s="584"/>
      <c r="L32" s="585"/>
      <c r="M32" s="586"/>
      <c r="N32" s="586"/>
      <c r="O32" s="587"/>
      <c r="P32" s="89"/>
      <c r="Q32" s="90"/>
      <c r="R32" s="90"/>
      <c r="S32" s="90"/>
      <c r="T32" s="90"/>
      <c r="U32" s="90"/>
      <c r="V32" s="91"/>
      <c r="W32" s="89"/>
      <c r="X32" s="90"/>
      <c r="Y32" s="90"/>
      <c r="Z32" s="90"/>
      <c r="AA32" s="90"/>
      <c r="AB32" s="90"/>
      <c r="AC32" s="91"/>
      <c r="AD32" s="89"/>
      <c r="AE32" s="90"/>
      <c r="AF32" s="90"/>
      <c r="AG32" s="90"/>
      <c r="AH32" s="90"/>
      <c r="AI32" s="90"/>
      <c r="AJ32" s="91"/>
      <c r="AK32" s="89"/>
      <c r="AL32" s="90"/>
      <c r="AM32" s="90"/>
      <c r="AN32" s="90"/>
      <c r="AO32" s="90"/>
      <c r="AP32" s="90"/>
      <c r="AQ32" s="91"/>
      <c r="AR32" s="89"/>
      <c r="AS32" s="90"/>
      <c r="AT32" s="91"/>
      <c r="AU32" s="588" t="str">
        <f t="shared" si="3"/>
        <v/>
      </c>
      <c r="AV32" s="589"/>
      <c r="AW32" s="590" t="str">
        <f t="shared" si="1"/>
        <v/>
      </c>
      <c r="AX32" s="591"/>
      <c r="AY32" s="592"/>
      <c r="AZ32" s="593"/>
      <c r="BA32" s="593"/>
      <c r="BB32" s="593"/>
      <c r="BC32" s="593"/>
      <c r="BD32" s="594"/>
    </row>
    <row r="33" spans="1:56" ht="39.9" customHeight="1">
      <c r="A33" s="72"/>
      <c r="B33" s="88">
        <f t="shared" si="2"/>
        <v>21</v>
      </c>
      <c r="C33" s="578"/>
      <c r="D33" s="579"/>
      <c r="E33" s="580"/>
      <c r="F33" s="581"/>
      <c r="G33" s="582"/>
      <c r="H33" s="583"/>
      <c r="I33" s="583"/>
      <c r="J33" s="583"/>
      <c r="K33" s="584"/>
      <c r="L33" s="585"/>
      <c r="M33" s="586"/>
      <c r="N33" s="586"/>
      <c r="O33" s="587"/>
      <c r="P33" s="89"/>
      <c r="Q33" s="90"/>
      <c r="R33" s="90"/>
      <c r="S33" s="90"/>
      <c r="T33" s="90"/>
      <c r="U33" s="90"/>
      <c r="V33" s="91"/>
      <c r="W33" s="89"/>
      <c r="X33" s="90"/>
      <c r="Y33" s="90"/>
      <c r="Z33" s="90"/>
      <c r="AA33" s="90"/>
      <c r="AB33" s="90"/>
      <c r="AC33" s="91"/>
      <c r="AD33" s="89"/>
      <c r="AE33" s="90"/>
      <c r="AF33" s="90"/>
      <c r="AG33" s="90"/>
      <c r="AH33" s="90"/>
      <c r="AI33" s="90"/>
      <c r="AJ33" s="91"/>
      <c r="AK33" s="89"/>
      <c r="AL33" s="90"/>
      <c r="AM33" s="90"/>
      <c r="AN33" s="90"/>
      <c r="AO33" s="90"/>
      <c r="AP33" s="90"/>
      <c r="AQ33" s="91"/>
      <c r="AR33" s="89"/>
      <c r="AS33" s="90"/>
      <c r="AT33" s="91"/>
      <c r="AU33" s="588" t="str">
        <f t="shared" si="3"/>
        <v/>
      </c>
      <c r="AV33" s="589"/>
      <c r="AW33" s="590" t="str">
        <f t="shared" si="1"/>
        <v/>
      </c>
      <c r="AX33" s="591"/>
      <c r="AY33" s="592"/>
      <c r="AZ33" s="593"/>
      <c r="BA33" s="593"/>
      <c r="BB33" s="593"/>
      <c r="BC33" s="593"/>
      <c r="BD33" s="594"/>
    </row>
    <row r="34" spans="1:56" ht="39.9" customHeight="1">
      <c r="A34" s="72"/>
      <c r="B34" s="88">
        <f t="shared" si="2"/>
        <v>22</v>
      </c>
      <c r="C34" s="578"/>
      <c r="D34" s="579"/>
      <c r="E34" s="580"/>
      <c r="F34" s="581"/>
      <c r="G34" s="582"/>
      <c r="H34" s="583"/>
      <c r="I34" s="583"/>
      <c r="J34" s="583"/>
      <c r="K34" s="584"/>
      <c r="L34" s="585"/>
      <c r="M34" s="586"/>
      <c r="N34" s="586"/>
      <c r="O34" s="587"/>
      <c r="P34" s="89"/>
      <c r="Q34" s="90"/>
      <c r="R34" s="90"/>
      <c r="S34" s="90"/>
      <c r="T34" s="90"/>
      <c r="U34" s="90"/>
      <c r="V34" s="91"/>
      <c r="W34" s="89"/>
      <c r="X34" s="90"/>
      <c r="Y34" s="90"/>
      <c r="Z34" s="90"/>
      <c r="AA34" s="90"/>
      <c r="AB34" s="90"/>
      <c r="AC34" s="91"/>
      <c r="AD34" s="89"/>
      <c r="AE34" s="90"/>
      <c r="AF34" s="90"/>
      <c r="AG34" s="90"/>
      <c r="AH34" s="90"/>
      <c r="AI34" s="90"/>
      <c r="AJ34" s="91"/>
      <c r="AK34" s="89"/>
      <c r="AL34" s="90"/>
      <c r="AM34" s="90"/>
      <c r="AN34" s="90"/>
      <c r="AO34" s="90"/>
      <c r="AP34" s="90"/>
      <c r="AQ34" s="91"/>
      <c r="AR34" s="89"/>
      <c r="AS34" s="90"/>
      <c r="AT34" s="91"/>
      <c r="AU34" s="588" t="str">
        <f t="shared" si="3"/>
        <v/>
      </c>
      <c r="AV34" s="589"/>
      <c r="AW34" s="590" t="str">
        <f t="shared" si="1"/>
        <v/>
      </c>
      <c r="AX34" s="591"/>
      <c r="AY34" s="592"/>
      <c r="AZ34" s="593"/>
      <c r="BA34" s="593"/>
      <c r="BB34" s="593"/>
      <c r="BC34" s="593"/>
      <c r="BD34" s="594"/>
    </row>
    <row r="35" spans="1:56" ht="39.9" customHeight="1">
      <c r="A35" s="72"/>
      <c r="B35" s="88">
        <f t="shared" si="2"/>
        <v>23</v>
      </c>
      <c r="C35" s="578"/>
      <c r="D35" s="579"/>
      <c r="E35" s="580"/>
      <c r="F35" s="581"/>
      <c r="G35" s="582"/>
      <c r="H35" s="583"/>
      <c r="I35" s="583"/>
      <c r="J35" s="583"/>
      <c r="K35" s="584"/>
      <c r="L35" s="585"/>
      <c r="M35" s="586"/>
      <c r="N35" s="586"/>
      <c r="O35" s="587"/>
      <c r="P35" s="89"/>
      <c r="Q35" s="90"/>
      <c r="R35" s="90"/>
      <c r="S35" s="90"/>
      <c r="T35" s="90"/>
      <c r="U35" s="90"/>
      <c r="V35" s="91"/>
      <c r="W35" s="89"/>
      <c r="X35" s="90"/>
      <c r="Y35" s="90"/>
      <c r="Z35" s="90"/>
      <c r="AA35" s="90"/>
      <c r="AB35" s="90"/>
      <c r="AC35" s="91"/>
      <c r="AD35" s="89"/>
      <c r="AE35" s="90"/>
      <c r="AF35" s="90"/>
      <c r="AG35" s="90"/>
      <c r="AH35" s="90"/>
      <c r="AI35" s="90"/>
      <c r="AJ35" s="91"/>
      <c r="AK35" s="89"/>
      <c r="AL35" s="90"/>
      <c r="AM35" s="90"/>
      <c r="AN35" s="90"/>
      <c r="AO35" s="90"/>
      <c r="AP35" s="90"/>
      <c r="AQ35" s="91"/>
      <c r="AR35" s="89"/>
      <c r="AS35" s="90"/>
      <c r="AT35" s="91"/>
      <c r="AU35" s="588" t="str">
        <f t="shared" si="3"/>
        <v/>
      </c>
      <c r="AV35" s="589"/>
      <c r="AW35" s="590" t="str">
        <f t="shared" si="1"/>
        <v/>
      </c>
      <c r="AX35" s="591"/>
      <c r="AY35" s="592"/>
      <c r="AZ35" s="593"/>
      <c r="BA35" s="593"/>
      <c r="BB35" s="593"/>
      <c r="BC35" s="593"/>
      <c r="BD35" s="594"/>
    </row>
    <row r="36" spans="1:56" ht="39.9" customHeight="1">
      <c r="A36" s="72"/>
      <c r="B36" s="88">
        <f t="shared" si="2"/>
        <v>24</v>
      </c>
      <c r="C36" s="578"/>
      <c r="D36" s="579"/>
      <c r="E36" s="580"/>
      <c r="F36" s="581"/>
      <c r="G36" s="582"/>
      <c r="H36" s="583"/>
      <c r="I36" s="583"/>
      <c r="J36" s="583"/>
      <c r="K36" s="584"/>
      <c r="L36" s="585"/>
      <c r="M36" s="586"/>
      <c r="N36" s="586"/>
      <c r="O36" s="587"/>
      <c r="P36" s="89"/>
      <c r="Q36" s="90"/>
      <c r="R36" s="90"/>
      <c r="S36" s="90"/>
      <c r="T36" s="90"/>
      <c r="U36" s="90"/>
      <c r="V36" s="91"/>
      <c r="W36" s="89"/>
      <c r="X36" s="90"/>
      <c r="Y36" s="90"/>
      <c r="Z36" s="90"/>
      <c r="AA36" s="90"/>
      <c r="AB36" s="90"/>
      <c r="AC36" s="91"/>
      <c r="AD36" s="89"/>
      <c r="AE36" s="90"/>
      <c r="AF36" s="90"/>
      <c r="AG36" s="90"/>
      <c r="AH36" s="90"/>
      <c r="AI36" s="90"/>
      <c r="AJ36" s="91"/>
      <c r="AK36" s="89"/>
      <c r="AL36" s="90"/>
      <c r="AM36" s="90"/>
      <c r="AN36" s="90"/>
      <c r="AO36" s="90"/>
      <c r="AP36" s="90"/>
      <c r="AQ36" s="91"/>
      <c r="AR36" s="89"/>
      <c r="AS36" s="90"/>
      <c r="AT36" s="91"/>
      <c r="AU36" s="588" t="str">
        <f t="shared" si="3"/>
        <v/>
      </c>
      <c r="AV36" s="589"/>
      <c r="AW36" s="590" t="str">
        <f t="shared" si="1"/>
        <v/>
      </c>
      <c r="AX36" s="591"/>
      <c r="AY36" s="592"/>
      <c r="AZ36" s="593"/>
      <c r="BA36" s="593"/>
      <c r="BB36" s="593"/>
      <c r="BC36" s="593"/>
      <c r="BD36" s="594"/>
    </row>
    <row r="37" spans="1:56" ht="39.9" customHeight="1">
      <c r="A37" s="72"/>
      <c r="B37" s="88">
        <f t="shared" si="2"/>
        <v>25</v>
      </c>
      <c r="C37" s="578"/>
      <c r="D37" s="579"/>
      <c r="E37" s="580"/>
      <c r="F37" s="581"/>
      <c r="G37" s="582"/>
      <c r="H37" s="583"/>
      <c r="I37" s="583"/>
      <c r="J37" s="583"/>
      <c r="K37" s="584"/>
      <c r="L37" s="585"/>
      <c r="M37" s="586"/>
      <c r="N37" s="586"/>
      <c r="O37" s="587"/>
      <c r="P37" s="89"/>
      <c r="Q37" s="90"/>
      <c r="R37" s="90"/>
      <c r="S37" s="90"/>
      <c r="T37" s="90"/>
      <c r="U37" s="90"/>
      <c r="V37" s="91"/>
      <c r="W37" s="89"/>
      <c r="X37" s="90"/>
      <c r="Y37" s="90"/>
      <c r="Z37" s="90"/>
      <c r="AA37" s="90"/>
      <c r="AB37" s="90"/>
      <c r="AC37" s="91"/>
      <c r="AD37" s="89"/>
      <c r="AE37" s="90"/>
      <c r="AF37" s="90"/>
      <c r="AG37" s="90"/>
      <c r="AH37" s="90"/>
      <c r="AI37" s="90"/>
      <c r="AJ37" s="91"/>
      <c r="AK37" s="89"/>
      <c r="AL37" s="90"/>
      <c r="AM37" s="90"/>
      <c r="AN37" s="90"/>
      <c r="AO37" s="90"/>
      <c r="AP37" s="90"/>
      <c r="AQ37" s="91"/>
      <c r="AR37" s="89"/>
      <c r="AS37" s="90"/>
      <c r="AT37" s="91"/>
      <c r="AU37" s="588" t="str">
        <f t="shared" si="3"/>
        <v/>
      </c>
      <c r="AV37" s="589"/>
      <c r="AW37" s="590" t="str">
        <f t="shared" si="1"/>
        <v/>
      </c>
      <c r="AX37" s="591"/>
      <c r="AY37" s="592"/>
      <c r="AZ37" s="593"/>
      <c r="BA37" s="593"/>
      <c r="BB37" s="593"/>
      <c r="BC37" s="593"/>
      <c r="BD37" s="594"/>
    </row>
    <row r="38" spans="1:56" ht="39.9" customHeight="1">
      <c r="A38" s="72"/>
      <c r="B38" s="88">
        <f t="shared" si="2"/>
        <v>26</v>
      </c>
      <c r="C38" s="578"/>
      <c r="D38" s="579"/>
      <c r="E38" s="580"/>
      <c r="F38" s="581"/>
      <c r="G38" s="582"/>
      <c r="H38" s="583"/>
      <c r="I38" s="583"/>
      <c r="J38" s="583"/>
      <c r="K38" s="584"/>
      <c r="L38" s="585"/>
      <c r="M38" s="586"/>
      <c r="N38" s="586"/>
      <c r="O38" s="587"/>
      <c r="P38" s="89"/>
      <c r="Q38" s="90"/>
      <c r="R38" s="90"/>
      <c r="S38" s="90"/>
      <c r="T38" s="90"/>
      <c r="U38" s="90"/>
      <c r="V38" s="91"/>
      <c r="W38" s="89"/>
      <c r="X38" s="90"/>
      <c r="Y38" s="90"/>
      <c r="Z38" s="90"/>
      <c r="AA38" s="90"/>
      <c r="AB38" s="90"/>
      <c r="AC38" s="91"/>
      <c r="AD38" s="89"/>
      <c r="AE38" s="90"/>
      <c r="AF38" s="90"/>
      <c r="AG38" s="90"/>
      <c r="AH38" s="90"/>
      <c r="AI38" s="90"/>
      <c r="AJ38" s="91"/>
      <c r="AK38" s="89"/>
      <c r="AL38" s="90"/>
      <c r="AM38" s="90"/>
      <c r="AN38" s="90"/>
      <c r="AO38" s="90"/>
      <c r="AP38" s="90"/>
      <c r="AQ38" s="91"/>
      <c r="AR38" s="89"/>
      <c r="AS38" s="90"/>
      <c r="AT38" s="91"/>
      <c r="AU38" s="588" t="str">
        <f t="shared" si="3"/>
        <v/>
      </c>
      <c r="AV38" s="589"/>
      <c r="AW38" s="590" t="str">
        <f t="shared" si="1"/>
        <v/>
      </c>
      <c r="AX38" s="591"/>
      <c r="AY38" s="592"/>
      <c r="AZ38" s="593"/>
      <c r="BA38" s="593"/>
      <c r="BB38" s="593"/>
      <c r="BC38" s="593"/>
      <c r="BD38" s="594"/>
    </row>
    <row r="39" spans="1:56" ht="39.9" customHeight="1">
      <c r="A39" s="72"/>
      <c r="B39" s="88">
        <f t="shared" si="2"/>
        <v>27</v>
      </c>
      <c r="C39" s="578"/>
      <c r="D39" s="579"/>
      <c r="E39" s="580"/>
      <c r="F39" s="581"/>
      <c r="G39" s="582"/>
      <c r="H39" s="583"/>
      <c r="I39" s="583"/>
      <c r="J39" s="583"/>
      <c r="K39" s="584"/>
      <c r="L39" s="585"/>
      <c r="M39" s="586"/>
      <c r="N39" s="586"/>
      <c r="O39" s="587"/>
      <c r="P39" s="89"/>
      <c r="Q39" s="90"/>
      <c r="R39" s="90"/>
      <c r="S39" s="90"/>
      <c r="T39" s="90"/>
      <c r="U39" s="90"/>
      <c r="V39" s="91"/>
      <c r="W39" s="89"/>
      <c r="X39" s="90"/>
      <c r="Y39" s="90"/>
      <c r="Z39" s="90"/>
      <c r="AA39" s="90"/>
      <c r="AB39" s="90"/>
      <c r="AC39" s="91"/>
      <c r="AD39" s="89"/>
      <c r="AE39" s="90"/>
      <c r="AF39" s="90"/>
      <c r="AG39" s="90"/>
      <c r="AH39" s="90"/>
      <c r="AI39" s="90"/>
      <c r="AJ39" s="91"/>
      <c r="AK39" s="89"/>
      <c r="AL39" s="90"/>
      <c r="AM39" s="90"/>
      <c r="AN39" s="90"/>
      <c r="AO39" s="90"/>
      <c r="AP39" s="90"/>
      <c r="AQ39" s="91"/>
      <c r="AR39" s="89"/>
      <c r="AS39" s="90"/>
      <c r="AT39" s="91"/>
      <c r="AU39" s="588" t="str">
        <f t="shared" si="3"/>
        <v/>
      </c>
      <c r="AV39" s="589"/>
      <c r="AW39" s="590" t="str">
        <f t="shared" si="1"/>
        <v/>
      </c>
      <c r="AX39" s="591"/>
      <c r="AY39" s="592"/>
      <c r="AZ39" s="593"/>
      <c r="BA39" s="593"/>
      <c r="BB39" s="593"/>
      <c r="BC39" s="593"/>
      <c r="BD39" s="594"/>
    </row>
    <row r="40" spans="1:56" ht="39.9" customHeight="1">
      <c r="A40" s="72"/>
      <c r="B40" s="88">
        <f t="shared" si="2"/>
        <v>28</v>
      </c>
      <c r="C40" s="578"/>
      <c r="D40" s="579"/>
      <c r="E40" s="580"/>
      <c r="F40" s="581"/>
      <c r="G40" s="582"/>
      <c r="H40" s="583"/>
      <c r="I40" s="583"/>
      <c r="J40" s="583"/>
      <c r="K40" s="584"/>
      <c r="L40" s="585"/>
      <c r="M40" s="586"/>
      <c r="N40" s="586"/>
      <c r="O40" s="587"/>
      <c r="P40" s="92"/>
      <c r="Q40" s="93"/>
      <c r="R40" s="93"/>
      <c r="S40" s="93"/>
      <c r="T40" s="93"/>
      <c r="U40" s="93"/>
      <c r="V40" s="94"/>
      <c r="W40" s="92"/>
      <c r="X40" s="93"/>
      <c r="Y40" s="93"/>
      <c r="Z40" s="93"/>
      <c r="AA40" s="93"/>
      <c r="AB40" s="93"/>
      <c r="AC40" s="94"/>
      <c r="AD40" s="92"/>
      <c r="AE40" s="93"/>
      <c r="AF40" s="93"/>
      <c r="AG40" s="93"/>
      <c r="AH40" s="93"/>
      <c r="AI40" s="93"/>
      <c r="AJ40" s="94"/>
      <c r="AK40" s="92"/>
      <c r="AL40" s="93"/>
      <c r="AM40" s="93"/>
      <c r="AN40" s="93"/>
      <c r="AO40" s="93"/>
      <c r="AP40" s="93"/>
      <c r="AQ40" s="94"/>
      <c r="AR40" s="92"/>
      <c r="AS40" s="93"/>
      <c r="AT40" s="94"/>
      <c r="AU40" s="588" t="str">
        <f t="shared" si="3"/>
        <v/>
      </c>
      <c r="AV40" s="589"/>
      <c r="AW40" s="590" t="str">
        <f t="shared" si="1"/>
        <v/>
      </c>
      <c r="AX40" s="591"/>
      <c r="AY40" s="592"/>
      <c r="AZ40" s="593"/>
      <c r="BA40" s="593"/>
      <c r="BB40" s="593"/>
      <c r="BC40" s="593"/>
      <c r="BD40" s="594"/>
    </row>
    <row r="41" spans="1:56" ht="39.9" customHeight="1">
      <c r="A41" s="72"/>
      <c r="B41" s="88">
        <f t="shared" si="2"/>
        <v>29</v>
      </c>
      <c r="C41" s="578"/>
      <c r="D41" s="579"/>
      <c r="E41" s="580"/>
      <c r="F41" s="581"/>
      <c r="G41" s="582"/>
      <c r="H41" s="583"/>
      <c r="I41" s="583"/>
      <c r="J41" s="583"/>
      <c r="K41" s="584"/>
      <c r="L41" s="585"/>
      <c r="M41" s="586"/>
      <c r="N41" s="586"/>
      <c r="O41" s="587"/>
      <c r="P41" s="89"/>
      <c r="Q41" s="90"/>
      <c r="R41" s="90"/>
      <c r="S41" s="90"/>
      <c r="T41" s="90"/>
      <c r="U41" s="90"/>
      <c r="V41" s="91"/>
      <c r="W41" s="89"/>
      <c r="X41" s="90"/>
      <c r="Y41" s="90"/>
      <c r="Z41" s="90"/>
      <c r="AA41" s="90"/>
      <c r="AB41" s="90"/>
      <c r="AC41" s="91"/>
      <c r="AD41" s="89"/>
      <c r="AE41" s="90"/>
      <c r="AF41" s="90"/>
      <c r="AG41" s="90"/>
      <c r="AH41" s="90"/>
      <c r="AI41" s="90"/>
      <c r="AJ41" s="91"/>
      <c r="AK41" s="89"/>
      <c r="AL41" s="90"/>
      <c r="AM41" s="90"/>
      <c r="AN41" s="90"/>
      <c r="AO41" s="90"/>
      <c r="AP41" s="90"/>
      <c r="AQ41" s="91"/>
      <c r="AR41" s="89"/>
      <c r="AS41" s="90"/>
      <c r="AT41" s="91"/>
      <c r="AU41" s="588" t="str">
        <f t="shared" si="3"/>
        <v/>
      </c>
      <c r="AV41" s="589"/>
      <c r="AW41" s="590" t="str">
        <f t="shared" si="1"/>
        <v/>
      </c>
      <c r="AX41" s="591"/>
      <c r="AY41" s="592"/>
      <c r="AZ41" s="593"/>
      <c r="BA41" s="593"/>
      <c r="BB41" s="593"/>
      <c r="BC41" s="593"/>
      <c r="BD41" s="594"/>
    </row>
    <row r="42" spans="1:56" ht="39.9" customHeight="1">
      <c r="A42" s="72"/>
      <c r="B42" s="88">
        <f t="shared" si="2"/>
        <v>30</v>
      </c>
      <c r="C42" s="578"/>
      <c r="D42" s="579"/>
      <c r="E42" s="580"/>
      <c r="F42" s="581"/>
      <c r="G42" s="582"/>
      <c r="H42" s="583"/>
      <c r="I42" s="583"/>
      <c r="J42" s="583"/>
      <c r="K42" s="584"/>
      <c r="L42" s="585"/>
      <c r="M42" s="586"/>
      <c r="N42" s="586"/>
      <c r="O42" s="587"/>
      <c r="P42" s="89"/>
      <c r="Q42" s="90"/>
      <c r="R42" s="90"/>
      <c r="S42" s="90"/>
      <c r="T42" s="90"/>
      <c r="U42" s="90"/>
      <c r="V42" s="91"/>
      <c r="W42" s="89"/>
      <c r="X42" s="90"/>
      <c r="Y42" s="90"/>
      <c r="Z42" s="90"/>
      <c r="AA42" s="90"/>
      <c r="AB42" s="90"/>
      <c r="AC42" s="91"/>
      <c r="AD42" s="89"/>
      <c r="AE42" s="90"/>
      <c r="AF42" s="90"/>
      <c r="AG42" s="90"/>
      <c r="AH42" s="90"/>
      <c r="AI42" s="90"/>
      <c r="AJ42" s="91"/>
      <c r="AK42" s="89"/>
      <c r="AL42" s="90"/>
      <c r="AM42" s="90"/>
      <c r="AN42" s="90"/>
      <c r="AO42" s="90"/>
      <c r="AP42" s="90"/>
      <c r="AQ42" s="91"/>
      <c r="AR42" s="89"/>
      <c r="AS42" s="90"/>
      <c r="AT42" s="91"/>
      <c r="AU42" s="588" t="str">
        <f t="shared" si="3"/>
        <v/>
      </c>
      <c r="AV42" s="589"/>
      <c r="AW42" s="590" t="str">
        <f t="shared" si="1"/>
        <v/>
      </c>
      <c r="AX42" s="591"/>
      <c r="AY42" s="592"/>
      <c r="AZ42" s="593"/>
      <c r="BA42" s="593"/>
      <c r="BB42" s="593"/>
      <c r="BC42" s="593"/>
      <c r="BD42" s="594"/>
    </row>
    <row r="43" spans="1:56" ht="39.9" customHeight="1">
      <c r="A43" s="72"/>
      <c r="B43" s="88">
        <f t="shared" si="2"/>
        <v>31</v>
      </c>
      <c r="C43" s="578"/>
      <c r="D43" s="579"/>
      <c r="E43" s="580"/>
      <c r="F43" s="581"/>
      <c r="G43" s="582"/>
      <c r="H43" s="583"/>
      <c r="I43" s="583"/>
      <c r="J43" s="583"/>
      <c r="K43" s="584"/>
      <c r="L43" s="585"/>
      <c r="M43" s="586"/>
      <c r="N43" s="586"/>
      <c r="O43" s="587"/>
      <c r="P43" s="89"/>
      <c r="Q43" s="90"/>
      <c r="R43" s="90"/>
      <c r="S43" s="90"/>
      <c r="T43" s="90"/>
      <c r="U43" s="90"/>
      <c r="V43" s="91"/>
      <c r="W43" s="89"/>
      <c r="X43" s="90"/>
      <c r="Y43" s="90"/>
      <c r="Z43" s="90"/>
      <c r="AA43" s="90"/>
      <c r="AB43" s="90"/>
      <c r="AC43" s="91"/>
      <c r="AD43" s="89"/>
      <c r="AE43" s="90"/>
      <c r="AF43" s="90"/>
      <c r="AG43" s="90"/>
      <c r="AH43" s="90"/>
      <c r="AI43" s="90"/>
      <c r="AJ43" s="91"/>
      <c r="AK43" s="89"/>
      <c r="AL43" s="90"/>
      <c r="AM43" s="90"/>
      <c r="AN43" s="90"/>
      <c r="AO43" s="90"/>
      <c r="AP43" s="90"/>
      <c r="AQ43" s="91"/>
      <c r="AR43" s="89"/>
      <c r="AS43" s="90"/>
      <c r="AT43" s="91"/>
      <c r="AU43" s="588" t="str">
        <f t="shared" si="3"/>
        <v/>
      </c>
      <c r="AV43" s="589"/>
      <c r="AW43" s="590" t="str">
        <f t="shared" si="1"/>
        <v/>
      </c>
      <c r="AX43" s="591"/>
      <c r="AY43" s="592"/>
      <c r="AZ43" s="593"/>
      <c r="BA43" s="593"/>
      <c r="BB43" s="593"/>
      <c r="BC43" s="593"/>
      <c r="BD43" s="594"/>
    </row>
    <row r="44" spans="1:56" ht="39.9" customHeight="1">
      <c r="A44" s="72"/>
      <c r="B44" s="88">
        <f t="shared" si="2"/>
        <v>32</v>
      </c>
      <c r="C44" s="578"/>
      <c r="D44" s="579"/>
      <c r="E44" s="580"/>
      <c r="F44" s="581"/>
      <c r="G44" s="582"/>
      <c r="H44" s="583"/>
      <c r="I44" s="583"/>
      <c r="J44" s="583"/>
      <c r="K44" s="584"/>
      <c r="L44" s="585"/>
      <c r="M44" s="586"/>
      <c r="N44" s="586"/>
      <c r="O44" s="587"/>
      <c r="P44" s="89"/>
      <c r="Q44" s="90"/>
      <c r="R44" s="90"/>
      <c r="S44" s="90"/>
      <c r="T44" s="90"/>
      <c r="U44" s="90"/>
      <c r="V44" s="91"/>
      <c r="W44" s="89"/>
      <c r="X44" s="90"/>
      <c r="Y44" s="90"/>
      <c r="Z44" s="90"/>
      <c r="AA44" s="90"/>
      <c r="AB44" s="90"/>
      <c r="AC44" s="91"/>
      <c r="AD44" s="89"/>
      <c r="AE44" s="90"/>
      <c r="AF44" s="90"/>
      <c r="AG44" s="90"/>
      <c r="AH44" s="90"/>
      <c r="AI44" s="90"/>
      <c r="AJ44" s="91"/>
      <c r="AK44" s="89"/>
      <c r="AL44" s="90"/>
      <c r="AM44" s="90"/>
      <c r="AN44" s="90"/>
      <c r="AO44" s="90"/>
      <c r="AP44" s="90"/>
      <c r="AQ44" s="91"/>
      <c r="AR44" s="89"/>
      <c r="AS44" s="90"/>
      <c r="AT44" s="91"/>
      <c r="AU44" s="588" t="str">
        <f t="shared" si="3"/>
        <v/>
      </c>
      <c r="AV44" s="589"/>
      <c r="AW44" s="590" t="str">
        <f t="shared" si="1"/>
        <v/>
      </c>
      <c r="AX44" s="591"/>
      <c r="AY44" s="592"/>
      <c r="AZ44" s="593"/>
      <c r="BA44" s="593"/>
      <c r="BB44" s="593"/>
      <c r="BC44" s="593"/>
      <c r="BD44" s="594"/>
    </row>
    <row r="45" spans="1:56" ht="39.9" customHeight="1">
      <c r="A45" s="72"/>
      <c r="B45" s="88">
        <f t="shared" si="2"/>
        <v>33</v>
      </c>
      <c r="C45" s="578"/>
      <c r="D45" s="579"/>
      <c r="E45" s="580"/>
      <c r="F45" s="581"/>
      <c r="G45" s="582"/>
      <c r="H45" s="583"/>
      <c r="I45" s="583"/>
      <c r="J45" s="583"/>
      <c r="K45" s="584"/>
      <c r="L45" s="585"/>
      <c r="M45" s="586"/>
      <c r="N45" s="586"/>
      <c r="O45" s="587"/>
      <c r="P45" s="89"/>
      <c r="Q45" s="90"/>
      <c r="R45" s="90"/>
      <c r="S45" s="90"/>
      <c r="T45" s="90"/>
      <c r="U45" s="90"/>
      <c r="V45" s="91"/>
      <c r="W45" s="89"/>
      <c r="X45" s="90"/>
      <c r="Y45" s="90"/>
      <c r="Z45" s="90"/>
      <c r="AA45" s="90"/>
      <c r="AB45" s="90"/>
      <c r="AC45" s="91"/>
      <c r="AD45" s="89"/>
      <c r="AE45" s="90"/>
      <c r="AF45" s="90"/>
      <c r="AG45" s="90"/>
      <c r="AH45" s="90"/>
      <c r="AI45" s="90"/>
      <c r="AJ45" s="91"/>
      <c r="AK45" s="89"/>
      <c r="AL45" s="90"/>
      <c r="AM45" s="90"/>
      <c r="AN45" s="90"/>
      <c r="AO45" s="90"/>
      <c r="AP45" s="90"/>
      <c r="AQ45" s="91"/>
      <c r="AR45" s="89"/>
      <c r="AS45" s="90"/>
      <c r="AT45" s="91"/>
      <c r="AU45" s="588" t="str">
        <f t="shared" si="3"/>
        <v/>
      </c>
      <c r="AV45" s="589"/>
      <c r="AW45" s="590" t="str">
        <f t="shared" si="1"/>
        <v/>
      </c>
      <c r="AX45" s="591"/>
      <c r="AY45" s="592"/>
      <c r="AZ45" s="593"/>
      <c r="BA45" s="593"/>
      <c r="BB45" s="593"/>
      <c r="BC45" s="593"/>
      <c r="BD45" s="594"/>
    </row>
    <row r="46" spans="1:56" ht="39.9" customHeight="1">
      <c r="A46" s="72"/>
      <c r="B46" s="88">
        <f t="shared" si="2"/>
        <v>34</v>
      </c>
      <c r="C46" s="578"/>
      <c r="D46" s="579"/>
      <c r="E46" s="580"/>
      <c r="F46" s="581"/>
      <c r="G46" s="582"/>
      <c r="H46" s="583"/>
      <c r="I46" s="583"/>
      <c r="J46" s="583"/>
      <c r="K46" s="584"/>
      <c r="L46" s="585"/>
      <c r="M46" s="586"/>
      <c r="N46" s="586"/>
      <c r="O46" s="587"/>
      <c r="P46" s="89"/>
      <c r="Q46" s="90"/>
      <c r="R46" s="90"/>
      <c r="S46" s="90"/>
      <c r="T46" s="90"/>
      <c r="U46" s="90"/>
      <c r="V46" s="91"/>
      <c r="W46" s="89"/>
      <c r="X46" s="90"/>
      <c r="Y46" s="90"/>
      <c r="Z46" s="90"/>
      <c r="AA46" s="90"/>
      <c r="AB46" s="90"/>
      <c r="AC46" s="91"/>
      <c r="AD46" s="89"/>
      <c r="AE46" s="90"/>
      <c r="AF46" s="90"/>
      <c r="AG46" s="90"/>
      <c r="AH46" s="90"/>
      <c r="AI46" s="90"/>
      <c r="AJ46" s="91"/>
      <c r="AK46" s="89"/>
      <c r="AL46" s="90"/>
      <c r="AM46" s="90"/>
      <c r="AN46" s="90"/>
      <c r="AO46" s="90"/>
      <c r="AP46" s="90"/>
      <c r="AQ46" s="91"/>
      <c r="AR46" s="89"/>
      <c r="AS46" s="90"/>
      <c r="AT46" s="91"/>
      <c r="AU46" s="588" t="str">
        <f t="shared" si="3"/>
        <v/>
      </c>
      <c r="AV46" s="589"/>
      <c r="AW46" s="590" t="str">
        <f t="shared" si="1"/>
        <v/>
      </c>
      <c r="AX46" s="591"/>
      <c r="AY46" s="592"/>
      <c r="AZ46" s="593"/>
      <c r="BA46" s="593"/>
      <c r="BB46" s="593"/>
      <c r="BC46" s="593"/>
      <c r="BD46" s="594"/>
    </row>
    <row r="47" spans="1:56" ht="39.9" customHeight="1">
      <c r="A47" s="72"/>
      <c r="B47" s="88">
        <f t="shared" si="2"/>
        <v>35</v>
      </c>
      <c r="C47" s="578"/>
      <c r="D47" s="579"/>
      <c r="E47" s="580"/>
      <c r="F47" s="581"/>
      <c r="G47" s="582"/>
      <c r="H47" s="583"/>
      <c r="I47" s="583"/>
      <c r="J47" s="583"/>
      <c r="K47" s="584"/>
      <c r="L47" s="585"/>
      <c r="M47" s="586"/>
      <c r="N47" s="586"/>
      <c r="O47" s="587"/>
      <c r="P47" s="89"/>
      <c r="Q47" s="90"/>
      <c r="R47" s="90"/>
      <c r="S47" s="90"/>
      <c r="T47" s="90"/>
      <c r="U47" s="90"/>
      <c r="V47" s="91"/>
      <c r="W47" s="89"/>
      <c r="X47" s="90"/>
      <c r="Y47" s="90"/>
      <c r="Z47" s="90"/>
      <c r="AA47" s="90"/>
      <c r="AB47" s="90"/>
      <c r="AC47" s="91"/>
      <c r="AD47" s="89"/>
      <c r="AE47" s="90"/>
      <c r="AF47" s="90"/>
      <c r="AG47" s="90"/>
      <c r="AH47" s="90"/>
      <c r="AI47" s="90"/>
      <c r="AJ47" s="91"/>
      <c r="AK47" s="89"/>
      <c r="AL47" s="90"/>
      <c r="AM47" s="90"/>
      <c r="AN47" s="90"/>
      <c r="AO47" s="90"/>
      <c r="AP47" s="90"/>
      <c r="AQ47" s="91"/>
      <c r="AR47" s="89"/>
      <c r="AS47" s="90"/>
      <c r="AT47" s="91"/>
      <c r="AU47" s="588" t="str">
        <f t="shared" si="3"/>
        <v/>
      </c>
      <c r="AV47" s="589"/>
      <c r="AW47" s="590" t="str">
        <f t="shared" si="1"/>
        <v/>
      </c>
      <c r="AX47" s="591"/>
      <c r="AY47" s="592"/>
      <c r="AZ47" s="593"/>
      <c r="BA47" s="593"/>
      <c r="BB47" s="593"/>
      <c r="BC47" s="593"/>
      <c r="BD47" s="594"/>
    </row>
    <row r="48" spans="1:56" ht="39.9" customHeight="1">
      <c r="A48" s="72"/>
      <c r="B48" s="88">
        <f t="shared" si="2"/>
        <v>36</v>
      </c>
      <c r="C48" s="578"/>
      <c r="D48" s="579"/>
      <c r="E48" s="580"/>
      <c r="F48" s="581"/>
      <c r="G48" s="582"/>
      <c r="H48" s="583"/>
      <c r="I48" s="583"/>
      <c r="J48" s="583"/>
      <c r="K48" s="584"/>
      <c r="L48" s="585"/>
      <c r="M48" s="586"/>
      <c r="N48" s="586"/>
      <c r="O48" s="587"/>
      <c r="P48" s="89"/>
      <c r="Q48" s="90"/>
      <c r="R48" s="90"/>
      <c r="S48" s="90"/>
      <c r="T48" s="90"/>
      <c r="U48" s="90"/>
      <c r="V48" s="91"/>
      <c r="W48" s="89"/>
      <c r="X48" s="90"/>
      <c r="Y48" s="90"/>
      <c r="Z48" s="90"/>
      <c r="AA48" s="90"/>
      <c r="AB48" s="90"/>
      <c r="AC48" s="91"/>
      <c r="AD48" s="89"/>
      <c r="AE48" s="90"/>
      <c r="AF48" s="90"/>
      <c r="AG48" s="90"/>
      <c r="AH48" s="90"/>
      <c r="AI48" s="90"/>
      <c r="AJ48" s="91"/>
      <c r="AK48" s="89"/>
      <c r="AL48" s="90"/>
      <c r="AM48" s="90"/>
      <c r="AN48" s="90"/>
      <c r="AO48" s="90"/>
      <c r="AP48" s="90"/>
      <c r="AQ48" s="91"/>
      <c r="AR48" s="89"/>
      <c r="AS48" s="90"/>
      <c r="AT48" s="91"/>
      <c r="AU48" s="588" t="str">
        <f t="shared" si="3"/>
        <v/>
      </c>
      <c r="AV48" s="589"/>
      <c r="AW48" s="590" t="str">
        <f t="shared" si="1"/>
        <v/>
      </c>
      <c r="AX48" s="591"/>
      <c r="AY48" s="592"/>
      <c r="AZ48" s="593"/>
      <c r="BA48" s="593"/>
      <c r="BB48" s="593"/>
      <c r="BC48" s="593"/>
      <c r="BD48" s="594"/>
    </row>
    <row r="49" spans="1:56" ht="39.9" customHeight="1">
      <c r="A49" s="72"/>
      <c r="B49" s="88">
        <f t="shared" si="2"/>
        <v>37</v>
      </c>
      <c r="C49" s="578"/>
      <c r="D49" s="579"/>
      <c r="E49" s="580"/>
      <c r="F49" s="581"/>
      <c r="G49" s="582"/>
      <c r="H49" s="583"/>
      <c r="I49" s="583"/>
      <c r="J49" s="583"/>
      <c r="K49" s="584"/>
      <c r="L49" s="585"/>
      <c r="M49" s="586"/>
      <c r="N49" s="586"/>
      <c r="O49" s="587"/>
      <c r="P49" s="89"/>
      <c r="Q49" s="90"/>
      <c r="R49" s="90"/>
      <c r="S49" s="90"/>
      <c r="T49" s="90"/>
      <c r="U49" s="90"/>
      <c r="V49" s="91"/>
      <c r="W49" s="89"/>
      <c r="X49" s="90"/>
      <c r="Y49" s="90"/>
      <c r="Z49" s="90"/>
      <c r="AA49" s="90"/>
      <c r="AB49" s="90"/>
      <c r="AC49" s="91"/>
      <c r="AD49" s="89"/>
      <c r="AE49" s="90"/>
      <c r="AF49" s="90"/>
      <c r="AG49" s="90"/>
      <c r="AH49" s="90"/>
      <c r="AI49" s="90"/>
      <c r="AJ49" s="91"/>
      <c r="AK49" s="89"/>
      <c r="AL49" s="90"/>
      <c r="AM49" s="90"/>
      <c r="AN49" s="90"/>
      <c r="AO49" s="90"/>
      <c r="AP49" s="90"/>
      <c r="AQ49" s="91"/>
      <c r="AR49" s="89"/>
      <c r="AS49" s="90"/>
      <c r="AT49" s="91"/>
      <c r="AU49" s="588" t="str">
        <f t="shared" si="3"/>
        <v/>
      </c>
      <c r="AV49" s="589"/>
      <c r="AW49" s="590" t="str">
        <f t="shared" si="1"/>
        <v/>
      </c>
      <c r="AX49" s="591"/>
      <c r="AY49" s="592"/>
      <c r="AZ49" s="593"/>
      <c r="BA49" s="593"/>
      <c r="BB49" s="593"/>
      <c r="BC49" s="593"/>
      <c r="BD49" s="594"/>
    </row>
    <row r="50" spans="1:56" ht="39.9" customHeight="1">
      <c r="A50" s="72"/>
      <c r="B50" s="88">
        <f t="shared" si="2"/>
        <v>38</v>
      </c>
      <c r="C50" s="578"/>
      <c r="D50" s="579"/>
      <c r="E50" s="580"/>
      <c r="F50" s="581"/>
      <c r="G50" s="582"/>
      <c r="H50" s="583"/>
      <c r="I50" s="583"/>
      <c r="J50" s="583"/>
      <c r="K50" s="584"/>
      <c r="L50" s="585"/>
      <c r="M50" s="586"/>
      <c r="N50" s="586"/>
      <c r="O50" s="587"/>
      <c r="P50" s="89"/>
      <c r="Q50" s="90"/>
      <c r="R50" s="90"/>
      <c r="S50" s="90"/>
      <c r="T50" s="90"/>
      <c r="U50" s="90"/>
      <c r="V50" s="91"/>
      <c r="W50" s="89"/>
      <c r="X50" s="90"/>
      <c r="Y50" s="90"/>
      <c r="Z50" s="90"/>
      <c r="AA50" s="90"/>
      <c r="AB50" s="90"/>
      <c r="AC50" s="91"/>
      <c r="AD50" s="89"/>
      <c r="AE50" s="90"/>
      <c r="AF50" s="90"/>
      <c r="AG50" s="90"/>
      <c r="AH50" s="90"/>
      <c r="AI50" s="90"/>
      <c r="AJ50" s="91"/>
      <c r="AK50" s="89"/>
      <c r="AL50" s="90"/>
      <c r="AM50" s="90"/>
      <c r="AN50" s="90"/>
      <c r="AO50" s="90"/>
      <c r="AP50" s="90"/>
      <c r="AQ50" s="91"/>
      <c r="AR50" s="89"/>
      <c r="AS50" s="90"/>
      <c r="AT50" s="91"/>
      <c r="AU50" s="588" t="str">
        <f t="shared" si="3"/>
        <v/>
      </c>
      <c r="AV50" s="589"/>
      <c r="AW50" s="590" t="str">
        <f t="shared" si="1"/>
        <v/>
      </c>
      <c r="AX50" s="591"/>
      <c r="AY50" s="592"/>
      <c r="AZ50" s="593"/>
      <c r="BA50" s="593"/>
      <c r="BB50" s="593"/>
      <c r="BC50" s="593"/>
      <c r="BD50" s="594"/>
    </row>
    <row r="51" spans="1:56" ht="39.9" customHeight="1">
      <c r="A51" s="72"/>
      <c r="B51" s="88">
        <f t="shared" si="2"/>
        <v>39</v>
      </c>
      <c r="C51" s="578"/>
      <c r="D51" s="579"/>
      <c r="E51" s="580"/>
      <c r="F51" s="581"/>
      <c r="G51" s="582"/>
      <c r="H51" s="583"/>
      <c r="I51" s="583"/>
      <c r="J51" s="583"/>
      <c r="K51" s="584"/>
      <c r="L51" s="585"/>
      <c r="M51" s="586"/>
      <c r="N51" s="586"/>
      <c r="O51" s="587"/>
      <c r="P51" s="89"/>
      <c r="Q51" s="90"/>
      <c r="R51" s="90"/>
      <c r="S51" s="90"/>
      <c r="T51" s="90"/>
      <c r="U51" s="90"/>
      <c r="V51" s="91"/>
      <c r="W51" s="89"/>
      <c r="X51" s="90"/>
      <c r="Y51" s="90"/>
      <c r="Z51" s="90"/>
      <c r="AA51" s="90"/>
      <c r="AB51" s="90"/>
      <c r="AC51" s="91"/>
      <c r="AD51" s="89"/>
      <c r="AE51" s="90"/>
      <c r="AF51" s="90"/>
      <c r="AG51" s="90"/>
      <c r="AH51" s="90"/>
      <c r="AI51" s="90"/>
      <c r="AJ51" s="91"/>
      <c r="AK51" s="89"/>
      <c r="AL51" s="90"/>
      <c r="AM51" s="90"/>
      <c r="AN51" s="90"/>
      <c r="AO51" s="90"/>
      <c r="AP51" s="90"/>
      <c r="AQ51" s="91"/>
      <c r="AR51" s="89"/>
      <c r="AS51" s="90"/>
      <c r="AT51" s="91"/>
      <c r="AU51" s="588" t="str">
        <f t="shared" si="3"/>
        <v/>
      </c>
      <c r="AV51" s="589"/>
      <c r="AW51" s="590" t="str">
        <f t="shared" si="1"/>
        <v/>
      </c>
      <c r="AX51" s="591"/>
      <c r="AY51" s="592"/>
      <c r="AZ51" s="593"/>
      <c r="BA51" s="593"/>
      <c r="BB51" s="593"/>
      <c r="BC51" s="593"/>
      <c r="BD51" s="594"/>
    </row>
    <row r="52" spans="1:56" ht="39.9" customHeight="1">
      <c r="A52" s="72"/>
      <c r="B52" s="88">
        <f t="shared" si="2"/>
        <v>40</v>
      </c>
      <c r="C52" s="578"/>
      <c r="D52" s="579"/>
      <c r="E52" s="580"/>
      <c r="F52" s="581"/>
      <c r="G52" s="582"/>
      <c r="H52" s="583"/>
      <c r="I52" s="583"/>
      <c r="J52" s="583"/>
      <c r="K52" s="584"/>
      <c r="L52" s="585"/>
      <c r="M52" s="586"/>
      <c r="N52" s="586"/>
      <c r="O52" s="587"/>
      <c r="P52" s="89"/>
      <c r="Q52" s="90"/>
      <c r="R52" s="90"/>
      <c r="S52" s="90"/>
      <c r="T52" s="90"/>
      <c r="U52" s="90"/>
      <c r="V52" s="91"/>
      <c r="W52" s="89"/>
      <c r="X52" s="90"/>
      <c r="Y52" s="90"/>
      <c r="Z52" s="90"/>
      <c r="AA52" s="90"/>
      <c r="AB52" s="90"/>
      <c r="AC52" s="91"/>
      <c r="AD52" s="89"/>
      <c r="AE52" s="90"/>
      <c r="AF52" s="90"/>
      <c r="AG52" s="90"/>
      <c r="AH52" s="90"/>
      <c r="AI52" s="90"/>
      <c r="AJ52" s="91"/>
      <c r="AK52" s="89"/>
      <c r="AL52" s="90"/>
      <c r="AM52" s="90"/>
      <c r="AN52" s="90"/>
      <c r="AO52" s="90"/>
      <c r="AP52" s="90"/>
      <c r="AQ52" s="91"/>
      <c r="AR52" s="89"/>
      <c r="AS52" s="90"/>
      <c r="AT52" s="91"/>
      <c r="AU52" s="588" t="str">
        <f t="shared" si="3"/>
        <v/>
      </c>
      <c r="AV52" s="589"/>
      <c r="AW52" s="590" t="str">
        <f t="shared" si="1"/>
        <v/>
      </c>
      <c r="AX52" s="591"/>
      <c r="AY52" s="592"/>
      <c r="AZ52" s="593"/>
      <c r="BA52" s="593"/>
      <c r="BB52" s="593"/>
      <c r="BC52" s="593"/>
      <c r="BD52" s="594"/>
    </row>
    <row r="53" spans="1:56" ht="39.9" customHeight="1">
      <c r="A53" s="72"/>
      <c r="B53" s="88">
        <f t="shared" si="2"/>
        <v>41</v>
      </c>
      <c r="C53" s="578"/>
      <c r="D53" s="579"/>
      <c r="E53" s="580"/>
      <c r="F53" s="581"/>
      <c r="G53" s="582"/>
      <c r="H53" s="583"/>
      <c r="I53" s="583"/>
      <c r="J53" s="583"/>
      <c r="K53" s="584"/>
      <c r="L53" s="585"/>
      <c r="M53" s="586"/>
      <c r="N53" s="586"/>
      <c r="O53" s="587"/>
      <c r="P53" s="89"/>
      <c r="Q53" s="90"/>
      <c r="R53" s="90"/>
      <c r="S53" s="90"/>
      <c r="T53" s="90"/>
      <c r="U53" s="90"/>
      <c r="V53" s="91"/>
      <c r="W53" s="89"/>
      <c r="X53" s="90"/>
      <c r="Y53" s="90"/>
      <c r="Z53" s="90"/>
      <c r="AA53" s="90"/>
      <c r="AB53" s="90"/>
      <c r="AC53" s="91"/>
      <c r="AD53" s="89"/>
      <c r="AE53" s="90"/>
      <c r="AF53" s="90"/>
      <c r="AG53" s="90"/>
      <c r="AH53" s="90"/>
      <c r="AI53" s="90"/>
      <c r="AJ53" s="91"/>
      <c r="AK53" s="89"/>
      <c r="AL53" s="90"/>
      <c r="AM53" s="90"/>
      <c r="AN53" s="90"/>
      <c r="AO53" s="90"/>
      <c r="AP53" s="90"/>
      <c r="AQ53" s="91"/>
      <c r="AR53" s="89"/>
      <c r="AS53" s="90"/>
      <c r="AT53" s="91"/>
      <c r="AU53" s="588" t="str">
        <f t="shared" si="3"/>
        <v/>
      </c>
      <c r="AV53" s="589"/>
      <c r="AW53" s="590" t="str">
        <f t="shared" si="1"/>
        <v/>
      </c>
      <c r="AX53" s="591"/>
      <c r="AY53" s="592"/>
      <c r="AZ53" s="593"/>
      <c r="BA53" s="593"/>
      <c r="BB53" s="593"/>
      <c r="BC53" s="593"/>
      <c r="BD53" s="594"/>
    </row>
    <row r="54" spans="1:56" ht="39.9" customHeight="1">
      <c r="A54" s="72"/>
      <c r="B54" s="88">
        <f t="shared" si="2"/>
        <v>42</v>
      </c>
      <c r="C54" s="578"/>
      <c r="D54" s="579"/>
      <c r="E54" s="580"/>
      <c r="F54" s="581"/>
      <c r="G54" s="582"/>
      <c r="H54" s="583"/>
      <c r="I54" s="583"/>
      <c r="J54" s="583"/>
      <c r="K54" s="584"/>
      <c r="L54" s="585"/>
      <c r="M54" s="586"/>
      <c r="N54" s="586"/>
      <c r="O54" s="587"/>
      <c r="P54" s="89"/>
      <c r="Q54" s="90"/>
      <c r="R54" s="90"/>
      <c r="S54" s="90"/>
      <c r="T54" s="90"/>
      <c r="U54" s="90"/>
      <c r="V54" s="91"/>
      <c r="W54" s="89"/>
      <c r="X54" s="90"/>
      <c r="Y54" s="90"/>
      <c r="Z54" s="90"/>
      <c r="AA54" s="90"/>
      <c r="AB54" s="90"/>
      <c r="AC54" s="91"/>
      <c r="AD54" s="89"/>
      <c r="AE54" s="90"/>
      <c r="AF54" s="90"/>
      <c r="AG54" s="90"/>
      <c r="AH54" s="90"/>
      <c r="AI54" s="90"/>
      <c r="AJ54" s="91"/>
      <c r="AK54" s="89"/>
      <c r="AL54" s="90"/>
      <c r="AM54" s="90"/>
      <c r="AN54" s="90"/>
      <c r="AO54" s="90"/>
      <c r="AP54" s="90"/>
      <c r="AQ54" s="91"/>
      <c r="AR54" s="89"/>
      <c r="AS54" s="90"/>
      <c r="AT54" s="91"/>
      <c r="AU54" s="588" t="str">
        <f t="shared" si="3"/>
        <v/>
      </c>
      <c r="AV54" s="589"/>
      <c r="AW54" s="590" t="str">
        <f t="shared" si="1"/>
        <v/>
      </c>
      <c r="AX54" s="591"/>
      <c r="AY54" s="592"/>
      <c r="AZ54" s="593"/>
      <c r="BA54" s="593"/>
      <c r="BB54" s="593"/>
      <c r="BC54" s="593"/>
      <c r="BD54" s="594"/>
    </row>
    <row r="55" spans="1:56" ht="39.9" customHeight="1">
      <c r="A55" s="72"/>
      <c r="B55" s="88">
        <f t="shared" si="2"/>
        <v>43</v>
      </c>
      <c r="C55" s="578"/>
      <c r="D55" s="579"/>
      <c r="E55" s="580"/>
      <c r="F55" s="581"/>
      <c r="G55" s="582"/>
      <c r="H55" s="583"/>
      <c r="I55" s="583"/>
      <c r="J55" s="583"/>
      <c r="K55" s="584"/>
      <c r="L55" s="585"/>
      <c r="M55" s="586"/>
      <c r="N55" s="586"/>
      <c r="O55" s="587"/>
      <c r="P55" s="89"/>
      <c r="Q55" s="90"/>
      <c r="R55" s="90"/>
      <c r="S55" s="90"/>
      <c r="T55" s="90"/>
      <c r="U55" s="90"/>
      <c r="V55" s="91"/>
      <c r="W55" s="89"/>
      <c r="X55" s="90"/>
      <c r="Y55" s="90"/>
      <c r="Z55" s="90"/>
      <c r="AA55" s="90"/>
      <c r="AB55" s="90"/>
      <c r="AC55" s="91"/>
      <c r="AD55" s="89"/>
      <c r="AE55" s="90"/>
      <c r="AF55" s="90"/>
      <c r="AG55" s="90"/>
      <c r="AH55" s="90"/>
      <c r="AI55" s="90"/>
      <c r="AJ55" s="91"/>
      <c r="AK55" s="89"/>
      <c r="AL55" s="90"/>
      <c r="AM55" s="90"/>
      <c r="AN55" s="90"/>
      <c r="AO55" s="90"/>
      <c r="AP55" s="90"/>
      <c r="AQ55" s="91"/>
      <c r="AR55" s="89"/>
      <c r="AS55" s="90"/>
      <c r="AT55" s="91"/>
      <c r="AU55" s="588" t="str">
        <f t="shared" si="3"/>
        <v/>
      </c>
      <c r="AV55" s="589"/>
      <c r="AW55" s="590" t="str">
        <f t="shared" si="1"/>
        <v/>
      </c>
      <c r="AX55" s="591"/>
      <c r="AY55" s="592"/>
      <c r="AZ55" s="593"/>
      <c r="BA55" s="593"/>
      <c r="BB55" s="593"/>
      <c r="BC55" s="593"/>
      <c r="BD55" s="594"/>
    </row>
    <row r="56" spans="1:56" ht="39.9" customHeight="1">
      <c r="A56" s="72"/>
      <c r="B56" s="88">
        <f t="shared" si="2"/>
        <v>44</v>
      </c>
      <c r="C56" s="578"/>
      <c r="D56" s="579"/>
      <c r="E56" s="580"/>
      <c r="F56" s="581"/>
      <c r="G56" s="582"/>
      <c r="H56" s="583"/>
      <c r="I56" s="583"/>
      <c r="J56" s="583"/>
      <c r="K56" s="584"/>
      <c r="L56" s="585"/>
      <c r="M56" s="586"/>
      <c r="N56" s="586"/>
      <c r="O56" s="587"/>
      <c r="P56" s="89"/>
      <c r="Q56" s="90"/>
      <c r="R56" s="90"/>
      <c r="S56" s="90"/>
      <c r="T56" s="90"/>
      <c r="U56" s="90"/>
      <c r="V56" s="91"/>
      <c r="W56" s="89"/>
      <c r="X56" s="90"/>
      <c r="Y56" s="90"/>
      <c r="Z56" s="90"/>
      <c r="AA56" s="90"/>
      <c r="AB56" s="90"/>
      <c r="AC56" s="91"/>
      <c r="AD56" s="89"/>
      <c r="AE56" s="90"/>
      <c r="AF56" s="90"/>
      <c r="AG56" s="90"/>
      <c r="AH56" s="90"/>
      <c r="AI56" s="90"/>
      <c r="AJ56" s="91"/>
      <c r="AK56" s="89"/>
      <c r="AL56" s="90"/>
      <c r="AM56" s="90"/>
      <c r="AN56" s="90"/>
      <c r="AO56" s="90"/>
      <c r="AP56" s="90"/>
      <c r="AQ56" s="91"/>
      <c r="AR56" s="89"/>
      <c r="AS56" s="90"/>
      <c r="AT56" s="91"/>
      <c r="AU56" s="588" t="str">
        <f t="shared" si="3"/>
        <v/>
      </c>
      <c r="AV56" s="589"/>
      <c r="AW56" s="590" t="str">
        <f t="shared" si="1"/>
        <v/>
      </c>
      <c r="AX56" s="591"/>
      <c r="AY56" s="592"/>
      <c r="AZ56" s="593"/>
      <c r="BA56" s="593"/>
      <c r="BB56" s="593"/>
      <c r="BC56" s="593"/>
      <c r="BD56" s="594"/>
    </row>
    <row r="57" spans="1:56" ht="39.9" customHeight="1">
      <c r="A57" s="72"/>
      <c r="B57" s="88">
        <f t="shared" si="2"/>
        <v>45</v>
      </c>
      <c r="C57" s="578"/>
      <c r="D57" s="579"/>
      <c r="E57" s="580"/>
      <c r="F57" s="581"/>
      <c r="G57" s="582"/>
      <c r="H57" s="583"/>
      <c r="I57" s="583"/>
      <c r="J57" s="583"/>
      <c r="K57" s="584"/>
      <c r="L57" s="585"/>
      <c r="M57" s="586"/>
      <c r="N57" s="586"/>
      <c r="O57" s="587"/>
      <c r="P57" s="89"/>
      <c r="Q57" s="90"/>
      <c r="R57" s="90"/>
      <c r="S57" s="90"/>
      <c r="T57" s="90"/>
      <c r="U57" s="90"/>
      <c r="V57" s="91"/>
      <c r="W57" s="89"/>
      <c r="X57" s="90"/>
      <c r="Y57" s="90"/>
      <c r="Z57" s="90"/>
      <c r="AA57" s="90"/>
      <c r="AB57" s="90"/>
      <c r="AC57" s="91"/>
      <c r="AD57" s="89"/>
      <c r="AE57" s="90"/>
      <c r="AF57" s="90"/>
      <c r="AG57" s="90"/>
      <c r="AH57" s="90"/>
      <c r="AI57" s="90"/>
      <c r="AJ57" s="91"/>
      <c r="AK57" s="89"/>
      <c r="AL57" s="90"/>
      <c r="AM57" s="90"/>
      <c r="AN57" s="90"/>
      <c r="AO57" s="90"/>
      <c r="AP57" s="90"/>
      <c r="AQ57" s="91"/>
      <c r="AR57" s="89"/>
      <c r="AS57" s="90"/>
      <c r="AT57" s="91"/>
      <c r="AU57" s="588" t="str">
        <f t="shared" si="3"/>
        <v/>
      </c>
      <c r="AV57" s="589"/>
      <c r="AW57" s="590" t="str">
        <f t="shared" si="1"/>
        <v/>
      </c>
      <c r="AX57" s="591"/>
      <c r="AY57" s="592"/>
      <c r="AZ57" s="593"/>
      <c r="BA57" s="593"/>
      <c r="BB57" s="593"/>
      <c r="BC57" s="593"/>
      <c r="BD57" s="594"/>
    </row>
    <row r="58" spans="1:56" ht="39.9" customHeight="1">
      <c r="A58" s="72"/>
      <c r="B58" s="88">
        <f t="shared" si="2"/>
        <v>46</v>
      </c>
      <c r="C58" s="578"/>
      <c r="D58" s="579"/>
      <c r="E58" s="580"/>
      <c r="F58" s="581"/>
      <c r="G58" s="582"/>
      <c r="H58" s="583"/>
      <c r="I58" s="583"/>
      <c r="J58" s="583"/>
      <c r="K58" s="584"/>
      <c r="L58" s="585"/>
      <c r="M58" s="586"/>
      <c r="N58" s="586"/>
      <c r="O58" s="587"/>
      <c r="P58" s="89"/>
      <c r="Q58" s="90"/>
      <c r="R58" s="90"/>
      <c r="S58" s="90"/>
      <c r="T58" s="90"/>
      <c r="U58" s="90"/>
      <c r="V58" s="91"/>
      <c r="W58" s="89"/>
      <c r="X58" s="90"/>
      <c r="Y58" s="90"/>
      <c r="Z58" s="90"/>
      <c r="AA58" s="90"/>
      <c r="AB58" s="90"/>
      <c r="AC58" s="91"/>
      <c r="AD58" s="89"/>
      <c r="AE58" s="90"/>
      <c r="AF58" s="90"/>
      <c r="AG58" s="90"/>
      <c r="AH58" s="90"/>
      <c r="AI58" s="90"/>
      <c r="AJ58" s="91"/>
      <c r="AK58" s="89"/>
      <c r="AL58" s="90"/>
      <c r="AM58" s="90"/>
      <c r="AN58" s="90"/>
      <c r="AO58" s="90"/>
      <c r="AP58" s="90"/>
      <c r="AQ58" s="91"/>
      <c r="AR58" s="89"/>
      <c r="AS58" s="90"/>
      <c r="AT58" s="91"/>
      <c r="AU58" s="588" t="str">
        <f t="shared" si="3"/>
        <v/>
      </c>
      <c r="AV58" s="589"/>
      <c r="AW58" s="590" t="str">
        <f t="shared" si="1"/>
        <v/>
      </c>
      <c r="AX58" s="591"/>
      <c r="AY58" s="592"/>
      <c r="AZ58" s="593"/>
      <c r="BA58" s="593"/>
      <c r="BB58" s="593"/>
      <c r="BC58" s="593"/>
      <c r="BD58" s="594"/>
    </row>
    <row r="59" spans="1:56" ht="39.9" customHeight="1">
      <c r="A59" s="72"/>
      <c r="B59" s="88">
        <f t="shared" si="2"/>
        <v>47</v>
      </c>
      <c r="C59" s="578"/>
      <c r="D59" s="579"/>
      <c r="E59" s="580"/>
      <c r="F59" s="581"/>
      <c r="G59" s="582"/>
      <c r="H59" s="583"/>
      <c r="I59" s="583"/>
      <c r="J59" s="583"/>
      <c r="K59" s="584"/>
      <c r="L59" s="585"/>
      <c r="M59" s="586"/>
      <c r="N59" s="586"/>
      <c r="O59" s="587"/>
      <c r="P59" s="89"/>
      <c r="Q59" s="90"/>
      <c r="R59" s="90"/>
      <c r="S59" s="90"/>
      <c r="T59" s="90"/>
      <c r="U59" s="90"/>
      <c r="V59" s="91"/>
      <c r="W59" s="89"/>
      <c r="X59" s="90"/>
      <c r="Y59" s="90"/>
      <c r="Z59" s="90"/>
      <c r="AA59" s="90"/>
      <c r="AB59" s="90"/>
      <c r="AC59" s="91"/>
      <c r="AD59" s="89"/>
      <c r="AE59" s="90"/>
      <c r="AF59" s="90"/>
      <c r="AG59" s="90"/>
      <c r="AH59" s="90"/>
      <c r="AI59" s="90"/>
      <c r="AJ59" s="91"/>
      <c r="AK59" s="89"/>
      <c r="AL59" s="90"/>
      <c r="AM59" s="90"/>
      <c r="AN59" s="90"/>
      <c r="AO59" s="90"/>
      <c r="AP59" s="90"/>
      <c r="AQ59" s="91"/>
      <c r="AR59" s="89"/>
      <c r="AS59" s="90"/>
      <c r="AT59" s="91"/>
      <c r="AU59" s="588" t="str">
        <f t="shared" si="3"/>
        <v/>
      </c>
      <c r="AV59" s="589"/>
      <c r="AW59" s="590" t="str">
        <f t="shared" si="1"/>
        <v/>
      </c>
      <c r="AX59" s="591"/>
      <c r="AY59" s="592"/>
      <c r="AZ59" s="593"/>
      <c r="BA59" s="593"/>
      <c r="BB59" s="593"/>
      <c r="BC59" s="593"/>
      <c r="BD59" s="594"/>
    </row>
    <row r="60" spans="1:56" ht="39.9" customHeight="1">
      <c r="A60" s="72"/>
      <c r="B60" s="88">
        <f t="shared" si="2"/>
        <v>48</v>
      </c>
      <c r="C60" s="578"/>
      <c r="D60" s="579"/>
      <c r="E60" s="580"/>
      <c r="F60" s="581"/>
      <c r="G60" s="582"/>
      <c r="H60" s="583"/>
      <c r="I60" s="583"/>
      <c r="J60" s="583"/>
      <c r="K60" s="584"/>
      <c r="L60" s="585"/>
      <c r="M60" s="586"/>
      <c r="N60" s="586"/>
      <c r="O60" s="587"/>
      <c r="P60" s="89"/>
      <c r="Q60" s="90"/>
      <c r="R60" s="90"/>
      <c r="S60" s="90"/>
      <c r="T60" s="90"/>
      <c r="U60" s="90"/>
      <c r="V60" s="91"/>
      <c r="W60" s="89"/>
      <c r="X60" s="90"/>
      <c r="Y60" s="90"/>
      <c r="Z60" s="90"/>
      <c r="AA60" s="90"/>
      <c r="AB60" s="90"/>
      <c r="AC60" s="91"/>
      <c r="AD60" s="89"/>
      <c r="AE60" s="90"/>
      <c r="AF60" s="90"/>
      <c r="AG60" s="90"/>
      <c r="AH60" s="90"/>
      <c r="AI60" s="90"/>
      <c r="AJ60" s="91"/>
      <c r="AK60" s="89"/>
      <c r="AL60" s="90"/>
      <c r="AM60" s="90"/>
      <c r="AN60" s="90"/>
      <c r="AO60" s="90"/>
      <c r="AP60" s="90"/>
      <c r="AQ60" s="91"/>
      <c r="AR60" s="89"/>
      <c r="AS60" s="90"/>
      <c r="AT60" s="91"/>
      <c r="AU60" s="588" t="str">
        <f t="shared" si="3"/>
        <v/>
      </c>
      <c r="AV60" s="589"/>
      <c r="AW60" s="590" t="str">
        <f t="shared" si="1"/>
        <v/>
      </c>
      <c r="AX60" s="591"/>
      <c r="AY60" s="592"/>
      <c r="AZ60" s="593"/>
      <c r="BA60" s="593"/>
      <c r="BB60" s="593"/>
      <c r="BC60" s="593"/>
      <c r="BD60" s="594"/>
    </row>
    <row r="61" spans="1:56" ht="39.9" customHeight="1">
      <c r="A61" s="72"/>
      <c r="B61" s="88">
        <f t="shared" si="2"/>
        <v>49</v>
      </c>
      <c r="C61" s="578"/>
      <c r="D61" s="579"/>
      <c r="E61" s="580"/>
      <c r="F61" s="581"/>
      <c r="G61" s="582"/>
      <c r="H61" s="583"/>
      <c r="I61" s="583"/>
      <c r="J61" s="583"/>
      <c r="K61" s="584"/>
      <c r="L61" s="585"/>
      <c r="M61" s="586"/>
      <c r="N61" s="586"/>
      <c r="O61" s="587"/>
      <c r="P61" s="89"/>
      <c r="Q61" s="90"/>
      <c r="R61" s="90"/>
      <c r="S61" s="90"/>
      <c r="T61" s="90"/>
      <c r="U61" s="90"/>
      <c r="V61" s="91"/>
      <c r="W61" s="89"/>
      <c r="X61" s="90"/>
      <c r="Y61" s="90"/>
      <c r="Z61" s="90"/>
      <c r="AA61" s="90"/>
      <c r="AB61" s="90"/>
      <c r="AC61" s="91"/>
      <c r="AD61" s="89"/>
      <c r="AE61" s="90"/>
      <c r="AF61" s="90"/>
      <c r="AG61" s="90"/>
      <c r="AH61" s="90"/>
      <c r="AI61" s="90"/>
      <c r="AJ61" s="91"/>
      <c r="AK61" s="89"/>
      <c r="AL61" s="90"/>
      <c r="AM61" s="90"/>
      <c r="AN61" s="90"/>
      <c r="AO61" s="90"/>
      <c r="AP61" s="90"/>
      <c r="AQ61" s="91"/>
      <c r="AR61" s="89"/>
      <c r="AS61" s="90"/>
      <c r="AT61" s="91"/>
      <c r="AU61" s="588" t="str">
        <f t="shared" si="3"/>
        <v/>
      </c>
      <c r="AV61" s="589"/>
      <c r="AW61" s="590" t="str">
        <f t="shared" si="1"/>
        <v/>
      </c>
      <c r="AX61" s="591"/>
      <c r="AY61" s="592"/>
      <c r="AZ61" s="593"/>
      <c r="BA61" s="593"/>
      <c r="BB61" s="593"/>
      <c r="BC61" s="593"/>
      <c r="BD61" s="594"/>
    </row>
    <row r="62" spans="1:56" ht="39.9" customHeight="1">
      <c r="A62" s="72"/>
      <c r="B62" s="88">
        <f t="shared" si="2"/>
        <v>50</v>
      </c>
      <c r="C62" s="578"/>
      <c r="D62" s="579"/>
      <c r="E62" s="580"/>
      <c r="F62" s="581"/>
      <c r="G62" s="582"/>
      <c r="H62" s="583"/>
      <c r="I62" s="583"/>
      <c r="J62" s="583"/>
      <c r="K62" s="584"/>
      <c r="L62" s="585"/>
      <c r="M62" s="586"/>
      <c r="N62" s="586"/>
      <c r="O62" s="587"/>
      <c r="P62" s="89"/>
      <c r="Q62" s="90"/>
      <c r="R62" s="90"/>
      <c r="S62" s="90"/>
      <c r="T62" s="90"/>
      <c r="U62" s="90"/>
      <c r="V62" s="91"/>
      <c r="W62" s="89"/>
      <c r="X62" s="90"/>
      <c r="Y62" s="90"/>
      <c r="Z62" s="90"/>
      <c r="AA62" s="90"/>
      <c r="AB62" s="90"/>
      <c r="AC62" s="91"/>
      <c r="AD62" s="89"/>
      <c r="AE62" s="90"/>
      <c r="AF62" s="90"/>
      <c r="AG62" s="90"/>
      <c r="AH62" s="90"/>
      <c r="AI62" s="90"/>
      <c r="AJ62" s="91"/>
      <c r="AK62" s="89"/>
      <c r="AL62" s="90"/>
      <c r="AM62" s="90"/>
      <c r="AN62" s="90"/>
      <c r="AO62" s="90"/>
      <c r="AP62" s="90"/>
      <c r="AQ62" s="91"/>
      <c r="AR62" s="89"/>
      <c r="AS62" s="90"/>
      <c r="AT62" s="91"/>
      <c r="AU62" s="588" t="str">
        <f t="shared" si="3"/>
        <v/>
      </c>
      <c r="AV62" s="589"/>
      <c r="AW62" s="590" t="str">
        <f t="shared" si="1"/>
        <v/>
      </c>
      <c r="AX62" s="591"/>
      <c r="AY62" s="592"/>
      <c r="AZ62" s="593"/>
      <c r="BA62" s="593"/>
      <c r="BB62" s="593"/>
      <c r="BC62" s="593"/>
      <c r="BD62" s="594"/>
    </row>
    <row r="63" spans="1:56" ht="39.9" customHeight="1">
      <c r="A63" s="72"/>
      <c r="B63" s="88">
        <f t="shared" si="2"/>
        <v>51</v>
      </c>
      <c r="C63" s="578"/>
      <c r="D63" s="579"/>
      <c r="E63" s="580"/>
      <c r="F63" s="581"/>
      <c r="G63" s="582"/>
      <c r="H63" s="583"/>
      <c r="I63" s="583"/>
      <c r="J63" s="583"/>
      <c r="K63" s="584"/>
      <c r="L63" s="585"/>
      <c r="M63" s="586"/>
      <c r="N63" s="586"/>
      <c r="O63" s="587"/>
      <c r="P63" s="89"/>
      <c r="Q63" s="90"/>
      <c r="R63" s="90"/>
      <c r="S63" s="90"/>
      <c r="T63" s="90"/>
      <c r="U63" s="90"/>
      <c r="V63" s="91"/>
      <c r="W63" s="89"/>
      <c r="X63" s="90"/>
      <c r="Y63" s="90"/>
      <c r="Z63" s="90"/>
      <c r="AA63" s="90"/>
      <c r="AB63" s="90"/>
      <c r="AC63" s="91"/>
      <c r="AD63" s="89"/>
      <c r="AE63" s="90"/>
      <c r="AF63" s="90"/>
      <c r="AG63" s="90"/>
      <c r="AH63" s="90"/>
      <c r="AI63" s="90"/>
      <c r="AJ63" s="91"/>
      <c r="AK63" s="89"/>
      <c r="AL63" s="90"/>
      <c r="AM63" s="90"/>
      <c r="AN63" s="90"/>
      <c r="AO63" s="90"/>
      <c r="AP63" s="90"/>
      <c r="AQ63" s="91"/>
      <c r="AR63" s="89"/>
      <c r="AS63" s="90"/>
      <c r="AT63" s="91"/>
      <c r="AU63" s="588" t="str">
        <f t="shared" si="3"/>
        <v/>
      </c>
      <c r="AV63" s="589"/>
      <c r="AW63" s="590" t="str">
        <f t="shared" si="1"/>
        <v/>
      </c>
      <c r="AX63" s="591"/>
      <c r="AY63" s="592"/>
      <c r="AZ63" s="593"/>
      <c r="BA63" s="593"/>
      <c r="BB63" s="593"/>
      <c r="BC63" s="593"/>
      <c r="BD63" s="594"/>
    </row>
    <row r="64" spans="1:56" ht="39.9" customHeight="1">
      <c r="A64" s="72"/>
      <c r="B64" s="88">
        <f t="shared" si="2"/>
        <v>52</v>
      </c>
      <c r="C64" s="578"/>
      <c r="D64" s="579"/>
      <c r="E64" s="580"/>
      <c r="F64" s="581"/>
      <c r="G64" s="582"/>
      <c r="H64" s="583"/>
      <c r="I64" s="583"/>
      <c r="J64" s="583"/>
      <c r="K64" s="584"/>
      <c r="L64" s="585"/>
      <c r="M64" s="586"/>
      <c r="N64" s="586"/>
      <c r="O64" s="587"/>
      <c r="P64" s="89"/>
      <c r="Q64" s="90"/>
      <c r="R64" s="90"/>
      <c r="S64" s="90"/>
      <c r="T64" s="90"/>
      <c r="U64" s="90"/>
      <c r="V64" s="91"/>
      <c r="W64" s="89"/>
      <c r="X64" s="90"/>
      <c r="Y64" s="90"/>
      <c r="Z64" s="90"/>
      <c r="AA64" s="90"/>
      <c r="AB64" s="90"/>
      <c r="AC64" s="91"/>
      <c r="AD64" s="89"/>
      <c r="AE64" s="90"/>
      <c r="AF64" s="90"/>
      <c r="AG64" s="90"/>
      <c r="AH64" s="90"/>
      <c r="AI64" s="90"/>
      <c r="AJ64" s="91"/>
      <c r="AK64" s="89"/>
      <c r="AL64" s="90"/>
      <c r="AM64" s="90"/>
      <c r="AN64" s="90"/>
      <c r="AO64" s="90"/>
      <c r="AP64" s="90"/>
      <c r="AQ64" s="91"/>
      <c r="AR64" s="89"/>
      <c r="AS64" s="90"/>
      <c r="AT64" s="91"/>
      <c r="AU64" s="588" t="str">
        <f t="shared" si="3"/>
        <v/>
      </c>
      <c r="AV64" s="589"/>
      <c r="AW64" s="590" t="str">
        <f t="shared" si="1"/>
        <v/>
      </c>
      <c r="AX64" s="591"/>
      <c r="AY64" s="592"/>
      <c r="AZ64" s="593"/>
      <c r="BA64" s="593"/>
      <c r="BB64" s="593"/>
      <c r="BC64" s="593"/>
      <c r="BD64" s="594"/>
    </row>
    <row r="65" spans="1:56" ht="39.9" customHeight="1">
      <c r="A65" s="72"/>
      <c r="B65" s="88">
        <f t="shared" si="2"/>
        <v>53</v>
      </c>
      <c r="C65" s="578"/>
      <c r="D65" s="579"/>
      <c r="E65" s="580"/>
      <c r="F65" s="581"/>
      <c r="G65" s="582"/>
      <c r="H65" s="583"/>
      <c r="I65" s="583"/>
      <c r="J65" s="583"/>
      <c r="K65" s="584"/>
      <c r="L65" s="585"/>
      <c r="M65" s="586"/>
      <c r="N65" s="586"/>
      <c r="O65" s="587"/>
      <c r="P65" s="89"/>
      <c r="Q65" s="90"/>
      <c r="R65" s="90"/>
      <c r="S65" s="90"/>
      <c r="T65" s="90"/>
      <c r="U65" s="90"/>
      <c r="V65" s="91"/>
      <c r="W65" s="89"/>
      <c r="X65" s="90"/>
      <c r="Y65" s="90"/>
      <c r="Z65" s="90"/>
      <c r="AA65" s="90"/>
      <c r="AB65" s="90"/>
      <c r="AC65" s="91"/>
      <c r="AD65" s="89"/>
      <c r="AE65" s="90"/>
      <c r="AF65" s="90"/>
      <c r="AG65" s="90"/>
      <c r="AH65" s="90"/>
      <c r="AI65" s="90"/>
      <c r="AJ65" s="91"/>
      <c r="AK65" s="89"/>
      <c r="AL65" s="90"/>
      <c r="AM65" s="90"/>
      <c r="AN65" s="90"/>
      <c r="AO65" s="90"/>
      <c r="AP65" s="90"/>
      <c r="AQ65" s="91"/>
      <c r="AR65" s="89"/>
      <c r="AS65" s="90"/>
      <c r="AT65" s="91"/>
      <c r="AU65" s="588" t="str">
        <f t="shared" si="3"/>
        <v/>
      </c>
      <c r="AV65" s="589"/>
      <c r="AW65" s="590" t="str">
        <f t="shared" si="1"/>
        <v/>
      </c>
      <c r="AX65" s="591"/>
      <c r="AY65" s="592"/>
      <c r="AZ65" s="593"/>
      <c r="BA65" s="593"/>
      <c r="BB65" s="593"/>
      <c r="BC65" s="593"/>
      <c r="BD65" s="594"/>
    </row>
    <row r="66" spans="1:56" ht="39.9" customHeight="1">
      <c r="A66" s="72"/>
      <c r="B66" s="88">
        <f t="shared" si="2"/>
        <v>54</v>
      </c>
      <c r="C66" s="578"/>
      <c r="D66" s="579"/>
      <c r="E66" s="580"/>
      <c r="F66" s="581"/>
      <c r="G66" s="582"/>
      <c r="H66" s="583"/>
      <c r="I66" s="583"/>
      <c r="J66" s="583"/>
      <c r="K66" s="584"/>
      <c r="L66" s="585"/>
      <c r="M66" s="586"/>
      <c r="N66" s="586"/>
      <c r="O66" s="587"/>
      <c r="P66" s="89"/>
      <c r="Q66" s="90"/>
      <c r="R66" s="90"/>
      <c r="S66" s="90"/>
      <c r="T66" s="90"/>
      <c r="U66" s="90"/>
      <c r="V66" s="91"/>
      <c r="W66" s="89"/>
      <c r="X66" s="90"/>
      <c r="Y66" s="90"/>
      <c r="Z66" s="90"/>
      <c r="AA66" s="90"/>
      <c r="AB66" s="90"/>
      <c r="AC66" s="91"/>
      <c r="AD66" s="89"/>
      <c r="AE66" s="90"/>
      <c r="AF66" s="90"/>
      <c r="AG66" s="90"/>
      <c r="AH66" s="90"/>
      <c r="AI66" s="90"/>
      <c r="AJ66" s="91"/>
      <c r="AK66" s="89"/>
      <c r="AL66" s="90"/>
      <c r="AM66" s="90"/>
      <c r="AN66" s="90"/>
      <c r="AO66" s="90"/>
      <c r="AP66" s="90"/>
      <c r="AQ66" s="91"/>
      <c r="AR66" s="89"/>
      <c r="AS66" s="90"/>
      <c r="AT66" s="91"/>
      <c r="AU66" s="588" t="str">
        <f t="shared" si="3"/>
        <v/>
      </c>
      <c r="AV66" s="589"/>
      <c r="AW66" s="590" t="str">
        <f t="shared" si="1"/>
        <v/>
      </c>
      <c r="AX66" s="591"/>
      <c r="AY66" s="592"/>
      <c r="AZ66" s="593"/>
      <c r="BA66" s="593"/>
      <c r="BB66" s="593"/>
      <c r="BC66" s="593"/>
      <c r="BD66" s="594"/>
    </row>
    <row r="67" spans="1:56" ht="39.9" customHeight="1">
      <c r="A67" s="72"/>
      <c r="B67" s="88">
        <f t="shared" si="2"/>
        <v>55</v>
      </c>
      <c r="C67" s="578"/>
      <c r="D67" s="579"/>
      <c r="E67" s="580"/>
      <c r="F67" s="581"/>
      <c r="G67" s="582"/>
      <c r="H67" s="583"/>
      <c r="I67" s="583"/>
      <c r="J67" s="583"/>
      <c r="K67" s="584"/>
      <c r="L67" s="585"/>
      <c r="M67" s="586"/>
      <c r="N67" s="586"/>
      <c r="O67" s="587"/>
      <c r="P67" s="89"/>
      <c r="Q67" s="90"/>
      <c r="R67" s="90"/>
      <c r="S67" s="90"/>
      <c r="T67" s="90"/>
      <c r="U67" s="90"/>
      <c r="V67" s="91"/>
      <c r="W67" s="89"/>
      <c r="X67" s="90"/>
      <c r="Y67" s="90"/>
      <c r="Z67" s="90"/>
      <c r="AA67" s="90"/>
      <c r="AB67" s="90"/>
      <c r="AC67" s="91"/>
      <c r="AD67" s="89"/>
      <c r="AE67" s="90"/>
      <c r="AF67" s="90"/>
      <c r="AG67" s="90"/>
      <c r="AH67" s="90"/>
      <c r="AI67" s="90"/>
      <c r="AJ67" s="91"/>
      <c r="AK67" s="89"/>
      <c r="AL67" s="90"/>
      <c r="AM67" s="90"/>
      <c r="AN67" s="90"/>
      <c r="AO67" s="90"/>
      <c r="AP67" s="90"/>
      <c r="AQ67" s="91"/>
      <c r="AR67" s="89"/>
      <c r="AS67" s="90"/>
      <c r="AT67" s="91"/>
      <c r="AU67" s="588" t="str">
        <f t="shared" si="3"/>
        <v/>
      </c>
      <c r="AV67" s="589"/>
      <c r="AW67" s="590" t="str">
        <f t="shared" si="1"/>
        <v/>
      </c>
      <c r="AX67" s="591"/>
      <c r="AY67" s="592"/>
      <c r="AZ67" s="593"/>
      <c r="BA67" s="593"/>
      <c r="BB67" s="593"/>
      <c r="BC67" s="593"/>
      <c r="BD67" s="594"/>
    </row>
    <row r="68" spans="1:56" ht="39.9" customHeight="1">
      <c r="A68" s="72"/>
      <c r="B68" s="88">
        <f t="shared" si="2"/>
        <v>56</v>
      </c>
      <c r="C68" s="578"/>
      <c r="D68" s="579"/>
      <c r="E68" s="580"/>
      <c r="F68" s="581"/>
      <c r="G68" s="582"/>
      <c r="H68" s="583"/>
      <c r="I68" s="583"/>
      <c r="J68" s="583"/>
      <c r="K68" s="584"/>
      <c r="L68" s="585"/>
      <c r="M68" s="586"/>
      <c r="N68" s="586"/>
      <c r="O68" s="587"/>
      <c r="P68" s="92"/>
      <c r="Q68" s="93"/>
      <c r="R68" s="93"/>
      <c r="S68" s="93"/>
      <c r="T68" s="93"/>
      <c r="U68" s="93"/>
      <c r="V68" s="94"/>
      <c r="W68" s="92"/>
      <c r="X68" s="93"/>
      <c r="Y68" s="93"/>
      <c r="Z68" s="93"/>
      <c r="AA68" s="93"/>
      <c r="AB68" s="93"/>
      <c r="AC68" s="94"/>
      <c r="AD68" s="92"/>
      <c r="AE68" s="93"/>
      <c r="AF68" s="93"/>
      <c r="AG68" s="93"/>
      <c r="AH68" s="93"/>
      <c r="AI68" s="93"/>
      <c r="AJ68" s="94"/>
      <c r="AK68" s="92"/>
      <c r="AL68" s="93"/>
      <c r="AM68" s="93"/>
      <c r="AN68" s="93"/>
      <c r="AO68" s="93"/>
      <c r="AP68" s="93"/>
      <c r="AQ68" s="94"/>
      <c r="AR68" s="92"/>
      <c r="AS68" s="93"/>
      <c r="AT68" s="94"/>
      <c r="AU68" s="588" t="str">
        <f t="shared" si="3"/>
        <v/>
      </c>
      <c r="AV68" s="589"/>
      <c r="AW68" s="590" t="str">
        <f t="shared" si="1"/>
        <v/>
      </c>
      <c r="AX68" s="591"/>
      <c r="AY68" s="592"/>
      <c r="AZ68" s="593"/>
      <c r="BA68" s="593"/>
      <c r="BB68" s="593"/>
      <c r="BC68" s="593"/>
      <c r="BD68" s="594"/>
    </row>
    <row r="69" spans="1:56" ht="39.9" customHeight="1">
      <c r="A69" s="72"/>
      <c r="B69" s="88">
        <f t="shared" si="2"/>
        <v>57</v>
      </c>
      <c r="C69" s="578"/>
      <c r="D69" s="579"/>
      <c r="E69" s="580"/>
      <c r="F69" s="581"/>
      <c r="G69" s="582"/>
      <c r="H69" s="583"/>
      <c r="I69" s="583"/>
      <c r="J69" s="583"/>
      <c r="K69" s="584"/>
      <c r="L69" s="585"/>
      <c r="M69" s="586"/>
      <c r="N69" s="586"/>
      <c r="O69" s="587"/>
      <c r="P69" s="89"/>
      <c r="Q69" s="90"/>
      <c r="R69" s="90"/>
      <c r="S69" s="90"/>
      <c r="T69" s="90"/>
      <c r="U69" s="90"/>
      <c r="V69" s="91"/>
      <c r="W69" s="89"/>
      <c r="X69" s="90"/>
      <c r="Y69" s="90"/>
      <c r="Z69" s="90"/>
      <c r="AA69" s="90"/>
      <c r="AB69" s="90"/>
      <c r="AC69" s="91"/>
      <c r="AD69" s="89"/>
      <c r="AE69" s="90"/>
      <c r="AF69" s="90"/>
      <c r="AG69" s="90"/>
      <c r="AH69" s="90"/>
      <c r="AI69" s="90"/>
      <c r="AJ69" s="91"/>
      <c r="AK69" s="89"/>
      <c r="AL69" s="90"/>
      <c r="AM69" s="90"/>
      <c r="AN69" s="90"/>
      <c r="AO69" s="90"/>
      <c r="AP69" s="90"/>
      <c r="AQ69" s="91"/>
      <c r="AR69" s="89"/>
      <c r="AS69" s="90"/>
      <c r="AT69" s="91"/>
      <c r="AU69" s="588" t="str">
        <f t="shared" si="3"/>
        <v/>
      </c>
      <c r="AV69" s="589"/>
      <c r="AW69" s="590" t="str">
        <f t="shared" si="1"/>
        <v/>
      </c>
      <c r="AX69" s="591"/>
      <c r="AY69" s="592"/>
      <c r="AZ69" s="593"/>
      <c r="BA69" s="593"/>
      <c r="BB69" s="593"/>
      <c r="BC69" s="593"/>
      <c r="BD69" s="594"/>
    </row>
    <row r="70" spans="1:56" ht="39.9" customHeight="1">
      <c r="A70" s="72"/>
      <c r="B70" s="88">
        <f t="shared" si="2"/>
        <v>58</v>
      </c>
      <c r="C70" s="578"/>
      <c r="D70" s="579"/>
      <c r="E70" s="580"/>
      <c r="F70" s="581"/>
      <c r="G70" s="582"/>
      <c r="H70" s="583"/>
      <c r="I70" s="583"/>
      <c r="J70" s="583"/>
      <c r="K70" s="584"/>
      <c r="L70" s="585"/>
      <c r="M70" s="586"/>
      <c r="N70" s="586"/>
      <c r="O70" s="587"/>
      <c r="P70" s="89"/>
      <c r="Q70" s="90"/>
      <c r="R70" s="90"/>
      <c r="S70" s="90"/>
      <c r="T70" s="90"/>
      <c r="U70" s="90"/>
      <c r="V70" s="91"/>
      <c r="W70" s="89"/>
      <c r="X70" s="90"/>
      <c r="Y70" s="90"/>
      <c r="Z70" s="90"/>
      <c r="AA70" s="90"/>
      <c r="AB70" s="90"/>
      <c r="AC70" s="91"/>
      <c r="AD70" s="89"/>
      <c r="AE70" s="90"/>
      <c r="AF70" s="90"/>
      <c r="AG70" s="90"/>
      <c r="AH70" s="90"/>
      <c r="AI70" s="90"/>
      <c r="AJ70" s="91"/>
      <c r="AK70" s="89"/>
      <c r="AL70" s="90"/>
      <c r="AM70" s="90"/>
      <c r="AN70" s="90"/>
      <c r="AO70" s="90"/>
      <c r="AP70" s="90"/>
      <c r="AQ70" s="91"/>
      <c r="AR70" s="89"/>
      <c r="AS70" s="90"/>
      <c r="AT70" s="91"/>
      <c r="AU70" s="588" t="str">
        <f t="shared" si="3"/>
        <v/>
      </c>
      <c r="AV70" s="589"/>
      <c r="AW70" s="590" t="str">
        <f t="shared" si="1"/>
        <v/>
      </c>
      <c r="AX70" s="591"/>
      <c r="AY70" s="592"/>
      <c r="AZ70" s="593"/>
      <c r="BA70" s="593"/>
      <c r="BB70" s="593"/>
      <c r="BC70" s="593"/>
      <c r="BD70" s="594"/>
    </row>
    <row r="71" spans="1:56" ht="39.9" customHeight="1">
      <c r="A71" s="72"/>
      <c r="B71" s="88">
        <f t="shared" si="2"/>
        <v>59</v>
      </c>
      <c r="C71" s="578"/>
      <c r="D71" s="579"/>
      <c r="E71" s="580"/>
      <c r="F71" s="581"/>
      <c r="G71" s="582"/>
      <c r="H71" s="583"/>
      <c r="I71" s="583"/>
      <c r="J71" s="583"/>
      <c r="K71" s="584"/>
      <c r="L71" s="585"/>
      <c r="M71" s="586"/>
      <c r="N71" s="586"/>
      <c r="O71" s="587"/>
      <c r="P71" s="89"/>
      <c r="Q71" s="90"/>
      <c r="R71" s="90"/>
      <c r="S71" s="90"/>
      <c r="T71" s="90"/>
      <c r="U71" s="90"/>
      <c r="V71" s="91"/>
      <c r="W71" s="89"/>
      <c r="X71" s="90"/>
      <c r="Y71" s="90"/>
      <c r="Z71" s="90"/>
      <c r="AA71" s="90"/>
      <c r="AB71" s="90"/>
      <c r="AC71" s="91"/>
      <c r="AD71" s="89"/>
      <c r="AE71" s="90"/>
      <c r="AF71" s="90"/>
      <c r="AG71" s="90"/>
      <c r="AH71" s="90"/>
      <c r="AI71" s="90"/>
      <c r="AJ71" s="91"/>
      <c r="AK71" s="89"/>
      <c r="AL71" s="90"/>
      <c r="AM71" s="90"/>
      <c r="AN71" s="90"/>
      <c r="AO71" s="90"/>
      <c r="AP71" s="90"/>
      <c r="AQ71" s="91"/>
      <c r="AR71" s="89"/>
      <c r="AS71" s="90"/>
      <c r="AT71" s="91"/>
      <c r="AU71" s="588" t="str">
        <f t="shared" si="3"/>
        <v/>
      </c>
      <c r="AV71" s="589"/>
      <c r="AW71" s="590" t="str">
        <f t="shared" si="1"/>
        <v/>
      </c>
      <c r="AX71" s="591"/>
      <c r="AY71" s="592"/>
      <c r="AZ71" s="593"/>
      <c r="BA71" s="593"/>
      <c r="BB71" s="593"/>
      <c r="BC71" s="593"/>
      <c r="BD71" s="594"/>
    </row>
    <row r="72" spans="1:56" ht="39.9" customHeight="1">
      <c r="A72" s="72"/>
      <c r="B72" s="88">
        <f t="shared" si="2"/>
        <v>60</v>
      </c>
      <c r="C72" s="578"/>
      <c r="D72" s="579"/>
      <c r="E72" s="580"/>
      <c r="F72" s="581"/>
      <c r="G72" s="582"/>
      <c r="H72" s="583"/>
      <c r="I72" s="583"/>
      <c r="J72" s="583"/>
      <c r="K72" s="584"/>
      <c r="L72" s="585"/>
      <c r="M72" s="586"/>
      <c r="N72" s="586"/>
      <c r="O72" s="587"/>
      <c r="P72" s="89"/>
      <c r="Q72" s="90"/>
      <c r="R72" s="90"/>
      <c r="S72" s="90"/>
      <c r="T72" s="90"/>
      <c r="U72" s="90"/>
      <c r="V72" s="91"/>
      <c r="W72" s="89"/>
      <c r="X72" s="90"/>
      <c r="Y72" s="90"/>
      <c r="Z72" s="90"/>
      <c r="AA72" s="90"/>
      <c r="AB72" s="90"/>
      <c r="AC72" s="91"/>
      <c r="AD72" s="89"/>
      <c r="AE72" s="90"/>
      <c r="AF72" s="90"/>
      <c r="AG72" s="90"/>
      <c r="AH72" s="90"/>
      <c r="AI72" s="90"/>
      <c r="AJ72" s="91"/>
      <c r="AK72" s="89"/>
      <c r="AL72" s="90"/>
      <c r="AM72" s="90"/>
      <c r="AN72" s="90"/>
      <c r="AO72" s="90"/>
      <c r="AP72" s="90"/>
      <c r="AQ72" s="91"/>
      <c r="AR72" s="89"/>
      <c r="AS72" s="90"/>
      <c r="AT72" s="91"/>
      <c r="AU72" s="588" t="str">
        <f t="shared" si="3"/>
        <v/>
      </c>
      <c r="AV72" s="589"/>
      <c r="AW72" s="590" t="str">
        <f t="shared" si="1"/>
        <v/>
      </c>
      <c r="AX72" s="591"/>
      <c r="AY72" s="592"/>
      <c r="AZ72" s="593"/>
      <c r="BA72" s="593"/>
      <c r="BB72" s="593"/>
      <c r="BC72" s="593"/>
      <c r="BD72" s="594"/>
    </row>
    <row r="73" spans="1:56" ht="39.9" customHeight="1">
      <c r="A73" s="72"/>
      <c r="B73" s="88">
        <f t="shared" si="2"/>
        <v>61</v>
      </c>
      <c r="C73" s="578"/>
      <c r="D73" s="579"/>
      <c r="E73" s="580"/>
      <c r="F73" s="581"/>
      <c r="G73" s="582"/>
      <c r="H73" s="583"/>
      <c r="I73" s="583"/>
      <c r="J73" s="583"/>
      <c r="K73" s="584"/>
      <c r="L73" s="585"/>
      <c r="M73" s="586"/>
      <c r="N73" s="586"/>
      <c r="O73" s="587"/>
      <c r="P73" s="89"/>
      <c r="Q73" s="90"/>
      <c r="R73" s="90"/>
      <c r="S73" s="90"/>
      <c r="T73" s="90"/>
      <c r="U73" s="90"/>
      <c r="V73" s="91"/>
      <c r="W73" s="89"/>
      <c r="X73" s="90"/>
      <c r="Y73" s="90"/>
      <c r="Z73" s="90"/>
      <c r="AA73" s="90"/>
      <c r="AB73" s="90"/>
      <c r="AC73" s="91"/>
      <c r="AD73" s="89"/>
      <c r="AE73" s="90"/>
      <c r="AF73" s="90"/>
      <c r="AG73" s="90"/>
      <c r="AH73" s="90"/>
      <c r="AI73" s="90"/>
      <c r="AJ73" s="91"/>
      <c r="AK73" s="89"/>
      <c r="AL73" s="90"/>
      <c r="AM73" s="90"/>
      <c r="AN73" s="90"/>
      <c r="AO73" s="90"/>
      <c r="AP73" s="90"/>
      <c r="AQ73" s="91"/>
      <c r="AR73" s="89"/>
      <c r="AS73" s="90"/>
      <c r="AT73" s="91"/>
      <c r="AU73" s="588" t="str">
        <f t="shared" si="3"/>
        <v/>
      </c>
      <c r="AV73" s="589"/>
      <c r="AW73" s="590" t="str">
        <f t="shared" si="1"/>
        <v/>
      </c>
      <c r="AX73" s="591"/>
      <c r="AY73" s="592"/>
      <c r="AZ73" s="593"/>
      <c r="BA73" s="593"/>
      <c r="BB73" s="593"/>
      <c r="BC73" s="593"/>
      <c r="BD73" s="594"/>
    </row>
    <row r="74" spans="1:56" ht="39.9" customHeight="1">
      <c r="A74" s="72"/>
      <c r="B74" s="88">
        <f t="shared" si="2"/>
        <v>62</v>
      </c>
      <c r="C74" s="578"/>
      <c r="D74" s="579"/>
      <c r="E74" s="580"/>
      <c r="F74" s="581"/>
      <c r="G74" s="582"/>
      <c r="H74" s="583"/>
      <c r="I74" s="583"/>
      <c r="J74" s="583"/>
      <c r="K74" s="584"/>
      <c r="L74" s="585"/>
      <c r="M74" s="586"/>
      <c r="N74" s="586"/>
      <c r="O74" s="587"/>
      <c r="P74" s="89"/>
      <c r="Q74" s="90"/>
      <c r="R74" s="90"/>
      <c r="S74" s="90"/>
      <c r="T74" s="90"/>
      <c r="U74" s="90"/>
      <c r="V74" s="91"/>
      <c r="W74" s="89"/>
      <c r="X74" s="90"/>
      <c r="Y74" s="90"/>
      <c r="Z74" s="90"/>
      <c r="AA74" s="90"/>
      <c r="AB74" s="90"/>
      <c r="AC74" s="91"/>
      <c r="AD74" s="89"/>
      <c r="AE74" s="90"/>
      <c r="AF74" s="90"/>
      <c r="AG74" s="90"/>
      <c r="AH74" s="90"/>
      <c r="AI74" s="90"/>
      <c r="AJ74" s="91"/>
      <c r="AK74" s="89"/>
      <c r="AL74" s="90"/>
      <c r="AM74" s="90"/>
      <c r="AN74" s="90"/>
      <c r="AO74" s="90"/>
      <c r="AP74" s="90"/>
      <c r="AQ74" s="91"/>
      <c r="AR74" s="89"/>
      <c r="AS74" s="90"/>
      <c r="AT74" s="91"/>
      <c r="AU74" s="588" t="str">
        <f t="shared" si="3"/>
        <v/>
      </c>
      <c r="AV74" s="589"/>
      <c r="AW74" s="590" t="str">
        <f t="shared" si="1"/>
        <v/>
      </c>
      <c r="AX74" s="591"/>
      <c r="AY74" s="592"/>
      <c r="AZ74" s="593"/>
      <c r="BA74" s="593"/>
      <c r="BB74" s="593"/>
      <c r="BC74" s="593"/>
      <c r="BD74" s="594"/>
    </row>
    <row r="75" spans="1:56" ht="39.9" customHeight="1">
      <c r="A75" s="72"/>
      <c r="B75" s="88">
        <f t="shared" si="2"/>
        <v>63</v>
      </c>
      <c r="C75" s="578"/>
      <c r="D75" s="579"/>
      <c r="E75" s="580"/>
      <c r="F75" s="581"/>
      <c r="G75" s="582"/>
      <c r="H75" s="583"/>
      <c r="I75" s="583"/>
      <c r="J75" s="583"/>
      <c r="K75" s="584"/>
      <c r="L75" s="585"/>
      <c r="M75" s="586"/>
      <c r="N75" s="586"/>
      <c r="O75" s="587"/>
      <c r="P75" s="89"/>
      <c r="Q75" s="90"/>
      <c r="R75" s="90"/>
      <c r="S75" s="90"/>
      <c r="T75" s="90"/>
      <c r="U75" s="90"/>
      <c r="V75" s="91"/>
      <c r="W75" s="89"/>
      <c r="X75" s="90"/>
      <c r="Y75" s="90"/>
      <c r="Z75" s="90"/>
      <c r="AA75" s="90"/>
      <c r="AB75" s="90"/>
      <c r="AC75" s="91"/>
      <c r="AD75" s="89"/>
      <c r="AE75" s="90"/>
      <c r="AF75" s="90"/>
      <c r="AG75" s="90"/>
      <c r="AH75" s="90"/>
      <c r="AI75" s="90"/>
      <c r="AJ75" s="91"/>
      <c r="AK75" s="89"/>
      <c r="AL75" s="90"/>
      <c r="AM75" s="90"/>
      <c r="AN75" s="90"/>
      <c r="AO75" s="90"/>
      <c r="AP75" s="90"/>
      <c r="AQ75" s="91"/>
      <c r="AR75" s="89"/>
      <c r="AS75" s="90"/>
      <c r="AT75" s="91"/>
      <c r="AU75" s="588" t="str">
        <f t="shared" si="3"/>
        <v/>
      </c>
      <c r="AV75" s="589"/>
      <c r="AW75" s="590" t="str">
        <f t="shared" si="1"/>
        <v/>
      </c>
      <c r="AX75" s="591"/>
      <c r="AY75" s="592"/>
      <c r="AZ75" s="593"/>
      <c r="BA75" s="593"/>
      <c r="BB75" s="593"/>
      <c r="BC75" s="593"/>
      <c r="BD75" s="594"/>
    </row>
    <row r="76" spans="1:56" ht="39.9" customHeight="1">
      <c r="A76" s="72"/>
      <c r="B76" s="88">
        <f t="shared" si="2"/>
        <v>64</v>
      </c>
      <c r="C76" s="578"/>
      <c r="D76" s="579"/>
      <c r="E76" s="580"/>
      <c r="F76" s="581"/>
      <c r="G76" s="582"/>
      <c r="H76" s="583"/>
      <c r="I76" s="583"/>
      <c r="J76" s="583"/>
      <c r="K76" s="584"/>
      <c r="L76" s="585"/>
      <c r="M76" s="586"/>
      <c r="N76" s="586"/>
      <c r="O76" s="587"/>
      <c r="P76" s="89"/>
      <c r="Q76" s="90"/>
      <c r="R76" s="90"/>
      <c r="S76" s="90"/>
      <c r="T76" s="90"/>
      <c r="U76" s="90"/>
      <c r="V76" s="91"/>
      <c r="W76" s="89"/>
      <c r="X76" s="90"/>
      <c r="Y76" s="90"/>
      <c r="Z76" s="90"/>
      <c r="AA76" s="90"/>
      <c r="AB76" s="90"/>
      <c r="AC76" s="91"/>
      <c r="AD76" s="89"/>
      <c r="AE76" s="90"/>
      <c r="AF76" s="90"/>
      <c r="AG76" s="90"/>
      <c r="AH76" s="90"/>
      <c r="AI76" s="90"/>
      <c r="AJ76" s="91"/>
      <c r="AK76" s="89"/>
      <c r="AL76" s="90"/>
      <c r="AM76" s="90"/>
      <c r="AN76" s="90"/>
      <c r="AO76" s="90"/>
      <c r="AP76" s="90"/>
      <c r="AQ76" s="91"/>
      <c r="AR76" s="89"/>
      <c r="AS76" s="90"/>
      <c r="AT76" s="91"/>
      <c r="AU76" s="588" t="str">
        <f t="shared" si="3"/>
        <v/>
      </c>
      <c r="AV76" s="589"/>
      <c r="AW76" s="590" t="str">
        <f t="shared" si="1"/>
        <v/>
      </c>
      <c r="AX76" s="591"/>
      <c r="AY76" s="592"/>
      <c r="AZ76" s="593"/>
      <c r="BA76" s="593"/>
      <c r="BB76" s="593"/>
      <c r="BC76" s="593"/>
      <c r="BD76" s="594"/>
    </row>
    <row r="77" spans="1:56" ht="39.9" customHeight="1">
      <c r="A77" s="72"/>
      <c r="B77" s="88">
        <f t="shared" si="2"/>
        <v>65</v>
      </c>
      <c r="C77" s="578"/>
      <c r="D77" s="579"/>
      <c r="E77" s="580"/>
      <c r="F77" s="581"/>
      <c r="G77" s="582"/>
      <c r="H77" s="583"/>
      <c r="I77" s="583"/>
      <c r="J77" s="583"/>
      <c r="K77" s="584"/>
      <c r="L77" s="585"/>
      <c r="M77" s="586"/>
      <c r="N77" s="586"/>
      <c r="O77" s="587"/>
      <c r="P77" s="89"/>
      <c r="Q77" s="90"/>
      <c r="R77" s="90"/>
      <c r="S77" s="90"/>
      <c r="T77" s="90"/>
      <c r="U77" s="90"/>
      <c r="V77" s="91"/>
      <c r="W77" s="89"/>
      <c r="X77" s="90"/>
      <c r="Y77" s="90"/>
      <c r="Z77" s="90"/>
      <c r="AA77" s="90"/>
      <c r="AB77" s="90"/>
      <c r="AC77" s="91"/>
      <c r="AD77" s="89"/>
      <c r="AE77" s="90"/>
      <c r="AF77" s="90"/>
      <c r="AG77" s="90"/>
      <c r="AH77" s="90"/>
      <c r="AI77" s="90"/>
      <c r="AJ77" s="91"/>
      <c r="AK77" s="89"/>
      <c r="AL77" s="90"/>
      <c r="AM77" s="90"/>
      <c r="AN77" s="90"/>
      <c r="AO77" s="90"/>
      <c r="AP77" s="90"/>
      <c r="AQ77" s="91"/>
      <c r="AR77" s="89"/>
      <c r="AS77" s="90"/>
      <c r="AT77" s="91"/>
      <c r="AU77" s="588" t="str">
        <f t="shared" si="3"/>
        <v/>
      </c>
      <c r="AV77" s="589"/>
      <c r="AW77" s="590" t="str">
        <f t="shared" ref="AW77:AW112" si="4">IF($AZ$3="４週",AU77/4,IF($AZ$3="暦月",AU77/($AZ$6/7),""))</f>
        <v/>
      </c>
      <c r="AX77" s="591"/>
      <c r="AY77" s="592"/>
      <c r="AZ77" s="593"/>
      <c r="BA77" s="593"/>
      <c r="BB77" s="593"/>
      <c r="BC77" s="593"/>
      <c r="BD77" s="594"/>
    </row>
    <row r="78" spans="1:56" ht="39.9" customHeight="1">
      <c r="A78" s="72"/>
      <c r="B78" s="88">
        <f t="shared" ref="B78:B112" si="5">B77+1</f>
        <v>66</v>
      </c>
      <c r="C78" s="578"/>
      <c r="D78" s="579"/>
      <c r="E78" s="580"/>
      <c r="F78" s="581"/>
      <c r="G78" s="582"/>
      <c r="H78" s="583"/>
      <c r="I78" s="583"/>
      <c r="J78" s="583"/>
      <c r="K78" s="584"/>
      <c r="L78" s="585"/>
      <c r="M78" s="586"/>
      <c r="N78" s="586"/>
      <c r="O78" s="587"/>
      <c r="P78" s="89"/>
      <c r="Q78" s="90"/>
      <c r="R78" s="90"/>
      <c r="S78" s="90"/>
      <c r="T78" s="90"/>
      <c r="U78" s="90"/>
      <c r="V78" s="91"/>
      <c r="W78" s="89"/>
      <c r="X78" s="90"/>
      <c r="Y78" s="90"/>
      <c r="Z78" s="90"/>
      <c r="AA78" s="90"/>
      <c r="AB78" s="90"/>
      <c r="AC78" s="91"/>
      <c r="AD78" s="89"/>
      <c r="AE78" s="90"/>
      <c r="AF78" s="90"/>
      <c r="AG78" s="90"/>
      <c r="AH78" s="90"/>
      <c r="AI78" s="90"/>
      <c r="AJ78" s="91"/>
      <c r="AK78" s="89"/>
      <c r="AL78" s="90"/>
      <c r="AM78" s="90"/>
      <c r="AN78" s="90"/>
      <c r="AO78" s="90"/>
      <c r="AP78" s="90"/>
      <c r="AQ78" s="91"/>
      <c r="AR78" s="89"/>
      <c r="AS78" s="90"/>
      <c r="AT78" s="91"/>
      <c r="AU78" s="588" t="str">
        <f t="shared" si="3"/>
        <v/>
      </c>
      <c r="AV78" s="589"/>
      <c r="AW78" s="590" t="str">
        <f t="shared" si="4"/>
        <v/>
      </c>
      <c r="AX78" s="591"/>
      <c r="AY78" s="592"/>
      <c r="AZ78" s="593"/>
      <c r="BA78" s="593"/>
      <c r="BB78" s="593"/>
      <c r="BC78" s="593"/>
      <c r="BD78" s="594"/>
    </row>
    <row r="79" spans="1:56" ht="39.9" customHeight="1">
      <c r="A79" s="72"/>
      <c r="B79" s="88">
        <f t="shared" si="5"/>
        <v>67</v>
      </c>
      <c r="C79" s="578"/>
      <c r="D79" s="579"/>
      <c r="E79" s="580"/>
      <c r="F79" s="581"/>
      <c r="G79" s="582"/>
      <c r="H79" s="583"/>
      <c r="I79" s="583"/>
      <c r="J79" s="583"/>
      <c r="K79" s="584"/>
      <c r="L79" s="585"/>
      <c r="M79" s="586"/>
      <c r="N79" s="586"/>
      <c r="O79" s="587"/>
      <c r="P79" s="89"/>
      <c r="Q79" s="90"/>
      <c r="R79" s="90"/>
      <c r="S79" s="90"/>
      <c r="T79" s="90"/>
      <c r="U79" s="90"/>
      <c r="V79" s="91"/>
      <c r="W79" s="89"/>
      <c r="X79" s="90"/>
      <c r="Y79" s="90"/>
      <c r="Z79" s="90"/>
      <c r="AA79" s="90"/>
      <c r="AB79" s="90"/>
      <c r="AC79" s="91"/>
      <c r="AD79" s="89"/>
      <c r="AE79" s="90"/>
      <c r="AF79" s="90"/>
      <c r="AG79" s="90"/>
      <c r="AH79" s="90"/>
      <c r="AI79" s="90"/>
      <c r="AJ79" s="91"/>
      <c r="AK79" s="89"/>
      <c r="AL79" s="90"/>
      <c r="AM79" s="90"/>
      <c r="AN79" s="90"/>
      <c r="AO79" s="90"/>
      <c r="AP79" s="90"/>
      <c r="AQ79" s="91"/>
      <c r="AR79" s="89"/>
      <c r="AS79" s="90"/>
      <c r="AT79" s="91"/>
      <c r="AU79" s="588" t="str">
        <f t="shared" si="3"/>
        <v/>
      </c>
      <c r="AV79" s="589"/>
      <c r="AW79" s="590" t="str">
        <f t="shared" si="4"/>
        <v/>
      </c>
      <c r="AX79" s="591"/>
      <c r="AY79" s="592"/>
      <c r="AZ79" s="593"/>
      <c r="BA79" s="593"/>
      <c r="BB79" s="593"/>
      <c r="BC79" s="593"/>
      <c r="BD79" s="594"/>
    </row>
    <row r="80" spans="1:56" ht="39.9" customHeight="1">
      <c r="A80" s="72"/>
      <c r="B80" s="88">
        <f t="shared" si="5"/>
        <v>68</v>
      </c>
      <c r="C80" s="578"/>
      <c r="D80" s="579"/>
      <c r="E80" s="580"/>
      <c r="F80" s="581"/>
      <c r="G80" s="582"/>
      <c r="H80" s="583"/>
      <c r="I80" s="583"/>
      <c r="J80" s="583"/>
      <c r="K80" s="584"/>
      <c r="L80" s="585"/>
      <c r="M80" s="586"/>
      <c r="N80" s="586"/>
      <c r="O80" s="587"/>
      <c r="P80" s="89"/>
      <c r="Q80" s="90"/>
      <c r="R80" s="90"/>
      <c r="S80" s="90"/>
      <c r="T80" s="90"/>
      <c r="U80" s="90"/>
      <c r="V80" s="91"/>
      <c r="W80" s="89"/>
      <c r="X80" s="90"/>
      <c r="Y80" s="90"/>
      <c r="Z80" s="90"/>
      <c r="AA80" s="90"/>
      <c r="AB80" s="90"/>
      <c r="AC80" s="91"/>
      <c r="AD80" s="89"/>
      <c r="AE80" s="90"/>
      <c r="AF80" s="90"/>
      <c r="AG80" s="90"/>
      <c r="AH80" s="90"/>
      <c r="AI80" s="90"/>
      <c r="AJ80" s="91"/>
      <c r="AK80" s="89"/>
      <c r="AL80" s="90"/>
      <c r="AM80" s="90"/>
      <c r="AN80" s="90"/>
      <c r="AO80" s="90"/>
      <c r="AP80" s="90"/>
      <c r="AQ80" s="91"/>
      <c r="AR80" s="89"/>
      <c r="AS80" s="90"/>
      <c r="AT80" s="91"/>
      <c r="AU80" s="588" t="str">
        <f t="shared" si="3"/>
        <v/>
      </c>
      <c r="AV80" s="589"/>
      <c r="AW80" s="590" t="str">
        <f t="shared" si="4"/>
        <v/>
      </c>
      <c r="AX80" s="591"/>
      <c r="AY80" s="592"/>
      <c r="AZ80" s="593"/>
      <c r="BA80" s="593"/>
      <c r="BB80" s="593"/>
      <c r="BC80" s="593"/>
      <c r="BD80" s="594"/>
    </row>
    <row r="81" spans="1:56" ht="39.9" customHeight="1">
      <c r="A81" s="72"/>
      <c r="B81" s="88">
        <f t="shared" si="5"/>
        <v>69</v>
      </c>
      <c r="C81" s="578"/>
      <c r="D81" s="579"/>
      <c r="E81" s="580"/>
      <c r="F81" s="581"/>
      <c r="G81" s="582"/>
      <c r="H81" s="583"/>
      <c r="I81" s="583"/>
      <c r="J81" s="583"/>
      <c r="K81" s="584"/>
      <c r="L81" s="585"/>
      <c r="M81" s="586"/>
      <c r="N81" s="586"/>
      <c r="O81" s="587"/>
      <c r="P81" s="89"/>
      <c r="Q81" s="90"/>
      <c r="R81" s="90"/>
      <c r="S81" s="90"/>
      <c r="T81" s="90"/>
      <c r="U81" s="90"/>
      <c r="V81" s="91"/>
      <c r="W81" s="89"/>
      <c r="X81" s="90"/>
      <c r="Y81" s="90"/>
      <c r="Z81" s="90"/>
      <c r="AA81" s="90"/>
      <c r="AB81" s="90"/>
      <c r="AC81" s="91"/>
      <c r="AD81" s="89"/>
      <c r="AE81" s="90"/>
      <c r="AF81" s="90"/>
      <c r="AG81" s="90"/>
      <c r="AH81" s="90"/>
      <c r="AI81" s="90"/>
      <c r="AJ81" s="91"/>
      <c r="AK81" s="89"/>
      <c r="AL81" s="90"/>
      <c r="AM81" s="90"/>
      <c r="AN81" s="90"/>
      <c r="AO81" s="90"/>
      <c r="AP81" s="90"/>
      <c r="AQ81" s="91"/>
      <c r="AR81" s="89"/>
      <c r="AS81" s="90"/>
      <c r="AT81" s="91"/>
      <c r="AU81" s="588" t="str">
        <f t="shared" si="3"/>
        <v/>
      </c>
      <c r="AV81" s="589"/>
      <c r="AW81" s="590" t="str">
        <f t="shared" si="4"/>
        <v/>
      </c>
      <c r="AX81" s="591"/>
      <c r="AY81" s="592"/>
      <c r="AZ81" s="593"/>
      <c r="BA81" s="593"/>
      <c r="BB81" s="593"/>
      <c r="BC81" s="593"/>
      <c r="BD81" s="594"/>
    </row>
    <row r="82" spans="1:56" ht="39.9" customHeight="1">
      <c r="A82" s="72"/>
      <c r="B82" s="88">
        <f t="shared" si="5"/>
        <v>70</v>
      </c>
      <c r="C82" s="578"/>
      <c r="D82" s="579"/>
      <c r="E82" s="580"/>
      <c r="F82" s="581"/>
      <c r="G82" s="582"/>
      <c r="H82" s="583"/>
      <c r="I82" s="583"/>
      <c r="J82" s="583"/>
      <c r="K82" s="584"/>
      <c r="L82" s="585"/>
      <c r="M82" s="586"/>
      <c r="N82" s="586"/>
      <c r="O82" s="587"/>
      <c r="P82" s="89"/>
      <c r="Q82" s="90"/>
      <c r="R82" s="90"/>
      <c r="S82" s="90"/>
      <c r="T82" s="90"/>
      <c r="U82" s="90"/>
      <c r="V82" s="91"/>
      <c r="W82" s="89"/>
      <c r="X82" s="90"/>
      <c r="Y82" s="90"/>
      <c r="Z82" s="90"/>
      <c r="AA82" s="90"/>
      <c r="AB82" s="90"/>
      <c r="AC82" s="91"/>
      <c r="AD82" s="89"/>
      <c r="AE82" s="90"/>
      <c r="AF82" s="90"/>
      <c r="AG82" s="90"/>
      <c r="AH82" s="90"/>
      <c r="AI82" s="90"/>
      <c r="AJ82" s="91"/>
      <c r="AK82" s="89"/>
      <c r="AL82" s="90"/>
      <c r="AM82" s="90"/>
      <c r="AN82" s="90"/>
      <c r="AO82" s="90"/>
      <c r="AP82" s="90"/>
      <c r="AQ82" s="91"/>
      <c r="AR82" s="89"/>
      <c r="AS82" s="90"/>
      <c r="AT82" s="91"/>
      <c r="AU82" s="588" t="str">
        <f t="shared" si="3"/>
        <v/>
      </c>
      <c r="AV82" s="589"/>
      <c r="AW82" s="590" t="str">
        <f t="shared" si="4"/>
        <v/>
      </c>
      <c r="AX82" s="591"/>
      <c r="AY82" s="592"/>
      <c r="AZ82" s="593"/>
      <c r="BA82" s="593"/>
      <c r="BB82" s="593"/>
      <c r="BC82" s="593"/>
      <c r="BD82" s="594"/>
    </row>
    <row r="83" spans="1:56" ht="39.9" customHeight="1">
      <c r="A83" s="72"/>
      <c r="B83" s="88">
        <f t="shared" si="5"/>
        <v>71</v>
      </c>
      <c r="C83" s="578"/>
      <c r="D83" s="579"/>
      <c r="E83" s="580"/>
      <c r="F83" s="581"/>
      <c r="G83" s="582"/>
      <c r="H83" s="583"/>
      <c r="I83" s="583"/>
      <c r="J83" s="583"/>
      <c r="K83" s="584"/>
      <c r="L83" s="585"/>
      <c r="M83" s="586"/>
      <c r="N83" s="586"/>
      <c r="O83" s="587"/>
      <c r="P83" s="89"/>
      <c r="Q83" s="90"/>
      <c r="R83" s="90"/>
      <c r="S83" s="90"/>
      <c r="T83" s="90"/>
      <c r="U83" s="90"/>
      <c r="V83" s="91"/>
      <c r="W83" s="89"/>
      <c r="X83" s="90"/>
      <c r="Y83" s="90"/>
      <c r="Z83" s="90"/>
      <c r="AA83" s="90"/>
      <c r="AB83" s="90"/>
      <c r="AC83" s="91"/>
      <c r="AD83" s="89"/>
      <c r="AE83" s="90"/>
      <c r="AF83" s="90"/>
      <c r="AG83" s="90"/>
      <c r="AH83" s="90"/>
      <c r="AI83" s="90"/>
      <c r="AJ83" s="91"/>
      <c r="AK83" s="89"/>
      <c r="AL83" s="90"/>
      <c r="AM83" s="90"/>
      <c r="AN83" s="90"/>
      <c r="AO83" s="90"/>
      <c r="AP83" s="90"/>
      <c r="AQ83" s="91"/>
      <c r="AR83" s="89"/>
      <c r="AS83" s="90"/>
      <c r="AT83" s="91"/>
      <c r="AU83" s="588" t="str">
        <f t="shared" si="3"/>
        <v/>
      </c>
      <c r="AV83" s="589"/>
      <c r="AW83" s="590" t="str">
        <f t="shared" si="4"/>
        <v/>
      </c>
      <c r="AX83" s="591"/>
      <c r="AY83" s="592"/>
      <c r="AZ83" s="593"/>
      <c r="BA83" s="593"/>
      <c r="BB83" s="593"/>
      <c r="BC83" s="593"/>
      <c r="BD83" s="594"/>
    </row>
    <row r="84" spans="1:56" ht="39.9" customHeight="1">
      <c r="A84" s="72"/>
      <c r="B84" s="88">
        <f t="shared" si="5"/>
        <v>72</v>
      </c>
      <c r="C84" s="578"/>
      <c r="D84" s="579"/>
      <c r="E84" s="580"/>
      <c r="F84" s="581"/>
      <c r="G84" s="582"/>
      <c r="H84" s="583"/>
      <c r="I84" s="583"/>
      <c r="J84" s="583"/>
      <c r="K84" s="584"/>
      <c r="L84" s="585"/>
      <c r="M84" s="586"/>
      <c r="N84" s="586"/>
      <c r="O84" s="587"/>
      <c r="P84" s="89"/>
      <c r="Q84" s="90"/>
      <c r="R84" s="90"/>
      <c r="S84" s="90"/>
      <c r="T84" s="90"/>
      <c r="U84" s="90"/>
      <c r="V84" s="91"/>
      <c r="W84" s="89"/>
      <c r="X84" s="90"/>
      <c r="Y84" s="90"/>
      <c r="Z84" s="90"/>
      <c r="AA84" s="90"/>
      <c r="AB84" s="90"/>
      <c r="AC84" s="91"/>
      <c r="AD84" s="89"/>
      <c r="AE84" s="90"/>
      <c r="AF84" s="90"/>
      <c r="AG84" s="90"/>
      <c r="AH84" s="90"/>
      <c r="AI84" s="90"/>
      <c r="AJ84" s="91"/>
      <c r="AK84" s="89"/>
      <c r="AL84" s="90"/>
      <c r="AM84" s="90"/>
      <c r="AN84" s="90"/>
      <c r="AO84" s="90"/>
      <c r="AP84" s="90"/>
      <c r="AQ84" s="91"/>
      <c r="AR84" s="89"/>
      <c r="AS84" s="90"/>
      <c r="AT84" s="91"/>
      <c r="AU84" s="588" t="str">
        <f t="shared" si="3"/>
        <v/>
      </c>
      <c r="AV84" s="589"/>
      <c r="AW84" s="590" t="str">
        <f t="shared" si="4"/>
        <v/>
      </c>
      <c r="AX84" s="591"/>
      <c r="AY84" s="592"/>
      <c r="AZ84" s="593"/>
      <c r="BA84" s="593"/>
      <c r="BB84" s="593"/>
      <c r="BC84" s="593"/>
      <c r="BD84" s="594"/>
    </row>
    <row r="85" spans="1:56" ht="39.9" customHeight="1">
      <c r="A85" s="72"/>
      <c r="B85" s="88">
        <f t="shared" si="5"/>
        <v>73</v>
      </c>
      <c r="C85" s="578"/>
      <c r="D85" s="579"/>
      <c r="E85" s="580"/>
      <c r="F85" s="581"/>
      <c r="G85" s="582"/>
      <c r="H85" s="583"/>
      <c r="I85" s="583"/>
      <c r="J85" s="583"/>
      <c r="K85" s="584"/>
      <c r="L85" s="585"/>
      <c r="M85" s="586"/>
      <c r="N85" s="586"/>
      <c r="O85" s="587"/>
      <c r="P85" s="89"/>
      <c r="Q85" s="90"/>
      <c r="R85" s="90"/>
      <c r="S85" s="90"/>
      <c r="T85" s="90"/>
      <c r="U85" s="90"/>
      <c r="V85" s="91"/>
      <c r="W85" s="89"/>
      <c r="X85" s="90"/>
      <c r="Y85" s="90"/>
      <c r="Z85" s="90"/>
      <c r="AA85" s="90"/>
      <c r="AB85" s="90"/>
      <c r="AC85" s="91"/>
      <c r="AD85" s="89"/>
      <c r="AE85" s="90"/>
      <c r="AF85" s="90"/>
      <c r="AG85" s="90"/>
      <c r="AH85" s="90"/>
      <c r="AI85" s="90"/>
      <c r="AJ85" s="91"/>
      <c r="AK85" s="89"/>
      <c r="AL85" s="90"/>
      <c r="AM85" s="90"/>
      <c r="AN85" s="90"/>
      <c r="AO85" s="90"/>
      <c r="AP85" s="90"/>
      <c r="AQ85" s="91"/>
      <c r="AR85" s="89"/>
      <c r="AS85" s="90"/>
      <c r="AT85" s="91"/>
      <c r="AU85" s="588" t="str">
        <f t="shared" si="3"/>
        <v/>
      </c>
      <c r="AV85" s="589"/>
      <c r="AW85" s="590" t="str">
        <f t="shared" si="4"/>
        <v/>
      </c>
      <c r="AX85" s="591"/>
      <c r="AY85" s="592"/>
      <c r="AZ85" s="593"/>
      <c r="BA85" s="593"/>
      <c r="BB85" s="593"/>
      <c r="BC85" s="593"/>
      <c r="BD85" s="594"/>
    </row>
    <row r="86" spans="1:56" ht="39.9" customHeight="1">
      <c r="A86" s="72"/>
      <c r="B86" s="88">
        <f t="shared" si="5"/>
        <v>74</v>
      </c>
      <c r="C86" s="578"/>
      <c r="D86" s="579"/>
      <c r="E86" s="580"/>
      <c r="F86" s="581"/>
      <c r="G86" s="582"/>
      <c r="H86" s="583"/>
      <c r="I86" s="583"/>
      <c r="J86" s="583"/>
      <c r="K86" s="584"/>
      <c r="L86" s="585"/>
      <c r="M86" s="586"/>
      <c r="N86" s="586"/>
      <c r="O86" s="587"/>
      <c r="P86" s="89"/>
      <c r="Q86" s="90"/>
      <c r="R86" s="90"/>
      <c r="S86" s="90"/>
      <c r="T86" s="90"/>
      <c r="U86" s="90"/>
      <c r="V86" s="91"/>
      <c r="W86" s="89"/>
      <c r="X86" s="90"/>
      <c r="Y86" s="90"/>
      <c r="Z86" s="90"/>
      <c r="AA86" s="90"/>
      <c r="AB86" s="90"/>
      <c r="AC86" s="91"/>
      <c r="AD86" s="89"/>
      <c r="AE86" s="90"/>
      <c r="AF86" s="90"/>
      <c r="AG86" s="90"/>
      <c r="AH86" s="90"/>
      <c r="AI86" s="90"/>
      <c r="AJ86" s="91"/>
      <c r="AK86" s="89"/>
      <c r="AL86" s="90"/>
      <c r="AM86" s="90"/>
      <c r="AN86" s="90"/>
      <c r="AO86" s="90"/>
      <c r="AP86" s="90"/>
      <c r="AQ86" s="91"/>
      <c r="AR86" s="89"/>
      <c r="AS86" s="90"/>
      <c r="AT86" s="91"/>
      <c r="AU86" s="588" t="str">
        <f t="shared" si="3"/>
        <v/>
      </c>
      <c r="AV86" s="589"/>
      <c r="AW86" s="590" t="str">
        <f t="shared" si="4"/>
        <v/>
      </c>
      <c r="AX86" s="591"/>
      <c r="AY86" s="592"/>
      <c r="AZ86" s="593"/>
      <c r="BA86" s="593"/>
      <c r="BB86" s="593"/>
      <c r="BC86" s="593"/>
      <c r="BD86" s="594"/>
    </row>
    <row r="87" spans="1:56" ht="39.9" customHeight="1">
      <c r="A87" s="72"/>
      <c r="B87" s="88">
        <f t="shared" si="5"/>
        <v>75</v>
      </c>
      <c r="C87" s="578"/>
      <c r="D87" s="579"/>
      <c r="E87" s="580"/>
      <c r="F87" s="581"/>
      <c r="G87" s="582"/>
      <c r="H87" s="583"/>
      <c r="I87" s="583"/>
      <c r="J87" s="583"/>
      <c r="K87" s="584"/>
      <c r="L87" s="585"/>
      <c r="M87" s="586"/>
      <c r="N87" s="586"/>
      <c r="O87" s="587"/>
      <c r="P87" s="89"/>
      <c r="Q87" s="90"/>
      <c r="R87" s="90"/>
      <c r="S87" s="90"/>
      <c r="T87" s="90"/>
      <c r="U87" s="90"/>
      <c r="V87" s="91"/>
      <c r="W87" s="89"/>
      <c r="X87" s="90"/>
      <c r="Y87" s="90"/>
      <c r="Z87" s="90"/>
      <c r="AA87" s="90"/>
      <c r="AB87" s="90"/>
      <c r="AC87" s="91"/>
      <c r="AD87" s="89"/>
      <c r="AE87" s="90"/>
      <c r="AF87" s="90"/>
      <c r="AG87" s="90"/>
      <c r="AH87" s="90"/>
      <c r="AI87" s="90"/>
      <c r="AJ87" s="91"/>
      <c r="AK87" s="89"/>
      <c r="AL87" s="90"/>
      <c r="AM87" s="90"/>
      <c r="AN87" s="90"/>
      <c r="AO87" s="90"/>
      <c r="AP87" s="90"/>
      <c r="AQ87" s="91"/>
      <c r="AR87" s="89"/>
      <c r="AS87" s="90"/>
      <c r="AT87" s="91"/>
      <c r="AU87" s="588" t="str">
        <f t="shared" si="3"/>
        <v/>
      </c>
      <c r="AV87" s="589"/>
      <c r="AW87" s="590" t="str">
        <f t="shared" si="4"/>
        <v/>
      </c>
      <c r="AX87" s="591"/>
      <c r="AY87" s="592"/>
      <c r="AZ87" s="593"/>
      <c r="BA87" s="593"/>
      <c r="BB87" s="593"/>
      <c r="BC87" s="593"/>
      <c r="BD87" s="594"/>
    </row>
    <row r="88" spans="1:56" ht="39.9" customHeight="1">
      <c r="A88" s="72"/>
      <c r="B88" s="88">
        <f t="shared" si="5"/>
        <v>76</v>
      </c>
      <c r="C88" s="578"/>
      <c r="D88" s="579"/>
      <c r="E88" s="580"/>
      <c r="F88" s="581"/>
      <c r="G88" s="582"/>
      <c r="H88" s="583"/>
      <c r="I88" s="583"/>
      <c r="J88" s="583"/>
      <c r="K88" s="584"/>
      <c r="L88" s="585"/>
      <c r="M88" s="586"/>
      <c r="N88" s="586"/>
      <c r="O88" s="587"/>
      <c r="P88" s="89"/>
      <c r="Q88" s="90"/>
      <c r="R88" s="90"/>
      <c r="S88" s="90"/>
      <c r="T88" s="90"/>
      <c r="U88" s="90"/>
      <c r="V88" s="91"/>
      <c r="W88" s="89"/>
      <c r="X88" s="90"/>
      <c r="Y88" s="90"/>
      <c r="Z88" s="90"/>
      <c r="AA88" s="90"/>
      <c r="AB88" s="90"/>
      <c r="AC88" s="91"/>
      <c r="AD88" s="89"/>
      <c r="AE88" s="90"/>
      <c r="AF88" s="90"/>
      <c r="AG88" s="90"/>
      <c r="AH88" s="90"/>
      <c r="AI88" s="90"/>
      <c r="AJ88" s="91"/>
      <c r="AK88" s="89"/>
      <c r="AL88" s="90"/>
      <c r="AM88" s="90"/>
      <c r="AN88" s="90"/>
      <c r="AO88" s="90"/>
      <c r="AP88" s="90"/>
      <c r="AQ88" s="91"/>
      <c r="AR88" s="89"/>
      <c r="AS88" s="90"/>
      <c r="AT88" s="91"/>
      <c r="AU88" s="588" t="str">
        <f t="shared" si="3"/>
        <v/>
      </c>
      <c r="AV88" s="589"/>
      <c r="AW88" s="590" t="str">
        <f t="shared" si="4"/>
        <v/>
      </c>
      <c r="AX88" s="591"/>
      <c r="AY88" s="592"/>
      <c r="AZ88" s="593"/>
      <c r="BA88" s="593"/>
      <c r="BB88" s="593"/>
      <c r="BC88" s="593"/>
      <c r="BD88" s="594"/>
    </row>
    <row r="89" spans="1:56" ht="39.9" customHeight="1">
      <c r="A89" s="72"/>
      <c r="B89" s="88">
        <f t="shared" si="5"/>
        <v>77</v>
      </c>
      <c r="C89" s="578"/>
      <c r="D89" s="579"/>
      <c r="E89" s="580"/>
      <c r="F89" s="581"/>
      <c r="G89" s="582"/>
      <c r="H89" s="583"/>
      <c r="I89" s="583"/>
      <c r="J89" s="583"/>
      <c r="K89" s="584"/>
      <c r="L89" s="585"/>
      <c r="M89" s="586"/>
      <c r="N89" s="586"/>
      <c r="O89" s="587"/>
      <c r="P89" s="89"/>
      <c r="Q89" s="90"/>
      <c r="R89" s="90"/>
      <c r="S89" s="90"/>
      <c r="T89" s="90"/>
      <c r="U89" s="90"/>
      <c r="V89" s="91"/>
      <c r="W89" s="89"/>
      <c r="X89" s="90"/>
      <c r="Y89" s="90"/>
      <c r="Z89" s="90"/>
      <c r="AA89" s="90"/>
      <c r="AB89" s="90"/>
      <c r="AC89" s="91"/>
      <c r="AD89" s="89"/>
      <c r="AE89" s="90"/>
      <c r="AF89" s="90"/>
      <c r="AG89" s="90"/>
      <c r="AH89" s="90"/>
      <c r="AI89" s="90"/>
      <c r="AJ89" s="91"/>
      <c r="AK89" s="89"/>
      <c r="AL89" s="90"/>
      <c r="AM89" s="90"/>
      <c r="AN89" s="90"/>
      <c r="AO89" s="90"/>
      <c r="AP89" s="90"/>
      <c r="AQ89" s="91"/>
      <c r="AR89" s="89"/>
      <c r="AS89" s="90"/>
      <c r="AT89" s="91"/>
      <c r="AU89" s="588" t="str">
        <f t="shared" si="3"/>
        <v/>
      </c>
      <c r="AV89" s="589"/>
      <c r="AW89" s="590" t="str">
        <f t="shared" si="4"/>
        <v/>
      </c>
      <c r="AX89" s="591"/>
      <c r="AY89" s="592"/>
      <c r="AZ89" s="593"/>
      <c r="BA89" s="593"/>
      <c r="BB89" s="593"/>
      <c r="BC89" s="593"/>
      <c r="BD89" s="594"/>
    </row>
    <row r="90" spans="1:56" ht="39.9" customHeight="1">
      <c r="A90" s="72"/>
      <c r="B90" s="88">
        <f t="shared" si="5"/>
        <v>78</v>
      </c>
      <c r="C90" s="578"/>
      <c r="D90" s="579"/>
      <c r="E90" s="580"/>
      <c r="F90" s="581"/>
      <c r="G90" s="582"/>
      <c r="H90" s="583"/>
      <c r="I90" s="583"/>
      <c r="J90" s="583"/>
      <c r="K90" s="584"/>
      <c r="L90" s="585"/>
      <c r="M90" s="586"/>
      <c r="N90" s="586"/>
      <c r="O90" s="587"/>
      <c r="P90" s="89"/>
      <c r="Q90" s="90"/>
      <c r="R90" s="90"/>
      <c r="S90" s="90"/>
      <c r="T90" s="90"/>
      <c r="U90" s="90"/>
      <c r="V90" s="91"/>
      <c r="W90" s="89"/>
      <c r="X90" s="90"/>
      <c r="Y90" s="90"/>
      <c r="Z90" s="90"/>
      <c r="AA90" s="90"/>
      <c r="AB90" s="90"/>
      <c r="AC90" s="91"/>
      <c r="AD90" s="89"/>
      <c r="AE90" s="90"/>
      <c r="AF90" s="90"/>
      <c r="AG90" s="90"/>
      <c r="AH90" s="90"/>
      <c r="AI90" s="90"/>
      <c r="AJ90" s="91"/>
      <c r="AK90" s="89"/>
      <c r="AL90" s="90"/>
      <c r="AM90" s="90"/>
      <c r="AN90" s="90"/>
      <c r="AO90" s="90"/>
      <c r="AP90" s="90"/>
      <c r="AQ90" s="91"/>
      <c r="AR90" s="89"/>
      <c r="AS90" s="90"/>
      <c r="AT90" s="91"/>
      <c r="AU90" s="588" t="str">
        <f t="shared" si="3"/>
        <v/>
      </c>
      <c r="AV90" s="589"/>
      <c r="AW90" s="590" t="str">
        <f t="shared" si="4"/>
        <v/>
      </c>
      <c r="AX90" s="591"/>
      <c r="AY90" s="592"/>
      <c r="AZ90" s="593"/>
      <c r="BA90" s="593"/>
      <c r="BB90" s="593"/>
      <c r="BC90" s="593"/>
      <c r="BD90" s="594"/>
    </row>
    <row r="91" spans="1:56" ht="39.9" customHeight="1">
      <c r="A91" s="72"/>
      <c r="B91" s="88">
        <f t="shared" si="5"/>
        <v>79</v>
      </c>
      <c r="C91" s="578"/>
      <c r="D91" s="579"/>
      <c r="E91" s="580"/>
      <c r="F91" s="581"/>
      <c r="G91" s="582"/>
      <c r="H91" s="583"/>
      <c r="I91" s="583"/>
      <c r="J91" s="583"/>
      <c r="K91" s="584"/>
      <c r="L91" s="585"/>
      <c r="M91" s="586"/>
      <c r="N91" s="586"/>
      <c r="O91" s="587"/>
      <c r="P91" s="89"/>
      <c r="Q91" s="90"/>
      <c r="R91" s="90"/>
      <c r="S91" s="90"/>
      <c r="T91" s="90"/>
      <c r="U91" s="90"/>
      <c r="V91" s="91"/>
      <c r="W91" s="89"/>
      <c r="X91" s="90"/>
      <c r="Y91" s="90"/>
      <c r="Z91" s="90"/>
      <c r="AA91" s="90"/>
      <c r="AB91" s="90"/>
      <c r="AC91" s="91"/>
      <c r="AD91" s="89"/>
      <c r="AE91" s="90"/>
      <c r="AF91" s="90"/>
      <c r="AG91" s="90"/>
      <c r="AH91" s="90"/>
      <c r="AI91" s="90"/>
      <c r="AJ91" s="91"/>
      <c r="AK91" s="89"/>
      <c r="AL91" s="90"/>
      <c r="AM91" s="90"/>
      <c r="AN91" s="90"/>
      <c r="AO91" s="90"/>
      <c r="AP91" s="90"/>
      <c r="AQ91" s="91"/>
      <c r="AR91" s="89"/>
      <c r="AS91" s="90"/>
      <c r="AT91" s="91"/>
      <c r="AU91" s="588" t="str">
        <f t="shared" si="3"/>
        <v/>
      </c>
      <c r="AV91" s="589"/>
      <c r="AW91" s="590" t="str">
        <f t="shared" si="4"/>
        <v/>
      </c>
      <c r="AX91" s="591"/>
      <c r="AY91" s="592"/>
      <c r="AZ91" s="593"/>
      <c r="BA91" s="593"/>
      <c r="BB91" s="593"/>
      <c r="BC91" s="593"/>
      <c r="BD91" s="594"/>
    </row>
    <row r="92" spans="1:56" ht="39.9" customHeight="1">
      <c r="A92" s="72"/>
      <c r="B92" s="88">
        <f t="shared" si="5"/>
        <v>80</v>
      </c>
      <c r="C92" s="578"/>
      <c r="D92" s="579"/>
      <c r="E92" s="580"/>
      <c r="F92" s="581"/>
      <c r="G92" s="582"/>
      <c r="H92" s="583"/>
      <c r="I92" s="583"/>
      <c r="J92" s="583"/>
      <c r="K92" s="584"/>
      <c r="L92" s="585"/>
      <c r="M92" s="586"/>
      <c r="N92" s="586"/>
      <c r="O92" s="587"/>
      <c r="P92" s="89"/>
      <c r="Q92" s="90"/>
      <c r="R92" s="90"/>
      <c r="S92" s="90"/>
      <c r="T92" s="90"/>
      <c r="U92" s="90"/>
      <c r="V92" s="91"/>
      <c r="W92" s="89"/>
      <c r="X92" s="90"/>
      <c r="Y92" s="90"/>
      <c r="Z92" s="90"/>
      <c r="AA92" s="90"/>
      <c r="AB92" s="90"/>
      <c r="AC92" s="91"/>
      <c r="AD92" s="89"/>
      <c r="AE92" s="90"/>
      <c r="AF92" s="90"/>
      <c r="AG92" s="90"/>
      <c r="AH92" s="90"/>
      <c r="AI92" s="90"/>
      <c r="AJ92" s="91"/>
      <c r="AK92" s="89"/>
      <c r="AL92" s="90"/>
      <c r="AM92" s="90"/>
      <c r="AN92" s="90"/>
      <c r="AO92" s="90"/>
      <c r="AP92" s="90"/>
      <c r="AQ92" s="91"/>
      <c r="AR92" s="89"/>
      <c r="AS92" s="90"/>
      <c r="AT92" s="91"/>
      <c r="AU92" s="588" t="str">
        <f t="shared" si="3"/>
        <v/>
      </c>
      <c r="AV92" s="589"/>
      <c r="AW92" s="590" t="str">
        <f t="shared" si="4"/>
        <v/>
      </c>
      <c r="AX92" s="591"/>
      <c r="AY92" s="592"/>
      <c r="AZ92" s="593"/>
      <c r="BA92" s="593"/>
      <c r="BB92" s="593"/>
      <c r="BC92" s="593"/>
      <c r="BD92" s="594"/>
    </row>
    <row r="93" spans="1:56" ht="39.9" customHeight="1">
      <c r="A93" s="72"/>
      <c r="B93" s="88">
        <f t="shared" si="5"/>
        <v>81</v>
      </c>
      <c r="C93" s="578"/>
      <c r="D93" s="579"/>
      <c r="E93" s="580"/>
      <c r="F93" s="581"/>
      <c r="G93" s="582"/>
      <c r="H93" s="583"/>
      <c r="I93" s="583"/>
      <c r="J93" s="583"/>
      <c r="K93" s="584"/>
      <c r="L93" s="585"/>
      <c r="M93" s="586"/>
      <c r="N93" s="586"/>
      <c r="O93" s="587"/>
      <c r="P93" s="89"/>
      <c r="Q93" s="90"/>
      <c r="R93" s="90"/>
      <c r="S93" s="90"/>
      <c r="T93" s="90"/>
      <c r="U93" s="90"/>
      <c r="V93" s="91"/>
      <c r="W93" s="89"/>
      <c r="X93" s="90"/>
      <c r="Y93" s="90"/>
      <c r="Z93" s="90"/>
      <c r="AA93" s="90"/>
      <c r="AB93" s="90"/>
      <c r="AC93" s="91"/>
      <c r="AD93" s="89"/>
      <c r="AE93" s="90"/>
      <c r="AF93" s="90"/>
      <c r="AG93" s="90"/>
      <c r="AH93" s="90"/>
      <c r="AI93" s="90"/>
      <c r="AJ93" s="91"/>
      <c r="AK93" s="89"/>
      <c r="AL93" s="90"/>
      <c r="AM93" s="90"/>
      <c r="AN93" s="90"/>
      <c r="AO93" s="90"/>
      <c r="AP93" s="90"/>
      <c r="AQ93" s="91"/>
      <c r="AR93" s="89"/>
      <c r="AS93" s="90"/>
      <c r="AT93" s="91"/>
      <c r="AU93" s="588" t="str">
        <f t="shared" si="3"/>
        <v/>
      </c>
      <c r="AV93" s="589"/>
      <c r="AW93" s="590" t="str">
        <f t="shared" si="4"/>
        <v/>
      </c>
      <c r="AX93" s="591"/>
      <c r="AY93" s="592"/>
      <c r="AZ93" s="593"/>
      <c r="BA93" s="593"/>
      <c r="BB93" s="593"/>
      <c r="BC93" s="593"/>
      <c r="BD93" s="594"/>
    </row>
    <row r="94" spans="1:56" ht="39.9" customHeight="1">
      <c r="A94" s="72"/>
      <c r="B94" s="88">
        <f t="shared" si="5"/>
        <v>82</v>
      </c>
      <c r="C94" s="578"/>
      <c r="D94" s="579"/>
      <c r="E94" s="580"/>
      <c r="F94" s="581"/>
      <c r="G94" s="582"/>
      <c r="H94" s="583"/>
      <c r="I94" s="583"/>
      <c r="J94" s="583"/>
      <c r="K94" s="584"/>
      <c r="L94" s="585"/>
      <c r="M94" s="586"/>
      <c r="N94" s="586"/>
      <c r="O94" s="587"/>
      <c r="P94" s="89"/>
      <c r="Q94" s="90"/>
      <c r="R94" s="90"/>
      <c r="S94" s="90"/>
      <c r="T94" s="90"/>
      <c r="U94" s="90"/>
      <c r="V94" s="91"/>
      <c r="W94" s="89"/>
      <c r="X94" s="90"/>
      <c r="Y94" s="90"/>
      <c r="Z94" s="90"/>
      <c r="AA94" s="90"/>
      <c r="AB94" s="90"/>
      <c r="AC94" s="91"/>
      <c r="AD94" s="89"/>
      <c r="AE94" s="90"/>
      <c r="AF94" s="90"/>
      <c r="AG94" s="90"/>
      <c r="AH94" s="90"/>
      <c r="AI94" s="90"/>
      <c r="AJ94" s="91"/>
      <c r="AK94" s="89"/>
      <c r="AL94" s="90"/>
      <c r="AM94" s="90"/>
      <c r="AN94" s="90"/>
      <c r="AO94" s="90"/>
      <c r="AP94" s="90"/>
      <c r="AQ94" s="91"/>
      <c r="AR94" s="89"/>
      <c r="AS94" s="90"/>
      <c r="AT94" s="91"/>
      <c r="AU94" s="588" t="str">
        <f t="shared" si="3"/>
        <v/>
      </c>
      <c r="AV94" s="589"/>
      <c r="AW94" s="590" t="str">
        <f t="shared" si="4"/>
        <v/>
      </c>
      <c r="AX94" s="591"/>
      <c r="AY94" s="592"/>
      <c r="AZ94" s="593"/>
      <c r="BA94" s="593"/>
      <c r="BB94" s="593"/>
      <c r="BC94" s="593"/>
      <c r="BD94" s="594"/>
    </row>
    <row r="95" spans="1:56" ht="39.9" customHeight="1">
      <c r="A95" s="72"/>
      <c r="B95" s="88">
        <f t="shared" si="5"/>
        <v>83</v>
      </c>
      <c r="C95" s="578"/>
      <c r="D95" s="579"/>
      <c r="E95" s="580"/>
      <c r="F95" s="581"/>
      <c r="G95" s="582"/>
      <c r="H95" s="583"/>
      <c r="I95" s="583"/>
      <c r="J95" s="583"/>
      <c r="K95" s="584"/>
      <c r="L95" s="585"/>
      <c r="M95" s="586"/>
      <c r="N95" s="586"/>
      <c r="O95" s="587"/>
      <c r="P95" s="89"/>
      <c r="Q95" s="90"/>
      <c r="R95" s="90"/>
      <c r="S95" s="90"/>
      <c r="T95" s="90"/>
      <c r="U95" s="90"/>
      <c r="V95" s="91"/>
      <c r="W95" s="89"/>
      <c r="X95" s="90"/>
      <c r="Y95" s="90"/>
      <c r="Z95" s="90"/>
      <c r="AA95" s="90"/>
      <c r="AB95" s="90"/>
      <c r="AC95" s="91"/>
      <c r="AD95" s="89"/>
      <c r="AE95" s="90"/>
      <c r="AF95" s="90"/>
      <c r="AG95" s="90"/>
      <c r="AH95" s="90"/>
      <c r="AI95" s="90"/>
      <c r="AJ95" s="91"/>
      <c r="AK95" s="89"/>
      <c r="AL95" s="90"/>
      <c r="AM95" s="90"/>
      <c r="AN95" s="90"/>
      <c r="AO95" s="90"/>
      <c r="AP95" s="90"/>
      <c r="AQ95" s="91"/>
      <c r="AR95" s="89"/>
      <c r="AS95" s="90"/>
      <c r="AT95" s="91"/>
      <c r="AU95" s="588" t="str">
        <f t="shared" ref="AU95:AU111" si="6">IF($AZ$3="４週",SUM(P95:AQ95),IF($AZ$3="暦月",SUM(P95:AT95),""))</f>
        <v/>
      </c>
      <c r="AV95" s="589"/>
      <c r="AW95" s="590" t="str">
        <f t="shared" si="4"/>
        <v/>
      </c>
      <c r="AX95" s="591"/>
      <c r="AY95" s="592"/>
      <c r="AZ95" s="593"/>
      <c r="BA95" s="593"/>
      <c r="BB95" s="593"/>
      <c r="BC95" s="593"/>
      <c r="BD95" s="594"/>
    </row>
    <row r="96" spans="1:56" ht="39.9" customHeight="1">
      <c r="A96" s="72"/>
      <c r="B96" s="88">
        <f t="shared" si="5"/>
        <v>84</v>
      </c>
      <c r="C96" s="578"/>
      <c r="D96" s="579"/>
      <c r="E96" s="580"/>
      <c r="F96" s="581"/>
      <c r="G96" s="582"/>
      <c r="H96" s="583"/>
      <c r="I96" s="583"/>
      <c r="J96" s="583"/>
      <c r="K96" s="584"/>
      <c r="L96" s="585"/>
      <c r="M96" s="586"/>
      <c r="N96" s="586"/>
      <c r="O96" s="587"/>
      <c r="P96" s="92"/>
      <c r="Q96" s="93"/>
      <c r="R96" s="93"/>
      <c r="S96" s="93"/>
      <c r="T96" s="93"/>
      <c r="U96" s="93"/>
      <c r="V96" s="94"/>
      <c r="W96" s="92"/>
      <c r="X96" s="93"/>
      <c r="Y96" s="93"/>
      <c r="Z96" s="93"/>
      <c r="AA96" s="93"/>
      <c r="AB96" s="93"/>
      <c r="AC96" s="94"/>
      <c r="AD96" s="92"/>
      <c r="AE96" s="93"/>
      <c r="AF96" s="93"/>
      <c r="AG96" s="93"/>
      <c r="AH96" s="93"/>
      <c r="AI96" s="93"/>
      <c r="AJ96" s="94"/>
      <c r="AK96" s="92"/>
      <c r="AL96" s="93"/>
      <c r="AM96" s="93"/>
      <c r="AN96" s="93"/>
      <c r="AO96" s="93"/>
      <c r="AP96" s="93"/>
      <c r="AQ96" s="94"/>
      <c r="AR96" s="92"/>
      <c r="AS96" s="93"/>
      <c r="AT96" s="94"/>
      <c r="AU96" s="588" t="str">
        <f t="shared" si="6"/>
        <v/>
      </c>
      <c r="AV96" s="589"/>
      <c r="AW96" s="590" t="str">
        <f t="shared" si="4"/>
        <v/>
      </c>
      <c r="AX96" s="591"/>
      <c r="AY96" s="592"/>
      <c r="AZ96" s="593"/>
      <c r="BA96" s="593"/>
      <c r="BB96" s="593"/>
      <c r="BC96" s="593"/>
      <c r="BD96" s="594"/>
    </row>
    <row r="97" spans="1:56" ht="39.9" customHeight="1">
      <c r="A97" s="72"/>
      <c r="B97" s="88">
        <f t="shared" si="5"/>
        <v>85</v>
      </c>
      <c r="C97" s="578"/>
      <c r="D97" s="579"/>
      <c r="E97" s="580"/>
      <c r="F97" s="581"/>
      <c r="G97" s="582"/>
      <c r="H97" s="583"/>
      <c r="I97" s="583"/>
      <c r="J97" s="583"/>
      <c r="K97" s="584"/>
      <c r="L97" s="585"/>
      <c r="M97" s="586"/>
      <c r="N97" s="586"/>
      <c r="O97" s="587"/>
      <c r="P97" s="89"/>
      <c r="Q97" s="90"/>
      <c r="R97" s="90"/>
      <c r="S97" s="90"/>
      <c r="T97" s="90"/>
      <c r="U97" s="90"/>
      <c r="V97" s="91"/>
      <c r="W97" s="89"/>
      <c r="X97" s="90"/>
      <c r="Y97" s="90"/>
      <c r="Z97" s="90"/>
      <c r="AA97" s="90"/>
      <c r="AB97" s="90"/>
      <c r="AC97" s="91"/>
      <c r="AD97" s="89"/>
      <c r="AE97" s="90"/>
      <c r="AF97" s="90"/>
      <c r="AG97" s="90"/>
      <c r="AH97" s="90"/>
      <c r="AI97" s="90"/>
      <c r="AJ97" s="91"/>
      <c r="AK97" s="89"/>
      <c r="AL97" s="90"/>
      <c r="AM97" s="90"/>
      <c r="AN97" s="90"/>
      <c r="AO97" s="90"/>
      <c r="AP97" s="90"/>
      <c r="AQ97" s="91"/>
      <c r="AR97" s="89"/>
      <c r="AS97" s="90"/>
      <c r="AT97" s="91"/>
      <c r="AU97" s="588" t="str">
        <f t="shared" si="6"/>
        <v/>
      </c>
      <c r="AV97" s="589"/>
      <c r="AW97" s="590" t="str">
        <f t="shared" si="4"/>
        <v/>
      </c>
      <c r="AX97" s="591"/>
      <c r="AY97" s="592"/>
      <c r="AZ97" s="593"/>
      <c r="BA97" s="593"/>
      <c r="BB97" s="593"/>
      <c r="BC97" s="593"/>
      <c r="BD97" s="594"/>
    </row>
    <row r="98" spans="1:56" ht="39.9" customHeight="1">
      <c r="A98" s="72"/>
      <c r="B98" s="88">
        <f t="shared" si="5"/>
        <v>86</v>
      </c>
      <c r="C98" s="578"/>
      <c r="D98" s="579"/>
      <c r="E98" s="580"/>
      <c r="F98" s="581"/>
      <c r="G98" s="582"/>
      <c r="H98" s="583"/>
      <c r="I98" s="583"/>
      <c r="J98" s="583"/>
      <c r="K98" s="584"/>
      <c r="L98" s="585"/>
      <c r="M98" s="586"/>
      <c r="N98" s="586"/>
      <c r="O98" s="587"/>
      <c r="P98" s="89"/>
      <c r="Q98" s="90"/>
      <c r="R98" s="90"/>
      <c r="S98" s="90"/>
      <c r="T98" s="90"/>
      <c r="U98" s="90"/>
      <c r="V98" s="91"/>
      <c r="W98" s="89"/>
      <c r="X98" s="90"/>
      <c r="Y98" s="90"/>
      <c r="Z98" s="90"/>
      <c r="AA98" s="90"/>
      <c r="AB98" s="90"/>
      <c r="AC98" s="91"/>
      <c r="AD98" s="89"/>
      <c r="AE98" s="90"/>
      <c r="AF98" s="90"/>
      <c r="AG98" s="90"/>
      <c r="AH98" s="90"/>
      <c r="AI98" s="90"/>
      <c r="AJ98" s="91"/>
      <c r="AK98" s="89"/>
      <c r="AL98" s="90"/>
      <c r="AM98" s="90"/>
      <c r="AN98" s="90"/>
      <c r="AO98" s="90"/>
      <c r="AP98" s="90"/>
      <c r="AQ98" s="91"/>
      <c r="AR98" s="89"/>
      <c r="AS98" s="90"/>
      <c r="AT98" s="91"/>
      <c r="AU98" s="588" t="str">
        <f t="shared" si="6"/>
        <v/>
      </c>
      <c r="AV98" s="589"/>
      <c r="AW98" s="590" t="str">
        <f t="shared" si="4"/>
        <v/>
      </c>
      <c r="AX98" s="591"/>
      <c r="AY98" s="592"/>
      <c r="AZ98" s="593"/>
      <c r="BA98" s="593"/>
      <c r="BB98" s="593"/>
      <c r="BC98" s="593"/>
      <c r="BD98" s="594"/>
    </row>
    <row r="99" spans="1:56" ht="39.9" customHeight="1">
      <c r="A99" s="72"/>
      <c r="B99" s="88">
        <f t="shared" si="5"/>
        <v>87</v>
      </c>
      <c r="C99" s="578"/>
      <c r="D99" s="579"/>
      <c r="E99" s="580"/>
      <c r="F99" s="581"/>
      <c r="G99" s="582"/>
      <c r="H99" s="583"/>
      <c r="I99" s="583"/>
      <c r="J99" s="583"/>
      <c r="K99" s="584"/>
      <c r="L99" s="585"/>
      <c r="M99" s="586"/>
      <c r="N99" s="586"/>
      <c r="O99" s="587"/>
      <c r="P99" s="89"/>
      <c r="Q99" s="90"/>
      <c r="R99" s="90"/>
      <c r="S99" s="90"/>
      <c r="T99" s="90"/>
      <c r="U99" s="90"/>
      <c r="V99" s="91"/>
      <c r="W99" s="89"/>
      <c r="X99" s="90"/>
      <c r="Y99" s="90"/>
      <c r="Z99" s="90"/>
      <c r="AA99" s="90"/>
      <c r="AB99" s="90"/>
      <c r="AC99" s="91"/>
      <c r="AD99" s="89"/>
      <c r="AE99" s="90"/>
      <c r="AF99" s="90"/>
      <c r="AG99" s="90"/>
      <c r="AH99" s="90"/>
      <c r="AI99" s="90"/>
      <c r="AJ99" s="91"/>
      <c r="AK99" s="89"/>
      <c r="AL99" s="90"/>
      <c r="AM99" s="90"/>
      <c r="AN99" s="90"/>
      <c r="AO99" s="90"/>
      <c r="AP99" s="90"/>
      <c r="AQ99" s="91"/>
      <c r="AR99" s="89"/>
      <c r="AS99" s="90"/>
      <c r="AT99" s="91"/>
      <c r="AU99" s="588" t="str">
        <f t="shared" si="6"/>
        <v/>
      </c>
      <c r="AV99" s="589"/>
      <c r="AW99" s="590" t="str">
        <f t="shared" si="4"/>
        <v/>
      </c>
      <c r="AX99" s="591"/>
      <c r="AY99" s="592"/>
      <c r="AZ99" s="593"/>
      <c r="BA99" s="593"/>
      <c r="BB99" s="593"/>
      <c r="BC99" s="593"/>
      <c r="BD99" s="594"/>
    </row>
    <row r="100" spans="1:56" ht="39.9" customHeight="1">
      <c r="A100" s="72"/>
      <c r="B100" s="88">
        <f t="shared" si="5"/>
        <v>88</v>
      </c>
      <c r="C100" s="578"/>
      <c r="D100" s="579"/>
      <c r="E100" s="580"/>
      <c r="F100" s="581"/>
      <c r="G100" s="582"/>
      <c r="H100" s="583"/>
      <c r="I100" s="583"/>
      <c r="J100" s="583"/>
      <c r="K100" s="584"/>
      <c r="L100" s="585"/>
      <c r="M100" s="586"/>
      <c r="N100" s="586"/>
      <c r="O100" s="587"/>
      <c r="P100" s="89"/>
      <c r="Q100" s="90"/>
      <c r="R100" s="90"/>
      <c r="S100" s="90"/>
      <c r="T100" s="90"/>
      <c r="U100" s="90"/>
      <c r="V100" s="91"/>
      <c r="W100" s="89"/>
      <c r="X100" s="90"/>
      <c r="Y100" s="90"/>
      <c r="Z100" s="90"/>
      <c r="AA100" s="90"/>
      <c r="AB100" s="90"/>
      <c r="AC100" s="91"/>
      <c r="AD100" s="89"/>
      <c r="AE100" s="90"/>
      <c r="AF100" s="90"/>
      <c r="AG100" s="90"/>
      <c r="AH100" s="90"/>
      <c r="AI100" s="90"/>
      <c r="AJ100" s="91"/>
      <c r="AK100" s="89"/>
      <c r="AL100" s="90"/>
      <c r="AM100" s="90"/>
      <c r="AN100" s="90"/>
      <c r="AO100" s="90"/>
      <c r="AP100" s="90"/>
      <c r="AQ100" s="91"/>
      <c r="AR100" s="89"/>
      <c r="AS100" s="90"/>
      <c r="AT100" s="91"/>
      <c r="AU100" s="588" t="str">
        <f t="shared" si="6"/>
        <v/>
      </c>
      <c r="AV100" s="589"/>
      <c r="AW100" s="590" t="str">
        <f t="shared" si="4"/>
        <v/>
      </c>
      <c r="AX100" s="591"/>
      <c r="AY100" s="592"/>
      <c r="AZ100" s="593"/>
      <c r="BA100" s="593"/>
      <c r="BB100" s="593"/>
      <c r="BC100" s="593"/>
      <c r="BD100" s="594"/>
    </row>
    <row r="101" spans="1:56" ht="39.9" customHeight="1">
      <c r="A101" s="72"/>
      <c r="B101" s="88">
        <f t="shared" si="5"/>
        <v>89</v>
      </c>
      <c r="C101" s="578"/>
      <c r="D101" s="579"/>
      <c r="E101" s="580"/>
      <c r="F101" s="581"/>
      <c r="G101" s="582"/>
      <c r="H101" s="583"/>
      <c r="I101" s="583"/>
      <c r="J101" s="583"/>
      <c r="K101" s="584"/>
      <c r="L101" s="585"/>
      <c r="M101" s="586"/>
      <c r="N101" s="586"/>
      <c r="O101" s="587"/>
      <c r="P101" s="89"/>
      <c r="Q101" s="90"/>
      <c r="R101" s="90"/>
      <c r="S101" s="90"/>
      <c r="T101" s="90"/>
      <c r="U101" s="90"/>
      <c r="V101" s="91"/>
      <c r="W101" s="89"/>
      <c r="X101" s="90"/>
      <c r="Y101" s="90"/>
      <c r="Z101" s="90"/>
      <c r="AA101" s="90"/>
      <c r="AB101" s="90"/>
      <c r="AC101" s="91"/>
      <c r="AD101" s="89"/>
      <c r="AE101" s="90"/>
      <c r="AF101" s="90"/>
      <c r="AG101" s="90"/>
      <c r="AH101" s="90"/>
      <c r="AI101" s="90"/>
      <c r="AJ101" s="91"/>
      <c r="AK101" s="89"/>
      <c r="AL101" s="90"/>
      <c r="AM101" s="90"/>
      <c r="AN101" s="90"/>
      <c r="AO101" s="90"/>
      <c r="AP101" s="90"/>
      <c r="AQ101" s="91"/>
      <c r="AR101" s="89"/>
      <c r="AS101" s="90"/>
      <c r="AT101" s="91"/>
      <c r="AU101" s="588" t="str">
        <f t="shared" si="6"/>
        <v/>
      </c>
      <c r="AV101" s="589"/>
      <c r="AW101" s="590" t="str">
        <f t="shared" si="4"/>
        <v/>
      </c>
      <c r="AX101" s="591"/>
      <c r="AY101" s="592"/>
      <c r="AZ101" s="593"/>
      <c r="BA101" s="593"/>
      <c r="BB101" s="593"/>
      <c r="BC101" s="593"/>
      <c r="BD101" s="594"/>
    </row>
    <row r="102" spans="1:56" ht="39.9" customHeight="1">
      <c r="A102" s="72"/>
      <c r="B102" s="88">
        <f t="shared" si="5"/>
        <v>90</v>
      </c>
      <c r="C102" s="578"/>
      <c r="D102" s="579"/>
      <c r="E102" s="580"/>
      <c r="F102" s="581"/>
      <c r="G102" s="582"/>
      <c r="H102" s="583"/>
      <c r="I102" s="583"/>
      <c r="J102" s="583"/>
      <c r="K102" s="584"/>
      <c r="L102" s="585"/>
      <c r="M102" s="586"/>
      <c r="N102" s="586"/>
      <c r="O102" s="587"/>
      <c r="P102" s="89"/>
      <c r="Q102" s="90"/>
      <c r="R102" s="90"/>
      <c r="S102" s="90"/>
      <c r="T102" s="90"/>
      <c r="U102" s="90"/>
      <c r="V102" s="91"/>
      <c r="W102" s="89"/>
      <c r="X102" s="90"/>
      <c r="Y102" s="90"/>
      <c r="Z102" s="90"/>
      <c r="AA102" s="90"/>
      <c r="AB102" s="90"/>
      <c r="AC102" s="91"/>
      <c r="AD102" s="89"/>
      <c r="AE102" s="90"/>
      <c r="AF102" s="90"/>
      <c r="AG102" s="90"/>
      <c r="AH102" s="90"/>
      <c r="AI102" s="90"/>
      <c r="AJ102" s="91"/>
      <c r="AK102" s="89"/>
      <c r="AL102" s="90"/>
      <c r="AM102" s="90"/>
      <c r="AN102" s="90"/>
      <c r="AO102" s="90"/>
      <c r="AP102" s="90"/>
      <c r="AQ102" s="91"/>
      <c r="AR102" s="89"/>
      <c r="AS102" s="90"/>
      <c r="AT102" s="91"/>
      <c r="AU102" s="588" t="str">
        <f t="shared" si="6"/>
        <v/>
      </c>
      <c r="AV102" s="589"/>
      <c r="AW102" s="590" t="str">
        <f t="shared" si="4"/>
        <v/>
      </c>
      <c r="AX102" s="591"/>
      <c r="AY102" s="592"/>
      <c r="AZ102" s="593"/>
      <c r="BA102" s="593"/>
      <c r="BB102" s="593"/>
      <c r="BC102" s="593"/>
      <c r="BD102" s="594"/>
    </row>
    <row r="103" spans="1:56" ht="39.9" customHeight="1">
      <c r="A103" s="72"/>
      <c r="B103" s="88">
        <f t="shared" si="5"/>
        <v>91</v>
      </c>
      <c r="C103" s="578"/>
      <c r="D103" s="579"/>
      <c r="E103" s="580"/>
      <c r="F103" s="581"/>
      <c r="G103" s="582"/>
      <c r="H103" s="583"/>
      <c r="I103" s="583"/>
      <c r="J103" s="583"/>
      <c r="K103" s="584"/>
      <c r="L103" s="585"/>
      <c r="M103" s="586"/>
      <c r="N103" s="586"/>
      <c r="O103" s="587"/>
      <c r="P103" s="89"/>
      <c r="Q103" s="90"/>
      <c r="R103" s="90"/>
      <c r="S103" s="90"/>
      <c r="T103" s="90"/>
      <c r="U103" s="90"/>
      <c r="V103" s="91"/>
      <c r="W103" s="89"/>
      <c r="X103" s="90"/>
      <c r="Y103" s="90"/>
      <c r="Z103" s="90"/>
      <c r="AA103" s="90"/>
      <c r="AB103" s="90"/>
      <c r="AC103" s="91"/>
      <c r="AD103" s="89"/>
      <c r="AE103" s="90"/>
      <c r="AF103" s="90"/>
      <c r="AG103" s="90"/>
      <c r="AH103" s="90"/>
      <c r="AI103" s="90"/>
      <c r="AJ103" s="91"/>
      <c r="AK103" s="89"/>
      <c r="AL103" s="90"/>
      <c r="AM103" s="90"/>
      <c r="AN103" s="90"/>
      <c r="AO103" s="90"/>
      <c r="AP103" s="90"/>
      <c r="AQ103" s="91"/>
      <c r="AR103" s="89"/>
      <c r="AS103" s="90"/>
      <c r="AT103" s="91"/>
      <c r="AU103" s="588" t="str">
        <f t="shared" si="6"/>
        <v/>
      </c>
      <c r="AV103" s="589"/>
      <c r="AW103" s="590" t="str">
        <f t="shared" si="4"/>
        <v/>
      </c>
      <c r="AX103" s="591"/>
      <c r="AY103" s="592"/>
      <c r="AZ103" s="593"/>
      <c r="BA103" s="593"/>
      <c r="BB103" s="593"/>
      <c r="BC103" s="593"/>
      <c r="BD103" s="594"/>
    </row>
    <row r="104" spans="1:56" ht="39.9" customHeight="1">
      <c r="A104" s="72"/>
      <c r="B104" s="88">
        <f t="shared" si="5"/>
        <v>92</v>
      </c>
      <c r="C104" s="578"/>
      <c r="D104" s="579"/>
      <c r="E104" s="580"/>
      <c r="F104" s="581"/>
      <c r="G104" s="582"/>
      <c r="H104" s="583"/>
      <c r="I104" s="583"/>
      <c r="J104" s="583"/>
      <c r="K104" s="584"/>
      <c r="L104" s="585"/>
      <c r="M104" s="586"/>
      <c r="N104" s="586"/>
      <c r="O104" s="587"/>
      <c r="P104" s="89"/>
      <c r="Q104" s="90"/>
      <c r="R104" s="90"/>
      <c r="S104" s="90"/>
      <c r="T104" s="90"/>
      <c r="U104" s="90"/>
      <c r="V104" s="91"/>
      <c r="W104" s="89"/>
      <c r="X104" s="90"/>
      <c r="Y104" s="90"/>
      <c r="Z104" s="90"/>
      <c r="AA104" s="90"/>
      <c r="AB104" s="90"/>
      <c r="AC104" s="91"/>
      <c r="AD104" s="89"/>
      <c r="AE104" s="90"/>
      <c r="AF104" s="90"/>
      <c r="AG104" s="90"/>
      <c r="AH104" s="90"/>
      <c r="AI104" s="90"/>
      <c r="AJ104" s="91"/>
      <c r="AK104" s="89"/>
      <c r="AL104" s="90"/>
      <c r="AM104" s="90"/>
      <c r="AN104" s="90"/>
      <c r="AO104" s="90"/>
      <c r="AP104" s="90"/>
      <c r="AQ104" s="91"/>
      <c r="AR104" s="89"/>
      <c r="AS104" s="90"/>
      <c r="AT104" s="91"/>
      <c r="AU104" s="588" t="str">
        <f t="shared" si="6"/>
        <v/>
      </c>
      <c r="AV104" s="589"/>
      <c r="AW104" s="590" t="str">
        <f t="shared" si="4"/>
        <v/>
      </c>
      <c r="AX104" s="591"/>
      <c r="AY104" s="592"/>
      <c r="AZ104" s="593"/>
      <c r="BA104" s="593"/>
      <c r="BB104" s="593"/>
      <c r="BC104" s="593"/>
      <c r="BD104" s="594"/>
    </row>
    <row r="105" spans="1:56" ht="39.9" customHeight="1">
      <c r="A105" s="72"/>
      <c r="B105" s="88">
        <f t="shared" si="5"/>
        <v>93</v>
      </c>
      <c r="C105" s="578"/>
      <c r="D105" s="579"/>
      <c r="E105" s="580"/>
      <c r="F105" s="581"/>
      <c r="G105" s="582"/>
      <c r="H105" s="583"/>
      <c r="I105" s="583"/>
      <c r="J105" s="583"/>
      <c r="K105" s="584"/>
      <c r="L105" s="585"/>
      <c r="M105" s="586"/>
      <c r="N105" s="586"/>
      <c r="O105" s="587"/>
      <c r="P105" s="89"/>
      <c r="Q105" s="90"/>
      <c r="R105" s="90"/>
      <c r="S105" s="90"/>
      <c r="T105" s="90"/>
      <c r="U105" s="90"/>
      <c r="V105" s="91"/>
      <c r="W105" s="89"/>
      <c r="X105" s="90"/>
      <c r="Y105" s="90"/>
      <c r="Z105" s="90"/>
      <c r="AA105" s="90"/>
      <c r="AB105" s="90"/>
      <c r="AC105" s="91"/>
      <c r="AD105" s="89"/>
      <c r="AE105" s="90"/>
      <c r="AF105" s="90"/>
      <c r="AG105" s="90"/>
      <c r="AH105" s="90"/>
      <c r="AI105" s="90"/>
      <c r="AJ105" s="91"/>
      <c r="AK105" s="89"/>
      <c r="AL105" s="90"/>
      <c r="AM105" s="90"/>
      <c r="AN105" s="90"/>
      <c r="AO105" s="90"/>
      <c r="AP105" s="90"/>
      <c r="AQ105" s="91"/>
      <c r="AR105" s="89"/>
      <c r="AS105" s="90"/>
      <c r="AT105" s="91"/>
      <c r="AU105" s="588" t="str">
        <f t="shared" si="6"/>
        <v/>
      </c>
      <c r="AV105" s="589"/>
      <c r="AW105" s="590" t="str">
        <f t="shared" si="4"/>
        <v/>
      </c>
      <c r="AX105" s="591"/>
      <c r="AY105" s="592"/>
      <c r="AZ105" s="593"/>
      <c r="BA105" s="593"/>
      <c r="BB105" s="593"/>
      <c r="BC105" s="593"/>
      <c r="BD105" s="594"/>
    </row>
    <row r="106" spans="1:56" ht="39.9" customHeight="1">
      <c r="A106" s="72"/>
      <c r="B106" s="88">
        <f t="shared" si="5"/>
        <v>94</v>
      </c>
      <c r="C106" s="578"/>
      <c r="D106" s="579"/>
      <c r="E106" s="580"/>
      <c r="F106" s="581"/>
      <c r="G106" s="582"/>
      <c r="H106" s="583"/>
      <c r="I106" s="583"/>
      <c r="J106" s="583"/>
      <c r="K106" s="584"/>
      <c r="L106" s="585"/>
      <c r="M106" s="586"/>
      <c r="N106" s="586"/>
      <c r="O106" s="587"/>
      <c r="P106" s="89"/>
      <c r="Q106" s="90"/>
      <c r="R106" s="90"/>
      <c r="S106" s="90"/>
      <c r="T106" s="90"/>
      <c r="U106" s="90"/>
      <c r="V106" s="91"/>
      <c r="W106" s="89"/>
      <c r="X106" s="90"/>
      <c r="Y106" s="90"/>
      <c r="Z106" s="90"/>
      <c r="AA106" s="90"/>
      <c r="AB106" s="90"/>
      <c r="AC106" s="91"/>
      <c r="AD106" s="89"/>
      <c r="AE106" s="90"/>
      <c r="AF106" s="90"/>
      <c r="AG106" s="90"/>
      <c r="AH106" s="90"/>
      <c r="AI106" s="90"/>
      <c r="AJ106" s="91"/>
      <c r="AK106" s="89"/>
      <c r="AL106" s="90"/>
      <c r="AM106" s="90"/>
      <c r="AN106" s="90"/>
      <c r="AO106" s="90"/>
      <c r="AP106" s="90"/>
      <c r="AQ106" s="91"/>
      <c r="AR106" s="89"/>
      <c r="AS106" s="90"/>
      <c r="AT106" s="91"/>
      <c r="AU106" s="588" t="str">
        <f t="shared" si="6"/>
        <v/>
      </c>
      <c r="AV106" s="589"/>
      <c r="AW106" s="590" t="str">
        <f t="shared" si="4"/>
        <v/>
      </c>
      <c r="AX106" s="591"/>
      <c r="AY106" s="592"/>
      <c r="AZ106" s="593"/>
      <c r="BA106" s="593"/>
      <c r="BB106" s="593"/>
      <c r="BC106" s="593"/>
      <c r="BD106" s="594"/>
    </row>
    <row r="107" spans="1:56" ht="39.9" customHeight="1">
      <c r="A107" s="72"/>
      <c r="B107" s="88">
        <f t="shared" si="5"/>
        <v>95</v>
      </c>
      <c r="C107" s="578"/>
      <c r="D107" s="579"/>
      <c r="E107" s="580"/>
      <c r="F107" s="581"/>
      <c r="G107" s="582"/>
      <c r="H107" s="583"/>
      <c r="I107" s="583"/>
      <c r="J107" s="583"/>
      <c r="K107" s="584"/>
      <c r="L107" s="585"/>
      <c r="M107" s="586"/>
      <c r="N107" s="586"/>
      <c r="O107" s="587"/>
      <c r="P107" s="89"/>
      <c r="Q107" s="90"/>
      <c r="R107" s="90"/>
      <c r="S107" s="90"/>
      <c r="T107" s="90"/>
      <c r="U107" s="90"/>
      <c r="V107" s="91"/>
      <c r="W107" s="89"/>
      <c r="X107" s="90"/>
      <c r="Y107" s="90"/>
      <c r="Z107" s="90"/>
      <c r="AA107" s="90"/>
      <c r="AB107" s="90"/>
      <c r="AC107" s="91"/>
      <c r="AD107" s="89"/>
      <c r="AE107" s="90"/>
      <c r="AF107" s="90"/>
      <c r="AG107" s="90"/>
      <c r="AH107" s="90"/>
      <c r="AI107" s="90"/>
      <c r="AJ107" s="91"/>
      <c r="AK107" s="89"/>
      <c r="AL107" s="90"/>
      <c r="AM107" s="90"/>
      <c r="AN107" s="90"/>
      <c r="AO107" s="90"/>
      <c r="AP107" s="90"/>
      <c r="AQ107" s="91"/>
      <c r="AR107" s="89"/>
      <c r="AS107" s="90"/>
      <c r="AT107" s="91"/>
      <c r="AU107" s="588" t="str">
        <f t="shared" si="6"/>
        <v/>
      </c>
      <c r="AV107" s="589"/>
      <c r="AW107" s="590" t="str">
        <f t="shared" si="4"/>
        <v/>
      </c>
      <c r="AX107" s="591"/>
      <c r="AY107" s="592"/>
      <c r="AZ107" s="593"/>
      <c r="BA107" s="593"/>
      <c r="BB107" s="593"/>
      <c r="BC107" s="593"/>
      <c r="BD107" s="594"/>
    </row>
    <row r="108" spans="1:56" ht="39.9" customHeight="1">
      <c r="A108" s="72"/>
      <c r="B108" s="88">
        <f t="shared" si="5"/>
        <v>96</v>
      </c>
      <c r="C108" s="578"/>
      <c r="D108" s="579"/>
      <c r="E108" s="580"/>
      <c r="F108" s="581"/>
      <c r="G108" s="582"/>
      <c r="H108" s="583"/>
      <c r="I108" s="583"/>
      <c r="J108" s="583"/>
      <c r="K108" s="584"/>
      <c r="L108" s="585"/>
      <c r="M108" s="586"/>
      <c r="N108" s="586"/>
      <c r="O108" s="587"/>
      <c r="P108" s="89"/>
      <c r="Q108" s="90"/>
      <c r="R108" s="90"/>
      <c r="S108" s="90"/>
      <c r="T108" s="90"/>
      <c r="U108" s="90"/>
      <c r="V108" s="91"/>
      <c r="W108" s="89"/>
      <c r="X108" s="90"/>
      <c r="Y108" s="90"/>
      <c r="Z108" s="90"/>
      <c r="AA108" s="90"/>
      <c r="AB108" s="90"/>
      <c r="AC108" s="91"/>
      <c r="AD108" s="89"/>
      <c r="AE108" s="90"/>
      <c r="AF108" s="90"/>
      <c r="AG108" s="90"/>
      <c r="AH108" s="90"/>
      <c r="AI108" s="90"/>
      <c r="AJ108" s="91"/>
      <c r="AK108" s="89"/>
      <c r="AL108" s="90"/>
      <c r="AM108" s="90"/>
      <c r="AN108" s="90"/>
      <c r="AO108" s="90"/>
      <c r="AP108" s="90"/>
      <c r="AQ108" s="91"/>
      <c r="AR108" s="89"/>
      <c r="AS108" s="90"/>
      <c r="AT108" s="91"/>
      <c r="AU108" s="588" t="str">
        <f t="shared" si="6"/>
        <v/>
      </c>
      <c r="AV108" s="589"/>
      <c r="AW108" s="590" t="str">
        <f t="shared" si="4"/>
        <v/>
      </c>
      <c r="AX108" s="591"/>
      <c r="AY108" s="592"/>
      <c r="AZ108" s="593"/>
      <c r="BA108" s="593"/>
      <c r="BB108" s="593"/>
      <c r="BC108" s="593"/>
      <c r="BD108" s="594"/>
    </row>
    <row r="109" spans="1:56" ht="39.9" customHeight="1">
      <c r="A109" s="72"/>
      <c r="B109" s="88">
        <f t="shared" si="5"/>
        <v>97</v>
      </c>
      <c r="C109" s="578"/>
      <c r="D109" s="579"/>
      <c r="E109" s="580"/>
      <c r="F109" s="581"/>
      <c r="G109" s="582"/>
      <c r="H109" s="583"/>
      <c r="I109" s="583"/>
      <c r="J109" s="583"/>
      <c r="K109" s="584"/>
      <c r="L109" s="585"/>
      <c r="M109" s="586"/>
      <c r="N109" s="586"/>
      <c r="O109" s="587"/>
      <c r="P109" s="89"/>
      <c r="Q109" s="90"/>
      <c r="R109" s="90"/>
      <c r="S109" s="90"/>
      <c r="T109" s="90"/>
      <c r="U109" s="90"/>
      <c r="V109" s="91"/>
      <c r="W109" s="89"/>
      <c r="X109" s="90"/>
      <c r="Y109" s="90"/>
      <c r="Z109" s="90"/>
      <c r="AA109" s="90"/>
      <c r="AB109" s="90"/>
      <c r="AC109" s="91"/>
      <c r="AD109" s="89"/>
      <c r="AE109" s="90"/>
      <c r="AF109" s="90"/>
      <c r="AG109" s="90"/>
      <c r="AH109" s="90"/>
      <c r="AI109" s="90"/>
      <c r="AJ109" s="91"/>
      <c r="AK109" s="89"/>
      <c r="AL109" s="90"/>
      <c r="AM109" s="90"/>
      <c r="AN109" s="90"/>
      <c r="AO109" s="90"/>
      <c r="AP109" s="90"/>
      <c r="AQ109" s="91"/>
      <c r="AR109" s="89"/>
      <c r="AS109" s="90"/>
      <c r="AT109" s="91"/>
      <c r="AU109" s="588" t="str">
        <f t="shared" si="6"/>
        <v/>
      </c>
      <c r="AV109" s="589"/>
      <c r="AW109" s="590" t="str">
        <f t="shared" si="4"/>
        <v/>
      </c>
      <c r="AX109" s="591"/>
      <c r="AY109" s="592"/>
      <c r="AZ109" s="593"/>
      <c r="BA109" s="593"/>
      <c r="BB109" s="593"/>
      <c r="BC109" s="593"/>
      <c r="BD109" s="594"/>
    </row>
    <row r="110" spans="1:56" ht="39.9" customHeight="1">
      <c r="A110" s="72"/>
      <c r="B110" s="88">
        <f t="shared" si="5"/>
        <v>98</v>
      </c>
      <c r="C110" s="578"/>
      <c r="D110" s="579"/>
      <c r="E110" s="580"/>
      <c r="F110" s="581"/>
      <c r="G110" s="582"/>
      <c r="H110" s="583"/>
      <c r="I110" s="583"/>
      <c r="J110" s="583"/>
      <c r="K110" s="584"/>
      <c r="L110" s="585"/>
      <c r="M110" s="586"/>
      <c r="N110" s="586"/>
      <c r="O110" s="587"/>
      <c r="P110" s="89"/>
      <c r="Q110" s="90"/>
      <c r="R110" s="90"/>
      <c r="S110" s="90"/>
      <c r="T110" s="90"/>
      <c r="U110" s="90"/>
      <c r="V110" s="91"/>
      <c r="W110" s="89"/>
      <c r="X110" s="90"/>
      <c r="Y110" s="90"/>
      <c r="Z110" s="90"/>
      <c r="AA110" s="90"/>
      <c r="AB110" s="90"/>
      <c r="AC110" s="91"/>
      <c r="AD110" s="89"/>
      <c r="AE110" s="90"/>
      <c r="AF110" s="90"/>
      <c r="AG110" s="90"/>
      <c r="AH110" s="90"/>
      <c r="AI110" s="90"/>
      <c r="AJ110" s="91"/>
      <c r="AK110" s="89"/>
      <c r="AL110" s="90"/>
      <c r="AM110" s="90"/>
      <c r="AN110" s="90"/>
      <c r="AO110" s="90"/>
      <c r="AP110" s="90"/>
      <c r="AQ110" s="91"/>
      <c r="AR110" s="89"/>
      <c r="AS110" s="90"/>
      <c r="AT110" s="91"/>
      <c r="AU110" s="588" t="str">
        <f t="shared" si="6"/>
        <v/>
      </c>
      <c r="AV110" s="589"/>
      <c r="AW110" s="590" t="str">
        <f t="shared" si="4"/>
        <v/>
      </c>
      <c r="AX110" s="591"/>
      <c r="AY110" s="592"/>
      <c r="AZ110" s="593"/>
      <c r="BA110" s="593"/>
      <c r="BB110" s="593"/>
      <c r="BC110" s="593"/>
      <c r="BD110" s="594"/>
    </row>
    <row r="111" spans="1:56" ht="39.9" customHeight="1">
      <c r="A111" s="72"/>
      <c r="B111" s="88">
        <f t="shared" si="5"/>
        <v>99</v>
      </c>
      <c r="C111" s="578"/>
      <c r="D111" s="579"/>
      <c r="E111" s="580"/>
      <c r="F111" s="581"/>
      <c r="G111" s="582"/>
      <c r="H111" s="583"/>
      <c r="I111" s="583"/>
      <c r="J111" s="583"/>
      <c r="K111" s="584"/>
      <c r="L111" s="585"/>
      <c r="M111" s="586"/>
      <c r="N111" s="586"/>
      <c r="O111" s="587"/>
      <c r="P111" s="89"/>
      <c r="Q111" s="90"/>
      <c r="R111" s="90"/>
      <c r="S111" s="90"/>
      <c r="T111" s="90"/>
      <c r="U111" s="90"/>
      <c r="V111" s="91"/>
      <c r="W111" s="89"/>
      <c r="X111" s="90"/>
      <c r="Y111" s="90"/>
      <c r="Z111" s="90"/>
      <c r="AA111" s="90"/>
      <c r="AB111" s="90"/>
      <c r="AC111" s="91"/>
      <c r="AD111" s="89"/>
      <c r="AE111" s="90"/>
      <c r="AF111" s="90"/>
      <c r="AG111" s="90"/>
      <c r="AH111" s="90"/>
      <c r="AI111" s="90"/>
      <c r="AJ111" s="91"/>
      <c r="AK111" s="89"/>
      <c r="AL111" s="90"/>
      <c r="AM111" s="90"/>
      <c r="AN111" s="90"/>
      <c r="AO111" s="90"/>
      <c r="AP111" s="90"/>
      <c r="AQ111" s="91"/>
      <c r="AR111" s="89"/>
      <c r="AS111" s="90"/>
      <c r="AT111" s="91"/>
      <c r="AU111" s="588" t="str">
        <f t="shared" si="6"/>
        <v/>
      </c>
      <c r="AV111" s="589"/>
      <c r="AW111" s="590" t="str">
        <f t="shared" si="4"/>
        <v/>
      </c>
      <c r="AX111" s="591"/>
      <c r="AY111" s="592"/>
      <c r="AZ111" s="593"/>
      <c r="BA111" s="593"/>
      <c r="BB111" s="593"/>
      <c r="BC111" s="593"/>
      <c r="BD111" s="594"/>
    </row>
    <row r="112" spans="1:56" ht="39.9" customHeight="1" thickBot="1">
      <c r="A112" s="72"/>
      <c r="B112" s="95">
        <f t="shared" si="5"/>
        <v>100</v>
      </c>
      <c r="C112" s="609"/>
      <c r="D112" s="610"/>
      <c r="E112" s="611"/>
      <c r="F112" s="612"/>
      <c r="G112" s="613"/>
      <c r="H112" s="614"/>
      <c r="I112" s="614"/>
      <c r="J112" s="614"/>
      <c r="K112" s="615"/>
      <c r="L112" s="616"/>
      <c r="M112" s="617"/>
      <c r="N112" s="617"/>
      <c r="O112" s="618"/>
      <c r="P112" s="96"/>
      <c r="Q112" s="97"/>
      <c r="R112" s="97"/>
      <c r="S112" s="97"/>
      <c r="T112" s="97"/>
      <c r="U112" s="97"/>
      <c r="V112" s="98"/>
      <c r="W112" s="96"/>
      <c r="X112" s="97"/>
      <c r="Y112" s="97"/>
      <c r="Z112" s="97"/>
      <c r="AA112" s="97"/>
      <c r="AB112" s="97"/>
      <c r="AC112" s="98"/>
      <c r="AD112" s="96"/>
      <c r="AE112" s="97"/>
      <c r="AF112" s="97"/>
      <c r="AG112" s="97"/>
      <c r="AH112" s="97"/>
      <c r="AI112" s="97"/>
      <c r="AJ112" s="98"/>
      <c r="AK112" s="96"/>
      <c r="AL112" s="97"/>
      <c r="AM112" s="97"/>
      <c r="AN112" s="97"/>
      <c r="AO112" s="97"/>
      <c r="AP112" s="97"/>
      <c r="AQ112" s="98"/>
      <c r="AR112" s="96"/>
      <c r="AS112" s="97"/>
      <c r="AT112" s="98"/>
      <c r="AU112" s="619" t="str">
        <f t="shared" si="3"/>
        <v/>
      </c>
      <c r="AV112" s="620"/>
      <c r="AW112" s="621" t="str">
        <f t="shared" si="4"/>
        <v/>
      </c>
      <c r="AX112" s="622"/>
      <c r="AY112" s="623"/>
      <c r="AZ112" s="624"/>
      <c r="BA112" s="624"/>
      <c r="BB112" s="624"/>
      <c r="BC112" s="624"/>
      <c r="BD112" s="625"/>
    </row>
    <row r="113" spans="1:56" ht="20.25" customHeight="1">
      <c r="A113" s="72"/>
      <c r="B113" s="68"/>
      <c r="C113" s="47"/>
      <c r="D113" s="99"/>
      <c r="E113" s="99"/>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1"/>
      <c r="AD113" s="100"/>
      <c r="AE113" s="100"/>
      <c r="AF113" s="100"/>
      <c r="AG113" s="100"/>
      <c r="AH113" s="100"/>
      <c r="AI113" s="100"/>
      <c r="AJ113" s="100"/>
      <c r="AK113" s="100"/>
      <c r="AL113" s="100"/>
      <c r="AM113" s="100"/>
      <c r="AN113" s="100"/>
      <c r="AO113" s="100"/>
      <c r="AP113" s="100"/>
      <c r="AQ113" s="100"/>
      <c r="AR113" s="100"/>
      <c r="AS113" s="100"/>
      <c r="AT113" s="100"/>
      <c r="AU113" s="100"/>
      <c r="AV113" s="68"/>
      <c r="AW113" s="68"/>
      <c r="AX113" s="72"/>
      <c r="AY113" s="72"/>
      <c r="AZ113" s="72"/>
      <c r="BA113" s="72"/>
      <c r="BB113" s="72"/>
      <c r="BC113" s="72"/>
      <c r="BD113" s="72"/>
    </row>
    <row r="114" spans="1:56" ht="20.25" customHeight="1">
      <c r="A114" s="72"/>
      <c r="B114" s="68"/>
      <c r="C114" s="68" t="s">
        <v>169</v>
      </c>
      <c r="D114" s="99"/>
      <c r="E114" s="99"/>
      <c r="F114" s="100"/>
      <c r="G114" s="100"/>
      <c r="H114" s="100"/>
      <c r="I114" s="100"/>
      <c r="J114" s="100"/>
      <c r="K114" s="100"/>
      <c r="L114" s="100"/>
      <c r="M114" s="100"/>
      <c r="N114" s="100"/>
      <c r="O114" s="100"/>
      <c r="P114" s="100"/>
      <c r="Q114" s="100" t="s">
        <v>170</v>
      </c>
      <c r="R114" s="100"/>
      <c r="S114" s="100"/>
      <c r="T114" s="100"/>
      <c r="U114" s="100"/>
      <c r="V114" s="100"/>
      <c r="W114" s="100"/>
      <c r="X114" s="100"/>
      <c r="Y114" s="100"/>
      <c r="Z114" s="100"/>
      <c r="AA114" s="101"/>
      <c r="AB114" s="100"/>
      <c r="AC114" s="100"/>
      <c r="AD114" s="100"/>
      <c r="AE114" s="100"/>
      <c r="AF114" s="100"/>
      <c r="AG114" s="100"/>
      <c r="AH114" s="100"/>
      <c r="AI114" s="100" t="s">
        <v>171</v>
      </c>
      <c r="AJ114" s="100"/>
      <c r="AK114" s="100"/>
      <c r="AL114" s="100"/>
      <c r="AM114" s="100"/>
      <c r="AN114" s="100"/>
      <c r="AO114" s="102"/>
      <c r="AP114" s="102"/>
      <c r="AQ114" s="102"/>
      <c r="AR114" s="102"/>
      <c r="AS114" s="103"/>
      <c r="AT114" s="102"/>
      <c r="AU114" s="102"/>
      <c r="AV114" s="102"/>
      <c r="AW114" s="102"/>
      <c r="AX114" s="72"/>
      <c r="AY114" s="72"/>
      <c r="AZ114" s="72"/>
      <c r="BA114" s="72"/>
      <c r="BB114" s="72"/>
      <c r="BC114" s="72"/>
      <c r="BD114" s="72"/>
    </row>
    <row r="115" spans="1:56" ht="20.25" customHeight="1">
      <c r="A115" s="72"/>
      <c r="B115" s="68"/>
      <c r="C115" s="68" t="s">
        <v>172</v>
      </c>
      <c r="D115" s="99"/>
      <c r="E115" s="99"/>
      <c r="F115" s="100"/>
      <c r="G115" s="100"/>
      <c r="H115" s="100"/>
      <c r="I115" s="100"/>
      <c r="J115" s="100"/>
      <c r="K115" s="100"/>
      <c r="L115" s="640" t="s">
        <v>173</v>
      </c>
      <c r="M115" s="640"/>
      <c r="N115" s="100"/>
      <c r="O115" s="100"/>
      <c r="P115" s="100"/>
      <c r="Q115" s="100"/>
      <c r="R115" s="641" t="s">
        <v>174</v>
      </c>
      <c r="S115" s="641"/>
      <c r="T115" s="641" t="s">
        <v>175</v>
      </c>
      <c r="U115" s="641"/>
      <c r="V115" s="641"/>
      <c r="W115" s="641"/>
      <c r="X115" s="100"/>
      <c r="Y115" s="642" t="s">
        <v>176</v>
      </c>
      <c r="Z115" s="642"/>
      <c r="AA115" s="642"/>
      <c r="AB115" s="642"/>
      <c r="AC115" s="68"/>
      <c r="AD115" s="68"/>
      <c r="AE115" s="104" t="s">
        <v>177</v>
      </c>
      <c r="AF115" s="104"/>
      <c r="AG115" s="100"/>
      <c r="AH115" s="100"/>
      <c r="AI115" s="627" t="s">
        <v>104</v>
      </c>
      <c r="AJ115" s="628"/>
      <c r="AK115" s="627" t="s">
        <v>105</v>
      </c>
      <c r="AL115" s="643"/>
      <c r="AM115" s="643"/>
      <c r="AN115" s="628"/>
      <c r="AO115" s="102"/>
      <c r="AP115" s="102"/>
      <c r="AQ115" s="102"/>
      <c r="AR115" s="102"/>
      <c r="AS115" s="635"/>
      <c r="AT115" s="635"/>
      <c r="AU115" s="102"/>
      <c r="AV115" s="102"/>
      <c r="AW115" s="102"/>
      <c r="AX115" s="72"/>
      <c r="AY115" s="72"/>
      <c r="AZ115" s="72"/>
      <c r="BA115" s="72"/>
      <c r="BB115" s="72"/>
      <c r="BC115" s="72"/>
      <c r="BD115" s="72"/>
    </row>
    <row r="116" spans="1:56" ht="20.25" customHeight="1">
      <c r="A116" s="72"/>
      <c r="B116" s="68"/>
      <c r="C116" s="636"/>
      <c r="D116" s="636"/>
      <c r="E116" s="636"/>
      <c r="F116" s="637">
        <f>IF(AB2=1,10,IF(AB2=2,11,IF(AB2=3,12,AB2-3)))</f>
        <v>-3</v>
      </c>
      <c r="G116" s="637"/>
      <c r="H116" s="637">
        <f>IF(AB2=1,11,IF(AB2=2,12,AB2-2))</f>
        <v>-2</v>
      </c>
      <c r="I116" s="637"/>
      <c r="J116" s="637">
        <f>IF(AB2=1,12,AB2-1)</f>
        <v>-1</v>
      </c>
      <c r="K116" s="637"/>
      <c r="L116" s="638" t="s">
        <v>178</v>
      </c>
      <c r="M116" s="638"/>
      <c r="N116" s="100"/>
      <c r="O116" s="100"/>
      <c r="P116" s="100"/>
      <c r="Q116" s="100"/>
      <c r="R116" s="639"/>
      <c r="S116" s="639"/>
      <c r="T116" s="639" t="s">
        <v>179</v>
      </c>
      <c r="U116" s="639"/>
      <c r="V116" s="639" t="s">
        <v>180</v>
      </c>
      <c r="W116" s="639"/>
      <c r="X116" s="100"/>
      <c r="Y116" s="639" t="s">
        <v>179</v>
      </c>
      <c r="Z116" s="639"/>
      <c r="AA116" s="639" t="s">
        <v>180</v>
      </c>
      <c r="AB116" s="639"/>
      <c r="AC116" s="68"/>
      <c r="AD116" s="68"/>
      <c r="AE116" s="104" t="s">
        <v>181</v>
      </c>
      <c r="AF116" s="104"/>
      <c r="AG116" s="100"/>
      <c r="AH116" s="100"/>
      <c r="AI116" s="627" t="s">
        <v>106</v>
      </c>
      <c r="AJ116" s="628"/>
      <c r="AK116" s="627" t="s">
        <v>107</v>
      </c>
      <c r="AL116" s="643"/>
      <c r="AM116" s="643"/>
      <c r="AN116" s="628"/>
      <c r="AO116" s="105"/>
      <c r="AP116" s="105"/>
      <c r="AQ116" s="102"/>
      <c r="AR116" s="106"/>
      <c r="AS116" s="644"/>
      <c r="AT116" s="644"/>
      <c r="AU116" s="102"/>
      <c r="AV116" s="102"/>
      <c r="AW116" s="102"/>
      <c r="AX116" s="72"/>
      <c r="AY116" s="72"/>
      <c r="AZ116" s="72"/>
      <c r="BA116" s="72"/>
      <c r="BB116" s="72"/>
      <c r="BC116" s="72"/>
      <c r="BD116" s="72"/>
    </row>
    <row r="117" spans="1:56" ht="20.25" customHeight="1">
      <c r="A117" s="72"/>
      <c r="B117" s="68"/>
      <c r="C117" s="636" t="s">
        <v>182</v>
      </c>
      <c r="D117" s="636"/>
      <c r="E117" s="636"/>
      <c r="F117" s="646"/>
      <c r="G117" s="646"/>
      <c r="H117" s="646"/>
      <c r="I117" s="646"/>
      <c r="J117" s="646"/>
      <c r="K117" s="646"/>
      <c r="L117" s="626">
        <f>SUM(F117:K117)</f>
        <v>0</v>
      </c>
      <c r="M117" s="626"/>
      <c r="N117" s="100"/>
      <c r="O117" s="100"/>
      <c r="P117" s="100"/>
      <c r="Q117" s="100"/>
      <c r="R117" s="627" t="s">
        <v>106</v>
      </c>
      <c r="S117" s="628"/>
      <c r="T117" s="629">
        <f>SUMIFS($AU$13:$AV$112,$C$13:$D$112,"訪問介護員",$E$13:$F$112,"A")+SUMIFS($AU$13:$AV$112,$C$13:$D$112,"サービス提供責任者",$E$13:$F$112,"A")</f>
        <v>0</v>
      </c>
      <c r="U117" s="630"/>
      <c r="V117" s="631">
        <f>SUMIFS($AW$13:$AX$112,$C$13:$D$112,"訪問介護員",$E$13:$F$112,"A")+SUMIFS($AW$13:$AX$112,$C$13:$D$112,"サービス提供責任者",$E$13:$F$112,"A")</f>
        <v>0</v>
      </c>
      <c r="W117" s="632"/>
      <c r="X117" s="107"/>
      <c r="Y117" s="633">
        <v>0</v>
      </c>
      <c r="Z117" s="634"/>
      <c r="AA117" s="633">
        <v>0</v>
      </c>
      <c r="AB117" s="634"/>
      <c r="AC117" s="108"/>
      <c r="AD117" s="108"/>
      <c r="AE117" s="633">
        <v>0</v>
      </c>
      <c r="AF117" s="634"/>
      <c r="AG117" s="100"/>
      <c r="AH117" s="100"/>
      <c r="AI117" s="627" t="s">
        <v>108</v>
      </c>
      <c r="AJ117" s="628"/>
      <c r="AK117" s="627" t="s">
        <v>109</v>
      </c>
      <c r="AL117" s="643"/>
      <c r="AM117" s="643"/>
      <c r="AN117" s="628"/>
      <c r="AO117" s="106"/>
      <c r="AP117" s="102"/>
      <c r="AQ117" s="645"/>
      <c r="AR117" s="645"/>
      <c r="AS117" s="645"/>
      <c r="AT117" s="645"/>
      <c r="AU117" s="102"/>
      <c r="AV117" s="102"/>
      <c r="AW117" s="102"/>
      <c r="AX117" s="72"/>
      <c r="AY117" s="72"/>
      <c r="AZ117" s="72"/>
      <c r="BA117" s="72"/>
      <c r="BB117" s="72"/>
      <c r="BC117" s="72"/>
      <c r="BD117" s="72"/>
    </row>
    <row r="118" spans="1:56" ht="20.25" customHeight="1">
      <c r="A118" s="72"/>
      <c r="B118" s="68"/>
      <c r="C118" s="636" t="s">
        <v>183</v>
      </c>
      <c r="D118" s="636"/>
      <c r="E118" s="636"/>
      <c r="F118" s="646"/>
      <c r="G118" s="646"/>
      <c r="H118" s="646"/>
      <c r="I118" s="646"/>
      <c r="J118" s="646"/>
      <c r="K118" s="646"/>
      <c r="L118" s="626">
        <f>SUM(F118:K118)</f>
        <v>0</v>
      </c>
      <c r="M118" s="626"/>
      <c r="N118" s="100"/>
      <c r="O118" s="100"/>
      <c r="P118" s="100"/>
      <c r="Q118" s="100"/>
      <c r="R118" s="627" t="s">
        <v>108</v>
      </c>
      <c r="S118" s="628"/>
      <c r="T118" s="629">
        <f>SUMIFS($AU$13:$AV$112,$C$13:$D$112,"訪問介護員",$E$13:$F$112,"B")+SUMIFS($AU$13:$AV$112,$C$13:$D$112,"サービス提供責任者",$E$13:$F$112,"B")</f>
        <v>0</v>
      </c>
      <c r="U118" s="630"/>
      <c r="V118" s="631">
        <f>SUMIFS($AW$13:$AX$112,$C$13:$D$112,"訪問介護員",$E$13:$F$112,"B")+SUMIFS($AW$13:$AX$112,$C$13:$D$112,"サービス提供責任者",$E$13:$F$112,"B")</f>
        <v>0</v>
      </c>
      <c r="W118" s="632"/>
      <c r="X118" s="107"/>
      <c r="Y118" s="633">
        <v>0</v>
      </c>
      <c r="Z118" s="634"/>
      <c r="AA118" s="633">
        <v>0</v>
      </c>
      <c r="AB118" s="634"/>
      <c r="AC118" s="108"/>
      <c r="AD118" s="108"/>
      <c r="AE118" s="633">
        <v>0</v>
      </c>
      <c r="AF118" s="634"/>
      <c r="AG118" s="100"/>
      <c r="AH118" s="100"/>
      <c r="AI118" s="627" t="s">
        <v>110</v>
      </c>
      <c r="AJ118" s="628"/>
      <c r="AK118" s="627" t="s">
        <v>111</v>
      </c>
      <c r="AL118" s="643"/>
      <c r="AM118" s="643"/>
      <c r="AN118" s="628"/>
      <c r="AO118" s="106"/>
      <c r="AP118" s="102"/>
      <c r="AQ118" s="647"/>
      <c r="AR118" s="647"/>
      <c r="AS118" s="647"/>
      <c r="AT118" s="647"/>
      <c r="AU118" s="102"/>
      <c r="AV118" s="102"/>
      <c r="AW118" s="102"/>
      <c r="AX118" s="72"/>
      <c r="AY118" s="72"/>
      <c r="AZ118" s="72"/>
      <c r="BA118" s="72"/>
      <c r="BB118" s="72"/>
      <c r="BC118" s="72"/>
      <c r="BD118" s="72"/>
    </row>
    <row r="119" spans="1:56" ht="20.25" customHeight="1">
      <c r="A119" s="72"/>
      <c r="B119" s="68"/>
      <c r="C119" s="636" t="s">
        <v>184</v>
      </c>
      <c r="D119" s="636"/>
      <c r="E119" s="636"/>
      <c r="F119" s="646"/>
      <c r="G119" s="646"/>
      <c r="H119" s="646"/>
      <c r="I119" s="646"/>
      <c r="J119" s="646"/>
      <c r="K119" s="646"/>
      <c r="L119" s="626">
        <f>SUM(F119:K119)</f>
        <v>0</v>
      </c>
      <c r="M119" s="626"/>
      <c r="N119" s="100"/>
      <c r="O119" s="100"/>
      <c r="P119" s="100"/>
      <c r="Q119" s="100"/>
      <c r="R119" s="627" t="s">
        <v>110</v>
      </c>
      <c r="S119" s="628"/>
      <c r="T119" s="629">
        <f>SUMIFS($AU$13:$AV$112,$C$13:$D$112,"訪問介護員",$E$13:$F$112,"C")+SUMIFS($AU$13:$AV$112,$C$13:$D$112,"サービス提供責任者",$E$13:$F$112,"C")</f>
        <v>0</v>
      </c>
      <c r="U119" s="630"/>
      <c r="V119" s="631">
        <f>SUMIFS($AW$13:$AX$112,$C$13:$D$112,"訪問介護員",$E$13:$F$112,"C")+SUMIFS($AW$13:$AX$112,$C$13:$D$112,"サービス提供責任者",$E$13:$F$112,"C")</f>
        <v>0</v>
      </c>
      <c r="W119" s="632"/>
      <c r="X119" s="107"/>
      <c r="Y119" s="633">
        <v>0</v>
      </c>
      <c r="Z119" s="634"/>
      <c r="AA119" s="651">
        <v>0</v>
      </c>
      <c r="AB119" s="652"/>
      <c r="AC119" s="108"/>
      <c r="AD119" s="108"/>
      <c r="AE119" s="629" t="s">
        <v>185</v>
      </c>
      <c r="AF119" s="630"/>
      <c r="AG119" s="100"/>
      <c r="AH119" s="100"/>
      <c r="AI119" s="627" t="s">
        <v>112</v>
      </c>
      <c r="AJ119" s="628"/>
      <c r="AK119" s="627" t="s">
        <v>113</v>
      </c>
      <c r="AL119" s="643"/>
      <c r="AM119" s="643"/>
      <c r="AN119" s="628"/>
      <c r="AO119" s="109"/>
      <c r="AP119" s="102"/>
      <c r="AQ119" s="648"/>
      <c r="AR119" s="648"/>
      <c r="AS119" s="649"/>
      <c r="AT119" s="649"/>
      <c r="AU119" s="102"/>
      <c r="AV119" s="102"/>
      <c r="AW119" s="102"/>
      <c r="AX119" s="72"/>
      <c r="AY119" s="72"/>
      <c r="AZ119" s="72"/>
      <c r="BA119" s="72"/>
      <c r="BB119" s="72"/>
      <c r="BC119" s="72"/>
      <c r="BD119" s="72"/>
    </row>
    <row r="120" spans="1:56" ht="20.25" customHeight="1">
      <c r="A120" s="72"/>
      <c r="B120" s="68"/>
      <c r="C120" s="636" t="s">
        <v>178</v>
      </c>
      <c r="D120" s="636"/>
      <c r="E120" s="636"/>
      <c r="F120" s="626">
        <f>SUM(F117:G119)</f>
        <v>0</v>
      </c>
      <c r="G120" s="626"/>
      <c r="H120" s="626">
        <f>SUM(H117:I119)</f>
        <v>0</v>
      </c>
      <c r="I120" s="626"/>
      <c r="J120" s="626">
        <f>SUM(J117:K119)</f>
        <v>0</v>
      </c>
      <c r="K120" s="626"/>
      <c r="L120" s="626">
        <f>SUM(L117:M119)</f>
        <v>0</v>
      </c>
      <c r="M120" s="626"/>
      <c r="N120" s="650"/>
      <c r="O120" s="641"/>
      <c r="P120" s="100"/>
      <c r="Q120" s="100"/>
      <c r="R120" s="627" t="s">
        <v>112</v>
      </c>
      <c r="S120" s="628"/>
      <c r="T120" s="629">
        <f>SUMIFS($AU$13:$AV$112,$C$13:$D$112,"訪問介護員",$E$13:$F$112,"D")+SUMIFS($AU$13:$AV$112,$C$13:$D$112,"サービス提供責任者",$E$13:$F$112,"D")</f>
        <v>0</v>
      </c>
      <c r="U120" s="630"/>
      <c r="V120" s="631">
        <f>SUMIFS($AW$13:$AX$112,$C$13:$D$112,"訪問介護員",$E$13:$F$112,"D")+SUMIFS($AW$13:$AX$112,$C$13:$D$112,"サービス提供責任者",$E$13:$F$112,"D")</f>
        <v>0</v>
      </c>
      <c r="W120" s="632"/>
      <c r="X120" s="107"/>
      <c r="Y120" s="633">
        <v>0</v>
      </c>
      <c r="Z120" s="634"/>
      <c r="AA120" s="651">
        <v>0</v>
      </c>
      <c r="AB120" s="652"/>
      <c r="AC120" s="108"/>
      <c r="AD120" s="108"/>
      <c r="AE120" s="629" t="s">
        <v>185</v>
      </c>
      <c r="AF120" s="630"/>
      <c r="AG120" s="100"/>
      <c r="AH120" s="100"/>
      <c r="AI120" s="100"/>
      <c r="AJ120" s="647"/>
      <c r="AK120" s="647"/>
      <c r="AL120" s="648"/>
      <c r="AM120" s="648"/>
      <c r="AN120" s="649"/>
      <c r="AO120" s="649"/>
      <c r="AP120" s="102"/>
      <c r="AQ120" s="648"/>
      <c r="AR120" s="648"/>
      <c r="AS120" s="649"/>
      <c r="AT120" s="649"/>
      <c r="AU120" s="102"/>
      <c r="AV120" s="102"/>
      <c r="AW120" s="102"/>
      <c r="AX120" s="74"/>
      <c r="AY120" s="74"/>
      <c r="AZ120" s="72"/>
      <c r="BA120" s="72"/>
      <c r="BB120" s="72"/>
      <c r="BC120" s="72"/>
      <c r="BD120" s="72"/>
    </row>
    <row r="121" spans="1:56" ht="20.25" customHeight="1">
      <c r="A121" s="72"/>
      <c r="B121" s="68"/>
      <c r="C121" s="68"/>
      <c r="D121" s="68"/>
      <c r="E121" s="68"/>
      <c r="F121" s="68"/>
      <c r="G121" s="68"/>
      <c r="H121" s="68"/>
      <c r="I121" s="68"/>
      <c r="J121" s="68"/>
      <c r="K121" s="68"/>
      <c r="L121" s="104" t="s">
        <v>186</v>
      </c>
      <c r="M121" s="104"/>
      <c r="N121" s="68"/>
      <c r="O121" s="68"/>
      <c r="P121" s="100"/>
      <c r="Q121" s="100"/>
      <c r="R121" s="627" t="s">
        <v>178</v>
      </c>
      <c r="S121" s="628"/>
      <c r="T121" s="629">
        <f>SUM(T117:U120)</f>
        <v>0</v>
      </c>
      <c r="U121" s="630"/>
      <c r="V121" s="631">
        <f>SUM(V117:W120)</f>
        <v>0</v>
      </c>
      <c r="W121" s="632"/>
      <c r="X121" s="107"/>
      <c r="Y121" s="629">
        <f>SUM(Y117:Z120)</f>
        <v>0</v>
      </c>
      <c r="Z121" s="630"/>
      <c r="AA121" s="629">
        <f>SUM(AA117:AB120)</f>
        <v>0</v>
      </c>
      <c r="AB121" s="630"/>
      <c r="AC121" s="108"/>
      <c r="AD121" s="108"/>
      <c r="AE121" s="629">
        <f>SUM(AE117:AF118)</f>
        <v>0</v>
      </c>
      <c r="AF121" s="630"/>
      <c r="AG121" s="100"/>
      <c r="AH121" s="100"/>
      <c r="AI121" s="100"/>
      <c r="AJ121" s="647"/>
      <c r="AK121" s="647"/>
      <c r="AL121" s="648"/>
      <c r="AM121" s="648"/>
      <c r="AN121" s="653"/>
      <c r="AO121" s="653"/>
      <c r="AP121" s="102"/>
      <c r="AQ121" s="110"/>
      <c r="AR121" s="110"/>
      <c r="AS121" s="649"/>
      <c r="AT121" s="649"/>
      <c r="AU121" s="102"/>
      <c r="AV121" s="102"/>
      <c r="AW121" s="102"/>
      <c r="AX121" s="74"/>
      <c r="AY121" s="74"/>
      <c r="AZ121" s="72"/>
      <c r="BA121" s="72"/>
      <c r="BB121" s="72"/>
      <c r="BC121" s="72"/>
      <c r="BD121" s="72"/>
    </row>
    <row r="122" spans="1:56" ht="20.25" customHeight="1">
      <c r="A122" s="72"/>
      <c r="B122" s="68"/>
      <c r="C122" s="68"/>
      <c r="D122" s="68"/>
      <c r="E122" s="68"/>
      <c r="F122" s="68"/>
      <c r="G122" s="68"/>
      <c r="H122" s="68"/>
      <c r="I122" s="68"/>
      <c r="J122" s="68"/>
      <c r="K122" s="68"/>
      <c r="L122" s="654">
        <f>L120/3</f>
        <v>0</v>
      </c>
      <c r="M122" s="654"/>
      <c r="N122" s="68"/>
      <c r="O122" s="68"/>
      <c r="P122" s="100"/>
      <c r="Q122" s="100"/>
      <c r="R122" s="100"/>
      <c r="S122" s="100"/>
      <c r="T122" s="100"/>
      <c r="U122" s="100"/>
      <c r="V122" s="100"/>
      <c r="W122" s="100"/>
      <c r="X122" s="100"/>
      <c r="Y122" s="100"/>
      <c r="Z122" s="100"/>
      <c r="AA122" s="101"/>
      <c r="AB122" s="100"/>
      <c r="AC122" s="100"/>
      <c r="AD122" s="100"/>
      <c r="AE122" s="100"/>
      <c r="AF122" s="100"/>
      <c r="AG122" s="100"/>
      <c r="AH122" s="100"/>
      <c r="AI122" s="100"/>
      <c r="AJ122" s="102"/>
      <c r="AK122" s="102"/>
      <c r="AL122" s="102"/>
      <c r="AM122" s="102"/>
      <c r="AN122" s="102"/>
      <c r="AO122" s="102"/>
      <c r="AP122" s="102"/>
      <c r="AQ122" s="102"/>
      <c r="AR122" s="102"/>
      <c r="AS122" s="103"/>
      <c r="AT122" s="102"/>
      <c r="AU122" s="102"/>
      <c r="AV122" s="102"/>
      <c r="AW122" s="102"/>
      <c r="AX122" s="74"/>
      <c r="AY122" s="74"/>
      <c r="AZ122" s="72"/>
      <c r="BA122" s="72"/>
      <c r="BB122" s="72"/>
      <c r="BC122" s="72"/>
      <c r="BD122" s="72"/>
    </row>
    <row r="123" spans="1:56" ht="20.25" customHeight="1">
      <c r="A123" s="72"/>
      <c r="B123" s="68"/>
      <c r="C123" s="68"/>
      <c r="D123" s="68"/>
      <c r="E123" s="68"/>
      <c r="F123" s="68"/>
      <c r="G123" s="68"/>
      <c r="H123" s="68"/>
      <c r="I123" s="68"/>
      <c r="J123" s="68"/>
      <c r="K123" s="68"/>
      <c r="L123" s="68"/>
      <c r="M123" s="68"/>
      <c r="N123" s="68"/>
      <c r="O123" s="68"/>
      <c r="P123" s="100"/>
      <c r="Q123" s="100"/>
      <c r="R123" s="101" t="s">
        <v>187</v>
      </c>
      <c r="S123" s="100"/>
      <c r="T123" s="100"/>
      <c r="U123" s="100"/>
      <c r="V123" s="100"/>
      <c r="W123" s="100"/>
      <c r="X123" s="111" t="s">
        <v>188</v>
      </c>
      <c r="Y123" s="655"/>
      <c r="Z123" s="656"/>
      <c r="AA123" s="112"/>
      <c r="AB123" s="111"/>
      <c r="AC123" s="100"/>
      <c r="AD123" s="100"/>
      <c r="AE123" s="100"/>
      <c r="AF123" s="100"/>
      <c r="AG123" s="100"/>
      <c r="AH123" s="100"/>
      <c r="AI123" s="100"/>
      <c r="AJ123" s="103"/>
      <c r="AK123" s="102"/>
      <c r="AL123" s="102"/>
      <c r="AM123" s="102"/>
      <c r="AN123" s="102"/>
      <c r="AO123" s="102"/>
      <c r="AP123" s="102"/>
      <c r="AQ123" s="113"/>
      <c r="AR123" s="113"/>
      <c r="AS123" s="114"/>
      <c r="AT123" s="114"/>
      <c r="AU123" s="102"/>
      <c r="AV123" s="102"/>
      <c r="AW123" s="102"/>
      <c r="AX123" s="74"/>
      <c r="AY123" s="74"/>
      <c r="AZ123" s="72"/>
      <c r="BA123" s="72"/>
      <c r="BB123" s="72"/>
      <c r="BC123" s="72"/>
      <c r="BD123" s="72"/>
    </row>
    <row r="124" spans="1:56" ht="20.25" customHeight="1">
      <c r="A124" s="72"/>
      <c r="B124" s="68"/>
      <c r="C124" s="47"/>
      <c r="D124" s="99"/>
      <c r="E124" s="99"/>
      <c r="F124" s="100"/>
      <c r="G124" s="100"/>
      <c r="H124" s="100"/>
      <c r="I124" s="100"/>
      <c r="J124" s="100"/>
      <c r="K124" s="100"/>
      <c r="L124" s="115" t="s">
        <v>189</v>
      </c>
      <c r="M124" s="101"/>
      <c r="N124" s="101"/>
      <c r="O124" s="116"/>
      <c r="P124" s="100"/>
      <c r="Q124" s="100"/>
      <c r="R124" s="100" t="s">
        <v>190</v>
      </c>
      <c r="S124" s="100"/>
      <c r="T124" s="100"/>
      <c r="U124" s="100"/>
      <c r="V124" s="100"/>
      <c r="W124" s="100" t="s">
        <v>191</v>
      </c>
      <c r="X124" s="100"/>
      <c r="Y124" s="100"/>
      <c r="Z124" s="100"/>
      <c r="AA124" s="101"/>
      <c r="AB124" s="100"/>
      <c r="AC124" s="100"/>
      <c r="AD124" s="100"/>
      <c r="AE124" s="100"/>
      <c r="AF124" s="100"/>
      <c r="AG124" s="100"/>
      <c r="AH124" s="100"/>
      <c r="AI124" s="100"/>
      <c r="AJ124" s="102"/>
      <c r="AK124" s="102"/>
      <c r="AL124" s="102"/>
      <c r="AM124" s="102"/>
      <c r="AN124" s="102"/>
      <c r="AO124" s="102"/>
      <c r="AP124" s="102"/>
      <c r="AQ124" s="102"/>
      <c r="AR124" s="102"/>
      <c r="AS124" s="103"/>
      <c r="AT124" s="102"/>
      <c r="AU124" s="102"/>
      <c r="AV124" s="102"/>
      <c r="AW124" s="102"/>
      <c r="AX124" s="74"/>
      <c r="AY124" s="74"/>
      <c r="AZ124" s="72"/>
      <c r="BA124" s="72"/>
      <c r="BB124" s="72"/>
      <c r="BC124" s="72"/>
      <c r="BD124" s="72"/>
    </row>
    <row r="125" spans="1:56" ht="20.25" customHeight="1">
      <c r="A125" s="72"/>
      <c r="B125" s="68"/>
      <c r="C125" s="117" t="s">
        <v>192</v>
      </c>
      <c r="D125" s="117"/>
      <c r="E125" s="100"/>
      <c r="F125" s="117" t="s">
        <v>193</v>
      </c>
      <c r="G125" s="117"/>
      <c r="H125" s="100"/>
      <c r="I125" s="118"/>
      <c r="J125" s="118"/>
      <c r="K125" s="100"/>
      <c r="L125" s="104" t="s">
        <v>194</v>
      </c>
      <c r="M125" s="104"/>
      <c r="N125" s="104"/>
      <c r="O125" s="100"/>
      <c r="P125" s="100"/>
      <c r="Q125" s="100"/>
      <c r="R125" s="100" t="str">
        <f>IF($Y$123="週","対象時間数（週平均）","対象時間数（当月合計）")</f>
        <v>対象時間数（当月合計）</v>
      </c>
      <c r="S125" s="100"/>
      <c r="T125" s="100"/>
      <c r="U125" s="100"/>
      <c r="V125" s="100"/>
      <c r="W125" s="100" t="str">
        <f>IF($Y$123="週","週に勤務すべき時間数","当月に勤務すべき時間数")</f>
        <v>当月に勤務すべき時間数</v>
      </c>
      <c r="X125" s="100"/>
      <c r="Y125" s="100"/>
      <c r="Z125" s="100"/>
      <c r="AA125" s="101"/>
      <c r="AB125" s="639" t="s">
        <v>195</v>
      </c>
      <c r="AC125" s="639"/>
      <c r="AD125" s="639"/>
      <c r="AE125" s="639"/>
      <c r="AF125" s="100"/>
      <c r="AG125" s="100"/>
      <c r="AH125" s="100"/>
      <c r="AI125" s="100"/>
      <c r="AJ125" s="102"/>
      <c r="AK125" s="102"/>
      <c r="AL125" s="102"/>
      <c r="AM125" s="102"/>
      <c r="AN125" s="102"/>
      <c r="AO125" s="102"/>
      <c r="AP125" s="102"/>
      <c r="AQ125" s="102"/>
      <c r="AR125" s="102"/>
      <c r="AS125" s="103"/>
      <c r="AT125" s="102"/>
      <c r="AU125" s="102"/>
      <c r="AV125" s="102"/>
      <c r="AW125" s="102"/>
      <c r="AX125" s="74"/>
      <c r="AY125" s="74"/>
      <c r="AZ125" s="72"/>
      <c r="BA125" s="72"/>
      <c r="BB125" s="72"/>
      <c r="BC125" s="72"/>
      <c r="BD125" s="72"/>
    </row>
    <row r="126" spans="1:56" ht="20.25" customHeight="1">
      <c r="A126" s="72"/>
      <c r="B126" s="68"/>
      <c r="C126" s="667">
        <f>L122</f>
        <v>0</v>
      </c>
      <c r="D126" s="668"/>
      <c r="E126" s="119" t="s">
        <v>196</v>
      </c>
      <c r="F126" s="669">
        <v>40</v>
      </c>
      <c r="G126" s="670"/>
      <c r="H126" s="119" t="s">
        <v>197</v>
      </c>
      <c r="I126" s="671">
        <f>C126/F126</f>
        <v>0</v>
      </c>
      <c r="J126" s="672"/>
      <c r="K126" s="119" t="s">
        <v>198</v>
      </c>
      <c r="L126" s="673">
        <f>IF(C126&lt;40,1,ROUNDUP(I126,1))</f>
        <v>1</v>
      </c>
      <c r="M126" s="674"/>
      <c r="N126" s="675"/>
      <c r="O126" s="100"/>
      <c r="P126" s="100"/>
      <c r="Q126" s="100"/>
      <c r="R126" s="658">
        <f>IF($Y$123="週",AA121,Y121)</f>
        <v>0</v>
      </c>
      <c r="S126" s="659"/>
      <c r="T126" s="659"/>
      <c r="U126" s="660"/>
      <c r="V126" s="119" t="s">
        <v>196</v>
      </c>
      <c r="W126" s="627">
        <f>IF($Y$123="週",$AV$5,$AZ$5)</f>
        <v>0</v>
      </c>
      <c r="X126" s="643"/>
      <c r="Y126" s="643"/>
      <c r="Z126" s="628"/>
      <c r="AA126" s="119" t="s">
        <v>197</v>
      </c>
      <c r="AB126" s="661" t="e">
        <f>ROUNDDOWN(R126/W126,1)</f>
        <v>#DIV/0!</v>
      </c>
      <c r="AC126" s="662"/>
      <c r="AD126" s="662"/>
      <c r="AE126" s="663"/>
      <c r="AF126" s="100"/>
      <c r="AG126" s="100"/>
      <c r="AH126" s="100"/>
      <c r="AI126" s="100"/>
      <c r="AJ126" s="657"/>
      <c r="AK126" s="657"/>
      <c r="AL126" s="657"/>
      <c r="AM126" s="657"/>
      <c r="AN126" s="106"/>
      <c r="AO126" s="647"/>
      <c r="AP126" s="647"/>
      <c r="AQ126" s="647"/>
      <c r="AR126" s="647"/>
      <c r="AS126" s="106"/>
      <c r="AT126" s="635"/>
      <c r="AU126" s="635"/>
      <c r="AV126" s="635"/>
      <c r="AW126" s="635"/>
      <c r="AX126" s="74"/>
      <c r="AY126" s="74"/>
      <c r="AZ126" s="72"/>
      <c r="BA126" s="72"/>
      <c r="BB126" s="72"/>
      <c r="BC126" s="72"/>
      <c r="BD126" s="72"/>
    </row>
    <row r="127" spans="1:56" ht="20.25" customHeight="1">
      <c r="A127" s="72"/>
      <c r="B127" s="68"/>
      <c r="C127" s="68"/>
      <c r="D127" s="100"/>
      <c r="E127" s="100"/>
      <c r="F127" s="100"/>
      <c r="G127" s="100"/>
      <c r="H127" s="100"/>
      <c r="I127" s="100"/>
      <c r="J127" s="100"/>
      <c r="K127" s="100"/>
      <c r="L127" s="100" t="s">
        <v>199</v>
      </c>
      <c r="M127" s="100"/>
      <c r="N127" s="100"/>
      <c r="O127" s="100"/>
      <c r="P127" s="100"/>
      <c r="Q127" s="100"/>
      <c r="R127" s="100"/>
      <c r="S127" s="100"/>
      <c r="T127" s="100"/>
      <c r="U127" s="100"/>
      <c r="V127" s="100"/>
      <c r="W127" s="100"/>
      <c r="X127" s="100"/>
      <c r="Y127" s="100"/>
      <c r="Z127" s="100"/>
      <c r="AA127" s="101"/>
      <c r="AB127" s="100" t="s">
        <v>200</v>
      </c>
      <c r="AC127" s="100"/>
      <c r="AD127" s="100"/>
      <c r="AE127" s="100"/>
      <c r="AF127" s="100"/>
      <c r="AG127" s="100"/>
      <c r="AH127" s="100"/>
      <c r="AI127" s="100"/>
      <c r="AJ127" s="102"/>
      <c r="AK127" s="102"/>
      <c r="AL127" s="102"/>
      <c r="AM127" s="102"/>
      <c r="AN127" s="102"/>
      <c r="AO127" s="102"/>
      <c r="AP127" s="102"/>
      <c r="AQ127" s="102"/>
      <c r="AR127" s="102"/>
      <c r="AS127" s="103"/>
      <c r="AT127" s="102"/>
      <c r="AU127" s="102"/>
      <c r="AV127" s="102"/>
      <c r="AW127" s="102"/>
      <c r="AX127" s="74"/>
      <c r="AY127" s="74"/>
      <c r="AZ127" s="72"/>
      <c r="BA127" s="72"/>
      <c r="BB127" s="72"/>
      <c r="BC127" s="72"/>
      <c r="BD127" s="72"/>
    </row>
    <row r="128" spans="1:56" ht="20.25" customHeight="1">
      <c r="A128" s="72"/>
      <c r="B128" s="68"/>
      <c r="C128" s="68" t="s">
        <v>201</v>
      </c>
      <c r="D128" s="100"/>
      <c r="E128" s="100"/>
      <c r="F128" s="100"/>
      <c r="G128" s="100"/>
      <c r="H128" s="100"/>
      <c r="I128" s="100"/>
      <c r="J128" s="100"/>
      <c r="K128" s="100"/>
      <c r="L128" s="100"/>
      <c r="M128" s="100"/>
      <c r="N128" s="100"/>
      <c r="O128" s="100"/>
      <c r="P128" s="100"/>
      <c r="Q128" s="100"/>
      <c r="R128" s="100" t="s">
        <v>202</v>
      </c>
      <c r="S128" s="100"/>
      <c r="T128" s="100"/>
      <c r="U128" s="100"/>
      <c r="V128" s="100"/>
      <c r="W128" s="100"/>
      <c r="X128" s="100"/>
      <c r="Y128" s="100"/>
      <c r="Z128" s="100"/>
      <c r="AA128" s="101"/>
      <c r="AB128" s="100"/>
      <c r="AC128" s="100"/>
      <c r="AD128" s="100"/>
      <c r="AE128" s="100"/>
      <c r="AF128" s="100"/>
      <c r="AG128" s="100"/>
      <c r="AH128" s="100"/>
      <c r="AI128" s="100"/>
      <c r="AJ128" s="100"/>
      <c r="AK128" s="120"/>
      <c r="AL128" s="121"/>
      <c r="AM128" s="121"/>
      <c r="AN128" s="100"/>
      <c r="AO128" s="100"/>
      <c r="AP128" s="100"/>
      <c r="AQ128" s="100"/>
      <c r="AR128" s="100"/>
      <c r="AS128" s="100"/>
      <c r="AT128" s="100"/>
      <c r="AU128" s="100"/>
      <c r="AV128" s="68"/>
      <c r="AW128" s="68"/>
      <c r="AX128" s="74"/>
      <c r="AY128" s="74"/>
      <c r="AZ128" s="72"/>
      <c r="BA128" s="72"/>
      <c r="BB128" s="72"/>
      <c r="BC128" s="72"/>
      <c r="BD128" s="72"/>
    </row>
    <row r="129" spans="1:58" ht="20.25" customHeight="1">
      <c r="A129" s="72"/>
      <c r="B129" s="68"/>
      <c r="C129" s="68"/>
      <c r="D129" s="100" t="s">
        <v>203</v>
      </c>
      <c r="E129" s="100"/>
      <c r="F129" s="100"/>
      <c r="G129" s="100"/>
      <c r="H129" s="100"/>
      <c r="I129" s="100"/>
      <c r="J129" s="100"/>
      <c r="K129" s="100"/>
      <c r="L129" s="100"/>
      <c r="M129" s="100"/>
      <c r="N129" s="100"/>
      <c r="O129" s="100"/>
      <c r="P129" s="100"/>
      <c r="Q129" s="100"/>
      <c r="R129" s="100" t="s">
        <v>177</v>
      </c>
      <c r="S129" s="100"/>
      <c r="T129" s="100"/>
      <c r="U129" s="100"/>
      <c r="V129" s="100"/>
      <c r="W129" s="100"/>
      <c r="X129" s="100"/>
      <c r="Y129" s="100"/>
      <c r="Z129" s="100"/>
      <c r="AA129" s="101"/>
      <c r="AB129" s="119"/>
      <c r="AC129" s="119"/>
      <c r="AD129" s="119"/>
      <c r="AE129" s="119"/>
      <c r="AF129" s="100"/>
      <c r="AG129" s="100"/>
      <c r="AH129" s="100"/>
      <c r="AI129" s="100"/>
      <c r="AJ129" s="100"/>
      <c r="AK129" s="120"/>
      <c r="AL129" s="121"/>
      <c r="AM129" s="121"/>
      <c r="AN129" s="100"/>
      <c r="AO129" s="100"/>
      <c r="AP129" s="100"/>
      <c r="AQ129" s="100"/>
      <c r="AR129" s="100"/>
      <c r="AS129" s="100"/>
      <c r="AT129" s="100"/>
      <c r="AU129" s="100"/>
      <c r="AV129" s="68"/>
      <c r="AW129" s="68"/>
      <c r="AX129" s="74"/>
      <c r="AY129" s="74"/>
      <c r="AZ129" s="72"/>
      <c r="BA129" s="72"/>
      <c r="BB129" s="72"/>
      <c r="BC129" s="72"/>
      <c r="BD129" s="72"/>
    </row>
    <row r="130" spans="1:58" ht="20.25" customHeight="1">
      <c r="A130" s="72"/>
      <c r="B130" s="68"/>
      <c r="C130" s="68" t="s">
        <v>204</v>
      </c>
      <c r="D130" s="100"/>
      <c r="E130" s="100"/>
      <c r="F130" s="100"/>
      <c r="G130" s="100"/>
      <c r="H130" s="100"/>
      <c r="I130" s="100"/>
      <c r="J130" s="100"/>
      <c r="K130" s="100"/>
      <c r="L130" s="100"/>
      <c r="M130" s="100"/>
      <c r="N130" s="100"/>
      <c r="O130" s="100"/>
      <c r="P130" s="100"/>
      <c r="Q130" s="100"/>
      <c r="R130" s="68" t="s">
        <v>205</v>
      </c>
      <c r="S130" s="68"/>
      <c r="T130" s="68"/>
      <c r="U130" s="68"/>
      <c r="V130" s="68"/>
      <c r="W130" s="100" t="s">
        <v>206</v>
      </c>
      <c r="X130" s="68"/>
      <c r="Y130" s="68"/>
      <c r="Z130" s="68"/>
      <c r="AA130" s="68"/>
      <c r="AB130" s="639" t="s">
        <v>178</v>
      </c>
      <c r="AC130" s="639"/>
      <c r="AD130" s="639"/>
      <c r="AE130" s="639"/>
      <c r="AF130" s="100"/>
      <c r="AG130" s="100"/>
      <c r="AH130" s="100"/>
      <c r="AI130" s="100"/>
      <c r="AJ130" s="100"/>
      <c r="AK130" s="120"/>
      <c r="AL130" s="121"/>
      <c r="AM130" s="121"/>
      <c r="AN130" s="100"/>
      <c r="AO130" s="100"/>
      <c r="AP130" s="100"/>
      <c r="AQ130" s="100"/>
      <c r="AR130" s="100"/>
      <c r="AS130" s="100"/>
      <c r="AT130" s="100"/>
      <c r="AU130" s="100"/>
      <c r="AV130" s="68"/>
      <c r="AW130" s="68"/>
      <c r="AX130" s="74"/>
      <c r="AY130" s="74"/>
      <c r="AZ130" s="72"/>
      <c r="BA130" s="72"/>
      <c r="BB130" s="72"/>
      <c r="BC130" s="72"/>
      <c r="BD130" s="72"/>
    </row>
    <row r="131" spans="1:58" ht="20.25" customHeight="1">
      <c r="A131" s="72"/>
      <c r="B131" s="68"/>
      <c r="C131" s="68" t="s">
        <v>207</v>
      </c>
      <c r="D131" s="100"/>
      <c r="E131" s="100"/>
      <c r="F131" s="100"/>
      <c r="G131" s="100"/>
      <c r="H131" s="100"/>
      <c r="I131" s="100"/>
      <c r="J131" s="100"/>
      <c r="K131" s="100"/>
      <c r="L131" s="100"/>
      <c r="M131" s="100"/>
      <c r="N131" s="100"/>
      <c r="O131" s="100"/>
      <c r="P131" s="100"/>
      <c r="Q131" s="100"/>
      <c r="R131" s="658">
        <f>AE121</f>
        <v>0</v>
      </c>
      <c r="S131" s="659"/>
      <c r="T131" s="659"/>
      <c r="U131" s="660"/>
      <c r="V131" s="119" t="s">
        <v>208</v>
      </c>
      <c r="W131" s="661" t="e">
        <f>AB126</f>
        <v>#DIV/0!</v>
      </c>
      <c r="X131" s="662"/>
      <c r="Y131" s="662"/>
      <c r="Z131" s="663"/>
      <c r="AA131" s="119" t="s">
        <v>197</v>
      </c>
      <c r="AB131" s="664" t="e">
        <f>ROUNDDOWN(R131+W131,1)</f>
        <v>#DIV/0!</v>
      </c>
      <c r="AC131" s="665"/>
      <c r="AD131" s="665"/>
      <c r="AE131" s="666"/>
      <c r="AF131" s="100"/>
      <c r="AG131" s="100"/>
      <c r="AH131" s="100"/>
      <c r="AI131" s="100"/>
      <c r="AJ131" s="100"/>
      <c r="AK131" s="120"/>
      <c r="AL131" s="121"/>
      <c r="AM131" s="121"/>
      <c r="AN131" s="100"/>
      <c r="AO131" s="100"/>
      <c r="AP131" s="100"/>
      <c r="AQ131" s="100"/>
      <c r="AR131" s="100"/>
      <c r="AS131" s="100"/>
      <c r="AT131" s="100"/>
      <c r="AU131" s="100"/>
      <c r="AV131" s="68"/>
      <c r="AW131" s="68"/>
      <c r="AX131" s="74"/>
      <c r="AY131" s="74"/>
      <c r="AZ131" s="72"/>
      <c r="BA131" s="72"/>
      <c r="BB131" s="72"/>
      <c r="BC131" s="72"/>
      <c r="BD131" s="72"/>
    </row>
    <row r="132" spans="1:58" ht="20.25" customHeight="1">
      <c r="A132" s="72"/>
      <c r="B132" s="68"/>
      <c r="C132" s="68" t="s">
        <v>209</v>
      </c>
      <c r="D132" s="99"/>
      <c r="E132" s="99"/>
      <c r="F132" s="68"/>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1"/>
      <c r="AD132" s="100"/>
      <c r="AE132" s="100"/>
      <c r="AF132" s="100"/>
      <c r="AG132" s="100"/>
      <c r="AH132" s="100"/>
      <c r="AI132" s="100"/>
      <c r="AJ132" s="100"/>
      <c r="AK132" s="120"/>
      <c r="AL132" s="121"/>
      <c r="AM132" s="121"/>
      <c r="AN132" s="100"/>
      <c r="AO132" s="100"/>
      <c r="AP132" s="100"/>
      <c r="AQ132" s="100"/>
      <c r="AR132" s="100"/>
      <c r="AS132" s="100"/>
      <c r="AT132" s="100"/>
      <c r="AU132" s="100"/>
      <c r="AV132" s="68"/>
      <c r="AW132" s="68"/>
      <c r="AX132" s="72"/>
      <c r="AY132" s="72"/>
      <c r="AZ132" s="72"/>
      <c r="BA132" s="72"/>
      <c r="BB132" s="72"/>
      <c r="BC132" s="72"/>
      <c r="BD132" s="72"/>
    </row>
    <row r="133" spans="1:58" ht="20.25" customHeight="1">
      <c r="C133" s="122"/>
      <c r="D133" s="122"/>
      <c r="E133" s="123"/>
      <c r="F133" s="123"/>
      <c r="G133" s="123"/>
      <c r="H133" s="123"/>
      <c r="I133" s="123"/>
      <c r="J133" s="123"/>
      <c r="K133" s="123"/>
      <c r="L133" s="123"/>
      <c r="M133" s="123"/>
      <c r="N133" s="123"/>
      <c r="O133" s="123"/>
      <c r="P133" s="123"/>
      <c r="Q133" s="123"/>
      <c r="R133" s="123"/>
      <c r="S133" s="123"/>
      <c r="T133" s="122"/>
      <c r="U133" s="123"/>
      <c r="V133" s="123"/>
      <c r="W133" s="123"/>
      <c r="X133" s="123"/>
      <c r="Y133" s="123"/>
      <c r="Z133" s="123"/>
      <c r="AA133" s="123"/>
      <c r="AB133" s="123"/>
      <c r="AC133" s="123"/>
      <c r="AD133" s="123"/>
      <c r="AE133" s="123"/>
      <c r="AF133" s="123"/>
      <c r="AJ133" s="124"/>
      <c r="AK133" s="125"/>
      <c r="AL133" s="125"/>
      <c r="AM133" s="123"/>
      <c r="AN133" s="123"/>
      <c r="AO133" s="123"/>
      <c r="AP133" s="123"/>
      <c r="AQ133" s="123"/>
      <c r="AR133" s="123"/>
      <c r="AS133" s="123"/>
      <c r="AT133" s="123"/>
      <c r="AU133" s="123"/>
      <c r="AV133" s="123"/>
      <c r="AW133" s="123"/>
      <c r="AX133" s="123"/>
      <c r="AY133" s="123"/>
      <c r="AZ133" s="123"/>
      <c r="BA133" s="123"/>
      <c r="BB133" s="123"/>
      <c r="BC133" s="123"/>
      <c r="BD133" s="123"/>
      <c r="BE133" s="125"/>
    </row>
    <row r="134" spans="1:58" ht="20.25" customHeight="1">
      <c r="A134" s="123"/>
      <c r="B134" s="123"/>
      <c r="C134" s="122"/>
      <c r="D134" s="122"/>
      <c r="E134" s="123"/>
      <c r="F134" s="123"/>
      <c r="G134" s="123"/>
      <c r="H134" s="123"/>
      <c r="I134" s="123"/>
      <c r="J134" s="123"/>
      <c r="K134" s="123"/>
      <c r="L134" s="123"/>
      <c r="M134" s="123"/>
      <c r="N134" s="123"/>
      <c r="O134" s="123"/>
      <c r="P134" s="123"/>
      <c r="Q134" s="123"/>
      <c r="R134" s="123"/>
      <c r="S134" s="123"/>
      <c r="T134" s="123"/>
      <c r="U134" s="122"/>
      <c r="V134" s="123"/>
      <c r="W134" s="123"/>
      <c r="X134" s="123"/>
      <c r="Y134" s="123"/>
      <c r="Z134" s="123"/>
      <c r="AA134" s="123"/>
      <c r="AB134" s="123"/>
      <c r="AC134" s="123"/>
      <c r="AD134" s="123"/>
      <c r="AE134" s="123"/>
      <c r="AF134" s="123"/>
      <c r="AG134" s="123"/>
      <c r="AK134" s="124"/>
      <c r="AL134" s="125"/>
      <c r="AM134" s="125"/>
      <c r="AN134" s="123"/>
      <c r="AO134" s="123"/>
      <c r="AP134" s="123"/>
      <c r="AQ134" s="123"/>
      <c r="AR134" s="123"/>
      <c r="AS134" s="123"/>
      <c r="AT134" s="123"/>
      <c r="AU134" s="123"/>
      <c r="AV134" s="123"/>
      <c r="AW134" s="123"/>
      <c r="AX134" s="123"/>
      <c r="AY134" s="123"/>
      <c r="AZ134" s="123"/>
      <c r="BA134" s="123"/>
      <c r="BB134" s="123"/>
      <c r="BC134" s="123"/>
      <c r="BD134" s="123"/>
      <c r="BE134" s="123"/>
      <c r="BF134" s="125"/>
    </row>
    <row r="135" spans="1:58" ht="20.25" customHeight="1">
      <c r="A135" s="123"/>
      <c r="B135" s="123"/>
      <c r="C135" s="123"/>
      <c r="D135" s="122"/>
      <c r="E135" s="123"/>
      <c r="F135" s="123"/>
      <c r="G135" s="123"/>
      <c r="H135" s="123"/>
      <c r="I135" s="123"/>
      <c r="J135" s="123"/>
      <c r="K135" s="123"/>
      <c r="L135" s="123"/>
      <c r="M135" s="123"/>
      <c r="N135" s="123"/>
      <c r="O135" s="123"/>
      <c r="P135" s="123"/>
      <c r="Q135" s="123"/>
      <c r="R135" s="123"/>
      <c r="S135" s="123"/>
      <c r="T135" s="123"/>
      <c r="U135" s="122"/>
      <c r="V135" s="123"/>
      <c r="W135" s="123"/>
      <c r="X135" s="123"/>
      <c r="Y135" s="123"/>
      <c r="Z135" s="123"/>
      <c r="AA135" s="123"/>
      <c r="AB135" s="123"/>
      <c r="AC135" s="123"/>
      <c r="AD135" s="123"/>
      <c r="AE135" s="123"/>
      <c r="AF135" s="123"/>
      <c r="AG135" s="123"/>
      <c r="AK135" s="124"/>
      <c r="AL135" s="125"/>
      <c r="AM135" s="125"/>
      <c r="AN135" s="123"/>
      <c r="AO135" s="123"/>
      <c r="AP135" s="123"/>
      <c r="AQ135" s="123"/>
      <c r="AR135" s="123"/>
      <c r="AS135" s="123"/>
      <c r="AT135" s="123"/>
      <c r="AU135" s="123"/>
      <c r="AV135" s="123"/>
      <c r="AW135" s="123"/>
      <c r="AX135" s="123"/>
      <c r="AY135" s="123"/>
      <c r="AZ135" s="123"/>
      <c r="BA135" s="123"/>
      <c r="BB135" s="123"/>
      <c r="BC135" s="123"/>
      <c r="BD135" s="123"/>
      <c r="BE135" s="123"/>
      <c r="BF135" s="125"/>
    </row>
    <row r="136" spans="1:58" ht="20.25" customHeight="1">
      <c r="A136" s="123"/>
      <c r="B136" s="123"/>
      <c r="C136" s="122"/>
      <c r="D136" s="122"/>
      <c r="E136" s="123"/>
      <c r="F136" s="123"/>
      <c r="G136" s="123"/>
      <c r="H136" s="123"/>
      <c r="I136" s="123"/>
      <c r="J136" s="123"/>
      <c r="K136" s="123"/>
      <c r="L136" s="123"/>
      <c r="M136" s="123"/>
      <c r="N136" s="123"/>
      <c r="O136" s="123"/>
      <c r="P136" s="123"/>
      <c r="Q136" s="123"/>
      <c r="R136" s="123"/>
      <c r="S136" s="123"/>
      <c r="T136" s="123"/>
      <c r="U136" s="122"/>
      <c r="V136" s="123"/>
      <c r="W136" s="123"/>
      <c r="X136" s="123"/>
      <c r="Y136" s="123"/>
      <c r="Z136" s="123"/>
      <c r="AA136" s="123"/>
      <c r="AB136" s="123"/>
      <c r="AC136" s="123"/>
      <c r="AD136" s="123"/>
      <c r="AE136" s="123"/>
      <c r="AF136" s="123"/>
      <c r="AG136" s="123"/>
      <c r="AK136" s="124"/>
      <c r="AL136" s="125"/>
      <c r="AM136" s="125"/>
      <c r="AN136" s="123"/>
      <c r="AO136" s="123"/>
      <c r="AP136" s="123"/>
      <c r="AQ136" s="123"/>
      <c r="AR136" s="123"/>
      <c r="AS136" s="123"/>
      <c r="AT136" s="123"/>
      <c r="AU136" s="123"/>
      <c r="AV136" s="123"/>
      <c r="AW136" s="123"/>
      <c r="AX136" s="123"/>
      <c r="AY136" s="123"/>
      <c r="AZ136" s="123"/>
      <c r="BA136" s="123"/>
      <c r="BB136" s="123"/>
      <c r="BC136" s="123"/>
      <c r="BD136" s="123"/>
      <c r="BE136" s="123"/>
      <c r="BF136" s="125"/>
    </row>
    <row r="137" spans="1:58" ht="20.25" customHeight="1">
      <c r="C137" s="124"/>
      <c r="D137" s="124"/>
      <c r="E137" s="124"/>
      <c r="F137" s="124"/>
      <c r="G137" s="124"/>
      <c r="H137" s="124"/>
      <c r="I137" s="124"/>
      <c r="J137" s="124"/>
      <c r="K137" s="124"/>
      <c r="L137" s="124"/>
      <c r="M137" s="124"/>
      <c r="N137" s="124"/>
      <c r="O137" s="124"/>
      <c r="P137" s="124"/>
      <c r="Q137" s="124"/>
      <c r="R137" s="124"/>
      <c r="S137" s="124"/>
      <c r="T137" s="124"/>
      <c r="U137" s="125"/>
      <c r="V137" s="125"/>
      <c r="W137" s="124"/>
      <c r="X137" s="124"/>
      <c r="Y137" s="124"/>
      <c r="Z137" s="124"/>
      <c r="AA137" s="124"/>
      <c r="AB137" s="124"/>
      <c r="AC137" s="124"/>
      <c r="AD137" s="124"/>
      <c r="AE137" s="124"/>
      <c r="AF137" s="124"/>
      <c r="AG137" s="124"/>
      <c r="AH137" s="124"/>
      <c r="AI137" s="124"/>
      <c r="AJ137" s="124"/>
      <c r="AK137" s="124"/>
      <c r="AL137" s="125"/>
      <c r="AM137" s="125"/>
      <c r="AN137" s="123"/>
      <c r="AO137" s="123"/>
      <c r="AP137" s="123"/>
      <c r="AQ137" s="123"/>
      <c r="AR137" s="123"/>
      <c r="AS137" s="123"/>
      <c r="AT137" s="123"/>
      <c r="AU137" s="123"/>
      <c r="AV137" s="123"/>
      <c r="AW137" s="123"/>
      <c r="AX137" s="123"/>
      <c r="AY137" s="123"/>
      <c r="AZ137" s="123"/>
      <c r="BA137" s="123"/>
      <c r="BB137" s="123"/>
      <c r="BC137" s="123"/>
      <c r="BD137" s="123"/>
      <c r="BE137" s="123"/>
      <c r="BF137" s="125"/>
    </row>
    <row r="138" spans="1:58" ht="20.25" customHeight="1">
      <c r="C138" s="124"/>
      <c r="D138" s="124"/>
      <c r="E138" s="124"/>
      <c r="F138" s="124"/>
      <c r="G138" s="124"/>
      <c r="H138" s="124"/>
      <c r="I138" s="124"/>
      <c r="J138" s="124"/>
      <c r="K138" s="124"/>
      <c r="L138" s="124"/>
      <c r="M138" s="124"/>
      <c r="N138" s="124"/>
      <c r="O138" s="124"/>
      <c r="P138" s="124"/>
      <c r="Q138" s="124"/>
      <c r="R138" s="124"/>
      <c r="S138" s="124"/>
      <c r="T138" s="124"/>
      <c r="U138" s="125"/>
      <c r="V138" s="125"/>
      <c r="W138" s="124"/>
      <c r="X138" s="124"/>
      <c r="Y138" s="124"/>
      <c r="Z138" s="124"/>
      <c r="AA138" s="124"/>
      <c r="AB138" s="124"/>
      <c r="AC138" s="124"/>
      <c r="AD138" s="124"/>
      <c r="AE138" s="124"/>
      <c r="AF138" s="124"/>
      <c r="AG138" s="124"/>
      <c r="AH138" s="124"/>
      <c r="AI138" s="124"/>
      <c r="AJ138" s="124"/>
      <c r="AK138" s="124"/>
      <c r="AL138" s="125"/>
      <c r="AM138" s="125"/>
      <c r="AN138" s="123"/>
      <c r="AO138" s="123"/>
      <c r="AP138" s="123"/>
      <c r="AQ138" s="123"/>
      <c r="AR138" s="123"/>
      <c r="AS138" s="123"/>
      <c r="AT138" s="123"/>
      <c r="AU138" s="123"/>
      <c r="AV138" s="123"/>
      <c r="AW138" s="123"/>
      <c r="AX138" s="123"/>
      <c r="AY138" s="123"/>
      <c r="AZ138" s="123"/>
      <c r="BA138" s="123"/>
      <c r="BB138" s="123"/>
      <c r="BC138" s="123"/>
      <c r="BD138" s="123"/>
      <c r="BE138" s="123"/>
      <c r="BF138" s="125"/>
    </row>
  </sheetData>
  <sheetProtection sheet="1" insertRows="0"/>
  <mergeCells count="831">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35"/>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E13:F112">
      <formula1>"A, B, C, D"</formula1>
    </dataValidation>
    <dataValidation type="list" allowBlank="1" showInputMessage="1" sqref="C13:D112">
      <formula1>職種</formula1>
    </dataValidation>
    <dataValidation type="list" allowBlank="1" showInputMessage="1" showErrorMessage="1" sqref="F126">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123:Z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F56"/>
  <sheetViews>
    <sheetView showGridLines="0" view="pageBreakPreview" zoomScale="55" zoomScaleNormal="55" zoomScaleSheetLayoutView="55" workbookViewId="0">
      <selection activeCell="C14" sqref="C14:D14"/>
    </sheetView>
  </sheetViews>
  <sheetFormatPr defaultColWidth="5" defaultRowHeight="20.25" customHeight="1"/>
  <cols>
    <col min="1" max="1" width="1.5546875" style="77" customWidth="1"/>
    <col min="2" max="56" width="6.21875" style="77" customWidth="1"/>
    <col min="57" max="16384" width="5" style="77"/>
  </cols>
  <sheetData>
    <row r="1" spans="1:57" s="39" customFormat="1" ht="20.25" customHeight="1">
      <c r="A1" s="34"/>
      <c r="B1" s="34"/>
      <c r="C1" s="35" t="s">
        <v>139</v>
      </c>
      <c r="D1" s="35"/>
      <c r="E1" s="34"/>
      <c r="F1" s="34"/>
      <c r="G1" s="36" t="s">
        <v>140</v>
      </c>
      <c r="H1" s="34"/>
      <c r="I1" s="34"/>
      <c r="J1" s="35"/>
      <c r="K1" s="35"/>
      <c r="L1" s="35"/>
      <c r="M1" s="35"/>
      <c r="N1" s="34"/>
      <c r="O1" s="34"/>
      <c r="P1" s="34"/>
      <c r="Q1" s="34"/>
      <c r="R1" s="34"/>
      <c r="S1" s="34"/>
      <c r="T1" s="34"/>
      <c r="U1" s="34"/>
      <c r="V1" s="34"/>
      <c r="W1" s="34"/>
      <c r="X1" s="34"/>
      <c r="Y1" s="34"/>
      <c r="Z1" s="34"/>
      <c r="AA1" s="34"/>
      <c r="AB1" s="34"/>
      <c r="AC1" s="34"/>
      <c r="AD1" s="34"/>
      <c r="AE1" s="34"/>
      <c r="AF1" s="34"/>
      <c r="AG1" s="34"/>
      <c r="AH1" s="34"/>
      <c r="AI1" s="34"/>
      <c r="AJ1" s="34"/>
      <c r="AK1" s="37" t="s">
        <v>141</v>
      </c>
      <c r="AL1" s="37" t="s">
        <v>142</v>
      </c>
      <c r="AM1" s="554" t="s">
        <v>143</v>
      </c>
      <c r="AN1" s="554"/>
      <c r="AO1" s="554"/>
      <c r="AP1" s="554"/>
      <c r="AQ1" s="554"/>
      <c r="AR1" s="554"/>
      <c r="AS1" s="554"/>
      <c r="AT1" s="554"/>
      <c r="AU1" s="554"/>
      <c r="AV1" s="554"/>
      <c r="AW1" s="554"/>
      <c r="AX1" s="554"/>
      <c r="AY1" s="554"/>
      <c r="AZ1" s="554"/>
      <c r="BA1" s="554"/>
      <c r="BB1" s="38" t="s">
        <v>144</v>
      </c>
      <c r="BC1" s="34"/>
      <c r="BD1" s="34"/>
    </row>
    <row r="2" spans="1:57" s="42" customFormat="1" ht="20.25" customHeight="1">
      <c r="A2" s="40"/>
      <c r="B2" s="40"/>
      <c r="C2" s="40"/>
      <c r="D2" s="36"/>
      <c r="E2" s="40"/>
      <c r="F2" s="40"/>
      <c r="G2" s="40"/>
      <c r="H2" s="36"/>
      <c r="I2" s="37"/>
      <c r="J2" s="37"/>
      <c r="K2" s="37"/>
      <c r="L2" s="37"/>
      <c r="M2" s="37"/>
      <c r="N2" s="40"/>
      <c r="O2" s="40"/>
      <c r="P2" s="40"/>
      <c r="Q2" s="40"/>
      <c r="R2" s="40"/>
      <c r="S2" s="40"/>
      <c r="T2" s="37" t="s">
        <v>145</v>
      </c>
      <c r="U2" s="555"/>
      <c r="V2" s="555"/>
      <c r="W2" s="37" t="s">
        <v>142</v>
      </c>
      <c r="X2" s="556" t="str">
        <f>IF(U2=0,"",YEAR(DATE(2018+U2,1,1)))</f>
        <v/>
      </c>
      <c r="Y2" s="556"/>
      <c r="Z2" s="40" t="s">
        <v>146</v>
      </c>
      <c r="AA2" s="40" t="s">
        <v>147</v>
      </c>
      <c r="AB2" s="555"/>
      <c r="AC2" s="555"/>
      <c r="AD2" s="40" t="s">
        <v>148</v>
      </c>
      <c r="AE2" s="40"/>
      <c r="AF2" s="40"/>
      <c r="AG2" s="40"/>
      <c r="AH2" s="40"/>
      <c r="AI2" s="40"/>
      <c r="AJ2" s="38"/>
      <c r="AK2" s="37" t="s">
        <v>149</v>
      </c>
      <c r="AL2" s="37" t="s">
        <v>142</v>
      </c>
      <c r="AM2" s="555"/>
      <c r="AN2" s="555"/>
      <c r="AO2" s="555"/>
      <c r="AP2" s="555"/>
      <c r="AQ2" s="555"/>
      <c r="AR2" s="555"/>
      <c r="AS2" s="555"/>
      <c r="AT2" s="555"/>
      <c r="AU2" s="555"/>
      <c r="AV2" s="555"/>
      <c r="AW2" s="555"/>
      <c r="AX2" s="555"/>
      <c r="AY2" s="555"/>
      <c r="AZ2" s="555"/>
      <c r="BA2" s="555"/>
      <c r="BB2" s="38" t="s">
        <v>144</v>
      </c>
      <c r="BC2" s="37"/>
      <c r="BD2" s="37"/>
      <c r="BE2" s="41"/>
    </row>
    <row r="3" spans="1:57" s="42" customFormat="1" ht="20.25" customHeight="1">
      <c r="A3" s="40"/>
      <c r="B3" s="40"/>
      <c r="C3" s="40"/>
      <c r="D3" s="36"/>
      <c r="E3" s="40"/>
      <c r="F3" s="40"/>
      <c r="G3" s="40"/>
      <c r="H3" s="36"/>
      <c r="I3" s="37"/>
      <c r="J3" s="37"/>
      <c r="K3" s="37"/>
      <c r="L3" s="37"/>
      <c r="M3" s="37"/>
      <c r="N3" s="40"/>
      <c r="O3" s="40"/>
      <c r="P3" s="40"/>
      <c r="Q3" s="40"/>
      <c r="R3" s="40"/>
      <c r="S3" s="40"/>
      <c r="T3" s="43"/>
      <c r="U3" s="44"/>
      <c r="V3" s="44"/>
      <c r="W3" s="45"/>
      <c r="X3" s="44"/>
      <c r="Y3" s="44"/>
      <c r="Z3" s="46"/>
      <c r="AA3" s="46"/>
      <c r="AB3" s="44"/>
      <c r="AC3" s="44"/>
      <c r="AD3" s="47"/>
      <c r="AE3" s="40"/>
      <c r="AF3" s="40"/>
      <c r="AG3" s="40"/>
      <c r="AH3" s="40"/>
      <c r="AI3" s="40"/>
      <c r="AJ3" s="38"/>
      <c r="AK3" s="37"/>
      <c r="AL3" s="37"/>
      <c r="AM3" s="48"/>
      <c r="AN3" s="48"/>
      <c r="AO3" s="48"/>
      <c r="AP3" s="48"/>
      <c r="AQ3" s="48"/>
      <c r="AR3" s="48"/>
      <c r="AS3" s="48"/>
      <c r="AT3" s="48"/>
      <c r="AU3" s="48"/>
      <c r="AV3" s="48"/>
      <c r="AW3" s="48"/>
      <c r="AX3" s="48"/>
      <c r="AY3" s="49" t="s">
        <v>150</v>
      </c>
      <c r="AZ3" s="557"/>
      <c r="BA3" s="557"/>
      <c r="BB3" s="557"/>
      <c r="BC3" s="557"/>
      <c r="BD3" s="37"/>
      <c r="BE3" s="41"/>
    </row>
    <row r="4" spans="1:57" s="42" customFormat="1" ht="20.25" customHeight="1">
      <c r="A4" s="40"/>
      <c r="B4" s="50"/>
      <c r="C4" s="50"/>
      <c r="D4" s="50"/>
      <c r="E4" s="50"/>
      <c r="F4" s="50"/>
      <c r="G4" s="50"/>
      <c r="H4" s="50"/>
      <c r="I4" s="50"/>
      <c r="J4" s="51"/>
      <c r="K4" s="52"/>
      <c r="L4" s="52"/>
      <c r="M4" s="52"/>
      <c r="N4" s="52"/>
      <c r="O4" s="52"/>
      <c r="P4" s="53"/>
      <c r="Q4" s="52"/>
      <c r="R4" s="52"/>
      <c r="S4" s="54"/>
      <c r="T4" s="40"/>
      <c r="U4" s="40"/>
      <c r="V4" s="40"/>
      <c r="W4" s="40"/>
      <c r="X4" s="40"/>
      <c r="Y4" s="40"/>
      <c r="Z4" s="46"/>
      <c r="AA4" s="46"/>
      <c r="AB4" s="44"/>
      <c r="AC4" s="44"/>
      <c r="AD4" s="47"/>
      <c r="AE4" s="40"/>
      <c r="AF4" s="40"/>
      <c r="AG4" s="40"/>
      <c r="AH4" s="40"/>
      <c r="AI4" s="40"/>
      <c r="AJ4" s="38"/>
      <c r="AK4" s="37"/>
      <c r="AL4" s="37"/>
      <c r="AM4" s="48"/>
      <c r="AN4" s="48"/>
      <c r="AO4" s="48"/>
      <c r="AP4" s="48"/>
      <c r="AQ4" s="48"/>
      <c r="AR4" s="48"/>
      <c r="AS4" s="48"/>
      <c r="AT4" s="48"/>
      <c r="AU4" s="48"/>
      <c r="AV4" s="48"/>
      <c r="AW4" s="48"/>
      <c r="AX4" s="48"/>
      <c r="AY4" s="49" t="s">
        <v>151</v>
      </c>
      <c r="AZ4" s="557"/>
      <c r="BA4" s="557"/>
      <c r="BB4" s="557"/>
      <c r="BC4" s="557"/>
      <c r="BD4" s="37"/>
      <c r="BE4" s="41"/>
    </row>
    <row r="5" spans="1:57" s="42" customFormat="1" ht="20.25" customHeight="1">
      <c r="A5" s="40"/>
      <c r="B5" s="55"/>
      <c r="C5" s="55"/>
      <c r="D5" s="55"/>
      <c r="E5" s="55"/>
      <c r="F5" s="55"/>
      <c r="G5" s="55"/>
      <c r="H5" s="55"/>
      <c r="I5" s="55"/>
      <c r="J5" s="56"/>
      <c r="K5" s="57"/>
      <c r="L5" s="58"/>
      <c r="M5" s="58"/>
      <c r="N5" s="58"/>
      <c r="O5" s="58"/>
      <c r="P5" s="55"/>
      <c r="Q5" s="59"/>
      <c r="R5" s="59"/>
      <c r="S5" s="60"/>
      <c r="T5" s="40"/>
      <c r="U5" s="40"/>
      <c r="V5" s="40"/>
      <c r="W5" s="40"/>
      <c r="X5" s="40"/>
      <c r="Y5" s="40"/>
      <c r="Z5" s="46"/>
      <c r="AA5" s="46"/>
      <c r="AB5" s="44"/>
      <c r="AC5" s="44"/>
      <c r="AD5" s="61"/>
      <c r="AE5" s="61"/>
      <c r="AF5" s="61"/>
      <c r="AG5" s="61"/>
      <c r="AH5" s="40"/>
      <c r="AI5" s="40"/>
      <c r="AJ5" s="61" t="s">
        <v>152</v>
      </c>
      <c r="AK5" s="61"/>
      <c r="AL5" s="61"/>
      <c r="AM5" s="61"/>
      <c r="AN5" s="61"/>
      <c r="AO5" s="61"/>
      <c r="AP5" s="61"/>
      <c r="AQ5" s="61"/>
      <c r="AR5" s="50"/>
      <c r="AS5" s="50"/>
      <c r="AT5" s="62"/>
      <c r="AU5" s="61"/>
      <c r="AV5" s="571"/>
      <c r="AW5" s="572"/>
      <c r="AX5" s="62" t="s">
        <v>153</v>
      </c>
      <c r="AY5" s="61"/>
      <c r="AZ5" s="571"/>
      <c r="BA5" s="572"/>
      <c r="BB5" s="62" t="s">
        <v>154</v>
      </c>
      <c r="BC5" s="61"/>
      <c r="BD5" s="40"/>
      <c r="BE5" s="41"/>
    </row>
    <row r="6" spans="1:57" s="42" customFormat="1" ht="20.25" customHeight="1">
      <c r="A6" s="40"/>
      <c r="B6" s="55"/>
      <c r="C6" s="55"/>
      <c r="D6" s="55"/>
      <c r="E6" s="55"/>
      <c r="F6" s="55"/>
      <c r="G6" s="55"/>
      <c r="H6" s="55"/>
      <c r="I6" s="55"/>
      <c r="J6" s="55"/>
      <c r="K6" s="63"/>
      <c r="L6" s="63"/>
      <c r="M6" s="63"/>
      <c r="N6" s="55"/>
      <c r="O6" s="64"/>
      <c r="P6" s="65"/>
      <c r="Q6" s="65"/>
      <c r="R6" s="66"/>
      <c r="S6" s="67"/>
      <c r="T6" s="40"/>
      <c r="U6" s="40"/>
      <c r="V6" s="40"/>
      <c r="W6" s="40"/>
      <c r="X6" s="40"/>
      <c r="Y6" s="40"/>
      <c r="Z6" s="46"/>
      <c r="AA6" s="46"/>
      <c r="AB6" s="44"/>
      <c r="AC6" s="44"/>
      <c r="AD6" s="68"/>
      <c r="AE6" s="34"/>
      <c r="AF6" s="34"/>
      <c r="AG6" s="34"/>
      <c r="AH6" s="40"/>
      <c r="AI6" s="40"/>
      <c r="AJ6" s="40"/>
      <c r="AK6" s="40"/>
      <c r="AL6" s="34"/>
      <c r="AM6" s="34"/>
      <c r="AN6" s="69"/>
      <c r="AO6" s="70"/>
      <c r="AP6" s="70"/>
      <c r="AQ6" s="71"/>
      <c r="AR6" s="71"/>
      <c r="AS6" s="71"/>
      <c r="AT6" s="71"/>
      <c r="AU6" s="71"/>
      <c r="AV6" s="71"/>
      <c r="AW6" s="61" t="s">
        <v>155</v>
      </c>
      <c r="AX6" s="61"/>
      <c r="AY6" s="61"/>
      <c r="AZ6" s="573" t="e">
        <f>DAY(EOMONTH(DATE(X2,AB2,1),0))</f>
        <v>#VALUE!</v>
      </c>
      <c r="BA6" s="574"/>
      <c r="BB6" s="62" t="s">
        <v>156</v>
      </c>
      <c r="BC6" s="40"/>
      <c r="BD6" s="40"/>
      <c r="BE6" s="41"/>
    </row>
    <row r="7" spans="1:57" ht="20.25" customHeight="1" thickBot="1">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76"/>
    </row>
    <row r="8" spans="1:57" ht="20.25" customHeight="1" thickBot="1">
      <c r="A8" s="72"/>
      <c r="B8" s="537" t="s">
        <v>96</v>
      </c>
      <c r="C8" s="540" t="s">
        <v>157</v>
      </c>
      <c r="D8" s="541"/>
      <c r="E8" s="546" t="s">
        <v>158</v>
      </c>
      <c r="F8" s="541"/>
      <c r="G8" s="546" t="s">
        <v>159</v>
      </c>
      <c r="H8" s="540"/>
      <c r="I8" s="540"/>
      <c r="J8" s="540"/>
      <c r="K8" s="541"/>
      <c r="L8" s="546" t="s">
        <v>160</v>
      </c>
      <c r="M8" s="540"/>
      <c r="N8" s="540"/>
      <c r="O8" s="549"/>
      <c r="P8" s="552" t="s">
        <v>161</v>
      </c>
      <c r="Q8" s="553"/>
      <c r="R8" s="553"/>
      <c r="S8" s="553"/>
      <c r="T8" s="553"/>
      <c r="U8" s="553"/>
      <c r="V8" s="553"/>
      <c r="W8" s="553"/>
      <c r="X8" s="553"/>
      <c r="Y8" s="553"/>
      <c r="Z8" s="553"/>
      <c r="AA8" s="553"/>
      <c r="AB8" s="553"/>
      <c r="AC8" s="553"/>
      <c r="AD8" s="553"/>
      <c r="AE8" s="553"/>
      <c r="AF8" s="553"/>
      <c r="AG8" s="553"/>
      <c r="AH8" s="553"/>
      <c r="AI8" s="553"/>
      <c r="AJ8" s="553"/>
      <c r="AK8" s="553"/>
      <c r="AL8" s="553"/>
      <c r="AM8" s="553"/>
      <c r="AN8" s="553"/>
      <c r="AO8" s="553"/>
      <c r="AP8" s="553"/>
      <c r="AQ8" s="553"/>
      <c r="AR8" s="553"/>
      <c r="AS8" s="553"/>
      <c r="AT8" s="553"/>
      <c r="AU8" s="558" t="str">
        <f>IF(AZ3="４週","(9)1～4週目の勤務時間数合計","(9)1か月の勤務時間数合計")</f>
        <v>(9)1か月の勤務時間数合計</v>
      </c>
      <c r="AV8" s="559"/>
      <c r="AW8" s="558" t="s">
        <v>162</v>
      </c>
      <c r="AX8" s="559"/>
      <c r="AY8" s="566" t="s">
        <v>163</v>
      </c>
      <c r="AZ8" s="566"/>
      <c r="BA8" s="566"/>
      <c r="BB8" s="566"/>
      <c r="BC8" s="566"/>
      <c r="BD8" s="566"/>
    </row>
    <row r="9" spans="1:57" ht="20.25" customHeight="1" thickBot="1">
      <c r="A9" s="72"/>
      <c r="B9" s="538"/>
      <c r="C9" s="542"/>
      <c r="D9" s="543"/>
      <c r="E9" s="547"/>
      <c r="F9" s="543"/>
      <c r="G9" s="547"/>
      <c r="H9" s="542"/>
      <c r="I9" s="542"/>
      <c r="J9" s="542"/>
      <c r="K9" s="543"/>
      <c r="L9" s="547"/>
      <c r="M9" s="542"/>
      <c r="N9" s="542"/>
      <c r="O9" s="550"/>
      <c r="P9" s="568" t="s">
        <v>164</v>
      </c>
      <c r="Q9" s="569"/>
      <c r="R9" s="569"/>
      <c r="S9" s="569"/>
      <c r="T9" s="569"/>
      <c r="U9" s="569"/>
      <c r="V9" s="570"/>
      <c r="W9" s="568" t="s">
        <v>165</v>
      </c>
      <c r="X9" s="569"/>
      <c r="Y9" s="569"/>
      <c r="Z9" s="569"/>
      <c r="AA9" s="569"/>
      <c r="AB9" s="569"/>
      <c r="AC9" s="570"/>
      <c r="AD9" s="568" t="s">
        <v>166</v>
      </c>
      <c r="AE9" s="569"/>
      <c r="AF9" s="569"/>
      <c r="AG9" s="569"/>
      <c r="AH9" s="569"/>
      <c r="AI9" s="569"/>
      <c r="AJ9" s="570"/>
      <c r="AK9" s="568" t="s">
        <v>167</v>
      </c>
      <c r="AL9" s="569"/>
      <c r="AM9" s="569"/>
      <c r="AN9" s="569"/>
      <c r="AO9" s="569"/>
      <c r="AP9" s="569"/>
      <c r="AQ9" s="570"/>
      <c r="AR9" s="568" t="s">
        <v>168</v>
      </c>
      <c r="AS9" s="569"/>
      <c r="AT9" s="570"/>
      <c r="AU9" s="560"/>
      <c r="AV9" s="561"/>
      <c r="AW9" s="560"/>
      <c r="AX9" s="561"/>
      <c r="AY9" s="566"/>
      <c r="AZ9" s="566"/>
      <c r="BA9" s="566"/>
      <c r="BB9" s="566"/>
      <c r="BC9" s="566"/>
      <c r="BD9" s="566"/>
    </row>
    <row r="10" spans="1:57" ht="20.25" customHeight="1" thickBot="1">
      <c r="A10" s="72"/>
      <c r="B10" s="538"/>
      <c r="C10" s="542"/>
      <c r="D10" s="543"/>
      <c r="E10" s="547"/>
      <c r="F10" s="543"/>
      <c r="G10" s="547"/>
      <c r="H10" s="542"/>
      <c r="I10" s="542"/>
      <c r="J10" s="542"/>
      <c r="K10" s="543"/>
      <c r="L10" s="547"/>
      <c r="M10" s="542"/>
      <c r="N10" s="542"/>
      <c r="O10" s="550"/>
      <c r="P10" s="78" t="e">
        <f>DAY(DATE($X$2,$AB$2,1))</f>
        <v>#VALUE!</v>
      </c>
      <c r="Q10" s="79" t="e">
        <f>DAY(DATE($X$2,$AB$2,2))</f>
        <v>#VALUE!</v>
      </c>
      <c r="R10" s="79" t="e">
        <f>DAY(DATE($X$2,$AB$2,3))</f>
        <v>#VALUE!</v>
      </c>
      <c r="S10" s="79" t="e">
        <f>DAY(DATE($X$2,$AB$2,4))</f>
        <v>#VALUE!</v>
      </c>
      <c r="T10" s="79" t="e">
        <f>DAY(DATE($X$2,$AB$2,5))</f>
        <v>#VALUE!</v>
      </c>
      <c r="U10" s="79" t="e">
        <f>DAY(DATE($X$2,$AB$2,6))</f>
        <v>#VALUE!</v>
      </c>
      <c r="V10" s="80" t="e">
        <f>DAY(DATE($X$2,$AB$2,7))</f>
        <v>#VALUE!</v>
      </c>
      <c r="W10" s="78" t="e">
        <f>DAY(DATE($X$2,$AB$2,8))</f>
        <v>#VALUE!</v>
      </c>
      <c r="X10" s="79" t="e">
        <f>DAY(DATE($X$2,$AB$2,9))</f>
        <v>#VALUE!</v>
      </c>
      <c r="Y10" s="79" t="e">
        <f>DAY(DATE($X$2,$AB$2,10))</f>
        <v>#VALUE!</v>
      </c>
      <c r="Z10" s="79" t="e">
        <f>DAY(DATE($X$2,$AB$2,11))</f>
        <v>#VALUE!</v>
      </c>
      <c r="AA10" s="79" t="e">
        <f>DAY(DATE($X$2,$AB$2,12))</f>
        <v>#VALUE!</v>
      </c>
      <c r="AB10" s="79" t="e">
        <f>DAY(DATE($X$2,$AB$2,13))</f>
        <v>#VALUE!</v>
      </c>
      <c r="AC10" s="80" t="e">
        <f>DAY(DATE($X$2,$AB$2,14))</f>
        <v>#VALUE!</v>
      </c>
      <c r="AD10" s="78" t="e">
        <f>DAY(DATE($X$2,$AB$2,15))</f>
        <v>#VALUE!</v>
      </c>
      <c r="AE10" s="79" t="e">
        <f>DAY(DATE($X$2,$AB$2,16))</f>
        <v>#VALUE!</v>
      </c>
      <c r="AF10" s="79" t="e">
        <f>DAY(DATE($X$2,$AB$2,17))</f>
        <v>#VALUE!</v>
      </c>
      <c r="AG10" s="79" t="e">
        <f>DAY(DATE($X$2,$AB$2,18))</f>
        <v>#VALUE!</v>
      </c>
      <c r="AH10" s="79" t="e">
        <f>DAY(DATE($X$2,$AB$2,19))</f>
        <v>#VALUE!</v>
      </c>
      <c r="AI10" s="79" t="e">
        <f>DAY(DATE($X$2,$AB$2,20))</f>
        <v>#VALUE!</v>
      </c>
      <c r="AJ10" s="80" t="e">
        <f>DAY(DATE($X$2,$AB$2,21))</f>
        <v>#VALUE!</v>
      </c>
      <c r="AK10" s="78" t="e">
        <f>DAY(DATE($X$2,$AB$2,22))</f>
        <v>#VALUE!</v>
      </c>
      <c r="AL10" s="79" t="e">
        <f>DAY(DATE($X$2,$AB$2,23))</f>
        <v>#VALUE!</v>
      </c>
      <c r="AM10" s="79" t="e">
        <f>DAY(DATE($X$2,$AB$2,24))</f>
        <v>#VALUE!</v>
      </c>
      <c r="AN10" s="79" t="e">
        <f>DAY(DATE($X$2,$AB$2,25))</f>
        <v>#VALUE!</v>
      </c>
      <c r="AO10" s="79" t="e">
        <f>DAY(DATE($X$2,$AB$2,26))</f>
        <v>#VALUE!</v>
      </c>
      <c r="AP10" s="79" t="e">
        <f>DAY(DATE($X$2,$AB$2,27))</f>
        <v>#VALUE!</v>
      </c>
      <c r="AQ10" s="80" t="e">
        <f>DAY(DATE($X$2,$AB$2,28))</f>
        <v>#VALUE!</v>
      </c>
      <c r="AR10" s="78" t="str">
        <f>IF(AZ3="暦月",IF(DAY(DATE($X$2,$AB$2,29))=29,29,""),"")</f>
        <v/>
      </c>
      <c r="AS10" s="79" t="str">
        <f>IF(AZ3="暦月",IF(DAY(DATE($X$2,$AB$2,30))=30,30,""),"")</f>
        <v/>
      </c>
      <c r="AT10" s="126" t="str">
        <f>IF(AZ3="暦月",IF(DAY(DATE($X$2,$AB$2,31))=31,31,""),"")</f>
        <v/>
      </c>
      <c r="AU10" s="560"/>
      <c r="AV10" s="561"/>
      <c r="AW10" s="560"/>
      <c r="AX10" s="561"/>
      <c r="AY10" s="566"/>
      <c r="AZ10" s="566"/>
      <c r="BA10" s="566"/>
      <c r="BB10" s="566"/>
      <c r="BC10" s="566"/>
      <c r="BD10" s="566"/>
    </row>
    <row r="11" spans="1:57" ht="20.25" hidden="1" customHeight="1" thickBot="1">
      <c r="A11" s="72"/>
      <c r="B11" s="538"/>
      <c r="C11" s="542"/>
      <c r="D11" s="543"/>
      <c r="E11" s="547"/>
      <c r="F11" s="543"/>
      <c r="G11" s="547"/>
      <c r="H11" s="542"/>
      <c r="I11" s="542"/>
      <c r="J11" s="542"/>
      <c r="K11" s="543"/>
      <c r="L11" s="547"/>
      <c r="M11" s="542"/>
      <c r="N11" s="542"/>
      <c r="O11" s="550"/>
      <c r="P11" s="78" t="e">
        <f>WEEKDAY(DATE($X$2,$AB$2,1))</f>
        <v>#VALUE!</v>
      </c>
      <c r="Q11" s="79" t="e">
        <f>WEEKDAY(DATE($X$2,$AB$2,2))</f>
        <v>#VALUE!</v>
      </c>
      <c r="R11" s="79" t="e">
        <f>WEEKDAY(DATE($X$2,$AB$2,3))</f>
        <v>#VALUE!</v>
      </c>
      <c r="S11" s="79" t="e">
        <f>WEEKDAY(DATE($X$2,$AB$2,4))</f>
        <v>#VALUE!</v>
      </c>
      <c r="T11" s="79" t="e">
        <f>WEEKDAY(DATE($X$2,$AB$2,5))</f>
        <v>#VALUE!</v>
      </c>
      <c r="U11" s="79" t="e">
        <f>WEEKDAY(DATE($X$2,$AB$2,6))</f>
        <v>#VALUE!</v>
      </c>
      <c r="V11" s="80" t="e">
        <f>WEEKDAY(DATE($X$2,$AB$2,7))</f>
        <v>#VALUE!</v>
      </c>
      <c r="W11" s="78" t="e">
        <f>WEEKDAY(DATE($X$2,$AB$2,8))</f>
        <v>#VALUE!</v>
      </c>
      <c r="X11" s="79" t="e">
        <f>WEEKDAY(DATE($X$2,$AB$2,9))</f>
        <v>#VALUE!</v>
      </c>
      <c r="Y11" s="79" t="e">
        <f>WEEKDAY(DATE($X$2,$AB$2,10))</f>
        <v>#VALUE!</v>
      </c>
      <c r="Z11" s="79" t="e">
        <f>WEEKDAY(DATE($X$2,$AB$2,11))</f>
        <v>#VALUE!</v>
      </c>
      <c r="AA11" s="79" t="e">
        <f>WEEKDAY(DATE($X$2,$AB$2,12))</f>
        <v>#VALUE!</v>
      </c>
      <c r="AB11" s="79" t="e">
        <f>WEEKDAY(DATE($X$2,$AB$2,13))</f>
        <v>#VALUE!</v>
      </c>
      <c r="AC11" s="80" t="e">
        <f>WEEKDAY(DATE($X$2,$AB$2,14))</f>
        <v>#VALUE!</v>
      </c>
      <c r="AD11" s="78" t="e">
        <f>WEEKDAY(DATE($X$2,$AB$2,15))</f>
        <v>#VALUE!</v>
      </c>
      <c r="AE11" s="79" t="e">
        <f>WEEKDAY(DATE($X$2,$AB$2,16))</f>
        <v>#VALUE!</v>
      </c>
      <c r="AF11" s="79" t="e">
        <f>WEEKDAY(DATE($X$2,$AB$2,17))</f>
        <v>#VALUE!</v>
      </c>
      <c r="AG11" s="79" t="e">
        <f>WEEKDAY(DATE($X$2,$AB$2,18))</f>
        <v>#VALUE!</v>
      </c>
      <c r="AH11" s="79" t="e">
        <f>WEEKDAY(DATE($X$2,$AB$2,19))</f>
        <v>#VALUE!</v>
      </c>
      <c r="AI11" s="79" t="e">
        <f>WEEKDAY(DATE($X$2,$AB$2,20))</f>
        <v>#VALUE!</v>
      </c>
      <c r="AJ11" s="80" t="e">
        <f>WEEKDAY(DATE($X$2,$AB$2,21))</f>
        <v>#VALUE!</v>
      </c>
      <c r="AK11" s="78" t="e">
        <f>WEEKDAY(DATE($X$2,$AB$2,22))</f>
        <v>#VALUE!</v>
      </c>
      <c r="AL11" s="79" t="e">
        <f>WEEKDAY(DATE($X$2,$AB$2,23))</f>
        <v>#VALUE!</v>
      </c>
      <c r="AM11" s="79" t="e">
        <f>WEEKDAY(DATE($X$2,$AB$2,24))</f>
        <v>#VALUE!</v>
      </c>
      <c r="AN11" s="79" t="e">
        <f>WEEKDAY(DATE($X$2,$AB$2,25))</f>
        <v>#VALUE!</v>
      </c>
      <c r="AO11" s="79" t="e">
        <f>WEEKDAY(DATE($X$2,$AB$2,26))</f>
        <v>#VALUE!</v>
      </c>
      <c r="AP11" s="79" t="e">
        <f>WEEKDAY(DATE($X$2,$AB$2,27))</f>
        <v>#VALUE!</v>
      </c>
      <c r="AQ11" s="80" t="e">
        <f>WEEKDAY(DATE($X$2,$AB$2,28))</f>
        <v>#VALUE!</v>
      </c>
      <c r="AR11" s="78">
        <f>IF(AR10=29,WEEKDAY(DATE($X$2,$AB$2,29)),0)</f>
        <v>0</v>
      </c>
      <c r="AS11" s="79">
        <f>IF(AS10=30,WEEKDAY(DATE($X$2,$AB$2,30)),0)</f>
        <v>0</v>
      </c>
      <c r="AT11" s="126">
        <f>IF(AT10=31,WEEKDAY(DATE($X$2,$AB$2,31)),0)</f>
        <v>0</v>
      </c>
      <c r="AU11" s="562"/>
      <c r="AV11" s="563"/>
      <c r="AW11" s="562"/>
      <c r="AX11" s="563"/>
      <c r="AY11" s="567"/>
      <c r="AZ11" s="567"/>
      <c r="BA11" s="567"/>
      <c r="BB11" s="567"/>
      <c r="BC11" s="567"/>
      <c r="BD11" s="567"/>
    </row>
    <row r="12" spans="1:57" ht="20.25" customHeight="1" thickBot="1">
      <c r="A12" s="72"/>
      <c r="B12" s="539"/>
      <c r="C12" s="544"/>
      <c r="D12" s="545"/>
      <c r="E12" s="548"/>
      <c r="F12" s="545"/>
      <c r="G12" s="548"/>
      <c r="H12" s="544"/>
      <c r="I12" s="544"/>
      <c r="J12" s="544"/>
      <c r="K12" s="545"/>
      <c r="L12" s="548"/>
      <c r="M12" s="544"/>
      <c r="N12" s="544"/>
      <c r="O12" s="551"/>
      <c r="P12" s="81" t="e">
        <f>IF(P11=1,"日",IF(P11=2,"月",IF(P11=3,"火",IF(P11=4,"水",IF(P11=5,"木",IF(P11=6,"金","土"))))))</f>
        <v>#VALUE!</v>
      </c>
      <c r="Q12" s="82" t="e">
        <f t="shared" ref="Q12:AQ12" si="0">IF(Q11=1,"日",IF(Q11=2,"月",IF(Q11=3,"火",IF(Q11=4,"水",IF(Q11=5,"木",IF(Q11=6,"金","土"))))))</f>
        <v>#VALUE!</v>
      </c>
      <c r="R12" s="82" t="e">
        <f t="shared" si="0"/>
        <v>#VALUE!</v>
      </c>
      <c r="S12" s="82" t="e">
        <f t="shared" si="0"/>
        <v>#VALUE!</v>
      </c>
      <c r="T12" s="82" t="e">
        <f t="shared" si="0"/>
        <v>#VALUE!</v>
      </c>
      <c r="U12" s="82" t="e">
        <f t="shared" si="0"/>
        <v>#VALUE!</v>
      </c>
      <c r="V12" s="83" t="e">
        <f t="shared" si="0"/>
        <v>#VALUE!</v>
      </c>
      <c r="W12" s="81" t="e">
        <f t="shared" si="0"/>
        <v>#VALUE!</v>
      </c>
      <c r="X12" s="82" t="e">
        <f t="shared" si="0"/>
        <v>#VALUE!</v>
      </c>
      <c r="Y12" s="82" t="e">
        <f t="shared" si="0"/>
        <v>#VALUE!</v>
      </c>
      <c r="Z12" s="82" t="e">
        <f t="shared" si="0"/>
        <v>#VALUE!</v>
      </c>
      <c r="AA12" s="82" t="e">
        <f t="shared" si="0"/>
        <v>#VALUE!</v>
      </c>
      <c r="AB12" s="82" t="e">
        <f t="shared" si="0"/>
        <v>#VALUE!</v>
      </c>
      <c r="AC12" s="83" t="e">
        <f t="shared" si="0"/>
        <v>#VALUE!</v>
      </c>
      <c r="AD12" s="81" t="e">
        <f t="shared" si="0"/>
        <v>#VALUE!</v>
      </c>
      <c r="AE12" s="82" t="e">
        <f t="shared" si="0"/>
        <v>#VALUE!</v>
      </c>
      <c r="AF12" s="82" t="e">
        <f t="shared" si="0"/>
        <v>#VALUE!</v>
      </c>
      <c r="AG12" s="82" t="e">
        <f t="shared" si="0"/>
        <v>#VALUE!</v>
      </c>
      <c r="AH12" s="82" t="e">
        <f t="shared" si="0"/>
        <v>#VALUE!</v>
      </c>
      <c r="AI12" s="82" t="e">
        <f t="shared" si="0"/>
        <v>#VALUE!</v>
      </c>
      <c r="AJ12" s="83" t="e">
        <f t="shared" si="0"/>
        <v>#VALUE!</v>
      </c>
      <c r="AK12" s="81" t="e">
        <f t="shared" si="0"/>
        <v>#VALUE!</v>
      </c>
      <c r="AL12" s="82" t="e">
        <f t="shared" si="0"/>
        <v>#VALUE!</v>
      </c>
      <c r="AM12" s="82" t="e">
        <f t="shared" si="0"/>
        <v>#VALUE!</v>
      </c>
      <c r="AN12" s="82" t="e">
        <f t="shared" si="0"/>
        <v>#VALUE!</v>
      </c>
      <c r="AO12" s="82" t="e">
        <f t="shared" si="0"/>
        <v>#VALUE!</v>
      </c>
      <c r="AP12" s="82" t="e">
        <f t="shared" si="0"/>
        <v>#VALUE!</v>
      </c>
      <c r="AQ12" s="83" t="e">
        <f t="shared" si="0"/>
        <v>#VALUE!</v>
      </c>
      <c r="AR12" s="82" t="str">
        <f>IF(AR11=1,"日",IF(AR11=2,"月",IF(AR11=3,"火",IF(AR11=4,"水",IF(AR11=5,"木",IF(AR11=6,"金",IF(AR11=0,"","土")))))))</f>
        <v/>
      </c>
      <c r="AS12" s="82" t="str">
        <f>IF(AS11=1,"日",IF(AS11=2,"月",IF(AS11=3,"火",IF(AS11=4,"水",IF(AS11=5,"木",IF(AS11=6,"金",IF(AS11=0,"","土")))))))</f>
        <v/>
      </c>
      <c r="AT12" s="127" t="str">
        <f>IF(AT11=1,"日",IF(AT11=2,"月",IF(AT11=3,"火",IF(AT11=4,"水",IF(AT11=5,"木",IF(AT11=6,"金",IF(AT11=0,"","土")))))))</f>
        <v/>
      </c>
      <c r="AU12" s="564"/>
      <c r="AV12" s="565"/>
      <c r="AW12" s="564"/>
      <c r="AX12" s="565"/>
      <c r="AY12" s="567"/>
      <c r="AZ12" s="567"/>
      <c r="BA12" s="567"/>
      <c r="BB12" s="567"/>
      <c r="BC12" s="567"/>
      <c r="BD12" s="567"/>
    </row>
    <row r="13" spans="1:57" ht="39.9" customHeight="1">
      <c r="A13" s="72"/>
      <c r="B13" s="128">
        <v>1</v>
      </c>
      <c r="C13" s="595"/>
      <c r="D13" s="596"/>
      <c r="E13" s="597"/>
      <c r="F13" s="598"/>
      <c r="G13" s="599"/>
      <c r="H13" s="600"/>
      <c r="I13" s="600"/>
      <c r="J13" s="600"/>
      <c r="K13" s="601"/>
      <c r="L13" s="602"/>
      <c r="M13" s="603"/>
      <c r="N13" s="603"/>
      <c r="O13" s="604"/>
      <c r="P13" s="85"/>
      <c r="Q13" s="86"/>
      <c r="R13" s="86"/>
      <c r="S13" s="86"/>
      <c r="T13" s="86"/>
      <c r="U13" s="86"/>
      <c r="V13" s="87"/>
      <c r="W13" s="85"/>
      <c r="X13" s="86"/>
      <c r="Y13" s="86"/>
      <c r="Z13" s="86"/>
      <c r="AA13" s="86"/>
      <c r="AB13" s="86"/>
      <c r="AC13" s="87"/>
      <c r="AD13" s="85"/>
      <c r="AE13" s="86"/>
      <c r="AF13" s="86"/>
      <c r="AG13" s="86"/>
      <c r="AH13" s="86"/>
      <c r="AI13" s="86"/>
      <c r="AJ13" s="87"/>
      <c r="AK13" s="85"/>
      <c r="AL13" s="86"/>
      <c r="AM13" s="86"/>
      <c r="AN13" s="86"/>
      <c r="AO13" s="86"/>
      <c r="AP13" s="86"/>
      <c r="AQ13" s="87"/>
      <c r="AR13" s="85"/>
      <c r="AS13" s="86"/>
      <c r="AT13" s="87"/>
      <c r="AU13" s="605" t="str">
        <f>IF($AZ$3="４週",SUM(P13:AQ13),IF($AZ$3="暦月",SUM(P13:AT13),""))</f>
        <v/>
      </c>
      <c r="AV13" s="606"/>
      <c r="AW13" s="607" t="str">
        <f t="shared" ref="AW13:AW30" si="1">IF($AZ$3="４週",AU13/4,IF($AZ$3="暦月",AU13/($AZ$6/7),""))</f>
        <v/>
      </c>
      <c r="AX13" s="608"/>
      <c r="AY13" s="575"/>
      <c r="AZ13" s="576"/>
      <c r="BA13" s="576"/>
      <c r="BB13" s="576"/>
      <c r="BC13" s="576"/>
      <c r="BD13" s="577"/>
    </row>
    <row r="14" spans="1:57" ht="39.9" customHeight="1">
      <c r="A14" s="72"/>
      <c r="B14" s="88">
        <f t="shared" ref="B14:B30" si="2">B13+1</f>
        <v>2</v>
      </c>
      <c r="C14" s="578"/>
      <c r="D14" s="579"/>
      <c r="E14" s="580"/>
      <c r="F14" s="581"/>
      <c r="G14" s="582"/>
      <c r="H14" s="583"/>
      <c r="I14" s="583"/>
      <c r="J14" s="583"/>
      <c r="K14" s="584"/>
      <c r="L14" s="585"/>
      <c r="M14" s="586"/>
      <c r="N14" s="586"/>
      <c r="O14" s="587"/>
      <c r="P14" s="89"/>
      <c r="Q14" s="90"/>
      <c r="R14" s="90"/>
      <c r="S14" s="90"/>
      <c r="T14" s="90"/>
      <c r="U14" s="90"/>
      <c r="V14" s="91"/>
      <c r="W14" s="89"/>
      <c r="X14" s="90"/>
      <c r="Y14" s="90"/>
      <c r="Z14" s="90"/>
      <c r="AA14" s="90"/>
      <c r="AB14" s="90"/>
      <c r="AC14" s="91"/>
      <c r="AD14" s="89"/>
      <c r="AE14" s="90"/>
      <c r="AF14" s="90"/>
      <c r="AG14" s="90"/>
      <c r="AH14" s="90"/>
      <c r="AI14" s="90"/>
      <c r="AJ14" s="91"/>
      <c r="AK14" s="89"/>
      <c r="AL14" s="90"/>
      <c r="AM14" s="90"/>
      <c r="AN14" s="90"/>
      <c r="AO14" s="90"/>
      <c r="AP14" s="90"/>
      <c r="AQ14" s="91"/>
      <c r="AR14" s="89"/>
      <c r="AS14" s="90"/>
      <c r="AT14" s="91"/>
      <c r="AU14" s="588" t="str">
        <f>IF($AZ$3="４週",SUM(P14:AQ14),IF($AZ$3="暦月",SUM(P14:AT14),""))</f>
        <v/>
      </c>
      <c r="AV14" s="589"/>
      <c r="AW14" s="590" t="str">
        <f t="shared" si="1"/>
        <v/>
      </c>
      <c r="AX14" s="591"/>
      <c r="AY14" s="592"/>
      <c r="AZ14" s="593"/>
      <c r="BA14" s="593"/>
      <c r="BB14" s="593"/>
      <c r="BC14" s="593"/>
      <c r="BD14" s="594"/>
    </row>
    <row r="15" spans="1:57" ht="39.9" customHeight="1">
      <c r="A15" s="72"/>
      <c r="B15" s="88">
        <f t="shared" si="2"/>
        <v>3</v>
      </c>
      <c r="C15" s="578"/>
      <c r="D15" s="579"/>
      <c r="E15" s="580"/>
      <c r="F15" s="581"/>
      <c r="G15" s="582"/>
      <c r="H15" s="583"/>
      <c r="I15" s="583"/>
      <c r="J15" s="583"/>
      <c r="K15" s="584"/>
      <c r="L15" s="585"/>
      <c r="M15" s="586"/>
      <c r="N15" s="586"/>
      <c r="O15" s="587"/>
      <c r="P15" s="89"/>
      <c r="Q15" s="90"/>
      <c r="R15" s="90"/>
      <c r="S15" s="90"/>
      <c r="T15" s="90"/>
      <c r="U15" s="90"/>
      <c r="V15" s="91"/>
      <c r="W15" s="89"/>
      <c r="X15" s="90"/>
      <c r="Y15" s="90"/>
      <c r="Z15" s="90"/>
      <c r="AA15" s="90"/>
      <c r="AB15" s="90"/>
      <c r="AC15" s="91"/>
      <c r="AD15" s="89"/>
      <c r="AE15" s="90"/>
      <c r="AF15" s="90"/>
      <c r="AG15" s="90"/>
      <c r="AH15" s="90"/>
      <c r="AI15" s="90"/>
      <c r="AJ15" s="91"/>
      <c r="AK15" s="89"/>
      <c r="AL15" s="90"/>
      <c r="AM15" s="90"/>
      <c r="AN15" s="90"/>
      <c r="AO15" s="90"/>
      <c r="AP15" s="90"/>
      <c r="AQ15" s="91"/>
      <c r="AR15" s="89"/>
      <c r="AS15" s="90"/>
      <c r="AT15" s="91"/>
      <c r="AU15" s="588" t="str">
        <f>IF($AZ$3="４週",SUM(P15:AQ15),IF($AZ$3="暦月",SUM(P15:AT15),""))</f>
        <v/>
      </c>
      <c r="AV15" s="589"/>
      <c r="AW15" s="590" t="str">
        <f t="shared" si="1"/>
        <v/>
      </c>
      <c r="AX15" s="591"/>
      <c r="AY15" s="592"/>
      <c r="AZ15" s="593"/>
      <c r="BA15" s="593"/>
      <c r="BB15" s="593"/>
      <c r="BC15" s="593"/>
      <c r="BD15" s="594"/>
    </row>
    <row r="16" spans="1:57" ht="39.9" customHeight="1">
      <c r="A16" s="72"/>
      <c r="B16" s="88">
        <f t="shared" si="2"/>
        <v>4</v>
      </c>
      <c r="C16" s="578"/>
      <c r="D16" s="579"/>
      <c r="E16" s="580"/>
      <c r="F16" s="581"/>
      <c r="G16" s="582"/>
      <c r="H16" s="583"/>
      <c r="I16" s="583"/>
      <c r="J16" s="583"/>
      <c r="K16" s="584"/>
      <c r="L16" s="585"/>
      <c r="M16" s="586"/>
      <c r="N16" s="586"/>
      <c r="O16" s="587"/>
      <c r="P16" s="89"/>
      <c r="Q16" s="90"/>
      <c r="R16" s="90"/>
      <c r="S16" s="90"/>
      <c r="T16" s="90"/>
      <c r="U16" s="90"/>
      <c r="V16" s="91"/>
      <c r="W16" s="89"/>
      <c r="X16" s="90"/>
      <c r="Y16" s="90"/>
      <c r="Z16" s="90"/>
      <c r="AA16" s="90"/>
      <c r="AB16" s="90"/>
      <c r="AC16" s="91"/>
      <c r="AD16" s="89"/>
      <c r="AE16" s="90"/>
      <c r="AF16" s="90"/>
      <c r="AG16" s="90"/>
      <c r="AH16" s="90"/>
      <c r="AI16" s="90"/>
      <c r="AJ16" s="91"/>
      <c r="AK16" s="89"/>
      <c r="AL16" s="90"/>
      <c r="AM16" s="90"/>
      <c r="AN16" s="90"/>
      <c r="AO16" s="90"/>
      <c r="AP16" s="90"/>
      <c r="AQ16" s="91"/>
      <c r="AR16" s="89"/>
      <c r="AS16" s="90"/>
      <c r="AT16" s="91"/>
      <c r="AU16" s="588" t="str">
        <f>IF($AZ$3="４週",SUM(P16:AQ16),IF($AZ$3="暦月",SUM(P16:AT16),""))</f>
        <v/>
      </c>
      <c r="AV16" s="589"/>
      <c r="AW16" s="590" t="str">
        <f t="shared" si="1"/>
        <v/>
      </c>
      <c r="AX16" s="591"/>
      <c r="AY16" s="592"/>
      <c r="AZ16" s="593"/>
      <c r="BA16" s="593"/>
      <c r="BB16" s="593"/>
      <c r="BC16" s="593"/>
      <c r="BD16" s="594"/>
    </row>
    <row r="17" spans="1:56" ht="39.9" customHeight="1">
      <c r="A17" s="72"/>
      <c r="B17" s="88">
        <f t="shared" si="2"/>
        <v>5</v>
      </c>
      <c r="C17" s="578"/>
      <c r="D17" s="579"/>
      <c r="E17" s="580"/>
      <c r="F17" s="581"/>
      <c r="G17" s="582"/>
      <c r="H17" s="583"/>
      <c r="I17" s="583"/>
      <c r="J17" s="583"/>
      <c r="K17" s="584"/>
      <c r="L17" s="585"/>
      <c r="M17" s="586"/>
      <c r="N17" s="586"/>
      <c r="O17" s="587"/>
      <c r="P17" s="89"/>
      <c r="Q17" s="90"/>
      <c r="R17" s="90"/>
      <c r="S17" s="90"/>
      <c r="T17" s="90"/>
      <c r="U17" s="90"/>
      <c r="V17" s="91"/>
      <c r="W17" s="89"/>
      <c r="X17" s="90"/>
      <c r="Y17" s="90"/>
      <c r="Z17" s="90"/>
      <c r="AA17" s="90"/>
      <c r="AB17" s="90"/>
      <c r="AC17" s="91"/>
      <c r="AD17" s="89"/>
      <c r="AE17" s="90"/>
      <c r="AF17" s="90"/>
      <c r="AG17" s="90"/>
      <c r="AH17" s="90"/>
      <c r="AI17" s="90"/>
      <c r="AJ17" s="91"/>
      <c r="AK17" s="89"/>
      <c r="AL17" s="90"/>
      <c r="AM17" s="90"/>
      <c r="AN17" s="90"/>
      <c r="AO17" s="90"/>
      <c r="AP17" s="90"/>
      <c r="AQ17" s="91"/>
      <c r="AR17" s="89"/>
      <c r="AS17" s="90"/>
      <c r="AT17" s="91"/>
      <c r="AU17" s="588" t="str">
        <f t="shared" ref="AU17:AU30" si="3">IF($AZ$3="４週",SUM(P17:AQ17),IF($AZ$3="暦月",SUM(P17:AT17),""))</f>
        <v/>
      </c>
      <c r="AV17" s="589"/>
      <c r="AW17" s="590" t="str">
        <f t="shared" si="1"/>
        <v/>
      </c>
      <c r="AX17" s="591"/>
      <c r="AY17" s="592"/>
      <c r="AZ17" s="593"/>
      <c r="BA17" s="593"/>
      <c r="BB17" s="593"/>
      <c r="BC17" s="593"/>
      <c r="BD17" s="594"/>
    </row>
    <row r="18" spans="1:56" ht="39.9" customHeight="1">
      <c r="A18" s="72"/>
      <c r="B18" s="88">
        <f t="shared" si="2"/>
        <v>6</v>
      </c>
      <c r="C18" s="578"/>
      <c r="D18" s="579"/>
      <c r="E18" s="580"/>
      <c r="F18" s="581"/>
      <c r="G18" s="582"/>
      <c r="H18" s="583"/>
      <c r="I18" s="583"/>
      <c r="J18" s="583"/>
      <c r="K18" s="584"/>
      <c r="L18" s="585"/>
      <c r="M18" s="586"/>
      <c r="N18" s="586"/>
      <c r="O18" s="587"/>
      <c r="P18" s="89"/>
      <c r="Q18" s="90"/>
      <c r="R18" s="90"/>
      <c r="S18" s="90"/>
      <c r="T18" s="90"/>
      <c r="U18" s="90"/>
      <c r="V18" s="91"/>
      <c r="W18" s="89"/>
      <c r="X18" s="90"/>
      <c r="Y18" s="90"/>
      <c r="Z18" s="90"/>
      <c r="AA18" s="90"/>
      <c r="AB18" s="90"/>
      <c r="AC18" s="91"/>
      <c r="AD18" s="89"/>
      <c r="AE18" s="90"/>
      <c r="AF18" s="90"/>
      <c r="AG18" s="90"/>
      <c r="AH18" s="90"/>
      <c r="AI18" s="90"/>
      <c r="AJ18" s="91"/>
      <c r="AK18" s="89"/>
      <c r="AL18" s="90"/>
      <c r="AM18" s="90"/>
      <c r="AN18" s="90"/>
      <c r="AO18" s="90"/>
      <c r="AP18" s="90"/>
      <c r="AQ18" s="91"/>
      <c r="AR18" s="89"/>
      <c r="AS18" s="90"/>
      <c r="AT18" s="91"/>
      <c r="AU18" s="588" t="str">
        <f t="shared" si="3"/>
        <v/>
      </c>
      <c r="AV18" s="589"/>
      <c r="AW18" s="590" t="str">
        <f t="shared" si="1"/>
        <v/>
      </c>
      <c r="AX18" s="591"/>
      <c r="AY18" s="592"/>
      <c r="AZ18" s="593"/>
      <c r="BA18" s="593"/>
      <c r="BB18" s="593"/>
      <c r="BC18" s="593"/>
      <c r="BD18" s="594"/>
    </row>
    <row r="19" spans="1:56" ht="39.9" customHeight="1">
      <c r="A19" s="72"/>
      <c r="B19" s="88">
        <f t="shared" si="2"/>
        <v>7</v>
      </c>
      <c r="C19" s="578"/>
      <c r="D19" s="579"/>
      <c r="E19" s="580"/>
      <c r="F19" s="581"/>
      <c r="G19" s="582"/>
      <c r="H19" s="583"/>
      <c r="I19" s="583"/>
      <c r="J19" s="583"/>
      <c r="K19" s="584"/>
      <c r="L19" s="585"/>
      <c r="M19" s="586"/>
      <c r="N19" s="586"/>
      <c r="O19" s="587"/>
      <c r="P19" s="89"/>
      <c r="Q19" s="90"/>
      <c r="R19" s="90"/>
      <c r="S19" s="90"/>
      <c r="T19" s="90"/>
      <c r="U19" s="90"/>
      <c r="V19" s="91"/>
      <c r="W19" s="89"/>
      <c r="X19" s="90"/>
      <c r="Y19" s="90"/>
      <c r="Z19" s="90"/>
      <c r="AA19" s="90"/>
      <c r="AB19" s="90"/>
      <c r="AC19" s="91"/>
      <c r="AD19" s="89"/>
      <c r="AE19" s="90"/>
      <c r="AF19" s="90"/>
      <c r="AG19" s="90"/>
      <c r="AH19" s="90"/>
      <c r="AI19" s="90"/>
      <c r="AJ19" s="91"/>
      <c r="AK19" s="89"/>
      <c r="AL19" s="90"/>
      <c r="AM19" s="90"/>
      <c r="AN19" s="90"/>
      <c r="AO19" s="90"/>
      <c r="AP19" s="90"/>
      <c r="AQ19" s="91"/>
      <c r="AR19" s="89"/>
      <c r="AS19" s="90"/>
      <c r="AT19" s="91"/>
      <c r="AU19" s="588" t="str">
        <f>IF($AZ$3="４週",SUM(P19:AQ19),IF($AZ$3="暦月",SUM(P19:AT19),""))</f>
        <v/>
      </c>
      <c r="AV19" s="589"/>
      <c r="AW19" s="590" t="str">
        <f t="shared" si="1"/>
        <v/>
      </c>
      <c r="AX19" s="591"/>
      <c r="AY19" s="592"/>
      <c r="AZ19" s="593"/>
      <c r="BA19" s="593"/>
      <c r="BB19" s="593"/>
      <c r="BC19" s="593"/>
      <c r="BD19" s="594"/>
    </row>
    <row r="20" spans="1:56" ht="39.9" customHeight="1">
      <c r="A20" s="72"/>
      <c r="B20" s="88">
        <f t="shared" si="2"/>
        <v>8</v>
      </c>
      <c r="C20" s="578"/>
      <c r="D20" s="579"/>
      <c r="E20" s="580"/>
      <c r="F20" s="581"/>
      <c r="G20" s="582"/>
      <c r="H20" s="583"/>
      <c r="I20" s="583"/>
      <c r="J20" s="583"/>
      <c r="K20" s="584"/>
      <c r="L20" s="585"/>
      <c r="M20" s="586"/>
      <c r="N20" s="586"/>
      <c r="O20" s="587"/>
      <c r="P20" s="89"/>
      <c r="Q20" s="90"/>
      <c r="R20" s="90"/>
      <c r="S20" s="90"/>
      <c r="T20" s="90"/>
      <c r="U20" s="90"/>
      <c r="V20" s="91"/>
      <c r="W20" s="89"/>
      <c r="X20" s="90"/>
      <c r="Y20" s="90"/>
      <c r="Z20" s="90"/>
      <c r="AA20" s="90"/>
      <c r="AB20" s="90"/>
      <c r="AC20" s="91"/>
      <c r="AD20" s="89"/>
      <c r="AE20" s="90"/>
      <c r="AF20" s="90"/>
      <c r="AG20" s="90"/>
      <c r="AH20" s="90"/>
      <c r="AI20" s="90"/>
      <c r="AJ20" s="91"/>
      <c r="AK20" s="89"/>
      <c r="AL20" s="90"/>
      <c r="AM20" s="90"/>
      <c r="AN20" s="90"/>
      <c r="AO20" s="90"/>
      <c r="AP20" s="90"/>
      <c r="AQ20" s="91"/>
      <c r="AR20" s="89"/>
      <c r="AS20" s="90"/>
      <c r="AT20" s="91"/>
      <c r="AU20" s="588" t="str">
        <f t="shared" si="3"/>
        <v/>
      </c>
      <c r="AV20" s="589"/>
      <c r="AW20" s="590" t="str">
        <f t="shared" si="1"/>
        <v/>
      </c>
      <c r="AX20" s="591"/>
      <c r="AY20" s="592"/>
      <c r="AZ20" s="593"/>
      <c r="BA20" s="593"/>
      <c r="BB20" s="593"/>
      <c r="BC20" s="593"/>
      <c r="BD20" s="594"/>
    </row>
    <row r="21" spans="1:56" ht="39.9" customHeight="1">
      <c r="A21" s="72"/>
      <c r="B21" s="88">
        <f t="shared" si="2"/>
        <v>9</v>
      </c>
      <c r="C21" s="578"/>
      <c r="D21" s="579"/>
      <c r="E21" s="580"/>
      <c r="F21" s="581"/>
      <c r="G21" s="582"/>
      <c r="H21" s="583"/>
      <c r="I21" s="583"/>
      <c r="J21" s="583"/>
      <c r="K21" s="584"/>
      <c r="L21" s="585"/>
      <c r="M21" s="586"/>
      <c r="N21" s="586"/>
      <c r="O21" s="587"/>
      <c r="P21" s="89"/>
      <c r="Q21" s="90"/>
      <c r="R21" s="90"/>
      <c r="S21" s="90"/>
      <c r="T21" s="90"/>
      <c r="U21" s="90"/>
      <c r="V21" s="91"/>
      <c r="W21" s="89"/>
      <c r="X21" s="90"/>
      <c r="Y21" s="90"/>
      <c r="Z21" s="90"/>
      <c r="AA21" s="90"/>
      <c r="AB21" s="90"/>
      <c r="AC21" s="91"/>
      <c r="AD21" s="89"/>
      <c r="AE21" s="90"/>
      <c r="AF21" s="90"/>
      <c r="AG21" s="90"/>
      <c r="AH21" s="90"/>
      <c r="AI21" s="90"/>
      <c r="AJ21" s="91"/>
      <c r="AK21" s="89"/>
      <c r="AL21" s="90"/>
      <c r="AM21" s="90"/>
      <c r="AN21" s="90"/>
      <c r="AO21" s="90"/>
      <c r="AP21" s="90"/>
      <c r="AQ21" s="91"/>
      <c r="AR21" s="89"/>
      <c r="AS21" s="90"/>
      <c r="AT21" s="91"/>
      <c r="AU21" s="588" t="str">
        <f t="shared" si="3"/>
        <v/>
      </c>
      <c r="AV21" s="589"/>
      <c r="AW21" s="590" t="str">
        <f t="shared" si="1"/>
        <v/>
      </c>
      <c r="AX21" s="591"/>
      <c r="AY21" s="592"/>
      <c r="AZ21" s="593"/>
      <c r="BA21" s="593"/>
      <c r="BB21" s="593"/>
      <c r="BC21" s="593"/>
      <c r="BD21" s="594"/>
    </row>
    <row r="22" spans="1:56" ht="39.9" customHeight="1">
      <c r="A22" s="72"/>
      <c r="B22" s="88">
        <f t="shared" si="2"/>
        <v>10</v>
      </c>
      <c r="C22" s="578"/>
      <c r="D22" s="579"/>
      <c r="E22" s="580"/>
      <c r="F22" s="581"/>
      <c r="G22" s="582"/>
      <c r="H22" s="583"/>
      <c r="I22" s="583"/>
      <c r="J22" s="583"/>
      <c r="K22" s="584"/>
      <c r="L22" s="585"/>
      <c r="M22" s="586"/>
      <c r="N22" s="586"/>
      <c r="O22" s="587"/>
      <c r="P22" s="89"/>
      <c r="Q22" s="90"/>
      <c r="R22" s="90"/>
      <c r="S22" s="90"/>
      <c r="T22" s="90"/>
      <c r="U22" s="90"/>
      <c r="V22" s="91"/>
      <c r="W22" s="89"/>
      <c r="X22" s="90"/>
      <c r="Y22" s="90"/>
      <c r="Z22" s="90"/>
      <c r="AA22" s="90"/>
      <c r="AB22" s="90"/>
      <c r="AC22" s="91"/>
      <c r="AD22" s="89"/>
      <c r="AE22" s="90"/>
      <c r="AF22" s="90"/>
      <c r="AG22" s="90"/>
      <c r="AH22" s="90"/>
      <c r="AI22" s="90"/>
      <c r="AJ22" s="91"/>
      <c r="AK22" s="89"/>
      <c r="AL22" s="90"/>
      <c r="AM22" s="90"/>
      <c r="AN22" s="90"/>
      <c r="AO22" s="90"/>
      <c r="AP22" s="90"/>
      <c r="AQ22" s="91"/>
      <c r="AR22" s="89"/>
      <c r="AS22" s="90"/>
      <c r="AT22" s="91"/>
      <c r="AU22" s="588" t="str">
        <f t="shared" si="3"/>
        <v/>
      </c>
      <c r="AV22" s="589"/>
      <c r="AW22" s="590" t="str">
        <f t="shared" si="1"/>
        <v/>
      </c>
      <c r="AX22" s="591"/>
      <c r="AY22" s="592"/>
      <c r="AZ22" s="593"/>
      <c r="BA22" s="593"/>
      <c r="BB22" s="593"/>
      <c r="BC22" s="593"/>
      <c r="BD22" s="594"/>
    </row>
    <row r="23" spans="1:56" ht="39.9" customHeight="1">
      <c r="A23" s="72"/>
      <c r="B23" s="88">
        <f t="shared" si="2"/>
        <v>11</v>
      </c>
      <c r="C23" s="578"/>
      <c r="D23" s="579"/>
      <c r="E23" s="580"/>
      <c r="F23" s="581"/>
      <c r="G23" s="582"/>
      <c r="H23" s="583"/>
      <c r="I23" s="583"/>
      <c r="J23" s="583"/>
      <c r="K23" s="584"/>
      <c r="L23" s="585"/>
      <c r="M23" s="586"/>
      <c r="N23" s="586"/>
      <c r="O23" s="587"/>
      <c r="P23" s="89"/>
      <c r="Q23" s="90"/>
      <c r="R23" s="90"/>
      <c r="S23" s="90"/>
      <c r="T23" s="90"/>
      <c r="U23" s="90"/>
      <c r="V23" s="91"/>
      <c r="W23" s="89"/>
      <c r="X23" s="90"/>
      <c r="Y23" s="90"/>
      <c r="Z23" s="90"/>
      <c r="AA23" s="90"/>
      <c r="AB23" s="90"/>
      <c r="AC23" s="91"/>
      <c r="AD23" s="89"/>
      <c r="AE23" s="90"/>
      <c r="AF23" s="90"/>
      <c r="AG23" s="90"/>
      <c r="AH23" s="90"/>
      <c r="AI23" s="90"/>
      <c r="AJ23" s="91"/>
      <c r="AK23" s="89"/>
      <c r="AL23" s="90"/>
      <c r="AM23" s="90"/>
      <c r="AN23" s="90"/>
      <c r="AO23" s="90"/>
      <c r="AP23" s="90"/>
      <c r="AQ23" s="91"/>
      <c r="AR23" s="89"/>
      <c r="AS23" s="90"/>
      <c r="AT23" s="91"/>
      <c r="AU23" s="588" t="str">
        <f t="shared" si="3"/>
        <v/>
      </c>
      <c r="AV23" s="589"/>
      <c r="AW23" s="590" t="str">
        <f t="shared" si="1"/>
        <v/>
      </c>
      <c r="AX23" s="591"/>
      <c r="AY23" s="592"/>
      <c r="AZ23" s="593"/>
      <c r="BA23" s="593"/>
      <c r="BB23" s="593"/>
      <c r="BC23" s="593"/>
      <c r="BD23" s="594"/>
    </row>
    <row r="24" spans="1:56" ht="39.9" customHeight="1">
      <c r="A24" s="72"/>
      <c r="B24" s="88">
        <f t="shared" si="2"/>
        <v>12</v>
      </c>
      <c r="C24" s="578"/>
      <c r="D24" s="579"/>
      <c r="E24" s="580"/>
      <c r="F24" s="581"/>
      <c r="G24" s="582"/>
      <c r="H24" s="583"/>
      <c r="I24" s="583"/>
      <c r="J24" s="583"/>
      <c r="K24" s="584"/>
      <c r="L24" s="585"/>
      <c r="M24" s="586"/>
      <c r="N24" s="586"/>
      <c r="O24" s="587"/>
      <c r="P24" s="89"/>
      <c r="Q24" s="90"/>
      <c r="R24" s="90"/>
      <c r="S24" s="90"/>
      <c r="T24" s="90"/>
      <c r="U24" s="90"/>
      <c r="V24" s="91"/>
      <c r="W24" s="89"/>
      <c r="X24" s="90"/>
      <c r="Y24" s="90"/>
      <c r="Z24" s="90"/>
      <c r="AA24" s="90"/>
      <c r="AB24" s="90"/>
      <c r="AC24" s="91"/>
      <c r="AD24" s="89"/>
      <c r="AE24" s="90"/>
      <c r="AF24" s="90"/>
      <c r="AG24" s="90"/>
      <c r="AH24" s="90"/>
      <c r="AI24" s="90"/>
      <c r="AJ24" s="91"/>
      <c r="AK24" s="89"/>
      <c r="AL24" s="90"/>
      <c r="AM24" s="90"/>
      <c r="AN24" s="90"/>
      <c r="AO24" s="90"/>
      <c r="AP24" s="90"/>
      <c r="AQ24" s="91"/>
      <c r="AR24" s="89"/>
      <c r="AS24" s="90"/>
      <c r="AT24" s="91"/>
      <c r="AU24" s="588" t="str">
        <f t="shared" si="3"/>
        <v/>
      </c>
      <c r="AV24" s="589"/>
      <c r="AW24" s="590" t="str">
        <f t="shared" si="1"/>
        <v/>
      </c>
      <c r="AX24" s="591"/>
      <c r="AY24" s="592"/>
      <c r="AZ24" s="593"/>
      <c r="BA24" s="593"/>
      <c r="BB24" s="593"/>
      <c r="BC24" s="593"/>
      <c r="BD24" s="594"/>
    </row>
    <row r="25" spans="1:56" ht="39.9" customHeight="1">
      <c r="A25" s="72"/>
      <c r="B25" s="88">
        <f t="shared" si="2"/>
        <v>13</v>
      </c>
      <c r="C25" s="578"/>
      <c r="D25" s="579"/>
      <c r="E25" s="580"/>
      <c r="F25" s="581"/>
      <c r="G25" s="582"/>
      <c r="H25" s="583"/>
      <c r="I25" s="583"/>
      <c r="J25" s="583"/>
      <c r="K25" s="584"/>
      <c r="L25" s="585"/>
      <c r="M25" s="586"/>
      <c r="N25" s="586"/>
      <c r="O25" s="587"/>
      <c r="P25" s="89"/>
      <c r="Q25" s="90"/>
      <c r="R25" s="90"/>
      <c r="S25" s="90"/>
      <c r="T25" s="90"/>
      <c r="U25" s="90"/>
      <c r="V25" s="91"/>
      <c r="W25" s="89"/>
      <c r="X25" s="90"/>
      <c r="Y25" s="90"/>
      <c r="Z25" s="90"/>
      <c r="AA25" s="90"/>
      <c r="AB25" s="90"/>
      <c r="AC25" s="91"/>
      <c r="AD25" s="89"/>
      <c r="AE25" s="90"/>
      <c r="AF25" s="90"/>
      <c r="AG25" s="90"/>
      <c r="AH25" s="90"/>
      <c r="AI25" s="90"/>
      <c r="AJ25" s="91"/>
      <c r="AK25" s="89"/>
      <c r="AL25" s="90"/>
      <c r="AM25" s="90"/>
      <c r="AN25" s="90"/>
      <c r="AO25" s="90"/>
      <c r="AP25" s="90"/>
      <c r="AQ25" s="91"/>
      <c r="AR25" s="89"/>
      <c r="AS25" s="90"/>
      <c r="AT25" s="91"/>
      <c r="AU25" s="588" t="str">
        <f t="shared" si="3"/>
        <v/>
      </c>
      <c r="AV25" s="589"/>
      <c r="AW25" s="590" t="str">
        <f t="shared" si="1"/>
        <v/>
      </c>
      <c r="AX25" s="591"/>
      <c r="AY25" s="592"/>
      <c r="AZ25" s="593"/>
      <c r="BA25" s="593"/>
      <c r="BB25" s="593"/>
      <c r="BC25" s="593"/>
      <c r="BD25" s="594"/>
    </row>
    <row r="26" spans="1:56" ht="39.9" customHeight="1">
      <c r="A26" s="72"/>
      <c r="B26" s="88">
        <f t="shared" si="2"/>
        <v>14</v>
      </c>
      <c r="C26" s="578"/>
      <c r="D26" s="579"/>
      <c r="E26" s="580"/>
      <c r="F26" s="581"/>
      <c r="G26" s="582"/>
      <c r="H26" s="583"/>
      <c r="I26" s="583"/>
      <c r="J26" s="583"/>
      <c r="K26" s="584"/>
      <c r="L26" s="585"/>
      <c r="M26" s="586"/>
      <c r="N26" s="586"/>
      <c r="O26" s="587"/>
      <c r="P26" s="89"/>
      <c r="Q26" s="90"/>
      <c r="R26" s="90"/>
      <c r="S26" s="90"/>
      <c r="T26" s="90"/>
      <c r="U26" s="90"/>
      <c r="V26" s="91"/>
      <c r="W26" s="89"/>
      <c r="X26" s="90"/>
      <c r="Y26" s="90"/>
      <c r="Z26" s="90"/>
      <c r="AA26" s="90"/>
      <c r="AB26" s="90"/>
      <c r="AC26" s="91"/>
      <c r="AD26" s="89"/>
      <c r="AE26" s="90"/>
      <c r="AF26" s="90"/>
      <c r="AG26" s="90"/>
      <c r="AH26" s="90"/>
      <c r="AI26" s="90"/>
      <c r="AJ26" s="91"/>
      <c r="AK26" s="89"/>
      <c r="AL26" s="90"/>
      <c r="AM26" s="90"/>
      <c r="AN26" s="90"/>
      <c r="AO26" s="90"/>
      <c r="AP26" s="90"/>
      <c r="AQ26" s="91"/>
      <c r="AR26" s="89"/>
      <c r="AS26" s="90"/>
      <c r="AT26" s="91"/>
      <c r="AU26" s="588" t="str">
        <f t="shared" si="3"/>
        <v/>
      </c>
      <c r="AV26" s="589"/>
      <c r="AW26" s="590" t="str">
        <f t="shared" si="1"/>
        <v/>
      </c>
      <c r="AX26" s="591"/>
      <c r="AY26" s="592"/>
      <c r="AZ26" s="593"/>
      <c r="BA26" s="593"/>
      <c r="BB26" s="593"/>
      <c r="BC26" s="593"/>
      <c r="BD26" s="594"/>
    </row>
    <row r="27" spans="1:56" ht="39.9" customHeight="1">
      <c r="A27" s="72"/>
      <c r="B27" s="88">
        <f t="shared" si="2"/>
        <v>15</v>
      </c>
      <c r="C27" s="578"/>
      <c r="D27" s="579"/>
      <c r="E27" s="580"/>
      <c r="F27" s="581"/>
      <c r="G27" s="582"/>
      <c r="H27" s="583"/>
      <c r="I27" s="583"/>
      <c r="J27" s="583"/>
      <c r="K27" s="584"/>
      <c r="L27" s="585"/>
      <c r="M27" s="586"/>
      <c r="N27" s="586"/>
      <c r="O27" s="587"/>
      <c r="P27" s="89"/>
      <c r="Q27" s="90"/>
      <c r="R27" s="90"/>
      <c r="S27" s="90"/>
      <c r="T27" s="90"/>
      <c r="U27" s="90"/>
      <c r="V27" s="91"/>
      <c r="W27" s="89"/>
      <c r="X27" s="90"/>
      <c r="Y27" s="90"/>
      <c r="Z27" s="90"/>
      <c r="AA27" s="90"/>
      <c r="AB27" s="90"/>
      <c r="AC27" s="91"/>
      <c r="AD27" s="89"/>
      <c r="AE27" s="90"/>
      <c r="AF27" s="90"/>
      <c r="AG27" s="90"/>
      <c r="AH27" s="90"/>
      <c r="AI27" s="90"/>
      <c r="AJ27" s="91"/>
      <c r="AK27" s="89"/>
      <c r="AL27" s="90"/>
      <c r="AM27" s="90"/>
      <c r="AN27" s="90"/>
      <c r="AO27" s="90"/>
      <c r="AP27" s="90"/>
      <c r="AQ27" s="91"/>
      <c r="AR27" s="89"/>
      <c r="AS27" s="90"/>
      <c r="AT27" s="91"/>
      <c r="AU27" s="588" t="str">
        <f t="shared" si="3"/>
        <v/>
      </c>
      <c r="AV27" s="589"/>
      <c r="AW27" s="590" t="str">
        <f t="shared" si="1"/>
        <v/>
      </c>
      <c r="AX27" s="591"/>
      <c r="AY27" s="592"/>
      <c r="AZ27" s="593"/>
      <c r="BA27" s="593"/>
      <c r="BB27" s="593"/>
      <c r="BC27" s="593"/>
      <c r="BD27" s="594"/>
    </row>
    <row r="28" spans="1:56" ht="39.9" customHeight="1">
      <c r="A28" s="72"/>
      <c r="B28" s="88">
        <f t="shared" si="2"/>
        <v>16</v>
      </c>
      <c r="C28" s="578"/>
      <c r="D28" s="579"/>
      <c r="E28" s="580"/>
      <c r="F28" s="581"/>
      <c r="G28" s="582"/>
      <c r="H28" s="583"/>
      <c r="I28" s="583"/>
      <c r="J28" s="583"/>
      <c r="K28" s="584"/>
      <c r="L28" s="585"/>
      <c r="M28" s="586"/>
      <c r="N28" s="586"/>
      <c r="O28" s="587"/>
      <c r="P28" s="89"/>
      <c r="Q28" s="90"/>
      <c r="R28" s="90"/>
      <c r="S28" s="90"/>
      <c r="T28" s="90"/>
      <c r="U28" s="90"/>
      <c r="V28" s="91"/>
      <c r="W28" s="89"/>
      <c r="X28" s="90"/>
      <c r="Y28" s="90"/>
      <c r="Z28" s="90"/>
      <c r="AA28" s="90"/>
      <c r="AB28" s="90"/>
      <c r="AC28" s="91"/>
      <c r="AD28" s="89"/>
      <c r="AE28" s="90"/>
      <c r="AF28" s="90"/>
      <c r="AG28" s="90"/>
      <c r="AH28" s="90"/>
      <c r="AI28" s="90"/>
      <c r="AJ28" s="91"/>
      <c r="AK28" s="89"/>
      <c r="AL28" s="90"/>
      <c r="AM28" s="90"/>
      <c r="AN28" s="90"/>
      <c r="AO28" s="90"/>
      <c r="AP28" s="90"/>
      <c r="AQ28" s="91"/>
      <c r="AR28" s="89"/>
      <c r="AS28" s="90"/>
      <c r="AT28" s="91"/>
      <c r="AU28" s="588" t="str">
        <f t="shared" si="3"/>
        <v/>
      </c>
      <c r="AV28" s="589"/>
      <c r="AW28" s="590" t="str">
        <f t="shared" si="1"/>
        <v/>
      </c>
      <c r="AX28" s="591"/>
      <c r="AY28" s="592"/>
      <c r="AZ28" s="593"/>
      <c r="BA28" s="593"/>
      <c r="BB28" s="593"/>
      <c r="BC28" s="593"/>
      <c r="BD28" s="594"/>
    </row>
    <row r="29" spans="1:56" ht="39.9" customHeight="1">
      <c r="A29" s="72"/>
      <c r="B29" s="88">
        <f t="shared" si="2"/>
        <v>17</v>
      </c>
      <c r="C29" s="578"/>
      <c r="D29" s="579"/>
      <c r="E29" s="580"/>
      <c r="F29" s="581"/>
      <c r="G29" s="582"/>
      <c r="H29" s="583"/>
      <c r="I29" s="583"/>
      <c r="J29" s="583"/>
      <c r="K29" s="584"/>
      <c r="L29" s="585"/>
      <c r="M29" s="586"/>
      <c r="N29" s="586"/>
      <c r="O29" s="587"/>
      <c r="P29" s="89"/>
      <c r="Q29" s="90"/>
      <c r="R29" s="90"/>
      <c r="S29" s="90"/>
      <c r="T29" s="90"/>
      <c r="U29" s="90"/>
      <c r="V29" s="91"/>
      <c r="W29" s="89"/>
      <c r="X29" s="90"/>
      <c r="Y29" s="90"/>
      <c r="Z29" s="90"/>
      <c r="AA29" s="90"/>
      <c r="AB29" s="90"/>
      <c r="AC29" s="91"/>
      <c r="AD29" s="89"/>
      <c r="AE29" s="90"/>
      <c r="AF29" s="90"/>
      <c r="AG29" s="90"/>
      <c r="AH29" s="90"/>
      <c r="AI29" s="90"/>
      <c r="AJ29" s="91"/>
      <c r="AK29" s="89"/>
      <c r="AL29" s="90"/>
      <c r="AM29" s="90"/>
      <c r="AN29" s="90"/>
      <c r="AO29" s="90"/>
      <c r="AP29" s="90"/>
      <c r="AQ29" s="91"/>
      <c r="AR29" s="89"/>
      <c r="AS29" s="90"/>
      <c r="AT29" s="91"/>
      <c r="AU29" s="588" t="str">
        <f t="shared" si="3"/>
        <v/>
      </c>
      <c r="AV29" s="589"/>
      <c r="AW29" s="590" t="str">
        <f t="shared" si="1"/>
        <v/>
      </c>
      <c r="AX29" s="591"/>
      <c r="AY29" s="592"/>
      <c r="AZ29" s="593"/>
      <c r="BA29" s="593"/>
      <c r="BB29" s="593"/>
      <c r="BC29" s="593"/>
      <c r="BD29" s="594"/>
    </row>
    <row r="30" spans="1:56" ht="39.9" customHeight="1" thickBot="1">
      <c r="A30" s="72"/>
      <c r="B30" s="95">
        <f t="shared" si="2"/>
        <v>18</v>
      </c>
      <c r="C30" s="609"/>
      <c r="D30" s="610"/>
      <c r="E30" s="611"/>
      <c r="F30" s="612"/>
      <c r="G30" s="613"/>
      <c r="H30" s="614"/>
      <c r="I30" s="614"/>
      <c r="J30" s="614"/>
      <c r="K30" s="615"/>
      <c r="L30" s="616"/>
      <c r="M30" s="617"/>
      <c r="N30" s="617"/>
      <c r="O30" s="618"/>
      <c r="P30" s="96"/>
      <c r="Q30" s="97"/>
      <c r="R30" s="97"/>
      <c r="S30" s="97"/>
      <c r="T30" s="97"/>
      <c r="U30" s="97"/>
      <c r="V30" s="98"/>
      <c r="W30" s="96"/>
      <c r="X30" s="97"/>
      <c r="Y30" s="97"/>
      <c r="Z30" s="97"/>
      <c r="AA30" s="97"/>
      <c r="AB30" s="97"/>
      <c r="AC30" s="98"/>
      <c r="AD30" s="96"/>
      <c r="AE30" s="97"/>
      <c r="AF30" s="97"/>
      <c r="AG30" s="97"/>
      <c r="AH30" s="97"/>
      <c r="AI30" s="97"/>
      <c r="AJ30" s="98"/>
      <c r="AK30" s="96"/>
      <c r="AL30" s="97"/>
      <c r="AM30" s="97"/>
      <c r="AN30" s="97"/>
      <c r="AO30" s="97"/>
      <c r="AP30" s="97"/>
      <c r="AQ30" s="98"/>
      <c r="AR30" s="96"/>
      <c r="AS30" s="97"/>
      <c r="AT30" s="98"/>
      <c r="AU30" s="619" t="str">
        <f t="shared" si="3"/>
        <v/>
      </c>
      <c r="AV30" s="620"/>
      <c r="AW30" s="621" t="str">
        <f t="shared" si="1"/>
        <v/>
      </c>
      <c r="AX30" s="622"/>
      <c r="AY30" s="623"/>
      <c r="AZ30" s="624"/>
      <c r="BA30" s="624"/>
      <c r="BB30" s="624"/>
      <c r="BC30" s="624"/>
      <c r="BD30" s="625"/>
    </row>
    <row r="31" spans="1:56" ht="20.25" customHeight="1">
      <c r="A31" s="72"/>
      <c r="B31" s="72"/>
      <c r="C31" s="129"/>
      <c r="D31" s="130"/>
      <c r="E31" s="131"/>
      <c r="F31" s="74"/>
      <c r="G31" s="74"/>
      <c r="H31" s="74"/>
      <c r="I31" s="74"/>
      <c r="J31" s="74"/>
      <c r="K31" s="74"/>
      <c r="L31" s="74"/>
      <c r="M31" s="74"/>
      <c r="N31" s="74"/>
      <c r="O31" s="74"/>
      <c r="P31" s="74"/>
      <c r="Q31" s="74"/>
      <c r="R31" s="74"/>
      <c r="S31" s="74"/>
      <c r="T31" s="74"/>
      <c r="U31" s="74"/>
      <c r="V31" s="74"/>
      <c r="W31" s="74"/>
      <c r="X31" s="74"/>
      <c r="Y31" s="74"/>
      <c r="Z31" s="74"/>
      <c r="AA31" s="74"/>
      <c r="AB31" s="74"/>
      <c r="AC31" s="132"/>
      <c r="AD31" s="74"/>
      <c r="AE31" s="74"/>
      <c r="AF31" s="74"/>
      <c r="AG31" s="74"/>
      <c r="AH31" s="74"/>
      <c r="AI31" s="74"/>
      <c r="AJ31" s="74"/>
      <c r="AK31" s="74"/>
      <c r="AL31" s="74"/>
      <c r="AM31" s="74"/>
      <c r="AN31" s="74"/>
      <c r="AO31" s="74"/>
      <c r="AP31" s="74"/>
      <c r="AQ31" s="74"/>
      <c r="AR31" s="74"/>
      <c r="AS31" s="74"/>
      <c r="AT31" s="74"/>
      <c r="AU31" s="74"/>
      <c r="AV31" s="72"/>
      <c r="AW31" s="72"/>
      <c r="AX31" s="72"/>
      <c r="AY31" s="72"/>
      <c r="AZ31" s="72"/>
      <c r="BA31" s="72"/>
      <c r="BB31" s="72"/>
      <c r="BC31" s="72"/>
      <c r="BD31" s="72"/>
    </row>
    <row r="32" spans="1:56" ht="20.25" customHeight="1">
      <c r="A32" s="72"/>
      <c r="B32" s="72"/>
      <c r="C32" s="68" t="s">
        <v>169</v>
      </c>
      <c r="D32" s="99"/>
      <c r="E32" s="99"/>
      <c r="F32" s="100"/>
      <c r="G32" s="100"/>
      <c r="H32" s="100"/>
      <c r="I32" s="100"/>
      <c r="J32" s="100"/>
      <c r="K32" s="100"/>
      <c r="L32" s="100"/>
      <c r="M32" s="100"/>
      <c r="N32" s="100"/>
      <c r="O32" s="100"/>
      <c r="P32" s="100"/>
      <c r="Q32" s="100" t="s">
        <v>170</v>
      </c>
      <c r="R32" s="100"/>
      <c r="S32" s="100"/>
      <c r="T32" s="100"/>
      <c r="U32" s="100"/>
      <c r="V32" s="100"/>
      <c r="W32" s="100"/>
      <c r="X32" s="100"/>
      <c r="Y32" s="100"/>
      <c r="Z32" s="100"/>
      <c r="AA32" s="101"/>
      <c r="AB32" s="100"/>
      <c r="AC32" s="100"/>
      <c r="AD32" s="100"/>
      <c r="AE32" s="100"/>
      <c r="AF32" s="100"/>
      <c r="AG32" s="100"/>
      <c r="AH32" s="100"/>
      <c r="AI32" s="100" t="s">
        <v>171</v>
      </c>
      <c r="AJ32" s="100"/>
      <c r="AK32" s="100"/>
      <c r="AL32" s="100"/>
      <c r="AM32" s="100"/>
      <c r="AN32" s="100"/>
      <c r="AO32" s="102"/>
      <c r="AP32" s="102"/>
      <c r="AQ32" s="102"/>
      <c r="AR32" s="102"/>
      <c r="AS32" s="103"/>
      <c r="AT32" s="102"/>
      <c r="AU32" s="102"/>
      <c r="AV32" s="102"/>
      <c r="AW32" s="102"/>
      <c r="AX32" s="72"/>
      <c r="AY32" s="72"/>
      <c r="AZ32" s="72"/>
      <c r="BA32" s="72"/>
      <c r="BB32" s="72"/>
      <c r="BC32" s="72"/>
      <c r="BD32" s="72"/>
    </row>
    <row r="33" spans="1:56" ht="20.25" customHeight="1">
      <c r="A33" s="72"/>
      <c r="B33" s="72"/>
      <c r="C33" s="68" t="s">
        <v>172</v>
      </c>
      <c r="D33" s="99"/>
      <c r="E33" s="99"/>
      <c r="F33" s="100"/>
      <c r="G33" s="100"/>
      <c r="H33" s="100"/>
      <c r="I33" s="100"/>
      <c r="J33" s="100"/>
      <c r="K33" s="100"/>
      <c r="L33" s="640" t="s">
        <v>173</v>
      </c>
      <c r="M33" s="640"/>
      <c r="N33" s="100"/>
      <c r="O33" s="100"/>
      <c r="P33" s="100"/>
      <c r="Q33" s="100"/>
      <c r="R33" s="641" t="s">
        <v>174</v>
      </c>
      <c r="S33" s="641"/>
      <c r="T33" s="641" t="s">
        <v>175</v>
      </c>
      <c r="U33" s="641"/>
      <c r="V33" s="641"/>
      <c r="W33" s="641"/>
      <c r="X33" s="100"/>
      <c r="Y33" s="642" t="s">
        <v>176</v>
      </c>
      <c r="Z33" s="642"/>
      <c r="AA33" s="642"/>
      <c r="AB33" s="642"/>
      <c r="AC33" s="68"/>
      <c r="AD33" s="68"/>
      <c r="AE33" s="119" t="s">
        <v>177</v>
      </c>
      <c r="AF33" s="119"/>
      <c r="AG33" s="100"/>
      <c r="AH33" s="100"/>
      <c r="AI33" s="627" t="s">
        <v>104</v>
      </c>
      <c r="AJ33" s="628"/>
      <c r="AK33" s="627" t="s">
        <v>105</v>
      </c>
      <c r="AL33" s="643"/>
      <c r="AM33" s="643"/>
      <c r="AN33" s="628"/>
      <c r="AO33" s="102"/>
      <c r="AP33" s="102"/>
      <c r="AQ33" s="102"/>
      <c r="AR33" s="102"/>
      <c r="AS33" s="635"/>
      <c r="AT33" s="635"/>
      <c r="AU33" s="102"/>
      <c r="AV33" s="102"/>
      <c r="AW33" s="102"/>
      <c r="AX33" s="72"/>
      <c r="AY33" s="72"/>
      <c r="AZ33" s="72"/>
      <c r="BA33" s="72"/>
      <c r="BB33" s="72"/>
      <c r="BC33" s="72"/>
      <c r="BD33" s="72"/>
    </row>
    <row r="34" spans="1:56" ht="20.25" customHeight="1">
      <c r="A34" s="72"/>
      <c r="B34" s="72"/>
      <c r="C34" s="682"/>
      <c r="D34" s="683"/>
      <c r="E34" s="684"/>
      <c r="F34" s="685">
        <f>IF(AB2=1,10,IF(AB2=2,11,IF(AB2=3,12,AB2-3)))</f>
        <v>-3</v>
      </c>
      <c r="G34" s="686"/>
      <c r="H34" s="685">
        <f>IF(AB2=1,11,IF(AB2=2,12,AB2-2))</f>
        <v>-2</v>
      </c>
      <c r="I34" s="686"/>
      <c r="J34" s="685">
        <f>IF(AB2=1,12,AB2-1)</f>
        <v>-1</v>
      </c>
      <c r="K34" s="686"/>
      <c r="L34" s="627" t="s">
        <v>178</v>
      </c>
      <c r="M34" s="628"/>
      <c r="N34" s="100"/>
      <c r="O34" s="100"/>
      <c r="P34" s="100"/>
      <c r="Q34" s="100"/>
      <c r="R34" s="639"/>
      <c r="S34" s="639"/>
      <c r="T34" s="639" t="s">
        <v>179</v>
      </c>
      <c r="U34" s="639"/>
      <c r="V34" s="639" t="s">
        <v>180</v>
      </c>
      <c r="W34" s="639"/>
      <c r="X34" s="100"/>
      <c r="Y34" s="639" t="s">
        <v>179</v>
      </c>
      <c r="Z34" s="639"/>
      <c r="AA34" s="639" t="s">
        <v>180</v>
      </c>
      <c r="AB34" s="639"/>
      <c r="AC34" s="68"/>
      <c r="AD34" s="68"/>
      <c r="AE34" s="119" t="s">
        <v>181</v>
      </c>
      <c r="AF34" s="119"/>
      <c r="AG34" s="100"/>
      <c r="AH34" s="100"/>
      <c r="AI34" s="627" t="s">
        <v>106</v>
      </c>
      <c r="AJ34" s="628"/>
      <c r="AK34" s="627" t="s">
        <v>107</v>
      </c>
      <c r="AL34" s="643"/>
      <c r="AM34" s="643"/>
      <c r="AN34" s="628"/>
      <c r="AO34" s="105"/>
      <c r="AP34" s="105"/>
      <c r="AQ34" s="102"/>
      <c r="AR34" s="106"/>
      <c r="AS34" s="644"/>
      <c r="AT34" s="644"/>
      <c r="AU34" s="102"/>
      <c r="AV34" s="102"/>
      <c r="AW34" s="102"/>
      <c r="AX34" s="72"/>
      <c r="AY34" s="72"/>
      <c r="AZ34" s="72"/>
      <c r="BA34" s="72"/>
      <c r="BB34" s="72"/>
      <c r="BC34" s="72"/>
      <c r="BD34" s="72"/>
    </row>
    <row r="35" spans="1:56" ht="20.25" customHeight="1">
      <c r="A35" s="72"/>
      <c r="B35" s="72"/>
      <c r="C35" s="682" t="s">
        <v>182</v>
      </c>
      <c r="D35" s="683"/>
      <c r="E35" s="684"/>
      <c r="F35" s="646"/>
      <c r="G35" s="646"/>
      <c r="H35" s="646"/>
      <c r="I35" s="646"/>
      <c r="J35" s="646"/>
      <c r="K35" s="646"/>
      <c r="L35" s="626">
        <f>SUM(F35:K35)</f>
        <v>0</v>
      </c>
      <c r="M35" s="626"/>
      <c r="N35" s="100"/>
      <c r="O35" s="100"/>
      <c r="P35" s="100"/>
      <c r="Q35" s="100"/>
      <c r="R35" s="627" t="s">
        <v>106</v>
      </c>
      <c r="S35" s="628"/>
      <c r="T35" s="676">
        <f>SUMIFS($AU$13:$AV$30,$C$13:$D$30,"訪問介護員",$E$13:$F$30,"A")+SUMIFS($AU$13:$AV$30,$C$13:$D$30,"サービス提供責任者",$E$13:$F$30,"A")</f>
        <v>0</v>
      </c>
      <c r="U35" s="677"/>
      <c r="V35" s="678">
        <f>SUMIFS($AW$13:$AX$30,$C$13:$D$30,"訪問介護員",$E$13:$F$30,"A")+SUMIFS($AW$13:$AX$30,$C$13:$D$30,"サービス提供責任者",$E$13:$F$30,"A")</f>
        <v>0</v>
      </c>
      <c r="W35" s="679"/>
      <c r="X35" s="100"/>
      <c r="Y35" s="680">
        <v>0</v>
      </c>
      <c r="Z35" s="681"/>
      <c r="AA35" s="687">
        <v>0</v>
      </c>
      <c r="AB35" s="688"/>
      <c r="AC35" s="68"/>
      <c r="AD35" s="68"/>
      <c r="AE35" s="680">
        <v>0</v>
      </c>
      <c r="AF35" s="681"/>
      <c r="AG35" s="100"/>
      <c r="AH35" s="100"/>
      <c r="AI35" s="627" t="s">
        <v>108</v>
      </c>
      <c r="AJ35" s="628"/>
      <c r="AK35" s="627" t="s">
        <v>109</v>
      </c>
      <c r="AL35" s="643"/>
      <c r="AM35" s="643"/>
      <c r="AN35" s="628"/>
      <c r="AO35" s="106"/>
      <c r="AP35" s="102"/>
      <c r="AQ35" s="645"/>
      <c r="AR35" s="645"/>
      <c r="AS35" s="645"/>
      <c r="AT35" s="645"/>
      <c r="AU35" s="102"/>
      <c r="AV35" s="102"/>
      <c r="AW35" s="102"/>
      <c r="AX35" s="72"/>
      <c r="AY35" s="72"/>
      <c r="AZ35" s="72"/>
      <c r="BA35" s="72"/>
      <c r="BB35" s="72"/>
      <c r="BC35" s="72"/>
      <c r="BD35" s="72"/>
    </row>
    <row r="36" spans="1:56" ht="20.25" customHeight="1">
      <c r="A36" s="72"/>
      <c r="B36" s="72"/>
      <c r="C36" s="682" t="s">
        <v>183</v>
      </c>
      <c r="D36" s="683"/>
      <c r="E36" s="684"/>
      <c r="F36" s="646"/>
      <c r="G36" s="646"/>
      <c r="H36" s="646"/>
      <c r="I36" s="646"/>
      <c r="J36" s="646"/>
      <c r="K36" s="646"/>
      <c r="L36" s="626">
        <f>SUM(F36:K36)</f>
        <v>0</v>
      </c>
      <c r="M36" s="626"/>
      <c r="N36" s="100"/>
      <c r="O36" s="100"/>
      <c r="P36" s="100"/>
      <c r="Q36" s="100"/>
      <c r="R36" s="627" t="s">
        <v>108</v>
      </c>
      <c r="S36" s="628"/>
      <c r="T36" s="676">
        <f>SUMIFS($AU$13:$AV$30,$C$13:$D$30,"訪問介護員",$E$13:$F$30,"B")+SUMIFS($AU$13:$AV$30,$C$13:$D$30,"サービス提供責任者",$E$13:$F$30,"B")</f>
        <v>0</v>
      </c>
      <c r="U36" s="677"/>
      <c r="V36" s="678">
        <f>SUMIFS($AW$13:$AX$30,$C$13:$D$30,"訪問介護員",$E$13:$F$30,"B")+SUMIFS($AW$13:$AX$30,$C$13:$D$30,"サービス提供責任者",$E$13:$F$30,"B")</f>
        <v>0</v>
      </c>
      <c r="W36" s="679"/>
      <c r="X36" s="100"/>
      <c r="Y36" s="680">
        <v>0</v>
      </c>
      <c r="Z36" s="681"/>
      <c r="AA36" s="687">
        <v>0</v>
      </c>
      <c r="AB36" s="688"/>
      <c r="AC36" s="68"/>
      <c r="AD36" s="68"/>
      <c r="AE36" s="680">
        <v>0</v>
      </c>
      <c r="AF36" s="681"/>
      <c r="AG36" s="100"/>
      <c r="AH36" s="100"/>
      <c r="AI36" s="627" t="s">
        <v>110</v>
      </c>
      <c r="AJ36" s="628"/>
      <c r="AK36" s="627" t="s">
        <v>111</v>
      </c>
      <c r="AL36" s="643"/>
      <c r="AM36" s="643"/>
      <c r="AN36" s="628"/>
      <c r="AO36" s="106"/>
      <c r="AP36" s="102"/>
      <c r="AQ36" s="647"/>
      <c r="AR36" s="647"/>
      <c r="AS36" s="647"/>
      <c r="AT36" s="647"/>
      <c r="AU36" s="102"/>
      <c r="AV36" s="102"/>
      <c r="AW36" s="102"/>
      <c r="AX36" s="72"/>
      <c r="AY36" s="72"/>
      <c r="AZ36" s="72"/>
      <c r="BA36" s="72"/>
      <c r="BB36" s="72"/>
      <c r="BC36" s="72"/>
      <c r="BD36" s="72"/>
    </row>
    <row r="37" spans="1:56" ht="20.25" customHeight="1">
      <c r="A37" s="72"/>
      <c r="B37" s="72"/>
      <c r="C37" s="682" t="s">
        <v>184</v>
      </c>
      <c r="D37" s="683"/>
      <c r="E37" s="684"/>
      <c r="F37" s="646"/>
      <c r="G37" s="646"/>
      <c r="H37" s="646"/>
      <c r="I37" s="646"/>
      <c r="J37" s="646"/>
      <c r="K37" s="646"/>
      <c r="L37" s="626">
        <f>SUM(F37:K37)</f>
        <v>0</v>
      </c>
      <c r="M37" s="626"/>
      <c r="N37" s="100"/>
      <c r="O37" s="100"/>
      <c r="P37" s="100"/>
      <c r="Q37" s="100"/>
      <c r="R37" s="627" t="s">
        <v>110</v>
      </c>
      <c r="S37" s="628"/>
      <c r="T37" s="676">
        <f>SUMIFS($AU$13:$AV$30,$C$13:$D$30,"訪問介護員",$E$13:$F$30,"C")+SUMIFS($AU$13:$AV$30,$C$13:$D$30,"サービス提供責任者",$E$13:$F$30,"C")</f>
        <v>0</v>
      </c>
      <c r="U37" s="677"/>
      <c r="V37" s="678">
        <f>SUMIFS($AW$13:$AX$30,$C$13:$D$30,"訪問介護員",$E$13:$F$30,"C")+SUMIFS($AW$13:$AX$30,$C$13:$D$30,"サービス提供責任者",$E$13:$F$30,"C")</f>
        <v>0</v>
      </c>
      <c r="W37" s="679"/>
      <c r="X37" s="100"/>
      <c r="Y37" s="680">
        <v>0</v>
      </c>
      <c r="Z37" s="681"/>
      <c r="AA37" s="689">
        <v>0</v>
      </c>
      <c r="AB37" s="690"/>
      <c r="AC37" s="68"/>
      <c r="AD37" s="68"/>
      <c r="AE37" s="676" t="s">
        <v>185</v>
      </c>
      <c r="AF37" s="677"/>
      <c r="AG37" s="100"/>
      <c r="AH37" s="100"/>
      <c r="AI37" s="627" t="s">
        <v>112</v>
      </c>
      <c r="AJ37" s="628"/>
      <c r="AK37" s="627" t="s">
        <v>113</v>
      </c>
      <c r="AL37" s="643"/>
      <c r="AM37" s="643"/>
      <c r="AN37" s="628"/>
      <c r="AO37" s="109"/>
      <c r="AP37" s="102"/>
      <c r="AQ37" s="648"/>
      <c r="AR37" s="648"/>
      <c r="AS37" s="649"/>
      <c r="AT37" s="649"/>
      <c r="AU37" s="102"/>
      <c r="AV37" s="102"/>
      <c r="AW37" s="102"/>
      <c r="AX37" s="72"/>
      <c r="AY37" s="72"/>
      <c r="AZ37" s="72"/>
      <c r="BA37" s="72"/>
      <c r="BB37" s="72"/>
      <c r="BC37" s="72"/>
      <c r="BD37" s="72"/>
    </row>
    <row r="38" spans="1:56" ht="20.25" customHeight="1">
      <c r="A38" s="72"/>
      <c r="B38" s="72"/>
      <c r="C38" s="682" t="s">
        <v>178</v>
      </c>
      <c r="D38" s="683"/>
      <c r="E38" s="684"/>
      <c r="F38" s="626">
        <f>SUM(F35:G37)</f>
        <v>0</v>
      </c>
      <c r="G38" s="626"/>
      <c r="H38" s="626">
        <f>SUM(H35:I37)</f>
        <v>0</v>
      </c>
      <c r="I38" s="626"/>
      <c r="J38" s="626">
        <f>SUM(J35:K37)</f>
        <v>0</v>
      </c>
      <c r="K38" s="626"/>
      <c r="L38" s="626">
        <f>SUM(L35:M37)</f>
        <v>0</v>
      </c>
      <c r="M38" s="626"/>
      <c r="N38" s="650"/>
      <c r="O38" s="641"/>
      <c r="P38" s="100"/>
      <c r="Q38" s="100"/>
      <c r="R38" s="627" t="s">
        <v>112</v>
      </c>
      <c r="S38" s="628"/>
      <c r="T38" s="676">
        <f>SUMIFS($AU$13:$AV$30,$C$13:$D$30,"訪問介護員",$E$13:$F$30,"D")+SUMIFS($AU$13:$AV$30,$C$13:$D$30,"サービス提供責任者",$E$13:$F$30,"D")</f>
        <v>0</v>
      </c>
      <c r="U38" s="677"/>
      <c r="V38" s="678">
        <f>SUMIFS($AW$13:$AX$30,$C$13:$D$30,"訪問介護員",$E$13:$F$30,"D")+SUMIFS($AW$13:$AX$30,$C$13:$D$30,"サービス提供責任者",$E$13:$F$30,"D")</f>
        <v>0</v>
      </c>
      <c r="W38" s="679"/>
      <c r="X38" s="100"/>
      <c r="Y38" s="680">
        <v>0</v>
      </c>
      <c r="Z38" s="681"/>
      <c r="AA38" s="689">
        <v>0</v>
      </c>
      <c r="AB38" s="690"/>
      <c r="AC38" s="68"/>
      <c r="AD38" s="68"/>
      <c r="AE38" s="676" t="s">
        <v>185</v>
      </c>
      <c r="AF38" s="677"/>
      <c r="AG38" s="100"/>
      <c r="AH38" s="100"/>
      <c r="AI38" s="100"/>
      <c r="AJ38" s="647"/>
      <c r="AK38" s="647"/>
      <c r="AL38" s="648"/>
      <c r="AM38" s="648"/>
      <c r="AN38" s="649"/>
      <c r="AO38" s="649"/>
      <c r="AP38" s="102"/>
      <c r="AQ38" s="648"/>
      <c r="AR38" s="648"/>
      <c r="AS38" s="649"/>
      <c r="AT38" s="649"/>
      <c r="AU38" s="102"/>
      <c r="AV38" s="102"/>
      <c r="AW38" s="102"/>
      <c r="AX38" s="74"/>
      <c r="AY38" s="74"/>
      <c r="AZ38" s="72"/>
      <c r="BA38" s="72"/>
      <c r="BB38" s="72"/>
      <c r="BC38" s="72"/>
      <c r="BD38" s="72"/>
    </row>
    <row r="39" spans="1:56" ht="20.25" customHeight="1">
      <c r="A39" s="72"/>
      <c r="B39" s="72"/>
      <c r="C39" s="68"/>
      <c r="D39" s="68"/>
      <c r="E39" s="68"/>
      <c r="F39" s="68"/>
      <c r="G39" s="68"/>
      <c r="H39" s="68"/>
      <c r="I39" s="68"/>
      <c r="J39" s="68"/>
      <c r="K39" s="68"/>
      <c r="L39" s="119" t="s">
        <v>186</v>
      </c>
      <c r="M39" s="119"/>
      <c r="N39" s="68"/>
      <c r="O39" s="68"/>
      <c r="P39" s="100"/>
      <c r="Q39" s="100"/>
      <c r="R39" s="627" t="s">
        <v>178</v>
      </c>
      <c r="S39" s="628"/>
      <c r="T39" s="676">
        <f>SUM(T35:U38)</f>
        <v>0</v>
      </c>
      <c r="U39" s="677"/>
      <c r="V39" s="678">
        <f>SUM(V35:W38)</f>
        <v>0</v>
      </c>
      <c r="W39" s="679"/>
      <c r="X39" s="100"/>
      <c r="Y39" s="676">
        <f>SUM(Y35:Z38)</f>
        <v>0</v>
      </c>
      <c r="Z39" s="677"/>
      <c r="AA39" s="691">
        <f>SUM(AA35:AB38)</f>
        <v>0</v>
      </c>
      <c r="AB39" s="692"/>
      <c r="AC39" s="68"/>
      <c r="AD39" s="68"/>
      <c r="AE39" s="676">
        <f>SUM(AE35:AF36)</f>
        <v>0</v>
      </c>
      <c r="AF39" s="677"/>
      <c r="AG39" s="100"/>
      <c r="AH39" s="100"/>
      <c r="AI39" s="100"/>
      <c r="AJ39" s="647"/>
      <c r="AK39" s="647"/>
      <c r="AL39" s="648"/>
      <c r="AM39" s="648"/>
      <c r="AN39" s="653"/>
      <c r="AO39" s="653"/>
      <c r="AP39" s="102"/>
      <c r="AQ39" s="648"/>
      <c r="AR39" s="648"/>
      <c r="AS39" s="649"/>
      <c r="AT39" s="649"/>
      <c r="AU39" s="102"/>
      <c r="AV39" s="102"/>
      <c r="AW39" s="102"/>
      <c r="AX39" s="74"/>
      <c r="AY39" s="74"/>
      <c r="AZ39" s="72"/>
      <c r="BA39" s="72"/>
      <c r="BB39" s="72"/>
      <c r="BC39" s="72"/>
      <c r="BD39" s="72"/>
    </row>
    <row r="40" spans="1:56" ht="20.25" customHeight="1">
      <c r="A40" s="72"/>
      <c r="B40" s="72"/>
      <c r="C40" s="68"/>
      <c r="D40" s="68"/>
      <c r="E40" s="68"/>
      <c r="F40" s="68"/>
      <c r="G40" s="68"/>
      <c r="H40" s="68"/>
      <c r="I40" s="68"/>
      <c r="J40" s="68"/>
      <c r="K40" s="68"/>
      <c r="L40" s="654">
        <f>L38/3</f>
        <v>0</v>
      </c>
      <c r="M40" s="654"/>
      <c r="N40" s="68"/>
      <c r="O40" s="68"/>
      <c r="P40" s="100"/>
      <c r="Q40" s="100"/>
      <c r="R40" s="100"/>
      <c r="S40" s="100"/>
      <c r="T40" s="100"/>
      <c r="U40" s="100"/>
      <c r="V40" s="100"/>
      <c r="W40" s="100"/>
      <c r="X40" s="100"/>
      <c r="Y40" s="100"/>
      <c r="Z40" s="100"/>
      <c r="AA40" s="101"/>
      <c r="AB40" s="100"/>
      <c r="AC40" s="100"/>
      <c r="AD40" s="100"/>
      <c r="AE40" s="100"/>
      <c r="AF40" s="100"/>
      <c r="AG40" s="100"/>
      <c r="AH40" s="100"/>
      <c r="AI40" s="100"/>
      <c r="AJ40" s="102"/>
      <c r="AK40" s="102"/>
      <c r="AL40" s="102"/>
      <c r="AM40" s="102"/>
      <c r="AN40" s="102"/>
      <c r="AO40" s="102"/>
      <c r="AP40" s="102"/>
      <c r="AQ40" s="102"/>
      <c r="AR40" s="102"/>
      <c r="AS40" s="103"/>
      <c r="AT40" s="102"/>
      <c r="AU40" s="102"/>
      <c r="AV40" s="102"/>
      <c r="AW40" s="102"/>
      <c r="AX40" s="74"/>
      <c r="AY40" s="74"/>
      <c r="AZ40" s="72"/>
      <c r="BA40" s="72"/>
      <c r="BB40" s="72"/>
      <c r="BC40" s="72"/>
      <c r="BD40" s="72"/>
    </row>
    <row r="41" spans="1:56" ht="20.25" customHeight="1">
      <c r="A41" s="72"/>
      <c r="B41" s="72"/>
      <c r="C41" s="68"/>
      <c r="D41" s="68"/>
      <c r="E41" s="68"/>
      <c r="F41" s="68"/>
      <c r="G41" s="68"/>
      <c r="H41" s="68"/>
      <c r="I41" s="68"/>
      <c r="J41" s="68"/>
      <c r="K41" s="68"/>
      <c r="L41" s="68"/>
      <c r="M41" s="68"/>
      <c r="N41" s="68"/>
      <c r="O41" s="68"/>
      <c r="P41" s="100"/>
      <c r="Q41" s="100"/>
      <c r="R41" s="101" t="s">
        <v>187</v>
      </c>
      <c r="S41" s="100"/>
      <c r="T41" s="100"/>
      <c r="U41" s="100"/>
      <c r="V41" s="100"/>
      <c r="W41" s="100"/>
      <c r="X41" s="111" t="s">
        <v>188</v>
      </c>
      <c r="Y41" s="655"/>
      <c r="Z41" s="656"/>
      <c r="AA41" s="112"/>
      <c r="AB41" s="111"/>
      <c r="AC41" s="100"/>
      <c r="AD41" s="100"/>
      <c r="AE41" s="100"/>
      <c r="AF41" s="100"/>
      <c r="AG41" s="100"/>
      <c r="AH41" s="100"/>
      <c r="AI41" s="100"/>
      <c r="AJ41" s="103"/>
      <c r="AK41" s="102"/>
      <c r="AL41" s="102"/>
      <c r="AM41" s="102"/>
      <c r="AN41" s="102"/>
      <c r="AO41" s="102"/>
      <c r="AP41" s="102"/>
      <c r="AQ41" s="102"/>
      <c r="AR41" s="102"/>
      <c r="AS41" s="114"/>
      <c r="AT41" s="114"/>
      <c r="AU41" s="102"/>
      <c r="AV41" s="102"/>
      <c r="AW41" s="102"/>
      <c r="AX41" s="74"/>
      <c r="AY41" s="74"/>
      <c r="AZ41" s="72"/>
      <c r="BA41" s="72"/>
      <c r="BB41" s="72"/>
      <c r="BC41" s="72"/>
      <c r="BD41" s="72"/>
    </row>
    <row r="42" spans="1:56" ht="20.25" customHeight="1">
      <c r="A42" s="72"/>
      <c r="B42" s="72"/>
      <c r="C42" s="47"/>
      <c r="D42" s="99"/>
      <c r="E42" s="99"/>
      <c r="F42" s="100"/>
      <c r="G42" s="100"/>
      <c r="H42" s="100"/>
      <c r="I42" s="100"/>
      <c r="J42" s="100"/>
      <c r="K42" s="100"/>
      <c r="L42" s="115" t="s">
        <v>189</v>
      </c>
      <c r="M42" s="101"/>
      <c r="N42" s="101"/>
      <c r="O42" s="133"/>
      <c r="P42" s="100"/>
      <c r="Q42" s="100"/>
      <c r="R42" s="100" t="s">
        <v>190</v>
      </c>
      <c r="S42" s="100"/>
      <c r="T42" s="100"/>
      <c r="U42" s="100"/>
      <c r="V42" s="100"/>
      <c r="W42" s="100" t="s">
        <v>191</v>
      </c>
      <c r="X42" s="100"/>
      <c r="Y42" s="100"/>
      <c r="Z42" s="100"/>
      <c r="AA42" s="101"/>
      <c r="AB42" s="100"/>
      <c r="AC42" s="100"/>
      <c r="AD42" s="100"/>
      <c r="AE42" s="100"/>
      <c r="AF42" s="100"/>
      <c r="AG42" s="100"/>
      <c r="AH42" s="100"/>
      <c r="AI42" s="100"/>
      <c r="AJ42" s="102"/>
      <c r="AK42" s="102"/>
      <c r="AL42" s="102"/>
      <c r="AM42" s="102"/>
      <c r="AN42" s="102"/>
      <c r="AO42" s="102"/>
      <c r="AP42" s="102"/>
      <c r="AQ42" s="102"/>
      <c r="AR42" s="102"/>
      <c r="AS42" s="103"/>
      <c r="AT42" s="102"/>
      <c r="AU42" s="102"/>
      <c r="AV42" s="102"/>
      <c r="AW42" s="102"/>
      <c r="AX42" s="74"/>
      <c r="AY42" s="74"/>
      <c r="AZ42" s="72"/>
      <c r="BA42" s="72"/>
      <c r="BB42" s="72"/>
      <c r="BC42" s="72"/>
      <c r="BD42" s="72"/>
    </row>
    <row r="43" spans="1:56" ht="20.25" customHeight="1">
      <c r="A43" s="72"/>
      <c r="B43" s="72"/>
      <c r="C43" s="134" t="s">
        <v>192</v>
      </c>
      <c r="D43" s="134"/>
      <c r="E43" s="100"/>
      <c r="F43" s="134" t="s">
        <v>193</v>
      </c>
      <c r="G43" s="134"/>
      <c r="H43" s="100"/>
      <c r="I43" s="118"/>
      <c r="J43" s="118"/>
      <c r="K43" s="100"/>
      <c r="L43" s="119" t="s">
        <v>194</v>
      </c>
      <c r="M43" s="119"/>
      <c r="N43" s="119"/>
      <c r="O43" s="100"/>
      <c r="P43" s="100"/>
      <c r="Q43" s="100"/>
      <c r="R43" s="100" t="str">
        <f>IF($Y$41="週","対象時間数（週平均）","対象時間数（当月合計）")</f>
        <v>対象時間数（当月合計）</v>
      </c>
      <c r="S43" s="100"/>
      <c r="T43" s="100"/>
      <c r="U43" s="100"/>
      <c r="V43" s="100"/>
      <c r="W43" s="100" t="str">
        <f>IF($Y$41="週","週に勤務すべき時間数","当月に勤務すべき時間数")</f>
        <v>当月に勤務すべき時間数</v>
      </c>
      <c r="X43" s="100"/>
      <c r="Y43" s="100"/>
      <c r="Z43" s="100"/>
      <c r="AA43" s="101"/>
      <c r="AB43" s="639" t="s">
        <v>195</v>
      </c>
      <c r="AC43" s="639"/>
      <c r="AD43" s="639"/>
      <c r="AE43" s="639"/>
      <c r="AF43" s="100"/>
      <c r="AG43" s="100"/>
      <c r="AH43" s="100"/>
      <c r="AI43" s="100"/>
      <c r="AJ43" s="102"/>
      <c r="AK43" s="102"/>
      <c r="AL43" s="102"/>
      <c r="AM43" s="102"/>
      <c r="AN43" s="102"/>
      <c r="AO43" s="102"/>
      <c r="AP43" s="102"/>
      <c r="AQ43" s="102"/>
      <c r="AR43" s="102"/>
      <c r="AS43" s="103"/>
      <c r="AT43" s="102"/>
      <c r="AU43" s="102"/>
      <c r="AV43" s="102"/>
      <c r="AW43" s="102"/>
      <c r="AX43" s="74"/>
      <c r="AY43" s="74"/>
      <c r="AZ43" s="72"/>
      <c r="BA43" s="72"/>
      <c r="BB43" s="72"/>
      <c r="BC43" s="72"/>
      <c r="BD43" s="72"/>
    </row>
    <row r="44" spans="1:56" ht="20.25" customHeight="1">
      <c r="A44" s="72"/>
      <c r="B44" s="72"/>
      <c r="C44" s="667">
        <f>L40</f>
        <v>0</v>
      </c>
      <c r="D44" s="668"/>
      <c r="E44" s="119" t="s">
        <v>196</v>
      </c>
      <c r="F44" s="669">
        <v>40</v>
      </c>
      <c r="G44" s="670"/>
      <c r="H44" s="119" t="s">
        <v>197</v>
      </c>
      <c r="I44" s="671">
        <f>C44/F44</f>
        <v>0</v>
      </c>
      <c r="J44" s="672"/>
      <c r="K44" s="119" t="s">
        <v>198</v>
      </c>
      <c r="L44" s="673">
        <f>IF(C44&lt;40,1,ROUNDUP(I44,1))</f>
        <v>1</v>
      </c>
      <c r="M44" s="674"/>
      <c r="N44" s="675"/>
      <c r="O44" s="100"/>
      <c r="P44" s="100"/>
      <c r="Q44" s="100"/>
      <c r="R44" s="658">
        <f>IF($Y$41="週",AA39,Y39)</f>
        <v>0</v>
      </c>
      <c r="S44" s="659"/>
      <c r="T44" s="659"/>
      <c r="U44" s="660"/>
      <c r="V44" s="119" t="s">
        <v>196</v>
      </c>
      <c r="W44" s="627">
        <f>IF($Y$41="週",$AV$5,$AZ$5)</f>
        <v>0</v>
      </c>
      <c r="X44" s="643"/>
      <c r="Y44" s="643"/>
      <c r="Z44" s="628"/>
      <c r="AA44" s="119" t="s">
        <v>197</v>
      </c>
      <c r="AB44" s="661" t="e">
        <f>ROUNDDOWN(R44/W44,1)</f>
        <v>#DIV/0!</v>
      </c>
      <c r="AC44" s="662"/>
      <c r="AD44" s="662"/>
      <c r="AE44" s="663"/>
      <c r="AF44" s="100"/>
      <c r="AG44" s="100"/>
      <c r="AH44" s="100"/>
      <c r="AI44" s="100"/>
      <c r="AJ44" s="657"/>
      <c r="AK44" s="657"/>
      <c r="AL44" s="657"/>
      <c r="AM44" s="657"/>
      <c r="AN44" s="106"/>
      <c r="AO44" s="647"/>
      <c r="AP44" s="647"/>
      <c r="AQ44" s="647"/>
      <c r="AR44" s="647"/>
      <c r="AS44" s="106"/>
      <c r="AT44" s="635"/>
      <c r="AU44" s="635"/>
      <c r="AV44" s="635"/>
      <c r="AW44" s="635"/>
      <c r="AX44" s="74"/>
      <c r="AY44" s="74"/>
      <c r="AZ44" s="72"/>
      <c r="BA44" s="72"/>
      <c r="BB44" s="72"/>
      <c r="BC44" s="72"/>
      <c r="BD44" s="72"/>
    </row>
    <row r="45" spans="1:56" ht="20.25" customHeight="1">
      <c r="A45" s="72"/>
      <c r="B45" s="72"/>
      <c r="C45" s="68"/>
      <c r="D45" s="100"/>
      <c r="E45" s="100"/>
      <c r="F45" s="100"/>
      <c r="G45" s="100"/>
      <c r="H45" s="100"/>
      <c r="I45" s="100"/>
      <c r="J45" s="100"/>
      <c r="K45" s="100"/>
      <c r="L45" s="100" t="s">
        <v>199</v>
      </c>
      <c r="M45" s="100"/>
      <c r="N45" s="100"/>
      <c r="O45" s="100"/>
      <c r="P45" s="100"/>
      <c r="Q45" s="100"/>
      <c r="R45" s="100"/>
      <c r="S45" s="100"/>
      <c r="T45" s="100"/>
      <c r="U45" s="100"/>
      <c r="V45" s="100"/>
      <c r="W45" s="100"/>
      <c r="X45" s="100"/>
      <c r="Y45" s="100"/>
      <c r="Z45" s="100"/>
      <c r="AA45" s="101"/>
      <c r="AB45" s="100" t="s">
        <v>200</v>
      </c>
      <c r="AC45" s="100"/>
      <c r="AD45" s="100"/>
      <c r="AE45" s="100"/>
      <c r="AF45" s="100"/>
      <c r="AG45" s="100"/>
      <c r="AH45" s="100"/>
      <c r="AI45" s="100"/>
      <c r="AJ45" s="102"/>
      <c r="AK45" s="102"/>
      <c r="AL45" s="102"/>
      <c r="AM45" s="102"/>
      <c r="AN45" s="102"/>
      <c r="AO45" s="102"/>
      <c r="AP45" s="102"/>
      <c r="AQ45" s="102"/>
      <c r="AR45" s="102"/>
      <c r="AS45" s="103"/>
      <c r="AT45" s="102"/>
      <c r="AU45" s="102"/>
      <c r="AV45" s="102"/>
      <c r="AW45" s="102"/>
      <c r="AX45" s="74"/>
      <c r="AY45" s="74"/>
      <c r="AZ45" s="72"/>
      <c r="BA45" s="72"/>
      <c r="BB45" s="72"/>
      <c r="BC45" s="72"/>
      <c r="BD45" s="72"/>
    </row>
    <row r="46" spans="1:56" ht="20.25" customHeight="1">
      <c r="A46" s="72"/>
      <c r="B46" s="72"/>
      <c r="C46" s="68" t="s">
        <v>201</v>
      </c>
      <c r="D46" s="100"/>
      <c r="E46" s="100"/>
      <c r="F46" s="100"/>
      <c r="G46" s="100"/>
      <c r="H46" s="100"/>
      <c r="I46" s="100"/>
      <c r="J46" s="100"/>
      <c r="K46" s="100"/>
      <c r="L46" s="100"/>
      <c r="M46" s="100"/>
      <c r="N46" s="100"/>
      <c r="O46" s="100"/>
      <c r="P46" s="100"/>
      <c r="Q46" s="100"/>
      <c r="R46" s="100" t="s">
        <v>202</v>
      </c>
      <c r="S46" s="100"/>
      <c r="T46" s="100"/>
      <c r="U46" s="100"/>
      <c r="V46" s="100"/>
      <c r="W46" s="100"/>
      <c r="X46" s="100"/>
      <c r="Y46" s="100"/>
      <c r="Z46" s="100"/>
      <c r="AA46" s="101"/>
      <c r="AB46" s="100"/>
      <c r="AC46" s="100"/>
      <c r="AD46" s="100"/>
      <c r="AE46" s="100"/>
      <c r="AF46" s="100"/>
      <c r="AG46" s="100"/>
      <c r="AH46" s="100"/>
      <c r="AI46" s="100"/>
      <c r="AJ46" s="100"/>
      <c r="AK46" s="120"/>
      <c r="AL46" s="121"/>
      <c r="AM46" s="121"/>
      <c r="AN46" s="100"/>
      <c r="AO46" s="100"/>
      <c r="AP46" s="100"/>
      <c r="AQ46" s="100"/>
      <c r="AR46" s="100"/>
      <c r="AS46" s="100"/>
      <c r="AT46" s="100"/>
      <c r="AU46" s="100"/>
      <c r="AV46" s="68"/>
      <c r="AW46" s="68"/>
      <c r="AX46" s="74"/>
      <c r="AY46" s="74"/>
      <c r="AZ46" s="72"/>
      <c r="BA46" s="72"/>
      <c r="BB46" s="72"/>
      <c r="BC46" s="72"/>
      <c r="BD46" s="72"/>
    </row>
    <row r="47" spans="1:56" ht="20.25" customHeight="1">
      <c r="A47" s="72"/>
      <c r="B47" s="72"/>
      <c r="C47" s="68"/>
      <c r="D47" s="100" t="s">
        <v>203</v>
      </c>
      <c r="E47" s="100"/>
      <c r="F47" s="100"/>
      <c r="G47" s="100"/>
      <c r="H47" s="100"/>
      <c r="I47" s="100"/>
      <c r="J47" s="100"/>
      <c r="K47" s="100"/>
      <c r="L47" s="100"/>
      <c r="M47" s="100"/>
      <c r="N47" s="100"/>
      <c r="O47" s="100"/>
      <c r="P47" s="100"/>
      <c r="Q47" s="100"/>
      <c r="R47" s="100" t="s">
        <v>177</v>
      </c>
      <c r="S47" s="100"/>
      <c r="T47" s="100"/>
      <c r="U47" s="100"/>
      <c r="V47" s="100"/>
      <c r="W47" s="100"/>
      <c r="X47" s="100"/>
      <c r="Y47" s="100"/>
      <c r="Z47" s="100"/>
      <c r="AA47" s="101"/>
      <c r="AB47" s="119"/>
      <c r="AC47" s="119"/>
      <c r="AD47" s="119"/>
      <c r="AE47" s="119"/>
      <c r="AF47" s="100"/>
      <c r="AG47" s="100"/>
      <c r="AH47" s="100"/>
      <c r="AI47" s="100"/>
      <c r="AJ47" s="100"/>
      <c r="AK47" s="120"/>
      <c r="AL47" s="121"/>
      <c r="AM47" s="121"/>
      <c r="AN47" s="100"/>
      <c r="AO47" s="100"/>
      <c r="AP47" s="100"/>
      <c r="AQ47" s="100"/>
      <c r="AR47" s="100"/>
      <c r="AS47" s="100"/>
      <c r="AT47" s="100"/>
      <c r="AU47" s="100"/>
      <c r="AV47" s="68"/>
      <c r="AW47" s="68"/>
      <c r="AX47" s="74"/>
      <c r="AY47" s="74"/>
      <c r="AZ47" s="72"/>
      <c r="BA47" s="72"/>
      <c r="BB47" s="72"/>
      <c r="BC47" s="72"/>
      <c r="BD47" s="72"/>
    </row>
    <row r="48" spans="1:56" ht="20.25" customHeight="1">
      <c r="A48" s="72"/>
      <c r="B48" s="72"/>
      <c r="C48" s="68" t="s">
        <v>204</v>
      </c>
      <c r="D48" s="100"/>
      <c r="E48" s="100"/>
      <c r="F48" s="100"/>
      <c r="G48" s="100"/>
      <c r="H48" s="100"/>
      <c r="I48" s="100"/>
      <c r="J48" s="100"/>
      <c r="K48" s="100"/>
      <c r="L48" s="100"/>
      <c r="M48" s="100"/>
      <c r="N48" s="100"/>
      <c r="O48" s="100"/>
      <c r="P48" s="100"/>
      <c r="Q48" s="100"/>
      <c r="R48" s="68" t="s">
        <v>205</v>
      </c>
      <c r="S48" s="68"/>
      <c r="T48" s="68"/>
      <c r="U48" s="68"/>
      <c r="V48" s="68"/>
      <c r="W48" s="100" t="s">
        <v>206</v>
      </c>
      <c r="X48" s="68"/>
      <c r="Y48" s="68"/>
      <c r="Z48" s="68"/>
      <c r="AA48" s="68"/>
      <c r="AB48" s="639" t="s">
        <v>178</v>
      </c>
      <c r="AC48" s="639"/>
      <c r="AD48" s="639"/>
      <c r="AE48" s="639"/>
      <c r="AF48" s="100"/>
      <c r="AG48" s="100"/>
      <c r="AH48" s="100"/>
      <c r="AI48" s="100"/>
      <c r="AJ48" s="100"/>
      <c r="AK48" s="120"/>
      <c r="AL48" s="121"/>
      <c r="AM48" s="121"/>
      <c r="AN48" s="100"/>
      <c r="AO48" s="100"/>
      <c r="AP48" s="100"/>
      <c r="AQ48" s="100"/>
      <c r="AR48" s="100"/>
      <c r="AS48" s="100"/>
      <c r="AT48" s="100"/>
      <c r="AU48" s="100"/>
      <c r="AV48" s="68"/>
      <c r="AW48" s="68"/>
      <c r="AX48" s="74"/>
      <c r="AY48" s="74"/>
      <c r="AZ48" s="72"/>
      <c r="BA48" s="72"/>
      <c r="BB48" s="72"/>
      <c r="BC48" s="72"/>
      <c r="BD48" s="72"/>
    </row>
    <row r="49" spans="1:58" ht="20.25" customHeight="1">
      <c r="A49" s="72"/>
      <c r="B49" s="72"/>
      <c r="C49" s="68" t="s">
        <v>207</v>
      </c>
      <c r="D49" s="100"/>
      <c r="E49" s="100"/>
      <c r="F49" s="100"/>
      <c r="G49" s="100"/>
      <c r="H49" s="100"/>
      <c r="I49" s="100"/>
      <c r="J49" s="100"/>
      <c r="K49" s="100"/>
      <c r="L49" s="100"/>
      <c r="M49" s="100"/>
      <c r="N49" s="100"/>
      <c r="O49" s="100"/>
      <c r="P49" s="100"/>
      <c r="Q49" s="100"/>
      <c r="R49" s="658">
        <f>AE39</f>
        <v>0</v>
      </c>
      <c r="S49" s="659"/>
      <c r="T49" s="659"/>
      <c r="U49" s="660"/>
      <c r="V49" s="119" t="s">
        <v>208</v>
      </c>
      <c r="W49" s="661" t="e">
        <f>AB44</f>
        <v>#DIV/0!</v>
      </c>
      <c r="X49" s="662"/>
      <c r="Y49" s="662"/>
      <c r="Z49" s="663"/>
      <c r="AA49" s="119" t="s">
        <v>197</v>
      </c>
      <c r="AB49" s="664" t="e">
        <f>ROUNDDOWN(R49+W49,1)</f>
        <v>#DIV/0!</v>
      </c>
      <c r="AC49" s="665"/>
      <c r="AD49" s="665"/>
      <c r="AE49" s="666"/>
      <c r="AF49" s="100"/>
      <c r="AG49" s="100"/>
      <c r="AH49" s="100"/>
      <c r="AI49" s="100"/>
      <c r="AJ49" s="100"/>
      <c r="AK49" s="120"/>
      <c r="AL49" s="121"/>
      <c r="AM49" s="121"/>
      <c r="AN49" s="100"/>
      <c r="AO49" s="100"/>
      <c r="AP49" s="100"/>
      <c r="AQ49" s="100"/>
      <c r="AR49" s="100"/>
      <c r="AS49" s="100"/>
      <c r="AT49" s="100"/>
      <c r="AU49" s="100"/>
      <c r="AV49" s="68"/>
      <c r="AW49" s="68"/>
      <c r="AX49" s="74"/>
      <c r="AY49" s="74"/>
      <c r="AZ49" s="72"/>
      <c r="BA49" s="72"/>
      <c r="BB49" s="72"/>
      <c r="BC49" s="72"/>
      <c r="BD49" s="72"/>
    </row>
    <row r="50" spans="1:58" ht="20.25" customHeight="1">
      <c r="A50" s="72"/>
      <c r="B50" s="72"/>
      <c r="C50" s="68" t="s">
        <v>209</v>
      </c>
      <c r="D50" s="99"/>
      <c r="E50" s="99"/>
      <c r="F50" s="68"/>
      <c r="G50" s="100"/>
      <c r="H50" s="100"/>
      <c r="I50" s="100"/>
      <c r="J50" s="100"/>
      <c r="K50" s="100"/>
      <c r="L50" s="100"/>
      <c r="M50" s="100"/>
      <c r="N50" s="100"/>
      <c r="O50" s="100"/>
      <c r="P50" s="100"/>
      <c r="Q50" s="100"/>
      <c r="R50" s="100"/>
      <c r="S50" s="100"/>
      <c r="T50" s="100"/>
      <c r="U50" s="100"/>
      <c r="V50" s="100"/>
      <c r="W50" s="100"/>
      <c r="X50" s="100"/>
      <c r="Y50" s="100"/>
      <c r="Z50" s="100"/>
      <c r="AA50" s="100"/>
      <c r="AB50" s="100"/>
      <c r="AC50" s="101"/>
      <c r="AD50" s="100"/>
      <c r="AE50" s="100"/>
      <c r="AF50" s="100"/>
      <c r="AG50" s="100"/>
      <c r="AH50" s="100"/>
      <c r="AI50" s="100"/>
      <c r="AJ50" s="100"/>
      <c r="AK50" s="120"/>
      <c r="AL50" s="121"/>
      <c r="AM50" s="121"/>
      <c r="AN50" s="100"/>
      <c r="AO50" s="100"/>
      <c r="AP50" s="100"/>
      <c r="AQ50" s="100"/>
      <c r="AR50" s="100"/>
      <c r="AS50" s="100"/>
      <c r="AT50" s="100"/>
      <c r="AU50" s="100"/>
      <c r="AV50" s="68"/>
      <c r="AW50" s="68"/>
      <c r="AX50" s="72"/>
      <c r="AY50" s="72"/>
      <c r="AZ50" s="72"/>
      <c r="BA50" s="72"/>
      <c r="BB50" s="72"/>
      <c r="BC50" s="72"/>
      <c r="BD50" s="72"/>
    </row>
    <row r="51" spans="1:58" ht="20.25" customHeight="1">
      <c r="C51" s="122"/>
      <c r="D51" s="122"/>
      <c r="E51" s="123"/>
      <c r="F51" s="123"/>
      <c r="G51" s="123"/>
      <c r="H51" s="123"/>
      <c r="I51" s="123"/>
      <c r="J51" s="123"/>
      <c r="K51" s="123"/>
      <c r="L51" s="123"/>
      <c r="M51" s="123"/>
      <c r="N51" s="123"/>
      <c r="O51" s="123"/>
      <c r="P51" s="123"/>
      <c r="Q51" s="123"/>
      <c r="R51" s="123"/>
      <c r="S51" s="123"/>
      <c r="T51" s="122"/>
      <c r="U51" s="123"/>
      <c r="V51" s="123"/>
      <c r="W51" s="123"/>
      <c r="X51" s="123"/>
      <c r="Y51" s="123"/>
      <c r="Z51" s="123"/>
      <c r="AA51" s="123"/>
      <c r="AB51" s="123"/>
      <c r="AC51" s="123"/>
      <c r="AD51" s="123"/>
      <c r="AE51" s="123"/>
      <c r="AF51" s="123"/>
      <c r="AJ51" s="124"/>
      <c r="AK51" s="125"/>
      <c r="AL51" s="125"/>
      <c r="AM51" s="123"/>
      <c r="AN51" s="123"/>
      <c r="AO51" s="123"/>
      <c r="AP51" s="123"/>
      <c r="AQ51" s="123"/>
      <c r="AR51" s="123"/>
      <c r="AS51" s="123"/>
      <c r="AT51" s="123"/>
      <c r="AU51" s="123"/>
      <c r="AV51" s="123"/>
      <c r="AW51" s="123"/>
      <c r="AX51" s="123"/>
      <c r="AY51" s="123"/>
      <c r="AZ51" s="123"/>
      <c r="BA51" s="123"/>
      <c r="BB51" s="123"/>
      <c r="BC51" s="123"/>
      <c r="BD51" s="123"/>
      <c r="BE51" s="125"/>
    </row>
    <row r="52" spans="1:58" ht="20.25" customHeight="1">
      <c r="A52" s="123"/>
      <c r="B52" s="123"/>
      <c r="C52" s="122"/>
      <c r="D52" s="122"/>
      <c r="E52" s="123"/>
      <c r="F52" s="123"/>
      <c r="G52" s="123"/>
      <c r="H52" s="123"/>
      <c r="I52" s="123"/>
      <c r="J52" s="123"/>
      <c r="K52" s="123"/>
      <c r="L52" s="123"/>
      <c r="M52" s="123"/>
      <c r="N52" s="123"/>
      <c r="O52" s="123"/>
      <c r="P52" s="123"/>
      <c r="Q52" s="123"/>
      <c r="R52" s="123"/>
      <c r="S52" s="123"/>
      <c r="T52" s="123"/>
      <c r="U52" s="122"/>
      <c r="V52" s="123"/>
      <c r="W52" s="123"/>
      <c r="X52" s="123"/>
      <c r="Y52" s="123"/>
      <c r="Z52" s="123"/>
      <c r="AA52" s="123"/>
      <c r="AB52" s="123"/>
      <c r="AC52" s="123"/>
      <c r="AD52" s="123"/>
      <c r="AE52" s="123"/>
      <c r="AF52" s="123"/>
      <c r="AG52" s="123"/>
      <c r="AK52" s="124"/>
      <c r="AL52" s="125"/>
      <c r="AM52" s="125"/>
      <c r="AN52" s="123"/>
      <c r="AO52" s="123"/>
      <c r="AP52" s="123"/>
      <c r="AQ52" s="123"/>
      <c r="AR52" s="123"/>
      <c r="AS52" s="123"/>
      <c r="AT52" s="123"/>
      <c r="AU52" s="123"/>
      <c r="AV52" s="123"/>
      <c r="AW52" s="123"/>
      <c r="AX52" s="123"/>
      <c r="AY52" s="123"/>
      <c r="AZ52" s="123"/>
      <c r="BA52" s="123"/>
      <c r="BB52" s="123"/>
      <c r="BC52" s="123"/>
      <c r="BD52" s="123"/>
      <c r="BE52" s="123"/>
      <c r="BF52" s="125"/>
    </row>
    <row r="53" spans="1:58" ht="20.25" customHeight="1">
      <c r="A53" s="123"/>
      <c r="B53" s="123"/>
      <c r="C53" s="123"/>
      <c r="D53" s="122"/>
      <c r="E53" s="123"/>
      <c r="F53" s="123"/>
      <c r="G53" s="123"/>
      <c r="H53" s="123"/>
      <c r="I53" s="123"/>
      <c r="J53" s="123"/>
      <c r="K53" s="123"/>
      <c r="L53" s="123"/>
      <c r="M53" s="123"/>
      <c r="N53" s="123"/>
      <c r="O53" s="123"/>
      <c r="P53" s="123"/>
      <c r="Q53" s="123"/>
      <c r="R53" s="123"/>
      <c r="S53" s="123"/>
      <c r="T53" s="123"/>
      <c r="U53" s="122"/>
      <c r="V53" s="123"/>
      <c r="W53" s="123"/>
      <c r="X53" s="123"/>
      <c r="Y53" s="123"/>
      <c r="Z53" s="123"/>
      <c r="AA53" s="123"/>
      <c r="AB53" s="123"/>
      <c r="AC53" s="123"/>
      <c r="AD53" s="123"/>
      <c r="AE53" s="123"/>
      <c r="AF53" s="123"/>
      <c r="AG53" s="123"/>
      <c r="AK53" s="124"/>
      <c r="AL53" s="125"/>
      <c r="AM53" s="125"/>
      <c r="AN53" s="123"/>
      <c r="AO53" s="123"/>
      <c r="AP53" s="123"/>
      <c r="AQ53" s="123"/>
      <c r="AR53" s="123"/>
      <c r="AS53" s="123"/>
      <c r="AT53" s="123"/>
      <c r="AU53" s="123"/>
      <c r="AV53" s="123"/>
      <c r="AW53" s="123"/>
      <c r="AX53" s="123"/>
      <c r="AY53" s="123"/>
      <c r="AZ53" s="123"/>
      <c r="BA53" s="123"/>
      <c r="BB53" s="123"/>
      <c r="BC53" s="123"/>
      <c r="BD53" s="123"/>
      <c r="BE53" s="123"/>
      <c r="BF53" s="125"/>
    </row>
    <row r="54" spans="1:58" ht="20.25" customHeight="1">
      <c r="A54" s="123"/>
      <c r="B54" s="123"/>
      <c r="C54" s="122"/>
      <c r="D54" s="122"/>
      <c r="E54" s="123"/>
      <c r="F54" s="123"/>
      <c r="G54" s="123"/>
      <c r="H54" s="123"/>
      <c r="I54" s="123"/>
      <c r="J54" s="123"/>
      <c r="K54" s="123"/>
      <c r="L54" s="123"/>
      <c r="M54" s="123"/>
      <c r="N54" s="123"/>
      <c r="O54" s="123"/>
      <c r="P54" s="123"/>
      <c r="Q54" s="123"/>
      <c r="R54" s="123"/>
      <c r="S54" s="123"/>
      <c r="T54" s="123"/>
      <c r="U54" s="122"/>
      <c r="V54" s="123"/>
      <c r="W54" s="123"/>
      <c r="X54" s="123"/>
      <c r="Y54" s="123"/>
      <c r="Z54" s="123"/>
      <c r="AA54" s="123"/>
      <c r="AB54" s="123"/>
      <c r="AC54" s="123"/>
      <c r="AD54" s="123"/>
      <c r="AE54" s="123"/>
      <c r="AF54" s="123"/>
      <c r="AG54" s="123"/>
      <c r="AK54" s="124"/>
      <c r="AL54" s="125"/>
      <c r="AM54" s="125"/>
      <c r="AN54" s="123"/>
      <c r="AO54" s="123"/>
      <c r="AP54" s="123"/>
      <c r="AQ54" s="123"/>
      <c r="AR54" s="123"/>
      <c r="AS54" s="123"/>
      <c r="AT54" s="123"/>
      <c r="AU54" s="123"/>
      <c r="AV54" s="123"/>
      <c r="AW54" s="123"/>
      <c r="AX54" s="123"/>
      <c r="AY54" s="123"/>
      <c r="AZ54" s="123"/>
      <c r="BA54" s="123"/>
      <c r="BB54" s="123"/>
      <c r="BC54" s="123"/>
      <c r="BD54" s="123"/>
      <c r="BE54" s="123"/>
      <c r="BF54" s="125"/>
    </row>
    <row r="55" spans="1:58" ht="20.25" customHeight="1">
      <c r="C55" s="124"/>
      <c r="D55" s="124"/>
      <c r="E55" s="124"/>
      <c r="F55" s="124"/>
      <c r="G55" s="124"/>
      <c r="H55" s="124"/>
      <c r="I55" s="124"/>
      <c r="J55" s="124"/>
      <c r="K55" s="124"/>
      <c r="L55" s="124"/>
      <c r="M55" s="124"/>
      <c r="N55" s="124"/>
      <c r="O55" s="124"/>
      <c r="P55" s="124"/>
      <c r="Q55" s="124"/>
      <c r="R55" s="124"/>
      <c r="S55" s="124"/>
      <c r="T55" s="124"/>
      <c r="U55" s="125"/>
      <c r="V55" s="125"/>
      <c r="W55" s="124"/>
      <c r="X55" s="124"/>
      <c r="Y55" s="124"/>
      <c r="Z55" s="124"/>
      <c r="AA55" s="124"/>
      <c r="AB55" s="124"/>
      <c r="AC55" s="124"/>
      <c r="AD55" s="124"/>
      <c r="AE55" s="124"/>
      <c r="AF55" s="124"/>
      <c r="AG55" s="124"/>
      <c r="AH55" s="124"/>
      <c r="AI55" s="124"/>
      <c r="AJ55" s="124"/>
      <c r="AK55" s="124"/>
      <c r="AL55" s="125"/>
      <c r="AM55" s="125"/>
      <c r="AN55" s="123"/>
      <c r="AO55" s="123"/>
      <c r="AP55" s="123"/>
      <c r="AQ55" s="123"/>
      <c r="AR55" s="123"/>
      <c r="AS55" s="123"/>
      <c r="AT55" s="123"/>
      <c r="AU55" s="123"/>
      <c r="AV55" s="123"/>
      <c r="AW55" s="123"/>
      <c r="AX55" s="123"/>
      <c r="AY55" s="123"/>
      <c r="AZ55" s="123"/>
      <c r="BA55" s="123"/>
      <c r="BB55" s="123"/>
      <c r="BC55" s="123"/>
      <c r="BD55" s="123"/>
      <c r="BE55" s="123"/>
      <c r="BF55" s="125"/>
    </row>
    <row r="56" spans="1:58" ht="20.25" customHeight="1">
      <c r="C56" s="124"/>
      <c r="D56" s="124"/>
      <c r="E56" s="124"/>
      <c r="F56" s="124"/>
      <c r="G56" s="124"/>
      <c r="H56" s="124"/>
      <c r="I56" s="124"/>
      <c r="J56" s="124"/>
      <c r="K56" s="124"/>
      <c r="L56" s="124"/>
      <c r="M56" s="124"/>
      <c r="N56" s="124"/>
      <c r="O56" s="124"/>
      <c r="P56" s="124"/>
      <c r="Q56" s="124"/>
      <c r="R56" s="124"/>
      <c r="S56" s="124"/>
      <c r="T56" s="124"/>
      <c r="U56" s="125"/>
      <c r="V56" s="125"/>
      <c r="W56" s="124"/>
      <c r="X56" s="124"/>
      <c r="Y56" s="124"/>
      <c r="Z56" s="124"/>
      <c r="AA56" s="124"/>
      <c r="AB56" s="124"/>
      <c r="AC56" s="124"/>
      <c r="AD56" s="124"/>
      <c r="AE56" s="124"/>
      <c r="AF56" s="124"/>
      <c r="AG56" s="124"/>
      <c r="AH56" s="124"/>
      <c r="AI56" s="124"/>
      <c r="AJ56" s="124"/>
      <c r="AK56" s="124"/>
      <c r="AL56" s="125"/>
      <c r="AM56" s="125"/>
      <c r="AN56" s="123"/>
      <c r="AO56" s="123"/>
      <c r="AP56" s="123"/>
      <c r="AQ56" s="123"/>
      <c r="AR56" s="123"/>
      <c r="AS56" s="123"/>
      <c r="AT56" s="123"/>
      <c r="AU56" s="123"/>
      <c r="AV56" s="123"/>
      <c r="AW56" s="123"/>
      <c r="AX56" s="123"/>
      <c r="AY56" s="123"/>
      <c r="AZ56" s="123"/>
      <c r="BA56" s="123"/>
      <c r="BB56" s="123"/>
      <c r="BC56" s="123"/>
      <c r="BD56" s="123"/>
      <c r="BE56" s="123"/>
      <c r="BF56" s="125"/>
    </row>
  </sheetData>
  <sheetProtection sheet="1" insertRows="0"/>
  <mergeCells count="258">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35"/>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1:Z41">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4">
      <formula1>"40,50"</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K42"/>
  <sheetViews>
    <sheetView topLeftCell="A4" workbookViewId="0">
      <selection activeCell="C4" sqref="C4"/>
    </sheetView>
  </sheetViews>
  <sheetFormatPr defaultColWidth="10" defaultRowHeight="26.4"/>
  <cols>
    <col min="1" max="1" width="2.21875" style="135" customWidth="1"/>
    <col min="2" max="2" width="7.88671875" style="135" bestFit="1" customWidth="1"/>
    <col min="3" max="11" width="45.109375" style="135" customWidth="1"/>
    <col min="12" max="16384" width="10" style="135"/>
  </cols>
  <sheetData>
    <row r="1" spans="2:11">
      <c r="B1" s="135" t="s">
        <v>210</v>
      </c>
    </row>
    <row r="3" spans="2:11">
      <c r="B3" s="136" t="s">
        <v>96</v>
      </c>
      <c r="C3" s="136" t="s">
        <v>211</v>
      </c>
    </row>
    <row r="4" spans="2:11">
      <c r="B4" s="136">
        <v>1</v>
      </c>
      <c r="C4" s="137" t="s">
        <v>143</v>
      </c>
    </row>
    <row r="5" spans="2:11">
      <c r="B5" s="136">
        <v>2</v>
      </c>
      <c r="C5" s="137"/>
    </row>
    <row r="6" spans="2:11">
      <c r="B6" s="136">
        <v>3</v>
      </c>
      <c r="C6" s="137"/>
    </row>
    <row r="7" spans="2:11">
      <c r="B7" s="136">
        <v>4</v>
      </c>
      <c r="C7" s="137"/>
    </row>
    <row r="8" spans="2:11">
      <c r="B8" s="136">
        <v>5</v>
      </c>
      <c r="C8" s="137"/>
    </row>
    <row r="10" spans="2:11">
      <c r="B10" s="135" t="s">
        <v>212</v>
      </c>
    </row>
    <row r="11" spans="2:11" ht="27" thickBot="1"/>
    <row r="12" spans="2:11" ht="27" thickBot="1">
      <c r="B12" s="138" t="s">
        <v>97</v>
      </c>
      <c r="C12" s="139" t="s">
        <v>98</v>
      </c>
      <c r="D12" s="140" t="s">
        <v>99</v>
      </c>
      <c r="E12" s="141" t="s">
        <v>213</v>
      </c>
      <c r="F12" s="140" t="s">
        <v>214</v>
      </c>
      <c r="G12" s="142" t="s">
        <v>214</v>
      </c>
      <c r="H12" s="142" t="s">
        <v>214</v>
      </c>
      <c r="I12" s="142" t="s">
        <v>214</v>
      </c>
      <c r="J12" s="142" t="s">
        <v>214</v>
      </c>
      <c r="K12" s="143" t="s">
        <v>214</v>
      </c>
    </row>
    <row r="13" spans="2:11">
      <c r="B13" s="693" t="s">
        <v>215</v>
      </c>
      <c r="C13" s="144" t="s">
        <v>214</v>
      </c>
      <c r="D13" s="145" t="s">
        <v>216</v>
      </c>
      <c r="E13" s="146" t="s">
        <v>216</v>
      </c>
      <c r="F13" s="146"/>
      <c r="G13" s="147"/>
      <c r="H13" s="147"/>
      <c r="I13" s="147"/>
      <c r="J13" s="147"/>
      <c r="K13" s="148"/>
    </row>
    <row r="14" spans="2:11">
      <c r="B14" s="693"/>
      <c r="C14" s="149" t="s">
        <v>214</v>
      </c>
      <c r="D14" s="150" t="s">
        <v>217</v>
      </c>
      <c r="E14" s="151" t="s">
        <v>218</v>
      </c>
      <c r="F14" s="151"/>
      <c r="G14" s="137"/>
      <c r="H14" s="137"/>
      <c r="I14" s="137"/>
      <c r="J14" s="137"/>
      <c r="K14" s="152"/>
    </row>
    <row r="15" spans="2:11">
      <c r="B15" s="693"/>
      <c r="C15" s="149" t="s">
        <v>214</v>
      </c>
      <c r="D15" s="153" t="s">
        <v>219</v>
      </c>
      <c r="E15" s="154" t="s">
        <v>220</v>
      </c>
      <c r="F15" s="154"/>
      <c r="G15" s="137"/>
      <c r="H15" s="137"/>
      <c r="I15" s="137"/>
      <c r="J15" s="137"/>
      <c r="K15" s="152"/>
    </row>
    <row r="16" spans="2:11">
      <c r="B16" s="693"/>
      <c r="C16" s="149" t="s">
        <v>214</v>
      </c>
      <c r="D16" s="153" t="s">
        <v>261</v>
      </c>
      <c r="E16" s="154" t="s">
        <v>261</v>
      </c>
      <c r="F16" s="154"/>
      <c r="G16" s="137"/>
      <c r="H16" s="137"/>
      <c r="I16" s="137"/>
      <c r="J16" s="137"/>
      <c r="K16" s="152"/>
    </row>
    <row r="17" spans="2:11">
      <c r="B17" s="693"/>
      <c r="C17" s="149" t="s">
        <v>214</v>
      </c>
      <c r="D17" s="153" t="s">
        <v>221</v>
      </c>
      <c r="E17" s="154" t="s">
        <v>222</v>
      </c>
      <c r="F17" s="154"/>
      <c r="G17" s="137"/>
      <c r="H17" s="137"/>
      <c r="I17" s="137"/>
      <c r="J17" s="137"/>
      <c r="K17" s="152"/>
    </row>
    <row r="18" spans="2:11">
      <c r="B18" s="693"/>
      <c r="C18" s="149" t="s">
        <v>214</v>
      </c>
      <c r="D18" s="153" t="s">
        <v>223</v>
      </c>
      <c r="E18" s="154" t="s">
        <v>224</v>
      </c>
      <c r="F18" s="154"/>
      <c r="G18" s="137"/>
      <c r="H18" s="137"/>
      <c r="I18" s="137"/>
      <c r="J18" s="137"/>
      <c r="K18" s="152"/>
    </row>
    <row r="19" spans="2:11">
      <c r="B19" s="693"/>
      <c r="C19" s="149" t="s">
        <v>214</v>
      </c>
      <c r="D19" s="153" t="s">
        <v>225</v>
      </c>
      <c r="E19" s="154" t="s">
        <v>226</v>
      </c>
      <c r="F19" s="154"/>
      <c r="G19" s="137"/>
      <c r="H19" s="137"/>
      <c r="I19" s="137"/>
      <c r="J19" s="137"/>
      <c r="K19" s="152"/>
    </row>
    <row r="20" spans="2:11">
      <c r="B20" s="693"/>
      <c r="C20" s="149" t="s">
        <v>214</v>
      </c>
      <c r="D20" s="153" t="s">
        <v>227</v>
      </c>
      <c r="E20" s="154" t="s">
        <v>228</v>
      </c>
      <c r="F20" s="154"/>
      <c r="G20" s="137"/>
      <c r="H20" s="137"/>
      <c r="I20" s="137"/>
      <c r="J20" s="137"/>
      <c r="K20" s="152"/>
    </row>
    <row r="21" spans="2:11">
      <c r="B21" s="693"/>
      <c r="C21" s="149" t="s">
        <v>214</v>
      </c>
      <c r="D21" s="153" t="s">
        <v>214</v>
      </c>
      <c r="E21" s="154" t="s">
        <v>225</v>
      </c>
      <c r="F21" s="154"/>
      <c r="G21" s="137"/>
      <c r="H21" s="137"/>
      <c r="I21" s="137"/>
      <c r="J21" s="137"/>
      <c r="K21" s="152"/>
    </row>
    <row r="22" spans="2:11">
      <c r="B22" s="693"/>
      <c r="C22" s="149" t="s">
        <v>214</v>
      </c>
      <c r="D22" s="154" t="s">
        <v>214</v>
      </c>
      <c r="E22" s="154" t="s">
        <v>229</v>
      </c>
      <c r="F22" s="154"/>
      <c r="G22" s="137"/>
      <c r="H22" s="137"/>
      <c r="I22" s="137"/>
      <c r="J22" s="137"/>
      <c r="K22" s="152"/>
    </row>
    <row r="23" spans="2:11">
      <c r="B23" s="693"/>
      <c r="C23" s="149" t="s">
        <v>214</v>
      </c>
      <c r="D23" s="154" t="s">
        <v>214</v>
      </c>
      <c r="E23" s="154" t="s">
        <v>214</v>
      </c>
      <c r="F23" s="154"/>
      <c r="G23" s="137"/>
      <c r="H23" s="137"/>
      <c r="I23" s="137"/>
      <c r="J23" s="137"/>
      <c r="K23" s="152"/>
    </row>
    <row r="24" spans="2:11">
      <c r="B24" s="693"/>
      <c r="C24" s="149" t="s">
        <v>214</v>
      </c>
      <c r="D24" s="154" t="s">
        <v>214</v>
      </c>
      <c r="E24" s="154" t="s">
        <v>214</v>
      </c>
      <c r="F24" s="154"/>
      <c r="G24" s="137"/>
      <c r="H24" s="137"/>
      <c r="I24" s="137"/>
      <c r="J24" s="137"/>
      <c r="K24" s="152"/>
    </row>
    <row r="25" spans="2:11" ht="27" thickBot="1">
      <c r="B25" s="694"/>
      <c r="C25" s="155" t="s">
        <v>214</v>
      </c>
      <c r="D25" s="156" t="s">
        <v>214</v>
      </c>
      <c r="E25" s="157" t="s">
        <v>214</v>
      </c>
      <c r="F25" s="157"/>
      <c r="G25" s="156"/>
      <c r="H25" s="156"/>
      <c r="I25" s="156"/>
      <c r="J25" s="156"/>
      <c r="K25" s="158"/>
    </row>
    <row r="28" spans="2:11">
      <c r="C28" s="135" t="s">
        <v>230</v>
      </c>
    </row>
    <row r="29" spans="2:11">
      <c r="C29" s="135" t="s">
        <v>231</v>
      </c>
    </row>
    <row r="30" spans="2:11">
      <c r="C30" s="135" t="s">
        <v>232</v>
      </c>
    </row>
    <row r="31" spans="2:11">
      <c r="C31" s="135" t="s">
        <v>233</v>
      </c>
    </row>
    <row r="32" spans="2:11">
      <c r="C32" s="135" t="s">
        <v>234</v>
      </c>
    </row>
    <row r="33" spans="3:3">
      <c r="C33" s="135" t="s">
        <v>235</v>
      </c>
    </row>
    <row r="34" spans="3:3">
      <c r="C34" s="135" t="s">
        <v>236</v>
      </c>
    </row>
    <row r="35" spans="3:3">
      <c r="C35" s="135" t="s">
        <v>237</v>
      </c>
    </row>
    <row r="37" spans="3:3">
      <c r="C37" s="135" t="s">
        <v>238</v>
      </c>
    </row>
    <row r="38" spans="3:3">
      <c r="C38" s="135" t="s">
        <v>239</v>
      </c>
    </row>
    <row r="39" spans="3:3">
      <c r="C39" s="135" t="s">
        <v>240</v>
      </c>
    </row>
    <row r="40" spans="3:3">
      <c r="C40" s="135" t="s">
        <v>241</v>
      </c>
    </row>
    <row r="41" spans="3:3">
      <c r="C41" s="135" t="s">
        <v>242</v>
      </c>
    </row>
    <row r="42" spans="3:3">
      <c r="C42" s="135" t="s">
        <v>243</v>
      </c>
    </row>
  </sheetData>
  <sheetProtection sheet="1" objects="1" scenarios="1"/>
  <mergeCells count="1">
    <mergeCell ref="B13:B25"/>
  </mergeCells>
  <phoneticPr fontId="35"/>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N20"/>
  <sheetViews>
    <sheetView showGridLines="0" view="pageBreakPreview" zoomScaleNormal="70" zoomScaleSheetLayoutView="100" workbookViewId="0">
      <selection activeCell="P10" sqref="P10"/>
    </sheetView>
  </sheetViews>
  <sheetFormatPr defaultColWidth="9" defaultRowHeight="13.2"/>
  <cols>
    <col min="1" max="2" width="9" style="159"/>
    <col min="3" max="3" width="13" style="159" customWidth="1"/>
    <col min="4" max="4" width="15.6640625" style="159" customWidth="1"/>
    <col min="5" max="8" width="10.6640625" style="159" customWidth="1"/>
    <col min="9" max="9" width="9" style="159"/>
    <col min="10" max="12" width="5.6640625" style="159" customWidth="1"/>
    <col min="13" max="16384" width="9" style="159"/>
  </cols>
  <sheetData>
    <row r="1" spans="2:13">
      <c r="B1" s="159" t="s">
        <v>244</v>
      </c>
    </row>
    <row r="2" spans="2:13">
      <c r="B2" s="159" t="s">
        <v>245</v>
      </c>
    </row>
    <row r="3" spans="2:13" ht="25.5" customHeight="1">
      <c r="B3" s="695" t="s">
        <v>246</v>
      </c>
      <c r="C3" s="696"/>
      <c r="D3" s="697"/>
      <c r="E3" s="698"/>
      <c r="F3" s="698"/>
      <c r="G3" s="698"/>
      <c r="H3" s="698"/>
    </row>
    <row r="4" spans="2:13" ht="13.8" thickBot="1"/>
    <row r="5" spans="2:13" ht="28.5" customHeight="1">
      <c r="B5" s="160"/>
      <c r="C5" s="161"/>
      <c r="D5" s="161"/>
      <c r="E5" s="161"/>
      <c r="F5" s="161"/>
      <c r="G5" s="161"/>
      <c r="H5" s="161"/>
      <c r="I5" s="161"/>
      <c r="J5" s="161"/>
      <c r="K5" s="161"/>
      <c r="L5" s="161"/>
      <c r="M5" s="162"/>
    </row>
    <row r="6" spans="2:13" ht="22.5" customHeight="1">
      <c r="B6" s="163"/>
      <c r="C6" s="164"/>
      <c r="D6" s="164"/>
      <c r="E6" s="164"/>
      <c r="F6" s="164"/>
      <c r="G6" s="164"/>
      <c r="H6" s="164"/>
      <c r="I6" s="164"/>
      <c r="J6" s="164"/>
      <c r="K6" s="164"/>
      <c r="L6" s="164"/>
      <c r="M6" s="165"/>
    </row>
    <row r="7" spans="2:13" ht="22.5" customHeight="1">
      <c r="B7" s="163"/>
      <c r="C7" s="164"/>
      <c r="D7" s="164"/>
      <c r="E7" s="164"/>
      <c r="F7" s="164"/>
      <c r="G7" s="164"/>
      <c r="H7" s="164"/>
      <c r="I7" s="164"/>
      <c r="J7" s="164"/>
      <c r="K7" s="164"/>
      <c r="L7" s="164"/>
      <c r="M7" s="165"/>
    </row>
    <row r="8" spans="2:13" ht="22.5" customHeight="1">
      <c r="B8" s="163"/>
      <c r="C8" s="164"/>
      <c r="D8" s="164"/>
      <c r="E8" s="164"/>
      <c r="F8" s="164"/>
      <c r="G8" s="164"/>
      <c r="H8" s="164"/>
      <c r="I8" s="164"/>
      <c r="J8" s="164"/>
      <c r="K8" s="164"/>
      <c r="L8" s="164"/>
      <c r="M8" s="165"/>
    </row>
    <row r="9" spans="2:13" ht="22.5" customHeight="1">
      <c r="B9" s="163"/>
      <c r="C9" s="164"/>
      <c r="D9" s="164"/>
      <c r="E9" s="164"/>
      <c r="F9" s="164"/>
      <c r="G9" s="164"/>
      <c r="H9" s="164"/>
      <c r="I9" s="164"/>
      <c r="J9" s="164"/>
      <c r="K9" s="164"/>
      <c r="L9" s="164"/>
      <c r="M9" s="165"/>
    </row>
    <row r="10" spans="2:13" ht="22.5" customHeight="1">
      <c r="B10" s="163"/>
      <c r="C10" s="164"/>
      <c r="D10" s="164"/>
      <c r="E10" s="164"/>
      <c r="F10" s="164"/>
      <c r="G10" s="164"/>
      <c r="H10" s="164"/>
      <c r="I10" s="164"/>
      <c r="J10" s="164"/>
      <c r="K10" s="164"/>
      <c r="L10" s="164"/>
      <c r="M10" s="165"/>
    </row>
    <row r="11" spans="2:13" ht="22.5" customHeight="1">
      <c r="B11" s="163"/>
      <c r="C11" s="164"/>
      <c r="D11" s="164"/>
      <c r="E11" s="164"/>
      <c r="F11" s="164"/>
      <c r="G11" s="164"/>
      <c r="H11" s="164"/>
      <c r="I11" s="164"/>
      <c r="J11" s="164"/>
      <c r="K11" s="164"/>
      <c r="L11" s="164"/>
      <c r="M11" s="165"/>
    </row>
    <row r="12" spans="2:13" ht="22.5" customHeight="1">
      <c r="B12" s="163"/>
      <c r="C12" s="164"/>
      <c r="D12" s="164"/>
      <c r="E12" s="164"/>
      <c r="F12" s="164"/>
      <c r="G12" s="164"/>
      <c r="H12" s="164"/>
      <c r="I12" s="164"/>
      <c r="J12" s="164"/>
      <c r="K12" s="164"/>
      <c r="L12" s="164"/>
      <c r="M12" s="165"/>
    </row>
    <row r="13" spans="2:13" ht="22.5" customHeight="1">
      <c r="B13" s="163"/>
      <c r="C13" s="164"/>
      <c r="D13" s="164"/>
      <c r="E13" s="164"/>
      <c r="F13" s="164"/>
      <c r="G13" s="164"/>
      <c r="H13" s="164"/>
      <c r="I13" s="164"/>
      <c r="J13" s="164"/>
      <c r="K13" s="164"/>
      <c r="L13" s="164"/>
      <c r="M13" s="165"/>
    </row>
    <row r="14" spans="2:13" ht="22.5" customHeight="1">
      <c r="B14" s="163"/>
      <c r="C14" s="164"/>
      <c r="D14" s="164"/>
      <c r="E14" s="164"/>
      <c r="F14" s="164"/>
      <c r="G14" s="164"/>
      <c r="H14" s="164"/>
      <c r="I14" s="164"/>
      <c r="J14" s="164"/>
      <c r="K14" s="164"/>
      <c r="L14" s="164"/>
      <c r="M14" s="165"/>
    </row>
    <row r="15" spans="2:13" ht="22.5" customHeight="1">
      <c r="B15" s="163"/>
      <c r="C15" s="164"/>
      <c r="D15" s="164"/>
      <c r="E15" s="164"/>
      <c r="F15" s="164"/>
      <c r="G15" s="164"/>
      <c r="H15" s="164"/>
      <c r="I15" s="164"/>
      <c r="J15" s="164"/>
      <c r="K15" s="164"/>
      <c r="L15" s="164"/>
      <c r="M15" s="165"/>
    </row>
    <row r="16" spans="2:13" ht="71.25" customHeight="1" thickBot="1">
      <c r="B16" s="166"/>
      <c r="C16" s="167"/>
      <c r="D16" s="167"/>
      <c r="E16" s="167"/>
      <c r="F16" s="167"/>
      <c r="G16" s="167"/>
      <c r="H16" s="167"/>
      <c r="I16" s="167"/>
      <c r="J16" s="167"/>
      <c r="K16" s="167"/>
      <c r="L16" s="167"/>
      <c r="M16" s="168"/>
    </row>
    <row r="17" spans="2:14" ht="22.5" customHeight="1">
      <c r="B17" s="169" t="s">
        <v>247</v>
      </c>
      <c r="C17" s="159" t="s">
        <v>248</v>
      </c>
    </row>
    <row r="18" spans="2:14" ht="22.5" customHeight="1">
      <c r="B18" s="159">
        <v>2</v>
      </c>
      <c r="C18" s="159" t="s">
        <v>249</v>
      </c>
    </row>
    <row r="19" spans="2:14" ht="22.5" customHeight="1">
      <c r="B19" s="159">
        <v>3</v>
      </c>
      <c r="C19" s="159" t="s">
        <v>250</v>
      </c>
    </row>
    <row r="20" spans="2:14">
      <c r="N20" s="11" t="s">
        <v>58</v>
      </c>
    </row>
  </sheetData>
  <mergeCells count="2">
    <mergeCell ref="B3:D3"/>
    <mergeCell ref="E3:H3"/>
  </mergeCells>
  <phoneticPr fontId="35"/>
  <printOptions vertic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17</vt:i4>
      </vt:variant>
    </vt:vector>
  </HeadingPairs>
  <TitlesOfParts>
    <vt:vector size="27" baseType="lpstr">
      <vt:lpstr>変更事項別提出書類一覧</vt:lpstr>
      <vt:lpstr>変更届出書（様式第一号（五））</vt:lpstr>
      <vt:lpstr>付表第一号（一）（訪問介護）</vt:lpstr>
      <vt:lpstr>（参考）付表第一号（一）（訪問介護）</vt:lpstr>
      <vt:lpstr>勤務表の記入方法</vt:lpstr>
      <vt:lpstr>勤務表（参考様式1_100名まで）</vt:lpstr>
      <vt:lpstr>勤務表（参考様式1_1枚版）</vt:lpstr>
      <vt:lpstr>プルダウン・リスト</vt:lpstr>
      <vt:lpstr>平面図（参考様式2）</vt:lpstr>
      <vt:lpstr>写真（例）</vt:lpstr>
      <vt:lpstr>変更事項別提出書類一覧!__xlnm.Print_Titles</vt:lpstr>
      <vt:lpstr>'（参考）付表第一号（一）（訪問介護）'!Print_Area</vt:lpstr>
      <vt:lpstr>'勤務表（参考様式1_100名まで）'!Print_Area</vt:lpstr>
      <vt:lpstr>'勤務表（参考様式1_1枚版）'!Print_Area</vt:lpstr>
      <vt:lpstr>勤務表の記入方法!Print_Area</vt:lpstr>
      <vt:lpstr>'写真（例）'!Print_Area</vt:lpstr>
      <vt:lpstr>'付表第一号（一）（訪問介護）'!Print_Area</vt:lpstr>
      <vt:lpstr>'平面図（参考様式2）'!Print_Area</vt:lpstr>
      <vt:lpstr>変更事項別提出書類一覧!Print_Area</vt:lpstr>
      <vt:lpstr>'変更届出書（様式第一号（五））'!Print_Area</vt:lpstr>
      <vt:lpstr>'勤務表（参考様式1_100名まで）'!Print_Titles</vt:lpstr>
      <vt:lpstr>'勤務表（参考様式1_1枚版）'!Print_Titles</vt:lpstr>
      <vt:lpstr>変更事項別提出書類一覧!Print_Titles</vt:lpstr>
      <vt:lpstr>サービス提供責任者</vt:lpstr>
      <vt:lpstr>管理者</vt:lpstr>
      <vt:lpstr>職種</vt:lpstr>
      <vt:lpstr>訪問介護員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浩次</dc:creator>
  <cp:lastModifiedBy>東京都</cp:lastModifiedBy>
  <cp:lastPrinted>2022-08-04T06:09:22Z</cp:lastPrinted>
  <dcterms:created xsi:type="dcterms:W3CDTF">2021-03-31T07:35:41Z</dcterms:created>
  <dcterms:modified xsi:type="dcterms:W3CDTF">2024-04-01T23:44:22Z</dcterms:modified>
</cp:coreProperties>
</file>