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112.52\SienFolder\旧施設支援課\★施設整備係\★老健班\16 庶務\ホームページ更新\令和6年度\0599　変更許可申請書、変更届出書の更新\医療院HP\介護医療院の変更許可申請・変更届出等様式\施設運営担当に確認\変更届出書\"/>
    </mc:Choice>
  </mc:AlternateContent>
  <bookViews>
    <workbookView xWindow="0" yWindow="0" windowWidth="23040" windowHeight="8736"/>
  </bookViews>
  <sheets>
    <sheet name="添付書類一覧（届）" sheetId="19" r:id="rId1"/>
    <sheet name="別紙様式第一号（五）" sheetId="1" r:id="rId2"/>
    <sheet name="変更理由書" sheetId="25" r:id="rId3"/>
    <sheet name="様式１（勤務形態一覧表）" sheetId="27" r:id="rId4"/>
    <sheet name="様式３（シフト記号表）" sheetId="28" r:id="rId5"/>
    <sheet name="標準様式２（平面図）" sheetId="12" r:id="rId6"/>
    <sheet name="標準様式６（誓約書）" sheetId="14" r:id="rId7"/>
    <sheet name="別紙③" sheetId="15" r:id="rId8"/>
    <sheet name="標準様式７（介護支援専門員一覧）" sheetId="13" r:id="rId9"/>
    <sheet name="事業所一覧" sheetId="20" r:id="rId10"/>
    <sheet name="送付先" sheetId="23" r:id="rId11"/>
  </sheets>
  <externalReferences>
    <externalReference r:id="rId12"/>
  </externalReferences>
  <definedNames>
    <definedName name="__xlnm.Print_Area" localSheetId="0">'添付書類一覧（届）'!$A$1:$B$2</definedName>
    <definedName name="【記載例】シフト記号" localSheetId="10">'[1]【記載例】シフト記号表（勤務時間帯）'!$C$6:$C$35</definedName>
    <definedName name="【記載例】シフト記号">#REF!</definedName>
    <definedName name="【記載例】シフト記号表" localSheetId="10">#REF!</definedName>
    <definedName name="【記載例】シフト記号表">#REF!</definedName>
    <definedName name="OLE_LINK5" localSheetId="2">変更理由書!$K$6</definedName>
    <definedName name="_xlnm.Print_Area" localSheetId="0">'添付書類一覧（届）'!$A$1:$B$31</definedName>
    <definedName name="_xlnm.Print_Area" localSheetId="6">'標準様式６（誓約書）'!$A$1:$L$25</definedName>
    <definedName name="_xlnm.Print_Area" localSheetId="1">'別紙様式第一号（五）'!$A$1:$AJ$60</definedName>
    <definedName name="シフト記号表" localSheetId="10">'[1]シフト記号表（勤務時間帯）'!$C$6:$C$35</definedName>
    <definedName name="シフト記号表">#REF!</definedName>
    <definedName name="その他の従業者" localSheetId="10">#REF!</definedName>
    <definedName name="その他の従業者">#REF!</definedName>
    <definedName name="医師" localSheetId="10">#REF!</definedName>
    <definedName name="医師">#REF!</definedName>
    <definedName name="栄養士" localSheetId="10">#REF!</definedName>
    <definedName name="栄養士">#REF!</definedName>
    <definedName name="介護支援専門員" localSheetId="10">#REF!</definedName>
    <definedName name="介護支援専門員">#REF!</definedName>
    <definedName name="介護職員" localSheetId="10">#REF!</definedName>
    <definedName name="介護職員">#REF!</definedName>
    <definedName name="看護職員" localSheetId="10">#REF!</definedName>
    <definedName name="看護職員">#REF!</definedName>
    <definedName name="管理者" localSheetId="10">#REF!</definedName>
    <definedName name="管理者">#REF!</definedName>
    <definedName name="言語聴覚士" localSheetId="10">#REF!</definedName>
    <definedName name="言語聴覚士">#REF!</definedName>
    <definedName name="作業療法士" localSheetId="10">#REF!</definedName>
    <definedName name="作業療法士">#REF!</definedName>
    <definedName name="支援相談員" localSheetId="10">#REF!</definedName>
    <definedName name="支援相談員">#REF!</definedName>
    <definedName name="事務員" localSheetId="10">#REF!</definedName>
    <definedName name="事務員">#REF!</definedName>
    <definedName name="職種" localSheetId="10">[1]プルダウン・リスト!$C$16:$L$16</definedName>
    <definedName name="職種">#REF!</definedName>
    <definedName name="調理員" localSheetId="10">#REF!</definedName>
    <definedName name="調理員">#REF!</definedName>
    <definedName name="薬剤師" localSheetId="10">#REF!</definedName>
    <definedName name="薬剤師">#REF!</definedName>
    <definedName name="理学療法士" localSheetId="10">#REF!</definedName>
    <definedName name="理学療法士">#REF!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47" i="28" l="1"/>
  <c r="R47" i="28"/>
  <c r="D47" i="28"/>
  <c r="T46" i="28"/>
  <c r="R46" i="28"/>
  <c r="X46" i="28" s="1"/>
  <c r="Z46" i="28" s="1"/>
  <c r="P46" i="28"/>
  <c r="N46" i="28"/>
  <c r="L46" i="28"/>
  <c r="T45" i="28"/>
  <c r="R45" i="28"/>
  <c r="X45" i="28" s="1"/>
  <c r="X47" i="28" s="1"/>
  <c r="Z47" i="28" s="1"/>
  <c r="P45" i="28"/>
  <c r="N45" i="28"/>
  <c r="L45" i="28"/>
  <c r="L47" i="28" s="1"/>
  <c r="T44" i="28"/>
  <c r="R44" i="28"/>
  <c r="D44" i="28"/>
  <c r="T43" i="28"/>
  <c r="R43" i="28"/>
  <c r="X43" i="28" s="1"/>
  <c r="Z43" i="28" s="1"/>
  <c r="P43" i="28"/>
  <c r="N43" i="28"/>
  <c r="L43" i="28"/>
  <c r="T42" i="28"/>
  <c r="R42" i="28"/>
  <c r="X42" i="28" s="1"/>
  <c r="P42" i="28"/>
  <c r="N42" i="28"/>
  <c r="L42" i="28"/>
  <c r="L44" i="28" s="1"/>
  <c r="T41" i="28"/>
  <c r="R41" i="28"/>
  <c r="D41" i="28"/>
  <c r="T40" i="28"/>
  <c r="R40" i="28"/>
  <c r="X40" i="28" s="1"/>
  <c r="Z40" i="28" s="1"/>
  <c r="P40" i="28"/>
  <c r="N40" i="28"/>
  <c r="L40" i="28"/>
  <c r="T39" i="28"/>
  <c r="R39" i="28"/>
  <c r="X39" i="28" s="1"/>
  <c r="X41" i="28" s="1"/>
  <c r="Z41" i="28" s="1"/>
  <c r="P39" i="28"/>
  <c r="N39" i="28"/>
  <c r="L39" i="28"/>
  <c r="L41" i="28" s="1"/>
  <c r="D38" i="28"/>
  <c r="D37" i="28"/>
  <c r="D36" i="28"/>
  <c r="D35" i="28"/>
  <c r="D34" i="28"/>
  <c r="D33" i="28"/>
  <c r="D32" i="28"/>
  <c r="D31" i="28"/>
  <c r="D30" i="28"/>
  <c r="D29" i="28"/>
  <c r="D28" i="28"/>
  <c r="D27" i="28"/>
  <c r="D26" i="28"/>
  <c r="D25" i="28"/>
  <c r="D24" i="28"/>
  <c r="D23" i="28"/>
  <c r="T22" i="28"/>
  <c r="R22" i="28"/>
  <c r="X22" i="28" s="1"/>
  <c r="Z22" i="28" s="1"/>
  <c r="P22" i="28"/>
  <c r="N22" i="28"/>
  <c r="L22" i="28"/>
  <c r="D22" i="28"/>
  <c r="T21" i="28"/>
  <c r="R21" i="28"/>
  <c r="X21" i="28" s="1"/>
  <c r="Z21" i="28" s="1"/>
  <c r="P21" i="28"/>
  <c r="N21" i="28"/>
  <c r="L21" i="28"/>
  <c r="D21" i="28"/>
  <c r="T20" i="28"/>
  <c r="R20" i="28"/>
  <c r="X20" i="28" s="1"/>
  <c r="Z20" i="28" s="1"/>
  <c r="P20" i="28"/>
  <c r="N20" i="28"/>
  <c r="L20" i="28"/>
  <c r="D20" i="28"/>
  <c r="T19" i="28"/>
  <c r="R19" i="28"/>
  <c r="X19" i="28" s="1"/>
  <c r="Z19" i="28" s="1"/>
  <c r="P19" i="28"/>
  <c r="N19" i="28"/>
  <c r="L19" i="28"/>
  <c r="D19" i="28"/>
  <c r="T18" i="28"/>
  <c r="R18" i="28"/>
  <c r="X18" i="28" s="1"/>
  <c r="Z18" i="28" s="1"/>
  <c r="P18" i="28"/>
  <c r="N18" i="28"/>
  <c r="L18" i="28"/>
  <c r="D18" i="28"/>
  <c r="T17" i="28"/>
  <c r="R17" i="28"/>
  <c r="X17" i="28" s="1"/>
  <c r="Z17" i="28" s="1"/>
  <c r="P17" i="28"/>
  <c r="N17" i="28"/>
  <c r="L17" i="28"/>
  <c r="D17" i="28"/>
  <c r="T16" i="28"/>
  <c r="R16" i="28"/>
  <c r="X16" i="28" s="1"/>
  <c r="Z16" i="28" s="1"/>
  <c r="P16" i="28"/>
  <c r="N16" i="28"/>
  <c r="L16" i="28"/>
  <c r="D16" i="28"/>
  <c r="T15" i="28"/>
  <c r="R15" i="28"/>
  <c r="X15" i="28" s="1"/>
  <c r="Z15" i="28" s="1"/>
  <c r="P15" i="28"/>
  <c r="N15" i="28"/>
  <c r="L15" i="28"/>
  <c r="D15" i="28"/>
  <c r="T14" i="28"/>
  <c r="R14" i="28"/>
  <c r="X14" i="28" s="1"/>
  <c r="Z14" i="28" s="1"/>
  <c r="P14" i="28"/>
  <c r="N14" i="28"/>
  <c r="L14" i="28"/>
  <c r="D14" i="28"/>
  <c r="T13" i="28"/>
  <c r="R13" i="28"/>
  <c r="X13" i="28" s="1"/>
  <c r="Z13" i="28" s="1"/>
  <c r="P13" i="28"/>
  <c r="N13" i="28"/>
  <c r="L13" i="28"/>
  <c r="D13" i="28"/>
  <c r="T12" i="28"/>
  <c r="R12" i="28"/>
  <c r="X12" i="28" s="1"/>
  <c r="Z12" i="28" s="1"/>
  <c r="P12" i="28"/>
  <c r="N12" i="28"/>
  <c r="L12" i="28"/>
  <c r="D12" i="28"/>
  <c r="T11" i="28"/>
  <c r="R11" i="28"/>
  <c r="X11" i="28" s="1"/>
  <c r="Z11" i="28" s="1"/>
  <c r="P11" i="28"/>
  <c r="N11" i="28"/>
  <c r="L11" i="28"/>
  <c r="D11" i="28"/>
  <c r="T10" i="28"/>
  <c r="R10" i="28"/>
  <c r="X10" i="28" s="1"/>
  <c r="Z10" i="28" s="1"/>
  <c r="P10" i="28"/>
  <c r="N10" i="28"/>
  <c r="L10" i="28"/>
  <c r="D10" i="28"/>
  <c r="T9" i="28"/>
  <c r="R9" i="28"/>
  <c r="X9" i="28" s="1"/>
  <c r="Z9" i="28" s="1"/>
  <c r="P9" i="28"/>
  <c r="N9" i="28"/>
  <c r="L9" i="28"/>
  <c r="D9" i="28"/>
  <c r="T8" i="28"/>
  <c r="R8" i="28"/>
  <c r="X8" i="28" s="1"/>
  <c r="Z8" i="28" s="1"/>
  <c r="P8" i="28"/>
  <c r="N8" i="28"/>
  <c r="L8" i="28"/>
  <c r="D8" i="28"/>
  <c r="T7" i="28"/>
  <c r="R7" i="28"/>
  <c r="X7" i="28" s="1"/>
  <c r="Z7" i="28" s="1"/>
  <c r="P7" i="28"/>
  <c r="N7" i="28"/>
  <c r="L7" i="28"/>
  <c r="D7" i="28"/>
  <c r="T6" i="28"/>
  <c r="R6" i="28"/>
  <c r="X6" i="28" s="1"/>
  <c r="Z6" i="28" s="1"/>
  <c r="L6" i="28"/>
  <c r="D6" i="28"/>
  <c r="B14" i="27"/>
  <c r="B15" i="27" s="1"/>
  <c r="B16" i="27" s="1"/>
  <c r="B17" i="27" s="1"/>
  <c r="B18" i="27" s="1"/>
  <c r="B19" i="27" s="1"/>
  <c r="B20" i="27" s="1"/>
  <c r="B21" i="27" s="1"/>
  <c r="B22" i="27" s="1"/>
  <c r="B23" i="27" s="1"/>
  <c r="B24" i="27" s="1"/>
  <c r="B25" i="27" s="1"/>
  <c r="B26" i="27" s="1"/>
  <c r="B27" i="27" s="1"/>
  <c r="B28" i="27" s="1"/>
  <c r="B29" i="27" s="1"/>
  <c r="B30" i="27" s="1"/>
  <c r="B31" i="27" s="1"/>
  <c r="B32" i="27" s="1"/>
  <c r="B33" i="27" s="1"/>
  <c r="B34" i="27" s="1"/>
  <c r="B35" i="27" s="1"/>
  <c r="B36" i="27" s="1"/>
  <c r="B37" i="27" s="1"/>
  <c r="B38" i="27" s="1"/>
  <c r="B39" i="27" s="1"/>
  <c r="B13" i="27"/>
  <c r="AT11" i="27"/>
  <c r="AS10" i="27"/>
  <c r="AS11" i="27" s="1"/>
  <c r="AO10" i="27"/>
  <c r="AO11" i="27" s="1"/>
  <c r="AK10" i="27"/>
  <c r="AK11" i="27" s="1"/>
  <c r="AG10" i="27"/>
  <c r="AG11" i="27" s="1"/>
  <c r="AC10" i="27"/>
  <c r="AC11" i="27" s="1"/>
  <c r="Y10" i="27"/>
  <c r="Y11" i="27" s="1"/>
  <c r="U10" i="27"/>
  <c r="U11" i="27" s="1"/>
  <c r="Q10" i="27"/>
  <c r="Q11" i="27" s="1"/>
  <c r="AT9" i="27"/>
  <c r="AT10" i="27" s="1"/>
  <c r="AS9" i="27"/>
  <c r="AR9" i="27"/>
  <c r="AR10" i="27" s="1"/>
  <c r="AR11" i="27" s="1"/>
  <c r="AP9" i="27"/>
  <c r="AL9" i="27"/>
  <c r="AH9" i="27"/>
  <c r="AD9" i="27"/>
  <c r="Z9" i="27"/>
  <c r="V9" i="27"/>
  <c r="S9" i="27"/>
  <c r="Q9" i="27"/>
  <c r="AU7" i="27"/>
  <c r="X2" i="27"/>
  <c r="X44" i="28" l="1"/>
  <c r="Z44" i="28" s="1"/>
  <c r="AP10" i="27"/>
  <c r="AP11" i="27" s="1"/>
  <c r="AN10" i="27"/>
  <c r="AN11" i="27" s="1"/>
  <c r="AL10" i="27"/>
  <c r="AL11" i="27" s="1"/>
  <c r="AJ10" i="27"/>
  <c r="AJ11" i="27" s="1"/>
  <c r="AH10" i="27"/>
  <c r="AH11" i="27" s="1"/>
  <c r="AF10" i="27"/>
  <c r="AF11" i="27" s="1"/>
  <c r="AD10" i="27"/>
  <c r="AD11" i="27" s="1"/>
  <c r="AB10" i="27"/>
  <c r="AB11" i="27" s="1"/>
  <c r="Z10" i="27"/>
  <c r="Z11" i="27" s="1"/>
  <c r="X10" i="27"/>
  <c r="X11" i="27" s="1"/>
  <c r="V10" i="27"/>
  <c r="V11" i="27" s="1"/>
  <c r="T10" i="27"/>
  <c r="T11" i="27" s="1"/>
  <c r="R10" i="27"/>
  <c r="R11" i="27" s="1"/>
  <c r="P10" i="27"/>
  <c r="P11" i="27" s="1"/>
  <c r="AQ9" i="27"/>
  <c r="AO9" i="27"/>
  <c r="AM9" i="27"/>
  <c r="AK9" i="27"/>
  <c r="AI9" i="27"/>
  <c r="AG9" i="27"/>
  <c r="AE9" i="27"/>
  <c r="AC9" i="27"/>
  <c r="AA9" i="27"/>
  <c r="Y9" i="27"/>
  <c r="W9" i="27"/>
  <c r="U9" i="27"/>
  <c r="P9" i="27"/>
  <c r="R9" i="27"/>
  <c r="T9" i="27"/>
  <c r="X9" i="27"/>
  <c r="AB9" i="27"/>
  <c r="AF9" i="27"/>
  <c r="AJ9" i="27"/>
  <c r="AN9" i="27"/>
  <c r="S10" i="27"/>
  <c r="S11" i="27" s="1"/>
  <c r="W10" i="27"/>
  <c r="W11" i="27" s="1"/>
  <c r="AA10" i="27"/>
  <c r="AA11" i="27" s="1"/>
  <c r="AE10" i="27"/>
  <c r="AE11" i="27" s="1"/>
  <c r="AI10" i="27"/>
  <c r="AI11" i="27" s="1"/>
  <c r="AM10" i="27"/>
  <c r="AM11" i="27" s="1"/>
  <c r="AQ10" i="27"/>
  <c r="AQ11" i="27" s="1"/>
  <c r="Z39" i="28"/>
  <c r="Z42" i="28"/>
  <c r="Z45" i="28"/>
</calcChain>
</file>

<file path=xl/sharedStrings.xml><?xml version="1.0" encoding="utf-8"?>
<sst xmlns="http://schemas.openxmlformats.org/spreadsheetml/2006/main" count="671" uniqueCount="280">
  <si>
    <t>別紙様式第一号（五）</t>
    <phoneticPr fontId="4"/>
  </si>
  <si>
    <t xml:space="preserve"> </t>
    <phoneticPr fontId="4"/>
  </si>
  <si>
    <t>変更届出書</t>
    <rPh sb="0" eb="2">
      <t>ヘンコウ</t>
    </rPh>
    <rPh sb="2" eb="4">
      <t>トドケデ</t>
    </rPh>
    <rPh sb="4" eb="5">
      <t>ショ</t>
    </rPh>
    <phoneticPr fontId="4"/>
  </si>
  <si>
    <t>年</t>
  </si>
  <si>
    <t>月</t>
  </si>
  <si>
    <t>日</t>
  </si>
  <si>
    <t>知事（市長）殿</t>
    <rPh sb="0" eb="2">
      <t>チジ</t>
    </rPh>
    <rPh sb="3" eb="5">
      <t>シチョウ</t>
    </rPh>
    <rPh sb="6" eb="7">
      <t>ドノ</t>
    </rPh>
    <phoneticPr fontId="4"/>
  </si>
  <si>
    <t>所在地</t>
    <rPh sb="0" eb="3">
      <t>ショザイチ</t>
    </rPh>
    <phoneticPr fontId="4"/>
  </si>
  <si>
    <t>申請者</t>
    <rPh sb="0" eb="3">
      <t>シンセイシャ</t>
    </rPh>
    <phoneticPr fontId="4"/>
  </si>
  <si>
    <t>名称</t>
    <rPh sb="0" eb="2">
      <t>メイショウ</t>
    </rPh>
    <phoneticPr fontId="4"/>
  </si>
  <si>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</si>
  <si>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</si>
  <si>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介護保険事業所番号</t>
    <rPh sb="0" eb="2">
      <t>カイゴ</t>
    </rPh>
    <rPh sb="2" eb="4">
      <t>ホケン</t>
    </rPh>
    <rPh sb="4" eb="7">
      <t>ジギョウショ</t>
    </rPh>
    <rPh sb="6" eb="7">
      <t>ショ</t>
    </rPh>
    <rPh sb="7" eb="9">
      <t>バンゴウ</t>
    </rPh>
    <phoneticPr fontId="4"/>
  </si>
  <si>
    <t>法人番号</t>
    <rPh sb="0" eb="2">
      <t>ホウジン</t>
    </rPh>
    <rPh sb="2" eb="4">
      <t>バンゴウ</t>
    </rPh>
    <phoneticPr fontId="4"/>
  </si>
  <si>
    <t>指定内容を変更した事業所等</t>
    <rPh sb="0" eb="2">
      <t>シテイ</t>
    </rPh>
    <rPh sb="2" eb="4">
      <t>ナイヨウ</t>
    </rPh>
    <rPh sb="5" eb="7">
      <t>ヘンコウ</t>
    </rPh>
    <rPh sb="9" eb="12">
      <t>ジギョウショ</t>
    </rPh>
    <rPh sb="12" eb="13">
      <t>トウ</t>
    </rPh>
    <phoneticPr fontId="4"/>
  </si>
  <si>
    <t>サービスの種類</t>
    <rPh sb="5" eb="7">
      <t>シュルイ</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</si>
  <si>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</si>
  <si>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</si>
  <si>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</si>
  <si>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</si>
  <si>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</si>
  <si>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</si>
  <si>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</si>
  <si>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</si>
  <si>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</si>
  <si>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申請者の名称</t>
    <rPh sb="0" eb="3">
      <t>シンセイシャ</t>
    </rPh>
    <rPh sb="4" eb="6">
      <t>メイショウ</t>
    </rPh>
    <phoneticPr fontId="4"/>
  </si>
  <si>
    <t>主たる事務所の所在地</t>
    <rPh sb="0" eb="1">
      <t>オモ</t>
    </rPh>
    <rPh sb="3" eb="5">
      <t>ジム</t>
    </rPh>
    <rPh sb="5" eb="6">
      <t>ショ</t>
    </rPh>
    <rPh sb="7" eb="10">
      <t>ショザイチ</t>
    </rPh>
    <phoneticPr fontId="4"/>
  </si>
  <si>
    <t>法人等の種類</t>
    <rPh sb="0" eb="2">
      <t>ホウジン</t>
    </rPh>
    <rPh sb="2" eb="3">
      <t>トウ</t>
    </rPh>
    <rPh sb="4" eb="6">
      <t>シュルイ</t>
    </rPh>
    <phoneticPr fontId="4"/>
  </si>
  <si>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4"/>
  </si>
  <si>
    <t>登記事項証明書・条例等</t>
    <rPh sb="0" eb="2">
      <t>トウキ</t>
    </rPh>
    <rPh sb="2" eb="4">
      <t>ジコウ</t>
    </rPh>
    <rPh sb="4" eb="7">
      <t>ショウメイショ</t>
    </rPh>
    <rPh sb="8" eb="11">
      <t>ジョウレイナド</t>
    </rPh>
    <phoneticPr fontId="4"/>
  </si>
  <si>
    <t>（当該事業に関するものに限る。）</t>
    <phoneticPr fontId="4"/>
  </si>
  <si>
    <t>事業所（施設）の建物の構造及び専用区画等</t>
    <rPh sb="13" eb="14">
      <t>オヨ</t>
    </rPh>
    <phoneticPr fontId="4"/>
  </si>
  <si>
    <t>備品（訪問入浴介護事業及び介護予防訪問入浴介護事業）</t>
    <phoneticPr fontId="4"/>
  </si>
  <si>
    <t>利用者の推定数</t>
    <rPh sb="0" eb="3">
      <t>リヨウシャ</t>
    </rPh>
    <rPh sb="4" eb="7">
      <t>スイテイスウ</t>
    </rPh>
    <phoneticPr fontId="4"/>
  </si>
  <si>
    <t xml:space="preserve">事業所（施設）の管理者の氏名、生年月日及び住所
</t>
    <phoneticPr fontId="4"/>
  </si>
  <si>
    <t>サービス提供責任者の氏名、生年月日、住所及び経歴</t>
    <phoneticPr fontId="4"/>
  </si>
  <si>
    <t>（変更後）</t>
    <rPh sb="1" eb="3">
      <t>ヘンコウ</t>
    </rPh>
    <rPh sb="3" eb="4">
      <t>ゴ</t>
    </rPh>
    <phoneticPr fontId="4"/>
  </si>
  <si>
    <t>運営規程</t>
    <phoneticPr fontId="4"/>
  </si>
  <si>
    <r>
      <t>協力医療機関</t>
    </r>
    <r>
      <rPr>
        <sz val="10"/>
        <rFont val="ＭＳ Ｐゴシック"/>
        <family val="3"/>
        <charset val="128"/>
      </rPr>
      <t>・</t>
    </r>
    <r>
      <rPr>
        <sz val="10"/>
        <color theme="1"/>
        <rFont val="ＭＳ Ｐゴシック"/>
        <family val="3"/>
        <charset val="128"/>
      </rPr>
      <t>協力歯科医療機関</t>
    </r>
    <phoneticPr fontId="4"/>
  </si>
  <si>
    <t>事業所の種別</t>
    <phoneticPr fontId="4"/>
  </si>
  <si>
    <t>提供する居宅療養管理指導の種類</t>
    <phoneticPr fontId="4"/>
  </si>
  <si>
    <t xml:space="preserve">
</t>
    <phoneticPr fontId="4"/>
  </si>
  <si>
    <t>事業実施形態</t>
    <phoneticPr fontId="4"/>
  </si>
  <si>
    <t>（本体施設が特別養護老人ホームの場合の</t>
    <phoneticPr fontId="4"/>
  </si>
  <si>
    <t>空床利用型・併設事業所型の別）</t>
    <rPh sb="2" eb="4">
      <t>リヨウ</t>
    </rPh>
    <rPh sb="8" eb="11">
      <t>ジギョウショ</t>
    </rPh>
    <phoneticPr fontId="4"/>
  </si>
  <si>
    <t>利用者、入所者又は入院患者の定員</t>
    <phoneticPr fontId="4"/>
  </si>
  <si>
    <t>福祉用具の保管・消毒方法</t>
    <phoneticPr fontId="4"/>
  </si>
  <si>
    <t>（委託している場合にあっては、委託先の状況）</t>
    <phoneticPr fontId="4"/>
  </si>
  <si>
    <t>併設施設の状況等</t>
    <phoneticPr fontId="4"/>
  </si>
  <si>
    <t>介護支援専門員の氏名及びその登録番号</t>
    <phoneticPr fontId="4"/>
  </si>
  <si>
    <t>備考</t>
    <rPh sb="0" eb="2">
      <t>ビコウ</t>
    </rPh>
    <phoneticPr fontId="4"/>
  </si>
  <si>
    <t>１
２</t>
    <phoneticPr fontId="4"/>
  </si>
  <si>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4"/>
  </si>
  <si>
    <t>（標準様式1）</t>
    <rPh sb="1" eb="3">
      <t>ヒョウジュン</t>
    </rPh>
    <rPh sb="3" eb="5">
      <t>ヨウシキ</t>
    </rPh>
    <phoneticPr fontId="4"/>
  </si>
  <si>
    <t>）</t>
    <phoneticPr fontId="3"/>
  </si>
  <si>
    <t>令和</t>
    <rPh sb="0" eb="2">
      <t>レイワ</t>
    </rPh>
    <phoneticPr fontId="3"/>
  </si>
  <si>
    <t>(</t>
    <phoneticPr fontId="3"/>
  </si>
  <si>
    <t>)</t>
    <phoneticPr fontId="3"/>
  </si>
  <si>
    <t>年</t>
    <rPh sb="0" eb="1">
      <t>ネン</t>
    </rPh>
    <phoneticPr fontId="3"/>
  </si>
  <si>
    <t>月</t>
    <rPh sb="0" eb="1">
      <t>ゲツ</t>
    </rPh>
    <phoneticPr fontId="3"/>
  </si>
  <si>
    <t>(1)</t>
    <phoneticPr fontId="3"/>
  </si>
  <si>
    <t>４週</t>
  </si>
  <si>
    <t>(2)</t>
    <phoneticPr fontId="3"/>
  </si>
  <si>
    <t>予定</t>
  </si>
  <si>
    <t>時間/週</t>
    <rPh sb="0" eb="2">
      <t>ジカン</t>
    </rPh>
    <rPh sb="3" eb="4">
      <t>シュウ</t>
    </rPh>
    <phoneticPr fontId="3"/>
  </si>
  <si>
    <t>時間/月</t>
    <rPh sb="0" eb="2">
      <t>ジカン</t>
    </rPh>
    <rPh sb="3" eb="4">
      <t>ツキ</t>
    </rPh>
    <phoneticPr fontId="3"/>
  </si>
  <si>
    <t>No</t>
    <phoneticPr fontId="3"/>
  </si>
  <si>
    <t>1週目</t>
    <rPh sb="1" eb="2">
      <t>シュウ</t>
    </rPh>
    <rPh sb="2" eb="3">
      <t>メ</t>
    </rPh>
    <phoneticPr fontId="3"/>
  </si>
  <si>
    <t>2週目</t>
    <rPh sb="1" eb="2">
      <t>シュウ</t>
    </rPh>
    <rPh sb="2" eb="3">
      <t>メ</t>
    </rPh>
    <phoneticPr fontId="3"/>
  </si>
  <si>
    <t>3週目</t>
    <rPh sb="1" eb="2">
      <t>シュウ</t>
    </rPh>
    <rPh sb="2" eb="3">
      <t>メ</t>
    </rPh>
    <phoneticPr fontId="3"/>
  </si>
  <si>
    <t>4週目</t>
    <rPh sb="1" eb="2">
      <t>シュウ</t>
    </rPh>
    <rPh sb="2" eb="3">
      <t>メ</t>
    </rPh>
    <phoneticPr fontId="3"/>
  </si>
  <si>
    <t>5週目</t>
    <rPh sb="1" eb="2">
      <t>シュウ</t>
    </rPh>
    <rPh sb="2" eb="3">
      <t>メ</t>
    </rPh>
    <phoneticPr fontId="3"/>
  </si>
  <si>
    <t>b</t>
    <phoneticPr fontId="3"/>
  </si>
  <si>
    <t>h</t>
    <phoneticPr fontId="3"/>
  </si>
  <si>
    <t>i</t>
    <phoneticPr fontId="3"/>
  </si>
  <si>
    <t>a</t>
    <phoneticPr fontId="3"/>
  </si>
  <si>
    <t>d</t>
    <phoneticPr fontId="3"/>
  </si>
  <si>
    <t>A</t>
    <phoneticPr fontId="3"/>
  </si>
  <si>
    <t>B</t>
    <phoneticPr fontId="3"/>
  </si>
  <si>
    <t>C</t>
    <phoneticPr fontId="3"/>
  </si>
  <si>
    <t>-</t>
    <phoneticPr fontId="3"/>
  </si>
  <si>
    <t>D</t>
    <phoneticPr fontId="3"/>
  </si>
  <si>
    <t>記号</t>
    <rPh sb="0" eb="2">
      <t>キゴウ</t>
    </rPh>
    <phoneticPr fontId="3"/>
  </si>
  <si>
    <t>区分</t>
    <rPh sb="0" eb="2">
      <t>クブン</t>
    </rPh>
    <phoneticPr fontId="3"/>
  </si>
  <si>
    <t>常勤で専従</t>
    <rPh sb="0" eb="2">
      <t>ジョウキン</t>
    </rPh>
    <rPh sb="3" eb="5">
      <t>センジュウ</t>
    </rPh>
    <phoneticPr fontId="3"/>
  </si>
  <si>
    <t>常勤で兼務</t>
    <rPh sb="0" eb="2">
      <t>ジョウキン</t>
    </rPh>
    <rPh sb="3" eb="5">
      <t>ケンム</t>
    </rPh>
    <phoneticPr fontId="3"/>
  </si>
  <si>
    <t>非常勤で専従</t>
    <rPh sb="0" eb="3">
      <t>ヒジョウキン</t>
    </rPh>
    <rPh sb="4" eb="6">
      <t>センジュウ</t>
    </rPh>
    <phoneticPr fontId="3"/>
  </si>
  <si>
    <t>非常勤で兼務</t>
    <rPh sb="0" eb="3">
      <t>ヒジョウキン</t>
    </rPh>
    <rPh sb="4" eb="6">
      <t>ケンム</t>
    </rPh>
    <phoneticPr fontId="3"/>
  </si>
  <si>
    <t>≪要 提出≫</t>
    <rPh sb="1" eb="2">
      <t>ヨウ</t>
    </rPh>
    <rPh sb="3" eb="5">
      <t>テイシュツ</t>
    </rPh>
    <phoneticPr fontId="3"/>
  </si>
  <si>
    <t>■シフト記号表（勤務時間帯）</t>
    <rPh sb="4" eb="6">
      <t>キゴウ</t>
    </rPh>
    <rPh sb="6" eb="7">
      <t>ヒョウ</t>
    </rPh>
    <rPh sb="8" eb="10">
      <t>キンム</t>
    </rPh>
    <rPh sb="10" eb="13">
      <t>ジカンタイ</t>
    </rPh>
    <phoneticPr fontId="3"/>
  </si>
  <si>
    <t>※24時間表記</t>
    <rPh sb="3" eb="5">
      <t>ジカン</t>
    </rPh>
    <rPh sb="5" eb="7">
      <t>ヒョウキ</t>
    </rPh>
    <phoneticPr fontId="3"/>
  </si>
  <si>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3"/>
  </si>
  <si>
    <t>勤務時間</t>
    <rPh sb="0" eb="2">
      <t>キンム</t>
    </rPh>
    <rPh sb="2" eb="4">
      <t>ジカン</t>
    </rPh>
    <phoneticPr fontId="3"/>
  </si>
  <si>
    <t>自由記載欄</t>
    <rPh sb="0" eb="2">
      <t>ジユウ</t>
    </rPh>
    <rPh sb="2" eb="4">
      <t>キサイ</t>
    </rPh>
    <rPh sb="4" eb="5">
      <t>ラン</t>
    </rPh>
    <phoneticPr fontId="3"/>
  </si>
  <si>
    <t>始業時刻</t>
    <rPh sb="0" eb="2">
      <t>シギョウ</t>
    </rPh>
    <rPh sb="2" eb="4">
      <t>ジコク</t>
    </rPh>
    <phoneticPr fontId="3"/>
  </si>
  <si>
    <t>終業時刻</t>
    <rPh sb="0" eb="2">
      <t>シュウギョウ</t>
    </rPh>
    <rPh sb="2" eb="4">
      <t>ジコク</t>
    </rPh>
    <phoneticPr fontId="3"/>
  </si>
  <si>
    <t>うち、休憩時間</t>
    <rPh sb="3" eb="5">
      <t>キュウケイ</t>
    </rPh>
    <rPh sb="5" eb="7">
      <t>ジカン</t>
    </rPh>
    <phoneticPr fontId="3"/>
  </si>
  <si>
    <t>：</t>
    <phoneticPr fontId="3"/>
  </si>
  <si>
    <t>～</t>
    <phoneticPr fontId="3"/>
  </si>
  <si>
    <t>（</t>
    <phoneticPr fontId="3"/>
  </si>
  <si>
    <t>c</t>
    <phoneticPr fontId="3"/>
  </si>
  <si>
    <t>e</t>
    <phoneticPr fontId="3"/>
  </si>
  <si>
    <t>f</t>
    <phoneticPr fontId="3"/>
  </si>
  <si>
    <t>g</t>
    <phoneticPr fontId="3"/>
  </si>
  <si>
    <t>j</t>
    <phoneticPr fontId="3"/>
  </si>
  <si>
    <t>k</t>
    <phoneticPr fontId="3"/>
  </si>
  <si>
    <t>l</t>
    <phoneticPr fontId="3"/>
  </si>
  <si>
    <t>m</t>
    <phoneticPr fontId="3"/>
  </si>
  <si>
    <t>n</t>
    <phoneticPr fontId="3"/>
  </si>
  <si>
    <t>o</t>
    <phoneticPr fontId="3"/>
  </si>
  <si>
    <t>p</t>
    <phoneticPr fontId="3"/>
  </si>
  <si>
    <t>q</t>
    <phoneticPr fontId="3"/>
  </si>
  <si>
    <t>r</t>
    <phoneticPr fontId="3"/>
  </si>
  <si>
    <t>s</t>
    <phoneticPr fontId="3"/>
  </si>
  <si>
    <t>t</t>
    <phoneticPr fontId="3"/>
  </si>
  <si>
    <t>u</t>
    <phoneticPr fontId="3"/>
  </si>
  <si>
    <t>v</t>
    <phoneticPr fontId="3"/>
  </si>
  <si>
    <t>w</t>
    <phoneticPr fontId="3"/>
  </si>
  <si>
    <t>x</t>
    <phoneticPr fontId="3"/>
  </si>
  <si>
    <t>y</t>
    <phoneticPr fontId="3"/>
  </si>
  <si>
    <t>z</t>
    <phoneticPr fontId="3"/>
  </si>
  <si>
    <t>aa</t>
    <phoneticPr fontId="3"/>
  </si>
  <si>
    <t>ab</t>
    <phoneticPr fontId="3"/>
  </si>
  <si>
    <t>ac</t>
    <phoneticPr fontId="3"/>
  </si>
  <si>
    <t>ad</t>
    <phoneticPr fontId="3"/>
  </si>
  <si>
    <t>ae</t>
    <phoneticPr fontId="3"/>
  </si>
  <si>
    <t>af</t>
    <phoneticPr fontId="3"/>
  </si>
  <si>
    <t>ag</t>
    <phoneticPr fontId="3"/>
  </si>
  <si>
    <t>1日に2回勤務する場合</t>
    <rPh sb="1" eb="2">
      <t>ニチ</t>
    </rPh>
    <rPh sb="4" eb="5">
      <t>カイ</t>
    </rPh>
    <rPh sb="5" eb="7">
      <t>キンム</t>
    </rPh>
    <rPh sb="9" eb="11">
      <t>バアイ</t>
    </rPh>
    <phoneticPr fontId="3"/>
  </si>
  <si>
    <t>ah</t>
    <phoneticPr fontId="3"/>
  </si>
  <si>
    <t>1日に2回勤務する場合</t>
    <phoneticPr fontId="3"/>
  </si>
  <si>
    <t>ai</t>
    <phoneticPr fontId="3"/>
  </si>
  <si>
    <t>・職種ごとの勤務時間を「○：○○～○：○○」と表記することが困難な場合は、No18～33を活用し、勤務時間数のみを入力してください。</t>
    <rPh sb="45" eb="47">
      <t>カツヨウ</t>
    </rPh>
    <phoneticPr fontId="3"/>
  </si>
  <si>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3"/>
  </si>
  <si>
    <t>・シフト記号が足りない場合は、適宜、行を追加してください。</t>
    <rPh sb="4" eb="6">
      <t>キゴウ</t>
    </rPh>
    <rPh sb="7" eb="8">
      <t>タ</t>
    </rPh>
    <rPh sb="11" eb="13">
      <t>バアイ</t>
    </rPh>
    <rPh sb="15" eb="17">
      <t>テキギ</t>
    </rPh>
    <rPh sb="18" eb="19">
      <t>ギョウ</t>
    </rPh>
    <rPh sb="20" eb="22">
      <t>ツイカ</t>
    </rPh>
    <phoneticPr fontId="3"/>
  </si>
  <si>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</si>
  <si>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
  </si>
  <si>
    <t>　(1) 「４週」・「暦月」のいずれかを選択してください。</t>
    <rPh sb="7" eb="8">
      <t>シュウ</t>
    </rPh>
    <rPh sb="11" eb="12">
      <t>レキ</t>
    </rPh>
    <rPh sb="12" eb="13">
      <t>ツキ</t>
    </rPh>
    <rPh sb="20" eb="22">
      <t>センタク</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</si>
  <si>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</si>
  <si>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
  </si>
  <si>
    <t xml:space="preserve"> 　　 記入の順序は、職種ごとにまとめてください。</t>
    <rPh sb="4" eb="6">
      <t>キニュウ</t>
    </rPh>
    <rPh sb="7" eb="9">
      <t>ジュンジョ</t>
    </rPh>
    <rPh sb="11" eb="13">
      <t>ショクシュ</t>
    </rPh>
    <phoneticPr fontId="3"/>
  </si>
  <si>
    <t>（注）常勤・非常勤の区分について</t>
    <rPh sb="1" eb="2">
      <t>チュウ</t>
    </rPh>
    <rPh sb="3" eb="5">
      <t>ジョウキン</t>
    </rPh>
    <rPh sb="6" eb="9">
      <t>ヒジョウキン</t>
    </rPh>
    <rPh sb="10" eb="12">
      <t>クブン</t>
    </rPh>
    <phoneticPr fontId="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</si>
  <si>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
  </si>
  <si>
    <t>　　  ※ 指定基準の確認に際しては、４週分の入力で差し支えありません。</t>
  </si>
  <si>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
  </si>
  <si>
    <t>サービス種別</t>
    <rPh sb="4" eb="6">
      <t>シュベツ</t>
    </rPh>
    <phoneticPr fontId="3"/>
  </si>
  <si>
    <t>フリガナ</t>
    <phoneticPr fontId="4"/>
  </si>
  <si>
    <t>（標準様式２）</t>
    <rPh sb="1" eb="3">
      <t>ヒョウジュン</t>
    </rPh>
    <rPh sb="3" eb="5">
      <t>ヨウシキ</t>
    </rPh>
    <phoneticPr fontId="4"/>
  </si>
  <si>
    <t>平面図</t>
    <rPh sb="0" eb="3">
      <t>ヘイメンズ</t>
    </rPh>
    <phoneticPr fontId="4"/>
  </si>
  <si>
    <t>事業所・施設の名称</t>
    <rPh sb="0" eb="3">
      <t>ジギョウショ</t>
    </rPh>
    <rPh sb="4" eb="6">
      <t>シセツ</t>
    </rPh>
    <rPh sb="7" eb="9">
      <t>メイショウ</t>
    </rPh>
    <phoneticPr fontId="4"/>
  </si>
  <si>
    <t>展示コーナー</t>
    <rPh sb="0" eb="2">
      <t>テンジ</t>
    </rPh>
    <phoneticPr fontId="4"/>
  </si>
  <si>
    <t>　調理室</t>
    <rPh sb="1" eb="4">
      <t>チョウリシツ</t>
    </rPh>
    <phoneticPr fontId="4"/>
  </si>
  <si>
    <t>　談話室</t>
    <rPh sb="1" eb="4">
      <t>ダンワシツ</t>
    </rPh>
    <phoneticPr fontId="4"/>
  </si>
  <si>
    <t>　相談室</t>
    <rPh sb="1" eb="4">
      <t>ソウダンシツ</t>
    </rPh>
    <phoneticPr fontId="4"/>
  </si>
  <si>
    <t>　診察室 40㎡</t>
    <rPh sb="1" eb="4">
      <t>シンサツシツ</t>
    </rPh>
    <phoneticPr fontId="4"/>
  </si>
  <si>
    <t>　30㎡</t>
    <phoneticPr fontId="4"/>
  </si>
  <si>
    <t>　20㎡</t>
    <phoneticPr fontId="4"/>
  </si>
  <si>
    <t>　調剤室</t>
    <rPh sb="1" eb="3">
      <t>チョウザイ</t>
    </rPh>
    <rPh sb="3" eb="4">
      <t>シツ</t>
    </rPh>
    <phoneticPr fontId="4"/>
  </si>
  <si>
    <t>玄関ホール</t>
    <rPh sb="0" eb="2">
      <t>ゲンカン</t>
    </rPh>
    <phoneticPr fontId="4"/>
  </si>
  <si>
    <t>　　機能訓練室　100㎡</t>
    <rPh sb="2" eb="4">
      <t>キノウ</t>
    </rPh>
    <rPh sb="4" eb="6">
      <t>クンレン</t>
    </rPh>
    <rPh sb="6" eb="7">
      <t>シツ</t>
    </rPh>
    <phoneticPr fontId="4"/>
  </si>
  <si>
    <t>　　（食堂兼用）</t>
    <rPh sb="3" eb="5">
      <t>ショクドウ</t>
    </rPh>
    <rPh sb="5" eb="7">
      <t>ケンヨウ</t>
    </rPh>
    <phoneticPr fontId="4"/>
  </si>
  <si>
    <t>浴室 70㎡</t>
    <rPh sb="0" eb="2">
      <t>ヨクシツ</t>
    </rPh>
    <phoneticPr fontId="4"/>
  </si>
  <si>
    <t>　便所</t>
    <rPh sb="1" eb="3">
      <t>ベンジョ</t>
    </rPh>
    <phoneticPr fontId="4"/>
  </si>
  <si>
    <t>事務室 30㎡</t>
    <rPh sb="0" eb="3">
      <t>ジムシツ</t>
    </rPh>
    <phoneticPr fontId="4"/>
  </si>
  <si>
    <t>備考　1</t>
    <rPh sb="0" eb="2">
      <t>ビコウ</t>
    </rPh>
    <phoneticPr fontId="4"/>
  </si>
  <si>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4"/>
  </si>
  <si>
    <t>　各室の用途及び面積を記載してください。</t>
    <phoneticPr fontId="4"/>
  </si>
  <si>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4"/>
  </si>
  <si>
    <t>（標準様式７）</t>
    <rPh sb="1" eb="3">
      <t>ヒョウジュン</t>
    </rPh>
    <rPh sb="3" eb="5">
      <t>ヨウシキ</t>
    </rPh>
    <phoneticPr fontId="4"/>
  </si>
  <si>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4"/>
  </si>
  <si>
    <t>介護支援専門員番号</t>
    <rPh sb="0" eb="2">
      <t>カイゴ</t>
    </rPh>
    <rPh sb="2" eb="4">
      <t>シエン</t>
    </rPh>
    <rPh sb="4" eb="7">
      <t>センモンイン</t>
    </rPh>
    <rPh sb="7" eb="9">
      <t>バンゴウ</t>
    </rPh>
    <phoneticPr fontId="4"/>
  </si>
  <si>
    <t>氏　名</t>
    <rPh sb="0" eb="1">
      <t>シ</t>
    </rPh>
    <rPh sb="2" eb="3">
      <t>メイ</t>
    </rPh>
    <phoneticPr fontId="4"/>
  </si>
  <si>
    <t>（標準様式６）</t>
    <rPh sb="1" eb="3">
      <t>ヒョウジュン</t>
    </rPh>
    <rPh sb="3" eb="5">
      <t>ヨウシキ</t>
    </rPh>
    <phoneticPr fontId="4"/>
  </si>
  <si>
    <t>誓　約　書</t>
    <phoneticPr fontId="4"/>
  </si>
  <si>
    <t>月</t>
    <rPh sb="0" eb="1">
      <t>ゲツ</t>
    </rPh>
    <phoneticPr fontId="4"/>
  </si>
  <si>
    <t>日</t>
    <rPh sb="0" eb="1">
      <t>ニチ</t>
    </rPh>
    <phoneticPr fontId="4"/>
  </si>
  <si>
    <t>○○</t>
    <phoneticPr fontId="4"/>
  </si>
  <si>
    <t>都道府県知事    殿</t>
    <phoneticPr fontId="4"/>
  </si>
  <si>
    <t xml:space="preserve">申請者    </t>
    <phoneticPr fontId="4"/>
  </si>
  <si>
    <t>（名称）</t>
    <rPh sb="1" eb="3">
      <t>メイショウ</t>
    </rPh>
    <phoneticPr fontId="4"/>
  </si>
  <si>
    <t>（代表者の職名・氏名）</t>
    <rPh sb="1" eb="4">
      <t>ダイヒョウシャ</t>
    </rPh>
    <rPh sb="5" eb="7">
      <t>ショクメイ</t>
    </rPh>
    <rPh sb="8" eb="10">
      <t>シメイ</t>
    </rPh>
    <phoneticPr fontId="4"/>
  </si>
  <si>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4"/>
  </si>
  <si>
    <t>別紙①：　居宅サービス事業所向け</t>
    <rPh sb="0" eb="2">
      <t>ベッシ</t>
    </rPh>
    <rPh sb="14" eb="15">
      <t>ム</t>
    </rPh>
    <phoneticPr fontId="4"/>
  </si>
  <si>
    <t>別紙②：　介護老人福祉施設向け</t>
    <rPh sb="0" eb="2">
      <t>ベッシ</t>
    </rPh>
    <rPh sb="13" eb="14">
      <t>ム</t>
    </rPh>
    <phoneticPr fontId="4"/>
  </si>
  <si>
    <t>別紙③：　介護老人保健施設向け</t>
    <rPh sb="0" eb="2">
      <t>ベッシ</t>
    </rPh>
    <rPh sb="13" eb="14">
      <t>ム</t>
    </rPh>
    <phoneticPr fontId="4"/>
  </si>
  <si>
    <t>別紙④：　介護医療院向け</t>
    <rPh sb="0" eb="2">
      <t>ベッシ</t>
    </rPh>
    <rPh sb="10" eb="11">
      <t>ム</t>
    </rPh>
    <phoneticPr fontId="4"/>
  </si>
  <si>
    <t>別紙⑤：　介護予防サービス事業所向け</t>
    <rPh sb="0" eb="2">
      <t>ベッシ</t>
    </rPh>
    <rPh sb="16" eb="17">
      <t>ム</t>
    </rPh>
    <phoneticPr fontId="4"/>
  </si>
  <si>
    <t>（該当に○）</t>
    <rPh sb="1" eb="3">
      <t>ガイトウ</t>
    </rPh>
    <phoneticPr fontId="4"/>
  </si>
  <si>
    <t>（別紙③：介護老人保健施設向け）</t>
    <rPh sb="1" eb="3">
      <t>ベッシ</t>
    </rPh>
    <rPh sb="13" eb="14">
      <t>ム</t>
    </rPh>
    <phoneticPr fontId="35"/>
  </si>
  <si>
    <t>介護保険法第９４条第３項</t>
    <rPh sb="0" eb="2">
      <t>カイゴ</t>
    </rPh>
    <rPh sb="2" eb="5">
      <t>ホケンホウ</t>
    </rPh>
    <rPh sb="5" eb="6">
      <t>ダイ</t>
    </rPh>
    <rPh sb="8" eb="9">
      <t>ジョウ</t>
    </rPh>
    <rPh sb="9" eb="10">
      <t>ダイ</t>
    </rPh>
    <rPh sb="11" eb="12">
      <t>コウ</t>
    </rPh>
    <phoneticPr fontId="35"/>
  </si>
  <si>
    <t>一</t>
    <rPh sb="0" eb="1">
      <t>イチ</t>
    </rPh>
    <phoneticPr fontId="4"/>
  </si>
  <si>
    <t>当該介護老人保健施設を開設しようとする者が、地方公共団体、医療法人、社会福祉法人その他厚生労働大臣が定める者でないとき。</t>
    <phoneticPr fontId="4"/>
  </si>
  <si>
    <t>二</t>
    <rPh sb="0" eb="1">
      <t>ニ</t>
    </rPh>
    <phoneticPr fontId="4"/>
  </si>
  <si>
    <t>当該介護老人保健施設が第九十七条第一項に規定する療養室、診察室及び機能訓練室並びに都道府県の条例で定める施設又は同条第二項の厚生労働省令及び都道府県の条例で定める人員を有しないとき。</t>
    <phoneticPr fontId="4"/>
  </si>
  <si>
    <t>三</t>
    <rPh sb="0" eb="1">
      <t>サン</t>
    </rPh>
    <phoneticPr fontId="4"/>
  </si>
  <si>
    <t>第九十七条第三項に規定する介護老人保健施設の設備及び運営に関する基準に従って適正な介護老人保健施設の運営をすることができないと認められるとき。</t>
    <phoneticPr fontId="4"/>
  </si>
  <si>
    <t>四</t>
    <rPh sb="0" eb="1">
      <t>ヨン</t>
    </rPh>
    <phoneticPr fontId="4"/>
  </si>
  <si>
    <t>申請者が、禁錮以上の刑に処せられ、その執行を終わり、又は執行を受けることがなくなるまでの者であるとき。</t>
    <phoneticPr fontId="4"/>
  </si>
  <si>
    <t>五</t>
    <rPh sb="0" eb="1">
      <t>ゴ</t>
    </rPh>
    <phoneticPr fontId="4"/>
  </si>
  <si>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4"/>
  </si>
  <si>
    <t>五の二</t>
    <rPh sb="0" eb="1">
      <t>ゴ</t>
    </rPh>
    <rPh sb="2" eb="3">
      <t>ニ</t>
    </rPh>
    <phoneticPr fontId="4"/>
  </si>
  <si>
    <t>申請者が、労働に関する法律の規定であって政令で定めるものにより罰金の刑に処せられ、その執行を終わり、又は執行を受けることがなくなるまでの者であるとき。</t>
    <phoneticPr fontId="4"/>
  </si>
  <si>
    <t>五の三</t>
    <rPh sb="0" eb="1">
      <t>ゴ</t>
    </rPh>
    <rPh sb="2" eb="3">
      <t>サン</t>
    </rPh>
    <phoneticPr fontId="4"/>
  </si>
  <si>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4"/>
  </si>
  <si>
    <t>六</t>
    <rPh sb="0" eb="1">
      <t>ロク</t>
    </rPh>
    <phoneticPr fontId="4"/>
  </si>
  <si>
    <t>申請者が、第百四条第一項又は第百十五条の三十五第六項の規定により許可を取り消され、その取消しの日から起算して五年を経過しない者（当該許可を取り消された者が法人である場合においては、当該取消しの処分に係る行政手続法第十五条の規定による通知があった日前六十日以内に当該法人の役員又はその開設した介護老人保健施設の管理者であった者で当該取消しの日から起算して五年を経過しないものを含み、当該許可を取り消された者が第一号の厚生労働大臣が定める者のうち法人でないものである場合においては、当該通知があった日前六十日以内に当該者の開設した介護老人保健施設の管理者であった者で当該取消しの日から起算して五年を経過しないものを含む。）であるとき。ただし、当該許可の取消しが、介護老人保健施設の許可の取消しのうち当該許可の取消しの処分の理由となった事実及び当該事実の発生を防止するための当該介護老人保健施設の開設者による業務管理体制の整備についての取組の状況その他の当該事実に関して当該介護老人保健施設の開設者が有していた責任の程度を考慮して、この号本文に規定する許可の取消しに該当しないこととすることが相当であると認められるものとして厚生労働省令で定めるものに該当する場合を除く。</t>
    <phoneticPr fontId="4"/>
  </si>
  <si>
    <t>七</t>
    <rPh sb="0" eb="1">
      <t>ナナ</t>
    </rPh>
    <phoneticPr fontId="4"/>
  </si>
  <si>
    <t>申請者が、第百四条第一項又は第百十五条の三十五第六項の規定による許可の取消しの処分に係る行政手続法第十五条の規定による通知があった日から当該処分をする日又は処分をしないことを決定する日までの間に第九十九条第二項の規定による廃止の届出をした者（当該廃止について相当の理由がある者を除く。）で、当該届出の日から起算して五年を経過しないものであるとき。</t>
    <phoneticPr fontId="4"/>
  </si>
  <si>
    <t>七の二</t>
    <rPh sb="0" eb="1">
      <t>ナナ</t>
    </rPh>
    <rPh sb="2" eb="3">
      <t>ニ</t>
    </rPh>
    <phoneticPr fontId="4"/>
  </si>
  <si>
    <t>申請者が、第百条第一項の規定による検査が行われた日から聴聞決定予定日（当該検査の結果に基づき第百四条第一項の規定による許可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九十九条第二項の規定による廃止の届出をした者（当該廃止について相当の理由がある者を除く。）で、当該届出の日から起算して五年を経過しないものであるとき。</t>
    <phoneticPr fontId="4"/>
  </si>
  <si>
    <t>八</t>
    <rPh sb="0" eb="1">
      <t>ハチ</t>
    </rPh>
    <phoneticPr fontId="4"/>
  </si>
  <si>
    <t>第七号に規定する期間内に第九十九条第二項の規定による廃止の届出があった場合において、申請者が、同号の通知の日前六十日以内に当該届出に係る法人（当該廃止について相当の理由がある法人を除く。）の役員若しくはその開設した介護老人保健施設の管理者又は当該届出に係る第一号の厚生労働大臣が定める者のうち法人でないもの（当該廃止について相当の理由がある者を除く。）の開設した介護老人保健施設の管理者であった者で、当該届出の日から起算して五年を経過しないものであるとき。</t>
    <phoneticPr fontId="4"/>
  </si>
  <si>
    <t>九</t>
    <rPh sb="0" eb="1">
      <t>キュウ</t>
    </rPh>
    <phoneticPr fontId="4"/>
  </si>
  <si>
    <t>申請者が、許可の申請前五年以内に居宅サービス等に関し不正又は著しく不当な行為をした者であるとき。</t>
    <phoneticPr fontId="4"/>
  </si>
  <si>
    <t>十</t>
    <rPh sb="0" eb="1">
      <t>ジュウ</t>
    </rPh>
    <phoneticPr fontId="4"/>
  </si>
  <si>
    <t>申請者が、法人で、その役員等のうちに第四号から前号までのいずれかに該当する者のあるものであるとき。</t>
    <phoneticPr fontId="4"/>
  </si>
  <si>
    <t>十一</t>
    <rPh sb="0" eb="2">
      <t>ジュウイチ</t>
    </rPh>
    <phoneticPr fontId="4"/>
  </si>
  <si>
    <t>申請者が、第一号の厚生労働大臣が定める者のうち法人でないもので、その事業所を管理する者その他の政令で定める使用人のうちに第四号から第九号までのいずれかに該当する者のあるものであるとき。</t>
    <phoneticPr fontId="4"/>
  </si>
  <si>
    <t>【変更届に係る添付書類一覧】</t>
  </si>
  <si>
    <t>　1　法人登記簿謄本</t>
  </si>
  <si>
    <t>　1　管理者の経歴書</t>
  </si>
  <si>
    <t>　1　変更前及び変更後の運営規程（変更部分のみ）</t>
  </si>
  <si>
    <t>　 ①　変更前及び変更後の利用料一覧表</t>
  </si>
  <si>
    <t>　 ②　変更前及び変更後の変更部分の設定料金説明資料</t>
  </si>
  <si>
    <t>　 ③　利用者負担説明書</t>
  </si>
  <si>
    <t>（参考様式）</t>
  </si>
  <si>
    <t>事　　業　　所　　一　　覧</t>
  </si>
  <si>
    <t>事業者番号</t>
  </si>
  <si>
    <t>事業所名称</t>
  </si>
  <si>
    <t>注　事業所一覧は事業所数に関わらず必ず提出してください。</t>
  </si>
  <si>
    <t>※　法人に関する変更手続きについて（変更事項が申請者の名称、主たる事務所の所在地及び法人等の種類並びに代表者（開設者）の氏名、生年月日、住所及び職名又は登記事項証明書・条例等の場合）</t>
    <rPh sb="23" eb="25">
      <t>シンセイ</t>
    </rPh>
    <phoneticPr fontId="3"/>
  </si>
  <si>
    <t>─</t>
    <phoneticPr fontId="3"/>
  </si>
  <si>
    <t>ア　変更事項が事業所（施設）の名称及び事業所（施設）の所在地のとき</t>
    <rPh sb="2" eb="4">
      <t>ヘンコウ</t>
    </rPh>
    <rPh sb="4" eb="6">
      <t>ジコウ</t>
    </rPh>
    <rPh sb="7" eb="10">
      <t>ジギョウショ</t>
    </rPh>
    <rPh sb="11" eb="13">
      <t>シセツ</t>
    </rPh>
    <rPh sb="15" eb="17">
      <t>メイショウ</t>
    </rPh>
    <rPh sb="17" eb="18">
      <t>オヨ</t>
    </rPh>
    <phoneticPr fontId="4"/>
  </si>
  <si>
    <t>（別紙添付）</t>
    <rPh sb="3" eb="5">
      <t>テンプ</t>
    </rPh>
    <phoneticPr fontId="3"/>
  </si>
  <si>
    <t>（介護老人保健施設は、事前に承認を受ける。）</t>
  </si>
  <si>
    <r>
      <rPr>
        <sz val="12"/>
        <color indexed="8"/>
        <rFont val="ＭＳ Ｐゴシック"/>
        <family val="3"/>
        <charset val="128"/>
      </rPr>
      <t xml:space="preserve">〒１６３－８００１
新宿区西新宿二丁目８－１　都庁第一本庁舎２６階
</t>
    </r>
    <r>
      <rPr>
        <sz val="13"/>
        <color indexed="8"/>
        <rFont val="ＭＳ Ｐゴシック"/>
        <family val="3"/>
        <charset val="128"/>
      </rPr>
      <t>東京都福祉局高齢者施策推進部施設支援課
　　　　　　　　　施設運営担当（老健担当）　行</t>
    </r>
    <rPh sb="43" eb="44">
      <t>シャ</t>
    </rPh>
    <rPh sb="44" eb="45">
      <t>セ</t>
    </rPh>
    <rPh sb="45" eb="46">
      <t>サク</t>
    </rPh>
    <rPh sb="46" eb="48">
      <t>スイシン</t>
    </rPh>
    <phoneticPr fontId="48"/>
  </si>
  <si>
    <t>　 (2)  通所リハ（予防含む）定員を増員する場合は、1に加えて、</t>
  </si>
  <si>
    <t>　 　②　職員の勤務割予定表（入所分も提出のこと）</t>
  </si>
  <si>
    <t xml:space="preserve">     ③　新たに職員を採用し、その職種が（准）看護師、理学療法士、作業療法士、</t>
  </si>
  <si>
    <t>　　　 言語聴覚士の場合は、免許証の写し</t>
  </si>
  <si>
    <t xml:space="preserve">     ①　変更理由書</t>
    <phoneticPr fontId="3"/>
  </si>
  <si>
    <t>ウ　変更事項が運営規程のとき</t>
    <rPh sb="2" eb="4">
      <t>ヘンコウ</t>
    </rPh>
    <rPh sb="4" eb="6">
      <t>ジコウ</t>
    </rPh>
    <phoneticPr fontId="3"/>
  </si>
  <si>
    <t>エ　変更事項が事業所の種別のとき</t>
    <rPh sb="2" eb="4">
      <t>ヘンコウ</t>
    </rPh>
    <rPh sb="4" eb="6">
      <t>ジコウ</t>
    </rPh>
    <phoneticPr fontId="3"/>
  </si>
  <si>
    <t>従業者の勤務の体制及び勤務形態一覧表</t>
    <phoneticPr fontId="3"/>
  </si>
  <si>
    <t>訪問介護等用</t>
    <rPh sb="0" eb="2">
      <t>ホウモン</t>
    </rPh>
    <rPh sb="2" eb="4">
      <t>カイゴ</t>
    </rPh>
    <rPh sb="4" eb="5">
      <t>トウ</t>
    </rPh>
    <rPh sb="5" eb="6">
      <t>ヨウ</t>
    </rPh>
    <phoneticPr fontId="3"/>
  </si>
  <si>
    <t>事業所名</t>
    <rPh sb="0" eb="3">
      <t>ジギョウショ</t>
    </rPh>
    <rPh sb="3" eb="4">
      <t>メイ</t>
    </rPh>
    <phoneticPr fontId="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</si>
  <si>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
  </si>
  <si>
    <t>(4) 
職種</t>
    <phoneticPr fontId="4"/>
  </si>
  <si>
    <t>(5)
勤務
形態</t>
    <phoneticPr fontId="4"/>
  </si>
  <si>
    <t>(6)
資格</t>
    <rPh sb="4" eb="6">
      <t>シカク</t>
    </rPh>
    <phoneticPr fontId="3"/>
  </si>
  <si>
    <t>(7) 氏　名</t>
    <phoneticPr fontId="4"/>
  </si>
  <si>
    <t>(8)</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</si>
  <si>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4"/>
  </si>
  <si>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</si>
  <si>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t>　(4) 従業者の職種を入力してください。</t>
    <rPh sb="5" eb="8">
      <t>ジュウギョウシャ</t>
    </rPh>
    <rPh sb="9" eb="11">
      <t>ショクシュ</t>
    </rPh>
    <rPh sb="12" eb="14">
      <t>ニュウリョク</t>
    </rPh>
    <phoneticPr fontId="3"/>
  </si>
  <si>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</si>
  <si>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
  </si>
  <si>
    <t>　(6) 従業者の保有する資格を入力してください。</t>
    <rPh sb="5" eb="8">
      <t>ジュウギョウシャ</t>
    </rPh>
    <rPh sb="9" eb="11">
      <t>ホユウ</t>
    </rPh>
    <rPh sb="13" eb="15">
      <t>シカク</t>
    </rPh>
    <rPh sb="16" eb="18">
      <t>ニュウリョク</t>
    </rPh>
    <phoneticPr fontId="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</si>
  <si>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
  </si>
  <si>
    <r>
      <t xml:space="preserve">       ※選択した資格及び研修に関して、</t>
    </r>
    <r>
      <rPr>
        <b/>
        <u/>
        <sz val="16"/>
        <rFont val="HGSｺﾞｼｯｸM"/>
        <family val="3"/>
        <charset val="128"/>
      </rPr>
      <t>必要に応じて、</t>
    </r>
    <r>
      <rPr>
        <b/>
        <sz val="16"/>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
  </si>
  <si>
    <t>　(7) 従業者の氏名を記入してください。</t>
    <rPh sb="5" eb="8">
      <t>ジュウギョウシャ</t>
    </rPh>
    <rPh sb="9" eb="11">
      <t>シメイ</t>
    </rPh>
    <rPh sb="12" eb="14">
      <t>キニュウ</t>
    </rPh>
    <phoneticPr fontId="3"/>
  </si>
  <si>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
  </si>
  <si>
    <t>　(9) 従業者ごとに、合計勤務時間数を入力してください。</t>
    <rPh sb="5" eb="8">
      <t>ジュウギョウシャ</t>
    </rPh>
    <rPh sb="12" eb="14">
      <t>ゴウケイ</t>
    </rPh>
    <rPh sb="14" eb="16">
      <t>キンム</t>
    </rPh>
    <rPh sb="16" eb="19">
      <t>ジカンスウ</t>
    </rPh>
    <rPh sb="20" eb="22">
      <t>ニュウリョク</t>
    </rPh>
    <phoneticPr fontId="3"/>
  </si>
  <si>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</si>
  <si>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3"/>
  </si>
  <si>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
  </si>
  <si>
    <t>　　　 その他、特記事項欄としてもご活用ください。</t>
    <rPh sb="6" eb="7">
      <t>タ</t>
    </rPh>
    <rPh sb="8" eb="10">
      <t>トッキ</t>
    </rPh>
    <rPh sb="10" eb="12">
      <t>ジコウ</t>
    </rPh>
    <rPh sb="12" eb="13">
      <t>ラン</t>
    </rPh>
    <rPh sb="18" eb="20">
      <t>カツヨウ</t>
    </rPh>
    <phoneticPr fontId="4"/>
  </si>
  <si>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3"/>
  </si>
  <si>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3"/>
  </si>
  <si>
    <t xml:space="preserve"> （12) 必要項目を満たしていれば、各事業所で使用するシフト表等をもって代替書類として差し支えありません。</t>
    <phoneticPr fontId="3"/>
  </si>
  <si>
    <t>日中の時間帯</t>
    <rPh sb="0" eb="2">
      <t>ニッチュウ</t>
    </rPh>
    <rPh sb="3" eb="6">
      <t>ジカンタイ</t>
    </rPh>
    <phoneticPr fontId="3"/>
  </si>
  <si>
    <t>日中の勤務時間</t>
    <rPh sb="0" eb="2">
      <t>ニッチュウ</t>
    </rPh>
    <rPh sb="3" eb="5">
      <t>キンム</t>
    </rPh>
    <rPh sb="5" eb="7">
      <t>ジカン</t>
    </rPh>
    <phoneticPr fontId="3"/>
  </si>
  <si>
    <t>夜間及び深夜</t>
    <rPh sb="0" eb="2">
      <t>ヤカン</t>
    </rPh>
    <rPh sb="2" eb="3">
      <t>オヨ</t>
    </rPh>
    <rPh sb="4" eb="6">
      <t>シンヤ</t>
    </rPh>
    <phoneticPr fontId="3"/>
  </si>
  <si>
    <t>開始時刻</t>
    <rPh sb="0" eb="2">
      <t>カイシ</t>
    </rPh>
    <rPh sb="2" eb="4">
      <t>ジコク</t>
    </rPh>
    <phoneticPr fontId="3"/>
  </si>
  <si>
    <t>終了時刻</t>
    <rPh sb="0" eb="2">
      <t>シュウリョウ</t>
    </rPh>
    <rPh sb="2" eb="4">
      <t>ジコク</t>
    </rPh>
    <phoneticPr fontId="3"/>
  </si>
  <si>
    <t>の勤務時間</t>
    <rPh sb="1" eb="3">
      <t>キンム</t>
    </rPh>
    <rPh sb="3" eb="5">
      <t>ジカン</t>
    </rPh>
    <phoneticPr fontId="3"/>
  </si>
  <si>
    <t>-</t>
  </si>
  <si>
    <t>　 (1)（利用料その他の費用の額）を変更する場合は、1に加えて、</t>
    <phoneticPr fontId="3"/>
  </si>
  <si>
    <t>　　介護医療院の他に居宅・介護予防サービス、居宅介護支援を運営している場合、法人に関する変更について、別途、東京都福祉保健財団への届出は不要です。施設支援課に本変更届をご提出ください。</t>
    <rPh sb="4" eb="6">
      <t>イリョウ</t>
    </rPh>
    <rPh sb="6" eb="7">
      <t>イン</t>
    </rPh>
    <phoneticPr fontId="3"/>
  </si>
  <si>
    <t>イ　変更事項が事業所（施設）の管理者の氏名、生年月日及び住所（介護医療院は、事前に承認を受ける。）のとき</t>
    <rPh sb="2" eb="4">
      <t>ヘンコウ</t>
    </rPh>
    <rPh sb="4" eb="6">
      <t>ジコウ</t>
    </rPh>
    <rPh sb="33" eb="35">
      <t>イリョウ</t>
    </rPh>
    <rPh sb="35" eb="36">
      <t>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</si>
</sst>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0#"/>
    <numFmt numFmtId="178" formatCode="h:mm;@"/>
  </numFmts>
  <fonts count="53">
    <font>
      <sz val="11"/>
      <color theme="1"/>
      <name val="游ゴシック"/>
      <family val="2"/>
      <charset val="128"/>
      <scheme val="minor"/>
    </font>
    <font>
      <sz val="12"/>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b/>
      <sz val="11"/>
      <color theme="1"/>
      <name val="ＭＳ Ｐゴシック"/>
      <family val="3"/>
      <charset val="128"/>
    </font>
    <font>
      <sz val="11"/>
      <name val="ＭＳ Ｐゴシック"/>
      <family val="3"/>
      <charset val="128"/>
    </font>
    <font>
      <sz val="10"/>
      <color theme="1"/>
      <name val="ＭＳ Ｐゴシック"/>
      <family val="3"/>
      <charset val="128"/>
    </font>
    <font>
      <sz val="10"/>
      <name val="ＭＳ Ｐゴシック"/>
      <family val="3"/>
      <charset val="128"/>
    </font>
    <font>
      <sz val="11"/>
      <color theme="1"/>
      <name val="游ゴシック"/>
      <family val="2"/>
      <charset val="128"/>
      <scheme val="minor"/>
    </font>
    <font>
      <sz val="16"/>
      <name val="HGSｺﾞｼｯｸM"/>
      <family val="3"/>
      <charset val="128"/>
    </font>
    <font>
      <b/>
      <sz val="16"/>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b/>
      <sz val="14"/>
      <name val="HGSｺﾞｼｯｸM"/>
      <family val="3"/>
      <charset val="128"/>
    </font>
    <font>
      <b/>
      <sz val="12"/>
      <name val="HGSｺﾞｼｯｸM"/>
      <family val="3"/>
      <charset val="128"/>
    </font>
    <font>
      <sz val="11"/>
      <color rgb="FF000000"/>
      <name val="游ゴシック"/>
      <family val="3"/>
      <charset val="128"/>
      <scheme val="minor"/>
    </font>
    <font>
      <sz val="10"/>
      <color rgb="FF000000"/>
      <name val="Times New Roman"/>
      <family val="1"/>
    </font>
    <font>
      <sz val="10.5"/>
      <name val="游ゴシック"/>
      <family val="3"/>
      <charset val="128"/>
      <scheme val="minor"/>
    </font>
    <font>
      <sz val="10"/>
      <name val="游ゴシック"/>
      <family val="3"/>
      <charset val="128"/>
      <scheme val="minor"/>
    </font>
    <font>
      <b/>
      <sz val="12"/>
      <name val="游ゴシック"/>
      <family val="3"/>
      <charset val="128"/>
      <scheme val="minor"/>
    </font>
    <font>
      <sz val="10"/>
      <color rgb="FF000000"/>
      <name val="游ゴシック"/>
      <family val="3"/>
      <charset val="128"/>
      <scheme val="minor"/>
    </font>
    <font>
      <sz val="11"/>
      <name val="ＭＳ ゴシック"/>
      <family val="3"/>
      <charset val="128"/>
    </font>
    <font>
      <b/>
      <sz val="11"/>
      <name val="ＭＳ ゴシック"/>
      <family val="3"/>
      <charset val="128"/>
    </font>
    <font>
      <sz val="10"/>
      <name val="ＭＳ ゴシック"/>
      <family val="3"/>
      <charset val="128"/>
    </font>
    <font>
      <sz val="12"/>
      <name val="ＭＳ ゴシック"/>
      <family val="3"/>
      <charset val="128"/>
    </font>
    <font>
      <sz val="10.5"/>
      <color rgb="FF000000"/>
      <name val="游ゴシック"/>
      <family val="3"/>
      <charset val="128"/>
      <scheme val="minor"/>
    </font>
    <font>
      <b/>
      <sz val="10.5"/>
      <name val="游ゴシック"/>
      <family val="3"/>
      <charset val="128"/>
      <scheme val="minor"/>
    </font>
    <font>
      <sz val="11"/>
      <name val="游ゴシック"/>
      <family val="3"/>
      <charset val="128"/>
      <scheme val="minor"/>
    </font>
    <font>
      <sz val="11"/>
      <color theme="1"/>
      <name val="游ゴシック"/>
      <family val="2"/>
      <scheme val="minor"/>
    </font>
    <font>
      <sz val="6"/>
      <name val="游ゴシック"/>
      <family val="3"/>
      <charset val="128"/>
      <scheme val="minor"/>
    </font>
    <font>
      <sz val="8"/>
      <color theme="1"/>
      <name val="游ゴシック"/>
      <family val="2"/>
      <scheme val="minor"/>
    </font>
    <font>
      <sz val="8"/>
      <color theme="1"/>
      <name val="游ゴシック"/>
      <family val="3"/>
      <charset val="128"/>
      <scheme val="minor"/>
    </font>
    <font>
      <sz val="12"/>
      <name val="Osaka"/>
      <family val="3"/>
      <charset val="128"/>
    </font>
    <font>
      <sz val="14"/>
      <name val="ＭＳ 明朝"/>
      <family val="1"/>
      <charset val="128"/>
    </font>
    <font>
      <sz val="11"/>
      <name val="ＭＳ 明朝"/>
      <family val="1"/>
      <charset val="128"/>
    </font>
    <font>
      <sz val="12"/>
      <name val="ＭＳ 明朝"/>
      <family val="1"/>
      <charset val="128"/>
    </font>
    <font>
      <b/>
      <sz val="11"/>
      <name val="DejaVu Sans"/>
      <family val="2"/>
    </font>
    <font>
      <sz val="14"/>
      <name val="DejaVu Sans"/>
      <family val="2"/>
    </font>
    <font>
      <b/>
      <sz val="14"/>
      <name val="ＭＳ ゴシック"/>
      <family val="3"/>
      <charset val="128"/>
    </font>
    <font>
      <sz val="11"/>
      <name val="DejaVu Sans"/>
      <family val="2"/>
    </font>
    <font>
      <sz val="12"/>
      <color indexed="8"/>
      <name val="ＭＳ Ｐゴシック"/>
      <family val="3"/>
      <charset val="128"/>
    </font>
    <font>
      <sz val="13"/>
      <color indexed="8"/>
      <name val="ＭＳ Ｐゴシック"/>
      <family val="3"/>
      <charset val="128"/>
    </font>
    <font>
      <sz val="6"/>
      <name val="Osaka"/>
      <family val="3"/>
      <charset val="128"/>
    </font>
    <font>
      <u/>
      <sz val="16"/>
      <name val="HGSｺﾞｼｯｸE"/>
      <family val="3"/>
      <charset val="128"/>
    </font>
    <font>
      <b/>
      <u/>
      <sz val="16"/>
      <name val="HGSｺﾞｼｯｸM"/>
      <family val="3"/>
      <charset val="128"/>
    </font>
    <font>
      <sz val="16"/>
      <color rgb="FF000000"/>
      <name val="HGSｺﾞｼｯｸM"/>
      <family val="3"/>
      <charset val="128"/>
    </font>
    <font>
      <sz val="14"/>
      <color theme="1"/>
      <name val="游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CCFFCC"/>
        <bgColor indexed="64"/>
      </patternFill>
    </fill>
    <fill>
      <patternFill patternType="solid">
        <fgColor theme="2" tint="-9.9978637043366805E-2"/>
        <bgColor indexed="64"/>
      </patternFill>
    </fill>
    <fill>
      <patternFill patternType="solid">
        <fgColor theme="2" tint="-9.9948118533890809E-2"/>
        <bgColor indexed="64"/>
      </patternFill>
    </fill>
  </fills>
  <borders count="7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dotted">
        <color indexed="8"/>
      </left>
      <right style="dotted">
        <color indexed="8"/>
      </right>
      <top style="dotted">
        <color indexed="8"/>
      </top>
      <bottom style="dotted">
        <color indexed="8"/>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s>
  <cellStyleXfs count="11">
    <xf numFmtId="0" fontId="0" fillId="0" borderId="0">
      <alignment vertical="center"/>
    </xf>
    <xf numFmtId="0" fontId="1" fillId="0" borderId="0" applyBorder="0"/>
    <xf numFmtId="0" fontId="6" fillId="0" borderId="0"/>
    <xf numFmtId="0" fontId="1" fillId="0" borderId="0" applyBorder="0"/>
    <xf numFmtId="38" fontId="9" fillId="0" borderId="0" applyFont="0" applyFill="0" applyBorder="0" applyAlignment="0" applyProtection="0">
      <alignment vertical="center"/>
    </xf>
    <xf numFmtId="0" fontId="22" fillId="0" borderId="0"/>
    <xf numFmtId="0" fontId="6" fillId="0" borderId="0"/>
    <xf numFmtId="0" fontId="6" fillId="0" borderId="0">
      <alignment vertical="center"/>
    </xf>
    <xf numFmtId="0" fontId="34" fillId="0" borderId="0"/>
    <xf numFmtId="0" fontId="38" fillId="0" borderId="0"/>
    <xf numFmtId="0" fontId="38" fillId="0" borderId="0"/>
  </cellStyleXfs>
  <cellXfs count="443">
    <xf numFmtId="0" fontId="0" fillId="0" borderId="0" xfId="0">
      <alignment vertical="center"/>
    </xf>
    <xf numFmtId="49" fontId="2" fillId="0" borderId="0" xfId="1" applyNumberFormat="1" applyFont="1" applyAlignment="1">
      <alignment vertical="center"/>
    </xf>
    <xf numFmtId="49" fontId="2" fillId="0" borderId="0" xfId="1" applyNumberFormat="1" applyFont="1" applyAlignment="1">
      <alignment horizontal="left" vertical="center"/>
    </xf>
    <xf numFmtId="49" fontId="5" fillId="0" borderId="0" xfId="1" applyNumberFormat="1" applyFont="1" applyAlignment="1">
      <alignment vertical="center"/>
    </xf>
    <xf numFmtId="49" fontId="2" fillId="0" borderId="0" xfId="1" applyNumberFormat="1" applyFont="1" applyBorder="1" applyAlignment="1">
      <alignment vertical="center"/>
    </xf>
    <xf numFmtId="49" fontId="2" fillId="0" borderId="0" xfId="2" applyNumberFormat="1" applyFont="1" applyAlignment="1">
      <alignment vertical="center"/>
    </xf>
    <xf numFmtId="49" fontId="2" fillId="0" borderId="0" xfId="1" applyNumberFormat="1" applyFont="1" applyAlignment="1">
      <alignment vertical="top"/>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2" fillId="0" borderId="4" xfId="2" applyNumberFormat="1" applyFont="1" applyBorder="1" applyAlignment="1">
      <alignment horizontal="center" vertical="center"/>
    </xf>
    <xf numFmtId="49" fontId="2" fillId="0" borderId="5" xfId="2" applyNumberFormat="1" applyFont="1" applyBorder="1" applyAlignment="1">
      <alignment horizontal="center" vertical="center"/>
    </xf>
    <xf numFmtId="49" fontId="2" fillId="0" borderId="6" xfId="2" applyNumberFormat="1" applyFont="1" applyBorder="1" applyAlignment="1">
      <alignment horizontal="center" vertical="center"/>
    </xf>
    <xf numFmtId="49" fontId="2" fillId="0" borderId="0" xfId="1" applyNumberFormat="1" applyFont="1" applyBorder="1" applyAlignment="1">
      <alignment horizontal="center" vertical="center"/>
    </xf>
    <xf numFmtId="49" fontId="2" fillId="0" borderId="4" xfId="2" applyNumberFormat="1" applyFont="1" applyFill="1" applyBorder="1" applyAlignment="1">
      <alignment horizontal="center" vertical="center"/>
    </xf>
    <xf numFmtId="49" fontId="2" fillId="0" borderId="5" xfId="2" applyNumberFormat="1" applyFont="1" applyFill="1" applyBorder="1" applyAlignment="1">
      <alignment horizontal="center" vertical="center"/>
    </xf>
    <xf numFmtId="49" fontId="2" fillId="0" borderId="6" xfId="2" applyNumberFormat="1" applyFont="1" applyFill="1" applyBorder="1" applyAlignment="1">
      <alignment horizontal="center" vertical="center"/>
    </xf>
    <xf numFmtId="49" fontId="2" fillId="0" borderId="0" xfId="2" applyNumberFormat="1" applyFont="1" applyAlignment="1">
      <alignment horizontal="center" vertical="center"/>
    </xf>
    <xf numFmtId="49" fontId="7" fillId="0" borderId="2" xfId="1" applyNumberFormat="1" applyFont="1" applyBorder="1" applyAlignment="1">
      <alignment vertical="center"/>
    </xf>
    <xf numFmtId="49" fontId="7" fillId="0" borderId="10" xfId="1" applyNumberFormat="1" applyFont="1" applyBorder="1" applyAlignment="1">
      <alignment vertical="center"/>
    </xf>
    <xf numFmtId="49" fontId="7" fillId="0" borderId="0" xfId="1" applyNumberFormat="1" applyFont="1" applyBorder="1" applyAlignment="1">
      <alignment vertical="center"/>
    </xf>
    <xf numFmtId="49" fontId="7" fillId="0" borderId="8" xfId="1" applyNumberFormat="1" applyFont="1" applyBorder="1" applyAlignment="1">
      <alignment vertical="center"/>
    </xf>
    <xf numFmtId="49" fontId="7" fillId="0" borderId="9" xfId="1" applyNumberFormat="1" applyFont="1" applyBorder="1" applyAlignment="1">
      <alignment vertical="center"/>
    </xf>
    <xf numFmtId="49" fontId="7" fillId="0" borderId="7" xfId="1" applyNumberFormat="1" applyFont="1" applyBorder="1" applyAlignment="1">
      <alignment vertical="center"/>
    </xf>
    <xf numFmtId="49" fontId="7" fillId="2" borderId="1" xfId="1" applyNumberFormat="1" applyFont="1" applyFill="1" applyBorder="1" applyAlignment="1">
      <alignment vertical="center"/>
    </xf>
    <xf numFmtId="49" fontId="7" fillId="2" borderId="2" xfId="1" applyNumberFormat="1" applyFont="1" applyFill="1" applyBorder="1" applyAlignment="1">
      <alignment vertical="center"/>
    </xf>
    <xf numFmtId="49" fontId="7" fillId="0" borderId="11" xfId="1" applyNumberFormat="1" applyFont="1" applyBorder="1" applyAlignment="1">
      <alignment vertical="center"/>
    </xf>
    <xf numFmtId="49" fontId="7" fillId="0" borderId="12" xfId="1" applyNumberFormat="1" applyFont="1" applyBorder="1" applyAlignment="1">
      <alignment vertical="center"/>
    </xf>
    <xf numFmtId="49" fontId="7" fillId="0" borderId="13" xfId="1" applyNumberFormat="1" applyFont="1" applyBorder="1" applyAlignment="1">
      <alignment vertical="center"/>
    </xf>
    <xf numFmtId="49" fontId="7" fillId="0" borderId="14" xfId="1" applyNumberFormat="1" applyFont="1" applyBorder="1" applyAlignment="1">
      <alignment vertical="center"/>
    </xf>
    <xf numFmtId="49" fontId="2" fillId="0" borderId="0" xfId="1" applyNumberFormat="1" applyFont="1" applyBorder="1" applyAlignment="1">
      <alignment vertical="center" wrapText="1"/>
    </xf>
    <xf numFmtId="49" fontId="7" fillId="0" borderId="8" xfId="3" applyNumberFormat="1" applyFont="1" applyBorder="1" applyAlignment="1">
      <alignment vertical="center"/>
    </xf>
    <xf numFmtId="49" fontId="7" fillId="0" borderId="0" xfId="3" applyNumberFormat="1" applyFont="1" applyBorder="1" applyAlignment="1">
      <alignment horizontal="right" vertical="center"/>
    </xf>
    <xf numFmtId="49" fontId="7" fillId="0" borderId="0" xfId="3" applyNumberFormat="1" applyFont="1" applyBorder="1" applyAlignment="1">
      <alignment vertical="center"/>
    </xf>
    <xf numFmtId="49" fontId="2" fillId="0" borderId="0" xfId="1" applyNumberFormat="1" applyFont="1" applyBorder="1" applyAlignment="1">
      <alignment horizontal="left" vertical="center"/>
    </xf>
    <xf numFmtId="49" fontId="7" fillId="0" borderId="0" xfId="1" applyNumberFormat="1" applyFont="1" applyBorder="1" applyAlignment="1">
      <alignment vertical="top"/>
    </xf>
    <xf numFmtId="49" fontId="2" fillId="0" borderId="0" xfId="3" applyNumberFormat="1" applyFont="1" applyBorder="1" applyAlignment="1">
      <alignment horizontal="left" vertical="center"/>
    </xf>
    <xf numFmtId="49" fontId="7" fillId="0" borderId="0" xfId="3" applyNumberFormat="1" applyFont="1" applyBorder="1" applyAlignment="1">
      <alignment horizontal="left" vertical="center"/>
    </xf>
    <xf numFmtId="49" fontId="2" fillId="0" borderId="0" xfId="3" applyNumberFormat="1" applyFont="1" applyBorder="1" applyAlignment="1">
      <alignment vertical="center"/>
    </xf>
    <xf numFmtId="0" fontId="11" fillId="0" borderId="0" xfId="0" applyFont="1" applyFill="1" applyAlignment="1">
      <alignment horizontal="right" vertical="center"/>
    </xf>
    <xf numFmtId="0" fontId="11" fillId="0" borderId="0" xfId="0" applyFont="1" applyFill="1" applyAlignment="1">
      <alignment vertical="center"/>
    </xf>
    <xf numFmtId="0" fontId="10" fillId="0" borderId="0" xfId="0" applyFont="1" applyProtection="1">
      <alignment vertical="center"/>
    </xf>
    <xf numFmtId="0" fontId="10" fillId="2" borderId="0" xfId="0" applyFont="1" applyFill="1" applyBorder="1" applyAlignment="1" applyProtection="1">
      <alignment horizontal="center" vertical="center"/>
    </xf>
    <xf numFmtId="0" fontId="10" fillId="2" borderId="0" xfId="0" applyFont="1" applyFill="1" applyBorder="1" applyAlignment="1" applyProtection="1">
      <alignment vertical="center"/>
    </xf>
    <xf numFmtId="0" fontId="10" fillId="0" borderId="0" xfId="0" applyFont="1" applyBorder="1" applyProtection="1">
      <alignment vertical="center"/>
    </xf>
    <xf numFmtId="0" fontId="15" fillId="2" borderId="0" xfId="0" applyFont="1" applyFill="1" applyAlignment="1" applyProtection="1">
      <alignment horizontal="left" vertical="center"/>
    </xf>
    <xf numFmtId="0" fontId="16" fillId="2" borderId="0" xfId="0" applyFont="1" applyFill="1" applyAlignment="1" applyProtection="1">
      <alignment horizontal="center" vertical="center"/>
    </xf>
    <xf numFmtId="0" fontId="16" fillId="2" borderId="0" xfId="0" applyFont="1" applyFill="1" applyProtection="1">
      <alignment vertical="center"/>
    </xf>
    <xf numFmtId="0" fontId="16" fillId="2" borderId="0" xfId="0" applyFont="1" applyFill="1" applyAlignment="1" applyProtection="1">
      <alignment horizontal="left" vertical="center"/>
    </xf>
    <xf numFmtId="0" fontId="17" fillId="2" borderId="0" xfId="0" applyFont="1" applyFill="1">
      <alignment vertical="center"/>
    </xf>
    <xf numFmtId="0" fontId="16" fillId="2" borderId="0" xfId="0" applyFont="1" applyFill="1">
      <alignment vertical="center"/>
    </xf>
    <xf numFmtId="0" fontId="17" fillId="2" borderId="0" xfId="0" applyFont="1" applyFill="1" applyAlignment="1">
      <alignment horizontal="left" vertical="center"/>
    </xf>
    <xf numFmtId="0" fontId="16" fillId="2" borderId="0" xfId="0" applyFont="1" applyFill="1" applyAlignment="1" applyProtection="1">
      <alignment horizontal="center" vertical="center"/>
      <protection locked="0"/>
    </xf>
    <xf numFmtId="0" fontId="16" fillId="4" borderId="28" xfId="0" applyFont="1" applyFill="1" applyBorder="1" applyAlignment="1" applyProtection="1">
      <alignment horizontal="center" vertical="center"/>
      <protection locked="0"/>
    </xf>
    <xf numFmtId="0" fontId="16" fillId="4" borderId="0" xfId="0" applyFont="1" applyFill="1" applyBorder="1" applyAlignment="1" applyProtection="1">
      <alignment horizontal="center" vertical="center"/>
      <protection locked="0"/>
    </xf>
    <xf numFmtId="20" fontId="16" fillId="4" borderId="28" xfId="0" applyNumberFormat="1" applyFont="1" applyFill="1" applyBorder="1" applyAlignment="1" applyProtection="1">
      <alignment horizontal="center" vertical="center"/>
      <protection locked="0"/>
    </xf>
    <xf numFmtId="0" fontId="16" fillId="2" borderId="0" xfId="0" applyFont="1" applyFill="1" applyAlignment="1" applyProtection="1">
      <alignment horizontal="right" vertical="center"/>
      <protection locked="0"/>
    </xf>
    <xf numFmtId="0" fontId="16" fillId="2" borderId="0" xfId="0" applyFont="1" applyFill="1" applyProtection="1">
      <alignment vertical="center"/>
      <protection locked="0"/>
    </xf>
    <xf numFmtId="0" fontId="16" fillId="2" borderId="28" xfId="0" applyNumberFormat="1" applyFont="1" applyFill="1" applyBorder="1" applyAlignment="1" applyProtection="1">
      <alignment horizontal="center" vertical="center"/>
    </xf>
    <xf numFmtId="0" fontId="16" fillId="4" borderId="28" xfId="0" applyFont="1" applyFill="1" applyBorder="1" applyAlignment="1" applyProtection="1">
      <alignment horizontal="left" vertical="center"/>
      <protection locked="0"/>
    </xf>
    <xf numFmtId="20" fontId="16" fillId="2" borderId="28" xfId="0" applyNumberFormat="1" applyFont="1" applyFill="1" applyBorder="1" applyAlignment="1" applyProtection="1">
      <alignment horizontal="center" vertical="center"/>
      <protection locked="0"/>
    </xf>
    <xf numFmtId="0" fontId="18" fillId="4" borderId="51" xfId="0" applyFont="1" applyFill="1" applyBorder="1" applyAlignment="1" applyProtection="1">
      <alignment horizontal="center" vertical="center"/>
      <protection locked="0"/>
    </xf>
    <xf numFmtId="0" fontId="18" fillId="4" borderId="52" xfId="0" applyFont="1" applyFill="1" applyBorder="1" applyAlignment="1" applyProtection="1">
      <alignment horizontal="center" vertical="center"/>
      <protection locked="0"/>
    </xf>
    <xf numFmtId="0" fontId="18" fillId="4" borderId="53" xfId="0" applyFont="1" applyFill="1" applyBorder="1" applyAlignment="1" applyProtection="1">
      <alignment horizontal="center" vertical="center"/>
      <protection locked="0"/>
    </xf>
    <xf numFmtId="0" fontId="13" fillId="2" borderId="28" xfId="0" applyFont="1" applyFill="1" applyBorder="1" applyAlignment="1">
      <alignment horizontal="center" vertical="center"/>
    </xf>
    <xf numFmtId="0" fontId="6" fillId="0" borderId="0" xfId="6" applyFont="1" applyAlignment="1">
      <alignment vertical="center"/>
    </xf>
    <xf numFmtId="0" fontId="6" fillId="0" borderId="0" xfId="6" applyAlignment="1">
      <alignment vertical="center"/>
    </xf>
    <xf numFmtId="0" fontId="6" fillId="0" borderId="17" xfId="6" applyBorder="1" applyAlignment="1">
      <alignment vertical="center"/>
    </xf>
    <xf numFmtId="0" fontId="6" fillId="0" borderId="18" xfId="6" applyBorder="1" applyAlignment="1">
      <alignment vertical="center"/>
    </xf>
    <xf numFmtId="0" fontId="6" fillId="0" borderId="19" xfId="6" applyBorder="1" applyAlignment="1">
      <alignment vertical="center"/>
    </xf>
    <xf numFmtId="0" fontId="6" fillId="0" borderId="24" xfId="6" applyBorder="1" applyAlignment="1">
      <alignment vertical="center"/>
    </xf>
    <xf numFmtId="0" fontId="6" fillId="0" borderId="51" xfId="6" applyBorder="1" applyAlignment="1">
      <alignment vertical="center"/>
    </xf>
    <xf numFmtId="0" fontId="6" fillId="0" borderId="7" xfId="6" applyBorder="1" applyAlignment="1">
      <alignment vertical="center"/>
    </xf>
    <xf numFmtId="0" fontId="6" fillId="0" borderId="8" xfId="6" applyBorder="1" applyAlignment="1">
      <alignment vertical="center"/>
    </xf>
    <xf numFmtId="0" fontId="6" fillId="0" borderId="25" xfId="6" applyBorder="1" applyAlignment="1">
      <alignment vertical="center"/>
    </xf>
    <xf numFmtId="0" fontId="6" fillId="0" borderId="52" xfId="6" applyBorder="1" applyAlignment="1">
      <alignment vertical="center"/>
    </xf>
    <xf numFmtId="0" fontId="6" fillId="0" borderId="10" xfId="6" applyBorder="1" applyAlignment="1">
      <alignment vertical="center"/>
    </xf>
    <xf numFmtId="0" fontId="6" fillId="0" borderId="0" xfId="6" applyBorder="1" applyAlignment="1">
      <alignment vertical="center"/>
    </xf>
    <xf numFmtId="0" fontId="6" fillId="0" borderId="9" xfId="6" applyBorder="1" applyAlignment="1">
      <alignment vertical="center"/>
    </xf>
    <xf numFmtId="0" fontId="6" fillId="0" borderId="11" xfId="6" applyBorder="1" applyAlignment="1">
      <alignment vertical="center"/>
    </xf>
    <xf numFmtId="0" fontId="6" fillId="0" borderId="12" xfId="6" applyBorder="1" applyAlignment="1">
      <alignment vertical="center"/>
    </xf>
    <xf numFmtId="0" fontId="6" fillId="0" borderId="53" xfId="6" applyBorder="1" applyAlignment="1">
      <alignment vertical="center"/>
    </xf>
    <xf numFmtId="0" fontId="6" fillId="0" borderId="13" xfId="6" applyBorder="1" applyAlignment="1">
      <alignment vertical="center"/>
    </xf>
    <xf numFmtId="0" fontId="6" fillId="0" borderId="14" xfId="6" applyBorder="1" applyAlignment="1">
      <alignment vertical="center"/>
    </xf>
    <xf numFmtId="0" fontId="6" fillId="0" borderId="33" xfId="6" applyBorder="1" applyAlignment="1">
      <alignment vertical="center"/>
    </xf>
    <xf numFmtId="0" fontId="6" fillId="0" borderId="34" xfId="6" applyBorder="1" applyAlignment="1">
      <alignment vertical="center"/>
    </xf>
    <xf numFmtId="0" fontId="6" fillId="0" borderId="35" xfId="6" applyBorder="1" applyAlignment="1">
      <alignment vertical="center"/>
    </xf>
    <xf numFmtId="0" fontId="6" fillId="0" borderId="0" xfId="6" applyAlignment="1">
      <alignment horizontal="right" vertical="center"/>
    </xf>
    <xf numFmtId="0" fontId="27" fillId="2" borderId="0" xfId="7" applyFont="1" applyFill="1">
      <alignment vertical="center"/>
    </xf>
    <xf numFmtId="0" fontId="27" fillId="0" borderId="0" xfId="7" applyFont="1">
      <alignment vertical="center"/>
    </xf>
    <xf numFmtId="0" fontId="27" fillId="0" borderId="0" xfId="7" applyFont="1" applyAlignment="1">
      <alignment vertical="center"/>
    </xf>
    <xf numFmtId="0" fontId="27" fillId="2" borderId="56" xfId="7" applyFont="1" applyFill="1" applyBorder="1" applyAlignment="1">
      <alignment horizontal="center" vertical="center"/>
    </xf>
    <xf numFmtId="0" fontId="27" fillId="2" borderId="57" xfId="7" applyFont="1" applyFill="1" applyBorder="1" applyAlignment="1">
      <alignment horizontal="center" vertical="center"/>
    </xf>
    <xf numFmtId="0" fontId="29" fillId="2" borderId="58" xfId="7" applyFont="1" applyFill="1" applyBorder="1" applyAlignment="1">
      <alignment horizontal="left" vertical="center"/>
    </xf>
    <xf numFmtId="0" fontId="30" fillId="2" borderId="59" xfId="7" applyFont="1" applyFill="1" applyBorder="1" applyAlignment="1">
      <alignment horizontal="left" vertical="center"/>
    </xf>
    <xf numFmtId="0" fontId="27" fillId="2" borderId="0" xfId="7" applyFont="1" applyFill="1" applyBorder="1">
      <alignment vertical="center"/>
    </xf>
    <xf numFmtId="0" fontId="27" fillId="2" borderId="0" xfId="7" applyFont="1" applyFill="1" applyBorder="1" applyAlignment="1">
      <alignment vertical="center"/>
    </xf>
    <xf numFmtId="0" fontId="27" fillId="0" borderId="0" xfId="7" applyFont="1" applyBorder="1">
      <alignment vertical="center"/>
    </xf>
    <xf numFmtId="0" fontId="31" fillId="2" borderId="0" xfId="5" applyFont="1" applyFill="1" applyBorder="1" applyAlignment="1">
      <alignment horizontal="left" vertical="top"/>
    </xf>
    <xf numFmtId="0" fontId="32" fillId="2" borderId="0" xfId="5" applyFont="1" applyFill="1" applyBorder="1" applyAlignment="1">
      <alignment horizontal="center" vertical="center"/>
    </xf>
    <xf numFmtId="0" fontId="23" fillId="2" borderId="0" xfId="5" applyFont="1" applyFill="1" applyBorder="1" applyAlignment="1">
      <alignment vertical="center"/>
    </xf>
    <xf numFmtId="0" fontId="23" fillId="2" borderId="0" xfId="5" applyFont="1" applyFill="1" applyBorder="1" applyAlignment="1">
      <alignment horizontal="right" vertical="center"/>
    </xf>
    <xf numFmtId="0" fontId="23" fillId="2" borderId="0" xfId="5" applyFont="1" applyFill="1" applyBorder="1" applyAlignment="1">
      <alignment horizontal="center" vertical="center"/>
    </xf>
    <xf numFmtId="0" fontId="23" fillId="2" borderId="0" xfId="5" applyFont="1" applyFill="1" applyBorder="1" applyAlignment="1">
      <alignment horizontal="left" vertical="center"/>
    </xf>
    <xf numFmtId="0" fontId="26" fillId="2" borderId="0" xfId="5" applyFont="1" applyFill="1" applyBorder="1" applyAlignment="1"/>
    <xf numFmtId="0" fontId="31" fillId="2" borderId="0" xfId="5" applyFont="1" applyFill="1" applyBorder="1" applyAlignment="1">
      <alignment horizontal="left"/>
    </xf>
    <xf numFmtId="0" fontId="25" fillId="2" borderId="0" xfId="5" applyFont="1" applyFill="1" applyBorder="1" applyAlignment="1">
      <alignment horizontal="right" vertical="top"/>
    </xf>
    <xf numFmtId="0" fontId="31" fillId="2" borderId="13" xfId="5" applyFont="1" applyFill="1" applyBorder="1" applyAlignment="1"/>
    <xf numFmtId="0" fontId="23" fillId="2" borderId="0" xfId="5" applyFont="1" applyFill="1" applyBorder="1" applyAlignment="1">
      <alignment horizontal="center" vertical="top"/>
    </xf>
    <xf numFmtId="0" fontId="24" fillId="2" borderId="0" xfId="5" applyFont="1" applyFill="1" applyBorder="1" applyAlignment="1">
      <alignment vertical="top"/>
    </xf>
    <xf numFmtId="0" fontId="24" fillId="2" borderId="0" xfId="5" applyFont="1" applyFill="1" applyBorder="1" applyAlignment="1">
      <alignment vertical="top" wrapText="1"/>
    </xf>
    <xf numFmtId="0" fontId="21" fillId="2" borderId="0" xfId="5" applyFont="1" applyFill="1" applyBorder="1" applyAlignment="1">
      <alignment horizontal="left" vertical="top"/>
    </xf>
    <xf numFmtId="0" fontId="31" fillId="2" borderId="28" xfId="5" applyFont="1" applyFill="1" applyBorder="1" applyAlignment="1">
      <alignment horizontal="center" vertical="center"/>
    </xf>
    <xf numFmtId="0" fontId="34" fillId="0" borderId="0" xfId="8"/>
    <xf numFmtId="0" fontId="36" fillId="0" borderId="0" xfId="8" applyFont="1" applyAlignment="1">
      <alignment wrapText="1"/>
    </xf>
    <xf numFmtId="0" fontId="36" fillId="0" borderId="7" xfId="8" applyFont="1" applyBorder="1" applyAlignment="1">
      <alignment vertical="top"/>
    </xf>
    <xf numFmtId="0" fontId="37" fillId="0" borderId="9" xfId="8" applyFont="1" applyBorder="1" applyAlignment="1">
      <alignment vertical="top" wrapText="1"/>
    </xf>
    <xf numFmtId="0" fontId="37" fillId="0" borderId="10" xfId="8" applyFont="1" applyBorder="1" applyAlignment="1">
      <alignment vertical="top"/>
    </xf>
    <xf numFmtId="0" fontId="36" fillId="0" borderId="11" xfId="8" applyFont="1" applyBorder="1" applyAlignment="1">
      <alignment vertical="top" wrapText="1"/>
    </xf>
    <xf numFmtId="0" fontId="37" fillId="0" borderId="12" xfId="8" applyFont="1" applyBorder="1" applyAlignment="1">
      <alignment vertical="top"/>
    </xf>
    <xf numFmtId="0" fontId="36" fillId="0" borderId="14" xfId="8" applyFont="1" applyBorder="1" applyAlignment="1">
      <alignment vertical="top" wrapText="1"/>
    </xf>
    <xf numFmtId="0" fontId="36" fillId="0" borderId="0" xfId="8" applyFont="1"/>
    <xf numFmtId="0" fontId="39" fillId="0" borderId="0" xfId="9" applyFont="1" applyAlignment="1">
      <alignment vertical="top"/>
    </xf>
    <xf numFmtId="0" fontId="40" fillId="0" borderId="0" xfId="9" applyFont="1" applyAlignment="1">
      <alignment vertical="center" wrapText="1"/>
    </xf>
    <xf numFmtId="0" fontId="40" fillId="0" borderId="0" xfId="9" applyFont="1" applyAlignment="1">
      <alignment horizontal="center" vertical="center"/>
    </xf>
    <xf numFmtId="0" fontId="40" fillId="0" borderId="0" xfId="9" applyFont="1" applyAlignment="1">
      <alignment vertical="top"/>
    </xf>
    <xf numFmtId="0" fontId="41" fillId="0" borderId="0" xfId="9" applyFont="1" applyAlignment="1">
      <alignment vertical="center"/>
    </xf>
    <xf numFmtId="0" fontId="41" fillId="0" borderId="0" xfId="9" applyFont="1" applyAlignment="1">
      <alignment vertical="top"/>
    </xf>
    <xf numFmtId="0" fontId="41" fillId="0" borderId="0" xfId="9" applyFont="1" applyAlignment="1">
      <alignment vertical="top" wrapText="1"/>
    </xf>
    <xf numFmtId="0" fontId="40" fillId="0" borderId="0" xfId="9" applyFont="1" applyAlignment="1">
      <alignment vertical="center"/>
    </xf>
    <xf numFmtId="0" fontId="41" fillId="0" borderId="0" xfId="9" applyFont="1" applyAlignment="1">
      <alignment vertical="center" wrapText="1"/>
    </xf>
    <xf numFmtId="0" fontId="42" fillId="0" borderId="0" xfId="9" applyFont="1" applyAlignment="1">
      <alignment vertical="center"/>
    </xf>
    <xf numFmtId="0" fontId="38" fillId="0" borderId="0" xfId="9" applyAlignment="1">
      <alignment vertical="center"/>
    </xf>
    <xf numFmtId="0" fontId="43" fillId="0" borderId="0" xfId="9" applyFont="1" applyAlignment="1">
      <alignment vertical="center"/>
    </xf>
    <xf numFmtId="0" fontId="44" fillId="0" borderId="0" xfId="9" applyFont="1" applyAlignment="1">
      <alignment vertical="center"/>
    </xf>
    <xf numFmtId="0" fontId="38" fillId="0" borderId="61" xfId="9" applyBorder="1" applyAlignment="1">
      <alignment vertical="center"/>
    </xf>
    <xf numFmtId="0" fontId="38" fillId="0" borderId="62" xfId="9" applyBorder="1" applyAlignment="1">
      <alignment vertical="center"/>
    </xf>
    <xf numFmtId="0" fontId="38" fillId="0" borderId="63" xfId="9" applyBorder="1" applyAlignment="1">
      <alignment vertical="center"/>
    </xf>
    <xf numFmtId="0" fontId="38" fillId="0" borderId="64" xfId="9" applyBorder="1" applyAlignment="1">
      <alignment vertical="center"/>
    </xf>
    <xf numFmtId="0" fontId="38" fillId="0" borderId="65" xfId="9" applyBorder="1" applyAlignment="1">
      <alignment vertical="center"/>
    </xf>
    <xf numFmtId="0" fontId="45" fillId="0" borderId="0" xfId="9" applyFont="1" applyAlignment="1">
      <alignment vertical="center"/>
    </xf>
    <xf numFmtId="0" fontId="40" fillId="0" borderId="0" xfId="9" applyFont="1" applyAlignment="1">
      <alignment horizontal="center" vertical="top"/>
    </xf>
    <xf numFmtId="49" fontId="7" fillId="5" borderId="0" xfId="1" applyNumberFormat="1" applyFont="1" applyFill="1" applyBorder="1" applyAlignment="1">
      <alignment vertical="center"/>
    </xf>
    <xf numFmtId="49" fontId="7" fillId="5" borderId="2" xfId="1" applyNumberFormat="1" applyFont="1" applyFill="1" applyBorder="1" applyAlignment="1">
      <alignment vertical="center"/>
    </xf>
    <xf numFmtId="49" fontId="7" fillId="5" borderId="8" xfId="1" applyNumberFormat="1" applyFont="1" applyFill="1" applyBorder="1" applyAlignment="1">
      <alignment vertical="center"/>
    </xf>
    <xf numFmtId="49" fontId="7" fillId="5" borderId="9" xfId="1" applyNumberFormat="1" applyFont="1" applyFill="1" applyBorder="1" applyAlignment="1">
      <alignment vertical="center"/>
    </xf>
    <xf numFmtId="49" fontId="7" fillId="5" borderId="1" xfId="1" applyNumberFormat="1" applyFont="1" applyFill="1" applyBorder="1" applyAlignment="1">
      <alignment vertical="center"/>
    </xf>
    <xf numFmtId="49" fontId="7" fillId="5" borderId="3" xfId="1" applyNumberFormat="1" applyFont="1" applyFill="1" applyBorder="1" applyAlignment="1">
      <alignment vertical="center"/>
    </xf>
    <xf numFmtId="49" fontId="7" fillId="5" borderId="10" xfId="1" applyNumberFormat="1" applyFont="1" applyFill="1" applyBorder="1" applyAlignment="1">
      <alignment vertical="center"/>
    </xf>
    <xf numFmtId="49" fontId="7" fillId="5" borderId="12" xfId="1" applyNumberFormat="1" applyFont="1" applyFill="1" applyBorder="1" applyAlignment="1">
      <alignment vertical="center"/>
    </xf>
    <xf numFmtId="49" fontId="7" fillId="5" borderId="13" xfId="1" applyNumberFormat="1" applyFont="1" applyFill="1" applyBorder="1" applyAlignment="1">
      <alignment vertical="center"/>
    </xf>
    <xf numFmtId="49" fontId="7" fillId="5" borderId="14" xfId="1" applyNumberFormat="1" applyFont="1" applyFill="1" applyBorder="1" applyAlignment="1">
      <alignment vertical="center"/>
    </xf>
    <xf numFmtId="0" fontId="46" fillId="0" borderId="66" xfId="10" applyFont="1" applyBorder="1" applyAlignment="1">
      <alignment horizontal="left" vertical="center" wrapText="1" indent="4"/>
    </xf>
    <xf numFmtId="0" fontId="38" fillId="0" borderId="0" xfId="10"/>
    <xf numFmtId="49" fontId="7" fillId="5" borderId="11" xfId="1" applyNumberFormat="1" applyFont="1" applyFill="1" applyBorder="1" applyAlignment="1">
      <alignment vertical="center"/>
    </xf>
    <xf numFmtId="49" fontId="7" fillId="5" borderId="1" xfId="1" applyNumberFormat="1" applyFont="1" applyFill="1" applyBorder="1" applyAlignment="1">
      <alignment horizontal="left" vertical="center"/>
    </xf>
    <xf numFmtId="49" fontId="2" fillId="0" borderId="0" xfId="1" applyNumberFormat="1" applyFont="1" applyFill="1" applyBorder="1" applyAlignment="1">
      <alignment vertical="center"/>
    </xf>
    <xf numFmtId="49" fontId="7" fillId="6" borderId="1" xfId="1" applyNumberFormat="1" applyFont="1" applyFill="1" applyBorder="1" applyAlignment="1">
      <alignment vertical="center"/>
    </xf>
    <xf numFmtId="49" fontId="7" fillId="6" borderId="2" xfId="1" applyNumberFormat="1" applyFont="1" applyFill="1" applyBorder="1" applyAlignment="1">
      <alignment vertical="center"/>
    </xf>
    <xf numFmtId="49" fontId="7" fillId="6" borderId="3" xfId="1" applyNumberFormat="1" applyFont="1" applyFill="1" applyBorder="1" applyAlignment="1">
      <alignment vertical="center"/>
    </xf>
    <xf numFmtId="0" fontId="10" fillId="0" borderId="0" xfId="0" applyFont="1" applyFill="1" applyAlignment="1" applyProtection="1">
      <alignment vertical="center"/>
    </xf>
    <xf numFmtId="0" fontId="10" fillId="0" borderId="0" xfId="0" applyFont="1" applyFill="1" applyAlignment="1" applyProtection="1">
      <alignment horizontal="left" vertical="center"/>
    </xf>
    <xf numFmtId="0" fontId="11" fillId="0" borderId="0" xfId="0" applyFont="1" applyFill="1" applyAlignment="1" applyProtection="1">
      <alignment horizontal="left" vertical="center"/>
    </xf>
    <xf numFmtId="0" fontId="11" fillId="0" borderId="0" xfId="0" applyFont="1" applyFill="1" applyAlignment="1" applyProtection="1">
      <alignment horizontal="right" vertical="center"/>
    </xf>
    <xf numFmtId="0" fontId="19" fillId="0" borderId="0" xfId="0" applyFont="1" applyFill="1" applyAlignment="1" applyProtection="1">
      <alignment horizontal="left" vertical="center"/>
    </xf>
    <xf numFmtId="0" fontId="10" fillId="0" borderId="0" xfId="0" applyFont="1" applyFill="1" applyAlignment="1">
      <alignment vertical="center"/>
    </xf>
    <xf numFmtId="0" fontId="11" fillId="0" borderId="0" xfId="0" applyFont="1" applyFill="1" applyAlignment="1" applyProtection="1">
      <alignment vertical="center"/>
    </xf>
    <xf numFmtId="0" fontId="19" fillId="0" borderId="0" xfId="0" applyFont="1" applyFill="1" applyAlignment="1" applyProtection="1">
      <alignment horizontal="right" vertical="center"/>
    </xf>
    <xf numFmtId="0" fontId="19" fillId="2" borderId="0" xfId="0" applyFont="1" applyFill="1" applyAlignment="1" applyProtection="1">
      <alignment horizontal="center" vertical="center"/>
    </xf>
    <xf numFmtId="0" fontId="19" fillId="2" borderId="0" xfId="0" applyFont="1" applyFill="1" applyAlignment="1" applyProtection="1">
      <alignment horizontal="right" vertical="center"/>
    </xf>
    <xf numFmtId="0" fontId="19" fillId="2" borderId="0" xfId="0" applyFont="1" applyFill="1" applyAlignment="1" applyProtection="1">
      <alignment vertical="center"/>
    </xf>
    <xf numFmtId="0" fontId="19" fillId="0" borderId="0" xfId="0" applyFont="1" applyFill="1" applyAlignment="1" applyProtection="1">
      <alignment vertical="center"/>
    </xf>
    <xf numFmtId="0" fontId="11" fillId="0" borderId="0" xfId="0" applyFont="1" applyFill="1" applyAlignment="1" applyProtection="1">
      <alignment horizontal="center" vertical="center"/>
    </xf>
    <xf numFmtId="0" fontId="10" fillId="0" borderId="0" xfId="0" quotePrefix="1" applyFont="1" applyFill="1" applyAlignment="1" applyProtection="1">
      <alignment horizontal="center" vertical="center"/>
    </xf>
    <xf numFmtId="0" fontId="11" fillId="2" borderId="0" xfId="0" applyFont="1" applyFill="1" applyBorder="1" applyAlignment="1" applyProtection="1">
      <alignment horizontal="right" vertical="center"/>
    </xf>
    <xf numFmtId="0" fontId="11" fillId="2" borderId="0" xfId="0" applyFont="1" applyFill="1" applyBorder="1" applyProtection="1">
      <alignment vertical="center"/>
    </xf>
    <xf numFmtId="0" fontId="11" fillId="2" borderId="0" xfId="0" applyFont="1" applyFill="1" applyBorder="1" applyAlignment="1" applyProtection="1">
      <alignment horizontal="center" vertical="center"/>
    </xf>
    <xf numFmtId="0" fontId="11" fillId="0" borderId="0" xfId="0" applyFont="1" applyBorder="1" applyProtection="1">
      <alignment vertical="center"/>
    </xf>
    <xf numFmtId="0" fontId="11" fillId="2" borderId="0" xfId="0" applyFont="1" applyFill="1" applyBorder="1" applyAlignment="1" applyProtection="1">
      <alignment vertical="center"/>
    </xf>
    <xf numFmtId="0" fontId="12" fillId="2" borderId="0" xfId="0" applyFont="1" applyFill="1" applyBorder="1" applyAlignment="1" applyProtection="1">
      <alignment horizontal="centerContinuous" vertical="center"/>
    </xf>
    <xf numFmtId="0" fontId="10" fillId="2" borderId="0" xfId="0" applyFont="1" applyFill="1" applyBorder="1" applyAlignment="1" applyProtection="1">
      <alignment horizontal="centerContinuous" vertical="center"/>
    </xf>
    <xf numFmtId="0" fontId="10" fillId="2" borderId="0" xfId="0" applyFont="1" applyFill="1" applyBorder="1" applyProtection="1">
      <alignment vertical="center"/>
    </xf>
    <xf numFmtId="0" fontId="12" fillId="0" borderId="0" xfId="0" applyFont="1" applyProtection="1">
      <alignment vertical="center"/>
    </xf>
    <xf numFmtId="0" fontId="12" fillId="2" borderId="0" xfId="0" applyFont="1" applyFill="1" applyProtection="1">
      <alignment vertical="center"/>
    </xf>
    <xf numFmtId="0" fontId="10" fillId="2" borderId="0" xfId="0" applyFont="1" applyFill="1" applyProtection="1">
      <alignment vertical="center"/>
    </xf>
    <xf numFmtId="0" fontId="13" fillId="0" borderId="0" xfId="0" applyFont="1" applyFill="1" applyAlignment="1" applyProtection="1">
      <alignment vertical="center"/>
    </xf>
    <xf numFmtId="0" fontId="13" fillId="0" borderId="0" xfId="0" applyFont="1" applyFill="1" applyAlignment="1" applyProtection="1">
      <alignment horizontal="left" vertical="center"/>
    </xf>
    <xf numFmtId="0" fontId="13" fillId="0" borderId="0" xfId="0" applyFont="1" applyFill="1" applyBorder="1" applyAlignment="1" applyProtection="1">
      <alignment vertical="center"/>
    </xf>
    <xf numFmtId="0" fontId="13" fillId="0" borderId="0" xfId="0" applyFont="1" applyFill="1" applyAlignment="1" applyProtection="1">
      <alignment horizontal="right" vertical="center"/>
    </xf>
    <xf numFmtId="0" fontId="13" fillId="0" borderId="0" xfId="0" applyFont="1" applyFill="1" applyAlignment="1">
      <alignment horizontal="right" vertical="center"/>
    </xf>
    <xf numFmtId="0" fontId="13" fillId="0" borderId="0" xfId="0" applyFont="1" applyFill="1" applyAlignment="1">
      <alignment vertical="center"/>
    </xf>
    <xf numFmtId="0" fontId="12" fillId="0" borderId="30" xfId="0" applyFont="1" applyFill="1" applyBorder="1" applyAlignment="1" applyProtection="1">
      <alignment horizontal="center" vertical="center"/>
    </xf>
    <xf numFmtId="0" fontId="12" fillId="0" borderId="28" xfId="0" applyFont="1" applyFill="1" applyBorder="1" applyAlignment="1" applyProtection="1">
      <alignment horizontal="center" vertical="center"/>
    </xf>
    <xf numFmtId="0" fontId="12" fillId="0" borderId="29" xfId="0" applyFont="1" applyFill="1" applyBorder="1" applyAlignment="1" applyProtection="1">
      <alignment horizontal="center" vertical="center"/>
    </xf>
    <xf numFmtId="0" fontId="10" fillId="0" borderId="29" xfId="0" applyFont="1" applyFill="1" applyBorder="1" applyAlignment="1" applyProtection="1">
      <alignment horizontal="center" vertical="center"/>
    </xf>
    <xf numFmtId="0" fontId="12" fillId="0" borderId="41" xfId="0" applyNumberFormat="1" applyFont="1" applyFill="1" applyBorder="1" applyAlignment="1" applyProtection="1">
      <alignment horizontal="center" vertical="center" wrapText="1"/>
    </xf>
    <xf numFmtId="0" fontId="12" fillId="0" borderId="39" xfId="0" applyNumberFormat="1" applyFont="1" applyFill="1" applyBorder="1" applyAlignment="1" applyProtection="1">
      <alignment horizontal="center" vertical="center" wrapText="1"/>
    </xf>
    <xf numFmtId="0" fontId="12" fillId="0" borderId="40" xfId="0" applyNumberFormat="1" applyFont="1" applyFill="1" applyBorder="1" applyAlignment="1" applyProtection="1">
      <alignment horizontal="center" vertical="center" wrapText="1"/>
    </xf>
    <xf numFmtId="0" fontId="10" fillId="0" borderId="39" xfId="0" applyNumberFormat="1" applyFont="1" applyFill="1" applyBorder="1" applyAlignment="1" applyProtection="1">
      <alignment horizontal="center" vertical="center" wrapText="1"/>
    </xf>
    <xf numFmtId="0" fontId="10" fillId="0" borderId="15" xfId="0" applyFont="1" applyFill="1" applyBorder="1" applyAlignment="1" applyProtection="1">
      <alignment vertical="center"/>
    </xf>
    <xf numFmtId="177" fontId="10" fillId="2" borderId="70" xfId="0" applyNumberFormat="1" applyFont="1" applyFill="1" applyBorder="1" applyAlignment="1" applyProtection="1">
      <alignment horizontal="center" vertical="center" shrinkToFit="1"/>
      <protection locked="0"/>
    </xf>
    <xf numFmtId="177" fontId="10" fillId="2" borderId="71" xfId="0" applyNumberFormat="1" applyFont="1" applyFill="1" applyBorder="1" applyAlignment="1" applyProtection="1">
      <alignment horizontal="center" vertical="center" shrinkToFit="1"/>
      <protection locked="0"/>
    </xf>
    <xf numFmtId="177" fontId="10" fillId="2" borderId="72" xfId="0" applyNumberFormat="1" applyFont="1" applyFill="1" applyBorder="1" applyAlignment="1" applyProtection="1">
      <alignment horizontal="center" vertical="center" shrinkToFit="1"/>
      <protection locked="0"/>
    </xf>
    <xf numFmtId="0" fontId="10" fillId="0" borderId="22" xfId="0" applyFont="1" applyFill="1" applyBorder="1" applyAlignment="1" applyProtection="1">
      <alignment vertical="center"/>
    </xf>
    <xf numFmtId="177" fontId="10" fillId="2" borderId="73" xfId="0" applyNumberFormat="1" applyFont="1" applyFill="1" applyBorder="1" applyAlignment="1" applyProtection="1">
      <alignment horizontal="center" vertical="center" shrinkToFit="1"/>
      <protection locked="0"/>
    </xf>
    <xf numFmtId="177" fontId="10" fillId="2" borderId="74" xfId="0" applyNumberFormat="1" applyFont="1" applyFill="1" applyBorder="1" applyAlignment="1" applyProtection="1">
      <alignment horizontal="center" vertical="center" shrinkToFit="1"/>
      <protection locked="0"/>
    </xf>
    <xf numFmtId="177" fontId="10" fillId="2" borderId="75" xfId="0" applyNumberFormat="1" applyFont="1" applyFill="1" applyBorder="1" applyAlignment="1" applyProtection="1">
      <alignment horizontal="center" vertical="center" shrinkToFit="1"/>
      <protection locked="0"/>
    </xf>
    <xf numFmtId="0" fontId="13" fillId="2" borderId="27"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shrinkToFit="1"/>
      <protection locked="0"/>
    </xf>
    <xf numFmtId="0" fontId="10" fillId="2" borderId="2" xfId="0" applyFont="1" applyFill="1" applyBorder="1" applyAlignment="1" applyProtection="1">
      <alignment horizontal="center" vertical="center" shrinkToFit="1"/>
      <protection locked="0"/>
    </xf>
    <xf numFmtId="0" fontId="10" fillId="2" borderId="3" xfId="0" applyFont="1" applyFill="1" applyBorder="1" applyAlignment="1" applyProtection="1">
      <alignment horizontal="center" vertical="center" shrinkToFit="1"/>
      <protection locked="0"/>
    </xf>
    <xf numFmtId="0" fontId="10" fillId="2" borderId="2"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177" fontId="11" fillId="2" borderId="27" xfId="0" applyNumberFormat="1" applyFont="1" applyFill="1" applyBorder="1" applyAlignment="1" applyProtection="1">
      <alignment horizontal="center" vertical="center" wrapText="1"/>
    </xf>
    <xf numFmtId="177" fontId="11" fillId="2" borderId="26" xfId="0" applyNumberFormat="1" applyFont="1" applyFill="1" applyBorder="1" applyAlignment="1" applyProtection="1">
      <alignment horizontal="center" vertical="center" wrapText="1"/>
    </xf>
    <xf numFmtId="177" fontId="11" fillId="2" borderId="27" xfId="4" applyNumberFormat="1" applyFont="1" applyFill="1" applyBorder="1" applyAlignment="1" applyProtection="1">
      <alignment horizontal="center" vertical="center" wrapText="1"/>
    </xf>
    <xf numFmtId="177" fontId="11" fillId="2" borderId="26" xfId="4" applyNumberFormat="1" applyFont="1" applyFill="1" applyBorder="1" applyAlignment="1" applyProtection="1">
      <alignment horizontal="center" vertical="center" wrapText="1"/>
    </xf>
    <xf numFmtId="0" fontId="10" fillId="2" borderId="27" xfId="0" applyFont="1" applyFill="1" applyBorder="1" applyAlignment="1" applyProtection="1">
      <alignment horizontal="left" vertical="center" wrapText="1"/>
      <protection locked="0"/>
    </xf>
    <xf numFmtId="0" fontId="10" fillId="2" borderId="2" xfId="0" applyFont="1" applyFill="1" applyBorder="1" applyAlignment="1" applyProtection="1">
      <alignment horizontal="left" vertical="center" wrapText="1"/>
      <protection locked="0"/>
    </xf>
    <xf numFmtId="0" fontId="10" fillId="2" borderId="26" xfId="0" applyFont="1" applyFill="1" applyBorder="1" applyAlignment="1" applyProtection="1">
      <alignment horizontal="left" vertical="center" wrapText="1"/>
      <protection locked="0"/>
    </xf>
    <xf numFmtId="0" fontId="10" fillId="0" borderId="31" xfId="0" applyFont="1" applyFill="1" applyBorder="1" applyAlignment="1" applyProtection="1">
      <alignment vertical="center"/>
    </xf>
    <xf numFmtId="177" fontId="10" fillId="2" borderId="41" xfId="0" applyNumberFormat="1" applyFont="1" applyFill="1" applyBorder="1" applyAlignment="1" applyProtection="1">
      <alignment horizontal="center" vertical="center" shrinkToFit="1"/>
      <protection locked="0"/>
    </xf>
    <xf numFmtId="177" fontId="10" fillId="2" borderId="39" xfId="0" applyNumberFormat="1" applyFont="1" applyFill="1" applyBorder="1" applyAlignment="1" applyProtection="1">
      <alignment horizontal="center" vertical="center" shrinkToFit="1"/>
      <protection locked="0"/>
    </xf>
    <xf numFmtId="177" fontId="10" fillId="2" borderId="40" xfId="0" applyNumberFormat="1" applyFont="1" applyFill="1" applyBorder="1" applyAlignment="1" applyProtection="1">
      <alignment horizontal="center" vertical="center" shrinkToFit="1"/>
      <protection locked="0"/>
    </xf>
    <xf numFmtId="0" fontId="20" fillId="0" borderId="0" xfId="0" applyFont="1" applyFill="1" applyAlignment="1" applyProtection="1">
      <alignment vertical="center"/>
    </xf>
    <xf numFmtId="0" fontId="13" fillId="0" borderId="0" xfId="0" applyFont="1" applyFill="1" applyBorder="1" applyAlignment="1" applyProtection="1">
      <alignment vertical="center" shrinkToFit="1"/>
    </xf>
    <xf numFmtId="0" fontId="14" fillId="0" borderId="0" xfId="0" applyFont="1" applyFill="1" applyBorder="1" applyAlignment="1" applyProtection="1">
      <alignment vertical="center" shrinkToFit="1"/>
    </xf>
    <xf numFmtId="0" fontId="13" fillId="0" borderId="0" xfId="0" applyFont="1" applyFill="1" applyBorder="1" applyAlignment="1" applyProtection="1">
      <alignment horizontal="left" vertical="center"/>
    </xf>
    <xf numFmtId="0" fontId="10" fillId="0" borderId="0" xfId="0" applyFont="1" applyFill="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wrapText="1"/>
    </xf>
    <xf numFmtId="0" fontId="10" fillId="0" borderId="0" xfId="0" applyFont="1" applyFill="1" applyBorder="1" applyAlignment="1">
      <alignment horizontal="justify" vertical="center" wrapText="1"/>
    </xf>
    <xf numFmtId="0" fontId="10" fillId="2" borderId="28" xfId="0" applyFont="1" applyFill="1" applyBorder="1" applyAlignment="1">
      <alignment horizontal="center" vertical="center"/>
    </xf>
    <xf numFmtId="0" fontId="51" fillId="2" borderId="0" xfId="0" applyFont="1" applyFill="1" applyAlignment="1">
      <alignment horizontal="left" vertical="center"/>
    </xf>
    <xf numFmtId="0" fontId="52" fillId="2" borderId="51" xfId="0" applyFont="1" applyFill="1" applyBorder="1" applyAlignment="1" applyProtection="1">
      <alignment horizontal="center" vertical="center" shrinkToFit="1"/>
    </xf>
    <xf numFmtId="0" fontId="52" fillId="2" borderId="53" xfId="0" applyFont="1" applyFill="1" applyBorder="1" applyAlignment="1" applyProtection="1">
      <alignment horizontal="center" vertical="center"/>
    </xf>
    <xf numFmtId="178" fontId="16" fillId="2" borderId="28" xfId="0" applyNumberFormat="1" applyFont="1" applyFill="1" applyBorder="1" applyAlignment="1" applyProtection="1">
      <alignment horizontal="center" vertical="center"/>
    </xf>
    <xf numFmtId="0" fontId="16" fillId="2" borderId="0" xfId="0" applyFont="1" applyFill="1" applyAlignment="1" applyProtection="1">
      <alignment horizontal="right" vertical="center"/>
    </xf>
    <xf numFmtId="20" fontId="16" fillId="2" borderId="28" xfId="0" applyNumberFormat="1" applyFont="1" applyFill="1" applyBorder="1" applyAlignment="1" applyProtection="1">
      <alignment horizontal="center" vertical="center"/>
    </xf>
    <xf numFmtId="0" fontId="16" fillId="2" borderId="28" xfId="0" applyFont="1" applyFill="1" applyBorder="1" applyAlignment="1" applyProtection="1">
      <alignment horizontal="center" vertical="center"/>
      <protection locked="0"/>
    </xf>
    <xf numFmtId="0" fontId="16" fillId="4" borderId="28" xfId="0" applyNumberFormat="1" applyFont="1" applyFill="1" applyBorder="1" applyAlignment="1" applyProtection="1">
      <alignment horizontal="center" vertical="center"/>
      <protection locked="0"/>
    </xf>
    <xf numFmtId="0" fontId="41" fillId="0" borderId="0" xfId="9" applyFont="1" applyFill="1" applyAlignment="1">
      <alignment vertical="top" wrapText="1"/>
    </xf>
    <xf numFmtId="0" fontId="41" fillId="0" borderId="0" xfId="9" applyFont="1" applyFill="1" applyAlignment="1">
      <alignment vertical="center"/>
    </xf>
    <xf numFmtId="0" fontId="41" fillId="0" borderId="0" xfId="9" applyFont="1" applyFill="1" applyAlignment="1">
      <alignment vertical="center" wrapText="1"/>
    </xf>
    <xf numFmtId="0" fontId="41" fillId="0" borderId="0" xfId="9" applyFont="1" applyFill="1" applyAlignment="1">
      <alignment vertical="top"/>
    </xf>
    <xf numFmtId="0" fontId="39" fillId="0" borderId="0" xfId="9" applyFont="1" applyBorder="1" applyAlignment="1">
      <alignment horizontal="center" vertical="center" wrapText="1"/>
    </xf>
    <xf numFmtId="49" fontId="7" fillId="0" borderId="8" xfId="1" applyNumberFormat="1" applyFont="1" applyBorder="1" applyAlignment="1">
      <alignment horizontal="center" vertical="top" wrapText="1"/>
    </xf>
    <xf numFmtId="49" fontId="7" fillId="0" borderId="0" xfId="1" applyNumberFormat="1" applyFont="1" applyBorder="1" applyAlignment="1">
      <alignment horizontal="center" vertical="top" wrapText="1"/>
    </xf>
    <xf numFmtId="49" fontId="7" fillId="0" borderId="7" xfId="1" applyNumberFormat="1" applyFont="1" applyBorder="1" applyAlignment="1">
      <alignment horizontal="center" vertical="center"/>
    </xf>
    <xf numFmtId="49" fontId="7" fillId="0" borderId="9" xfId="1" applyNumberFormat="1" applyFont="1" applyBorder="1" applyAlignment="1">
      <alignment horizontal="center" vertical="center"/>
    </xf>
    <xf numFmtId="49" fontId="7" fillId="0" borderId="12" xfId="1" applyNumberFormat="1" applyFont="1" applyBorder="1" applyAlignment="1">
      <alignment horizontal="center" vertical="center"/>
    </xf>
    <xf numFmtId="49" fontId="7" fillId="0" borderId="14" xfId="1" applyNumberFormat="1" applyFont="1" applyBorder="1" applyAlignment="1">
      <alignment horizontal="center" vertical="center"/>
    </xf>
    <xf numFmtId="49" fontId="7" fillId="0" borderId="8" xfId="1" applyNumberFormat="1" applyFont="1" applyBorder="1" applyAlignment="1">
      <alignment horizontal="justify" vertical="top" wrapText="1"/>
    </xf>
    <xf numFmtId="49" fontId="7" fillId="0" borderId="0" xfId="1" applyNumberFormat="1" applyFont="1" applyBorder="1" applyAlignment="1">
      <alignment horizontal="justify" vertical="top" wrapText="1"/>
    </xf>
    <xf numFmtId="49" fontId="7" fillId="0" borderId="10" xfId="1" applyNumberFormat="1" applyFont="1" applyBorder="1" applyAlignment="1">
      <alignment horizontal="left" vertical="center" wrapText="1"/>
    </xf>
    <xf numFmtId="49" fontId="7" fillId="0" borderId="0" xfId="1" applyNumberFormat="1" applyFont="1" applyBorder="1" applyAlignment="1">
      <alignment horizontal="left" vertical="center" wrapText="1"/>
    </xf>
    <xf numFmtId="49" fontId="7" fillId="0" borderId="11" xfId="1" applyNumberFormat="1" applyFont="1" applyBorder="1" applyAlignment="1">
      <alignment horizontal="left" vertical="center" wrapText="1"/>
    </xf>
    <xf numFmtId="49" fontId="7" fillId="0" borderId="12" xfId="1" applyNumberFormat="1" applyFont="1" applyBorder="1" applyAlignment="1">
      <alignment horizontal="left" vertical="center" wrapText="1"/>
    </xf>
    <xf numFmtId="49" fontId="7" fillId="0" borderId="13" xfId="1" applyNumberFormat="1" applyFont="1" applyBorder="1" applyAlignment="1">
      <alignment horizontal="left" vertical="center" wrapText="1"/>
    </xf>
    <xf numFmtId="49" fontId="7" fillId="0" borderId="14" xfId="1" applyNumberFormat="1" applyFont="1" applyBorder="1" applyAlignment="1">
      <alignment horizontal="left" vertical="center" wrapText="1"/>
    </xf>
    <xf numFmtId="49" fontId="7" fillId="5" borderId="7" xfId="1" applyNumberFormat="1" applyFont="1" applyFill="1" applyBorder="1" applyAlignment="1">
      <alignment horizontal="center" vertical="center"/>
    </xf>
    <xf numFmtId="49" fontId="7" fillId="5" borderId="9" xfId="1" applyNumberFormat="1" applyFont="1" applyFill="1" applyBorder="1" applyAlignment="1">
      <alignment horizontal="center" vertical="center"/>
    </xf>
    <xf numFmtId="49" fontId="7" fillId="5" borderId="1" xfId="1" applyNumberFormat="1" applyFont="1" applyFill="1" applyBorder="1" applyAlignment="1">
      <alignment horizontal="left" vertical="center"/>
    </xf>
    <xf numFmtId="49" fontId="7" fillId="5" borderId="2" xfId="1" applyNumberFormat="1" applyFont="1" applyFill="1" applyBorder="1" applyAlignment="1">
      <alignment horizontal="left" vertical="center"/>
    </xf>
    <xf numFmtId="49" fontId="7" fillId="5" borderId="3" xfId="1" applyNumberFormat="1" applyFont="1" applyFill="1" applyBorder="1" applyAlignment="1">
      <alignment horizontal="left" vertical="center"/>
    </xf>
    <xf numFmtId="49" fontId="7" fillId="5" borderId="10" xfId="1" applyNumberFormat="1" applyFont="1" applyFill="1" applyBorder="1" applyAlignment="1">
      <alignment horizontal="center" vertical="center"/>
    </xf>
    <xf numFmtId="49" fontId="7" fillId="5" borderId="11" xfId="1" applyNumberFormat="1" applyFont="1" applyFill="1" applyBorder="1" applyAlignment="1">
      <alignment horizontal="center" vertical="center"/>
    </xf>
    <xf numFmtId="49" fontId="7" fillId="5" borderId="12" xfId="1" applyNumberFormat="1" applyFont="1" applyFill="1" applyBorder="1" applyAlignment="1">
      <alignment horizontal="center" vertical="center"/>
    </xf>
    <xf numFmtId="49" fontId="7" fillId="5" borderId="14" xfId="1" applyNumberFormat="1" applyFont="1" applyFill="1" applyBorder="1" applyAlignment="1">
      <alignment horizontal="center" vertical="center"/>
    </xf>
    <xf numFmtId="49" fontId="7" fillId="5" borderId="7" xfId="1" applyNumberFormat="1" applyFont="1" applyFill="1" applyBorder="1" applyAlignment="1">
      <alignment horizontal="left" vertical="top"/>
    </xf>
    <xf numFmtId="49" fontId="7" fillId="5" borderId="8" xfId="1" applyNumberFormat="1" applyFont="1" applyFill="1" applyBorder="1" applyAlignment="1">
      <alignment horizontal="left" vertical="top"/>
    </xf>
    <xf numFmtId="49" fontId="7" fillId="5" borderId="9" xfId="1" applyNumberFormat="1" applyFont="1" applyFill="1" applyBorder="1" applyAlignment="1">
      <alignment horizontal="left" vertical="top"/>
    </xf>
    <xf numFmtId="49" fontId="7" fillId="5" borderId="10" xfId="1" applyNumberFormat="1" applyFont="1" applyFill="1" applyBorder="1" applyAlignment="1">
      <alignment horizontal="left" vertical="center"/>
    </xf>
    <xf numFmtId="49" fontId="7" fillId="5" borderId="0" xfId="1" applyNumberFormat="1" applyFont="1" applyFill="1" applyBorder="1" applyAlignment="1">
      <alignment horizontal="left" vertical="center"/>
    </xf>
    <xf numFmtId="49" fontId="7" fillId="5" borderId="11" xfId="1" applyNumberFormat="1" applyFont="1" applyFill="1" applyBorder="1" applyAlignment="1">
      <alignment horizontal="left" vertical="center"/>
    </xf>
    <xf numFmtId="49" fontId="8" fillId="5" borderId="12" xfId="1" applyNumberFormat="1" applyFont="1" applyFill="1" applyBorder="1" applyAlignment="1">
      <alignment horizontal="left" vertical="center"/>
    </xf>
    <xf numFmtId="49" fontId="8" fillId="5" borderId="13" xfId="1" applyNumberFormat="1" applyFont="1" applyFill="1" applyBorder="1" applyAlignment="1">
      <alignment horizontal="left" vertical="center"/>
    </xf>
    <xf numFmtId="49" fontId="8" fillId="5" borderId="14" xfId="1" applyNumberFormat="1" applyFont="1" applyFill="1" applyBorder="1" applyAlignment="1">
      <alignment horizontal="left" vertical="center"/>
    </xf>
    <xf numFmtId="49" fontId="7" fillId="6" borderId="7" xfId="1" applyNumberFormat="1" applyFont="1" applyFill="1" applyBorder="1" applyAlignment="1">
      <alignment horizontal="center" vertical="center"/>
    </xf>
    <xf numFmtId="49" fontId="7" fillId="6" borderId="9" xfId="1" applyNumberFormat="1" applyFont="1" applyFill="1" applyBorder="1" applyAlignment="1">
      <alignment horizontal="center" vertical="center"/>
    </xf>
    <xf numFmtId="49" fontId="7" fillId="5" borderId="1" xfId="1" applyNumberFormat="1" applyFont="1" applyFill="1" applyBorder="1" applyAlignment="1">
      <alignment horizontal="left" vertical="center" shrinkToFit="1"/>
    </xf>
    <xf numFmtId="49" fontId="7" fillId="5" borderId="2" xfId="1" applyNumberFormat="1" applyFont="1" applyFill="1" applyBorder="1" applyAlignment="1">
      <alignment horizontal="left" vertical="center" shrinkToFit="1"/>
    </xf>
    <xf numFmtId="49" fontId="7" fillId="5" borderId="3" xfId="1" applyNumberFormat="1" applyFont="1" applyFill="1" applyBorder="1" applyAlignment="1">
      <alignment horizontal="left" vertical="center" shrinkToFit="1"/>
    </xf>
    <xf numFmtId="49" fontId="7" fillId="0" borderId="1"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7" fillId="0" borderId="3" xfId="1" applyNumberFormat="1" applyFont="1" applyBorder="1" applyAlignment="1">
      <alignment horizontal="center" vertical="center"/>
    </xf>
    <xf numFmtId="49" fontId="7" fillId="2" borderId="7" xfId="1" applyNumberFormat="1" applyFont="1" applyFill="1" applyBorder="1" applyAlignment="1">
      <alignment horizontal="center" vertical="center"/>
    </xf>
    <xf numFmtId="49" fontId="7" fillId="2" borderId="9" xfId="1" applyNumberFormat="1" applyFont="1" applyFill="1" applyBorder="1" applyAlignment="1">
      <alignment horizontal="center" vertical="center"/>
    </xf>
    <xf numFmtId="49" fontId="7" fillId="0" borderId="1" xfId="1" applyNumberFormat="1" applyFont="1" applyBorder="1" applyAlignment="1">
      <alignment horizontal="left" vertical="center" wrapText="1"/>
    </xf>
    <xf numFmtId="49" fontId="7" fillId="0" borderId="2" xfId="1" applyNumberFormat="1" applyFont="1" applyBorder="1" applyAlignment="1">
      <alignment horizontal="left" vertical="center" wrapText="1"/>
    </xf>
    <xf numFmtId="49" fontId="7" fillId="0" borderId="3" xfId="1" applyNumberFormat="1" applyFont="1" applyBorder="1" applyAlignment="1">
      <alignment horizontal="left" vertical="center" wrapText="1"/>
    </xf>
    <xf numFmtId="49" fontId="7" fillId="0" borderId="8" xfId="1" applyNumberFormat="1" applyFont="1" applyBorder="1" applyAlignment="1">
      <alignment horizontal="center" vertical="center"/>
    </xf>
    <xf numFmtId="49" fontId="7" fillId="0" borderId="10" xfId="1" applyNumberFormat="1" applyFont="1" applyBorder="1" applyAlignment="1">
      <alignment horizontal="center" vertical="center"/>
    </xf>
    <xf numFmtId="49" fontId="7" fillId="0" borderId="0" xfId="1" applyNumberFormat="1" applyFont="1" applyBorder="1" applyAlignment="1">
      <alignment horizontal="center" vertical="center"/>
    </xf>
    <xf numFmtId="49" fontId="7" fillId="0" borderId="11" xfId="1" applyNumberFormat="1" applyFont="1" applyBorder="1" applyAlignment="1">
      <alignment horizontal="center" vertical="center"/>
    </xf>
    <xf numFmtId="49" fontId="7" fillId="0" borderId="13" xfId="1" applyNumberFormat="1" applyFont="1" applyBorder="1" applyAlignment="1">
      <alignment horizontal="center" vertical="center"/>
    </xf>
    <xf numFmtId="49" fontId="7" fillId="0" borderId="7" xfId="2" applyNumberFormat="1" applyFont="1" applyBorder="1" applyAlignment="1">
      <alignment horizontal="left" vertical="center"/>
    </xf>
    <xf numFmtId="49" fontId="7" fillId="0" borderId="8" xfId="2" applyNumberFormat="1" applyFont="1" applyBorder="1" applyAlignment="1">
      <alignment horizontal="left" vertical="center"/>
    </xf>
    <xf numFmtId="49" fontId="7" fillId="0" borderId="8" xfId="1" applyNumberFormat="1" applyFont="1" applyBorder="1" applyAlignment="1">
      <alignment horizontal="left" vertical="center" wrapText="1"/>
    </xf>
    <xf numFmtId="49" fontId="7" fillId="0" borderId="9" xfId="1" applyNumberFormat="1" applyFont="1" applyBorder="1" applyAlignment="1">
      <alignment horizontal="left" vertical="center" wrapText="1"/>
    </xf>
    <xf numFmtId="49" fontId="7" fillId="0" borderId="12" xfId="2" applyNumberFormat="1" applyFont="1" applyBorder="1" applyAlignment="1">
      <alignment horizontal="center" vertical="top"/>
    </xf>
    <xf numFmtId="49" fontId="7" fillId="0" borderId="13" xfId="2" applyNumberFormat="1" applyFont="1" applyBorder="1" applyAlignment="1">
      <alignment horizontal="center" vertical="top"/>
    </xf>
    <xf numFmtId="49" fontId="7" fillId="0" borderId="9" xfId="2" applyNumberFormat="1" applyFont="1" applyBorder="1" applyAlignment="1">
      <alignment horizontal="left" vertical="center"/>
    </xf>
    <xf numFmtId="49" fontId="7" fillId="0" borderId="10" xfId="2" applyNumberFormat="1" applyFont="1" applyBorder="1" applyAlignment="1">
      <alignment horizontal="left" vertical="center" wrapText="1"/>
    </xf>
    <xf numFmtId="49" fontId="7" fillId="0" borderId="0" xfId="2" applyNumberFormat="1" applyFont="1" applyAlignment="1">
      <alignment horizontal="left" vertical="center" wrapText="1"/>
    </xf>
    <xf numFmtId="49" fontId="7" fillId="0" borderId="11" xfId="2" applyNumberFormat="1" applyFont="1" applyBorder="1" applyAlignment="1">
      <alignment horizontal="left" vertical="center" wrapText="1"/>
    </xf>
    <xf numFmtId="49" fontId="7" fillId="0" borderId="12" xfId="2" applyNumberFormat="1" applyFont="1" applyBorder="1" applyAlignment="1">
      <alignment horizontal="left" vertical="center" wrapText="1"/>
    </xf>
    <xf numFmtId="49" fontId="7" fillId="0" borderId="13" xfId="2" applyNumberFormat="1" applyFont="1" applyBorder="1" applyAlignment="1">
      <alignment horizontal="left" vertical="center" wrapText="1"/>
    </xf>
    <xf numFmtId="49" fontId="7" fillId="0" borderId="14" xfId="2" applyNumberFormat="1" applyFont="1" applyBorder="1" applyAlignment="1">
      <alignment horizontal="left" vertical="center" wrapText="1"/>
    </xf>
    <xf numFmtId="49" fontId="7" fillId="0" borderId="1" xfId="2" applyNumberFormat="1" applyFont="1" applyBorder="1" applyAlignment="1">
      <alignment horizontal="left" vertical="center"/>
    </xf>
    <xf numFmtId="49" fontId="7" fillId="0" borderId="2" xfId="2" applyNumberFormat="1" applyFont="1" applyBorder="1" applyAlignment="1">
      <alignment horizontal="left" vertical="center"/>
    </xf>
    <xf numFmtId="49" fontId="7" fillId="0" borderId="3" xfId="2" applyNumberFormat="1" applyFont="1" applyBorder="1" applyAlignment="1">
      <alignment horizontal="left" vertical="center"/>
    </xf>
    <xf numFmtId="49" fontId="2" fillId="0" borderId="0" xfId="1" applyNumberFormat="1" applyFont="1" applyAlignment="1">
      <alignment horizontal="center" vertical="center"/>
    </xf>
    <xf numFmtId="176" fontId="2" fillId="0" borderId="0" xfId="1" applyNumberFormat="1" applyFont="1" applyAlignment="1">
      <alignment horizontal="center" vertical="center"/>
    </xf>
    <xf numFmtId="0" fontId="7" fillId="2" borderId="0" xfId="1" applyFont="1" applyFill="1" applyAlignment="1">
      <alignment horizontal="left" vertical="center" wrapText="1"/>
    </xf>
    <xf numFmtId="0" fontId="2" fillId="2" borderId="0" xfId="1" applyFont="1" applyFill="1" applyAlignment="1">
      <alignment horizontal="center" vertical="center"/>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20" fontId="2" fillId="0" borderId="0" xfId="1" applyNumberFormat="1" applyFont="1" applyAlignment="1">
      <alignment horizontal="left" vertical="top" wrapText="1"/>
    </xf>
    <xf numFmtId="0" fontId="10" fillId="0" borderId="16" xfId="0" applyFont="1" applyFill="1" applyBorder="1" applyAlignment="1" applyProtection="1">
      <alignment horizontal="center" vertical="center"/>
    </xf>
    <xf numFmtId="0" fontId="10" fillId="0" borderId="23" xfId="0" applyFont="1" applyFill="1" applyBorder="1" applyAlignment="1" applyProtection="1">
      <alignment horizontal="center" vertical="center"/>
    </xf>
    <xf numFmtId="0" fontId="10" fillId="0" borderId="32" xfId="0" applyFont="1" applyFill="1" applyBorder="1" applyAlignment="1" applyProtection="1">
      <alignment horizontal="center" vertical="center"/>
    </xf>
    <xf numFmtId="0" fontId="10" fillId="0" borderId="18" xfId="0" applyFont="1" applyFill="1" applyBorder="1" applyAlignment="1" applyProtection="1">
      <alignment horizontal="center" vertical="center" wrapText="1"/>
    </xf>
    <xf numFmtId="0" fontId="10" fillId="0" borderId="2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10" fillId="0" borderId="11" xfId="0" applyFont="1" applyFill="1" applyBorder="1" applyAlignment="1" applyProtection="1">
      <alignment horizontal="center" vertical="center" wrapText="1"/>
    </xf>
    <xf numFmtId="0" fontId="10" fillId="0" borderId="34" xfId="0" applyFont="1" applyFill="1" applyBorder="1" applyAlignment="1" applyProtection="1">
      <alignment horizontal="center" vertical="center" wrapText="1"/>
    </xf>
    <xf numFmtId="0" fontId="10" fillId="0" borderId="36" xfId="0" applyFont="1" applyFill="1" applyBorder="1" applyAlignment="1" applyProtection="1">
      <alignment horizontal="center" vertical="center" wrapText="1"/>
    </xf>
    <xf numFmtId="0" fontId="10" fillId="0" borderId="21" xfId="0" applyFont="1" applyFill="1" applyBorder="1" applyAlignment="1" applyProtection="1">
      <alignment horizontal="center" vertical="center" wrapText="1"/>
    </xf>
    <xf numFmtId="0" fontId="10" fillId="0" borderId="10" xfId="0" applyFont="1" applyFill="1" applyBorder="1" applyAlignment="1" applyProtection="1">
      <alignment horizontal="center" vertical="center" wrapText="1"/>
    </xf>
    <xf numFmtId="0" fontId="10" fillId="0" borderId="37" xfId="0" applyFont="1" applyFill="1" applyBorder="1" applyAlignment="1" applyProtection="1">
      <alignment horizontal="center" vertical="center" wrapText="1"/>
    </xf>
    <xf numFmtId="0" fontId="10" fillId="0" borderId="19" xfId="0" applyFont="1" applyFill="1" applyBorder="1" applyAlignment="1" applyProtection="1">
      <alignment horizontal="center" vertical="center" wrapText="1"/>
    </xf>
    <xf numFmtId="0" fontId="10" fillId="0" borderId="25" xfId="0" applyFont="1" applyFill="1" applyBorder="1" applyAlignment="1" applyProtection="1">
      <alignment horizontal="center" vertical="center" wrapText="1"/>
    </xf>
    <xf numFmtId="0" fontId="10" fillId="0" borderId="35" xfId="0" applyFont="1" applyFill="1" applyBorder="1" applyAlignment="1" applyProtection="1">
      <alignment horizontal="center" vertical="center" wrapText="1"/>
    </xf>
    <xf numFmtId="0" fontId="10" fillId="0" borderId="17" xfId="0" quotePrefix="1"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13" fillId="0" borderId="67" xfId="0" applyFont="1" applyFill="1" applyBorder="1" applyAlignment="1" applyProtection="1">
      <alignment horizontal="center" vertical="center" wrapText="1"/>
    </xf>
    <xf numFmtId="0" fontId="13" fillId="0" borderId="55" xfId="0" applyFont="1" applyFill="1" applyBorder="1" applyAlignment="1" applyProtection="1">
      <alignment horizontal="center" vertical="center" wrapText="1"/>
    </xf>
    <xf numFmtId="0" fontId="13" fillId="0" borderId="30" xfId="0" applyFont="1" applyFill="1" applyBorder="1" applyAlignment="1" applyProtection="1">
      <alignment horizontal="center" vertical="center" wrapText="1"/>
    </xf>
    <xf numFmtId="0" fontId="13" fillId="0" borderId="29" xfId="0" applyFont="1" applyFill="1" applyBorder="1" applyAlignment="1" applyProtection="1">
      <alignment horizontal="center" vertical="center" wrapText="1"/>
    </xf>
    <xf numFmtId="0" fontId="13" fillId="0" borderId="68" xfId="0" applyFont="1" applyFill="1" applyBorder="1" applyAlignment="1" applyProtection="1">
      <alignment horizontal="center" vertical="center" wrapText="1"/>
    </xf>
    <xf numFmtId="0" fontId="13" fillId="0" borderId="69" xfId="0" applyFont="1" applyFill="1" applyBorder="1" applyAlignment="1" applyProtection="1">
      <alignment horizontal="center" vertical="center" wrapText="1"/>
    </xf>
    <xf numFmtId="0" fontId="13" fillId="0" borderId="41" xfId="0" applyFont="1" applyFill="1" applyBorder="1" applyAlignment="1" applyProtection="1">
      <alignment horizontal="center" vertical="center" wrapText="1"/>
    </xf>
    <xf numFmtId="0" fontId="13" fillId="0" borderId="40" xfId="0" applyFont="1" applyFill="1" applyBorder="1" applyAlignment="1" applyProtection="1">
      <alignment horizontal="center" vertical="center" wrapText="1"/>
    </xf>
    <xf numFmtId="0" fontId="11" fillId="2" borderId="0" xfId="0" applyFont="1" applyFill="1" applyAlignment="1" applyProtection="1">
      <alignment horizontal="center" vertical="center"/>
      <protection locked="0"/>
    </xf>
    <xf numFmtId="0" fontId="11" fillId="4" borderId="0" xfId="0" applyFont="1" applyFill="1" applyAlignment="1" applyProtection="1">
      <alignment horizontal="center" vertical="center"/>
      <protection locked="0"/>
    </xf>
    <xf numFmtId="0" fontId="11" fillId="0" borderId="0" xfId="0" applyFont="1" applyFill="1" applyAlignment="1" applyProtection="1">
      <alignment horizontal="center" vertical="center"/>
    </xf>
    <xf numFmtId="0" fontId="10" fillId="3" borderId="28" xfId="0" applyFont="1" applyFill="1" applyBorder="1" applyAlignment="1" applyProtection="1">
      <alignment horizontal="center" vertical="center"/>
      <protection locked="0"/>
    </xf>
    <xf numFmtId="0" fontId="10" fillId="0" borderId="54" xfId="0" applyFont="1" applyFill="1" applyBorder="1" applyAlignment="1" applyProtection="1">
      <alignment horizontal="center" vertical="center" wrapText="1"/>
    </xf>
    <xf numFmtId="0" fontId="10" fillId="0" borderId="16" xfId="0" applyFont="1" applyFill="1" applyBorder="1" applyAlignment="1" applyProtection="1">
      <alignment horizontal="center" vertical="center" wrapText="1"/>
    </xf>
    <xf numFmtId="0" fontId="10" fillId="0" borderId="27" xfId="0" applyFont="1" applyFill="1" applyBorder="1" applyAlignment="1" applyProtection="1">
      <alignment horizontal="center" vertical="center"/>
    </xf>
    <xf numFmtId="0" fontId="10" fillId="0" borderId="2" xfId="0" applyFont="1" applyFill="1" applyBorder="1" applyAlignment="1" applyProtection="1">
      <alignment horizontal="center" vertical="center"/>
    </xf>
    <xf numFmtId="0" fontId="10" fillId="0" borderId="26" xfId="0" applyFont="1" applyFill="1" applyBorder="1" applyAlignment="1" applyProtection="1">
      <alignment horizontal="center" vertical="center"/>
    </xf>
    <xf numFmtId="0" fontId="10" fillId="2" borderId="1" xfId="0"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10" fillId="2" borderId="42" xfId="0" applyFont="1" applyFill="1" applyBorder="1" applyAlignment="1" applyProtection="1">
      <alignment horizontal="left" vertical="center" wrapText="1"/>
      <protection locked="0"/>
    </xf>
    <xf numFmtId="0" fontId="10" fillId="2" borderId="43" xfId="0" applyFont="1" applyFill="1" applyBorder="1" applyAlignment="1" applyProtection="1">
      <alignment horizontal="left" vertical="center" wrapText="1"/>
      <protection locked="0"/>
    </xf>
    <xf numFmtId="0" fontId="10" fillId="2" borderId="44" xfId="0" applyFont="1" applyFill="1" applyBorder="1" applyAlignment="1" applyProtection="1">
      <alignment horizontal="left" vertical="center" wrapText="1"/>
      <protection locked="0"/>
    </xf>
    <xf numFmtId="0" fontId="13" fillId="2" borderId="27"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shrinkToFit="1"/>
      <protection locked="0"/>
    </xf>
    <xf numFmtId="0" fontId="10" fillId="2" borderId="2" xfId="0" applyFont="1" applyFill="1" applyBorder="1" applyAlignment="1" applyProtection="1">
      <alignment horizontal="center" vertical="center" shrinkToFit="1"/>
      <protection locked="0"/>
    </xf>
    <xf numFmtId="0" fontId="10" fillId="2" borderId="3" xfId="0" applyFont="1" applyFill="1" applyBorder="1" applyAlignment="1" applyProtection="1">
      <alignment horizontal="center" vertical="center" shrinkToFit="1"/>
      <protection locked="0"/>
    </xf>
    <xf numFmtId="0" fontId="10" fillId="2" borderId="2"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177" fontId="11" fillId="2" borderId="27" xfId="0" applyNumberFormat="1" applyFont="1" applyFill="1" applyBorder="1" applyAlignment="1" applyProtection="1">
      <alignment horizontal="center" vertical="center" wrapText="1"/>
    </xf>
    <xf numFmtId="177" fontId="11" fillId="2" borderId="26" xfId="0" applyNumberFormat="1" applyFont="1" applyFill="1" applyBorder="1" applyAlignment="1" applyProtection="1">
      <alignment horizontal="center" vertical="center" wrapText="1"/>
    </xf>
    <xf numFmtId="177" fontId="11" fillId="2" borderId="27" xfId="4" applyNumberFormat="1" applyFont="1" applyFill="1" applyBorder="1" applyAlignment="1" applyProtection="1">
      <alignment horizontal="center" vertical="center" wrapText="1"/>
    </xf>
    <xf numFmtId="177" fontId="11" fillId="2" borderId="26" xfId="4" applyNumberFormat="1" applyFont="1" applyFill="1" applyBorder="1" applyAlignment="1" applyProtection="1">
      <alignment horizontal="center" vertical="center" wrapText="1"/>
    </xf>
    <xf numFmtId="0" fontId="10" fillId="2" borderId="27" xfId="0" applyFont="1" applyFill="1" applyBorder="1" applyAlignment="1" applyProtection="1">
      <alignment horizontal="left" vertical="center" wrapText="1"/>
      <protection locked="0"/>
    </xf>
    <xf numFmtId="0" fontId="10" fillId="2" borderId="2" xfId="0" applyFont="1" applyFill="1" applyBorder="1" applyAlignment="1" applyProtection="1">
      <alignment horizontal="left" vertical="center" wrapText="1"/>
      <protection locked="0"/>
    </xf>
    <xf numFmtId="0" fontId="10" fillId="2" borderId="26" xfId="0" applyFont="1" applyFill="1" applyBorder="1" applyAlignment="1" applyProtection="1">
      <alignment horizontal="left" vertical="center" wrapText="1"/>
      <protection locked="0"/>
    </xf>
    <xf numFmtId="0" fontId="13" fillId="2" borderId="42" xfId="0" applyFont="1" applyFill="1" applyBorder="1" applyAlignment="1" applyProtection="1">
      <alignment horizontal="center" vertical="center" wrapText="1"/>
      <protection locked="0"/>
    </xf>
    <xf numFmtId="0" fontId="13" fillId="2" borderId="46" xfId="0" applyFont="1" applyFill="1" applyBorder="1" applyAlignment="1" applyProtection="1">
      <alignment horizontal="center" vertical="center" wrapText="1"/>
      <protection locked="0"/>
    </xf>
    <xf numFmtId="0" fontId="10" fillId="2" borderId="45" xfId="0" applyFont="1" applyFill="1" applyBorder="1" applyAlignment="1" applyProtection="1">
      <alignment horizontal="center" vertical="center" wrapText="1"/>
      <protection locked="0"/>
    </xf>
    <xf numFmtId="0" fontId="10" fillId="2" borderId="46" xfId="0" applyFont="1" applyFill="1" applyBorder="1" applyAlignment="1" applyProtection="1">
      <alignment horizontal="center" vertical="center" wrapText="1"/>
      <protection locked="0"/>
    </xf>
    <xf numFmtId="0" fontId="10" fillId="2" borderId="45" xfId="0" applyFont="1" applyFill="1" applyBorder="1" applyAlignment="1" applyProtection="1">
      <alignment horizontal="center" vertical="center" shrinkToFit="1"/>
      <protection locked="0"/>
    </xf>
    <xf numFmtId="0" fontId="10" fillId="2" borderId="43" xfId="0" applyFont="1" applyFill="1" applyBorder="1" applyAlignment="1" applyProtection="1">
      <alignment horizontal="center" vertical="center" shrinkToFit="1"/>
      <protection locked="0"/>
    </xf>
    <xf numFmtId="0" fontId="10" fillId="2" borderId="46" xfId="0" applyFont="1" applyFill="1" applyBorder="1" applyAlignment="1" applyProtection="1">
      <alignment horizontal="center" vertical="center" shrinkToFit="1"/>
      <protection locked="0"/>
    </xf>
    <xf numFmtId="0" fontId="10" fillId="2" borderId="43" xfId="0" applyFont="1" applyFill="1" applyBorder="1" applyAlignment="1" applyProtection="1">
      <alignment horizontal="center" vertical="center" wrapText="1"/>
      <protection locked="0"/>
    </xf>
    <xf numFmtId="0" fontId="10" fillId="2" borderId="44" xfId="0" applyFont="1" applyFill="1" applyBorder="1" applyAlignment="1" applyProtection="1">
      <alignment horizontal="center" vertical="center" wrapText="1"/>
      <protection locked="0"/>
    </xf>
    <xf numFmtId="177" fontId="11" fillId="2" borderId="42" xfId="0" applyNumberFormat="1" applyFont="1" applyFill="1" applyBorder="1" applyAlignment="1" applyProtection="1">
      <alignment horizontal="center" vertical="center" wrapText="1"/>
    </xf>
    <xf numFmtId="177" fontId="11" fillId="2" borderId="44" xfId="0" applyNumberFormat="1" applyFont="1" applyFill="1" applyBorder="1" applyAlignment="1" applyProtection="1">
      <alignment horizontal="center" vertical="center" wrapText="1"/>
    </xf>
    <xf numFmtId="177" fontId="11" fillId="2" borderId="42" xfId="4" applyNumberFormat="1" applyFont="1" applyFill="1" applyBorder="1" applyAlignment="1" applyProtection="1">
      <alignment horizontal="center" vertical="center" wrapText="1"/>
    </xf>
    <xf numFmtId="177" fontId="11" fillId="2" borderId="44" xfId="4" applyNumberFormat="1" applyFont="1" applyFill="1" applyBorder="1" applyAlignment="1" applyProtection="1">
      <alignment horizontal="center" vertical="center" wrapText="1"/>
    </xf>
    <xf numFmtId="0" fontId="10" fillId="2" borderId="28" xfId="0" applyFont="1" applyFill="1" applyBorder="1" applyAlignment="1">
      <alignment horizontal="center" vertical="center"/>
    </xf>
    <xf numFmtId="0" fontId="13" fillId="2" borderId="47" xfId="0" applyFont="1" applyFill="1" applyBorder="1" applyAlignment="1" applyProtection="1">
      <alignment horizontal="center" vertical="center" wrapText="1"/>
      <protection locked="0"/>
    </xf>
    <xf numFmtId="0" fontId="13" fillId="2" borderId="38"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38"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shrinkToFit="1"/>
      <protection locked="0"/>
    </xf>
    <xf numFmtId="0" fontId="10" fillId="2" borderId="48" xfId="0" applyFont="1" applyFill="1" applyBorder="1" applyAlignment="1" applyProtection="1">
      <alignment horizontal="center" vertical="center" shrinkToFit="1"/>
      <protection locked="0"/>
    </xf>
    <xf numFmtId="0" fontId="10" fillId="2" borderId="38" xfId="0" applyFont="1" applyFill="1" applyBorder="1" applyAlignment="1" applyProtection="1">
      <alignment horizontal="center" vertical="center" shrinkToFit="1"/>
      <protection locked="0"/>
    </xf>
    <xf numFmtId="0" fontId="10" fillId="2" borderId="48" xfId="0" applyFont="1" applyFill="1" applyBorder="1" applyAlignment="1" applyProtection="1">
      <alignment horizontal="center" vertical="center" wrapText="1"/>
      <protection locked="0"/>
    </xf>
    <xf numFmtId="0" fontId="10" fillId="2" borderId="49" xfId="0" applyFont="1" applyFill="1" applyBorder="1" applyAlignment="1" applyProtection="1">
      <alignment horizontal="center" vertical="center" wrapText="1"/>
      <protection locked="0"/>
    </xf>
    <xf numFmtId="177" fontId="11" fillId="2" borderId="47" xfId="0" applyNumberFormat="1" applyFont="1" applyFill="1" applyBorder="1" applyAlignment="1" applyProtection="1">
      <alignment horizontal="center" vertical="center" wrapText="1"/>
    </xf>
    <xf numFmtId="177" fontId="11" fillId="2" borderId="49" xfId="0" applyNumberFormat="1" applyFont="1" applyFill="1" applyBorder="1" applyAlignment="1" applyProtection="1">
      <alignment horizontal="center" vertical="center" wrapText="1"/>
    </xf>
    <xf numFmtId="177" fontId="11" fillId="2" borderId="47" xfId="4" applyNumberFormat="1" applyFont="1" applyFill="1" applyBorder="1" applyAlignment="1" applyProtection="1">
      <alignment horizontal="center" vertical="center" wrapText="1"/>
    </xf>
    <xf numFmtId="177" fontId="11" fillId="2" borderId="49" xfId="4" applyNumberFormat="1" applyFont="1" applyFill="1" applyBorder="1" applyAlignment="1" applyProtection="1">
      <alignment horizontal="center" vertical="center" wrapText="1"/>
    </xf>
    <xf numFmtId="0" fontId="10" fillId="2" borderId="47" xfId="0" applyFont="1" applyFill="1" applyBorder="1" applyAlignment="1" applyProtection="1">
      <alignment horizontal="left" vertical="center" wrapText="1"/>
      <protection locked="0"/>
    </xf>
    <xf numFmtId="0" fontId="10" fillId="2" borderId="48" xfId="0" applyFont="1" applyFill="1" applyBorder="1" applyAlignment="1" applyProtection="1">
      <alignment horizontal="left" vertical="center" wrapText="1"/>
      <protection locked="0"/>
    </xf>
    <xf numFmtId="0" fontId="10" fillId="2" borderId="49" xfId="0" applyFont="1" applyFill="1" applyBorder="1" applyAlignment="1" applyProtection="1">
      <alignment horizontal="left" vertical="center" wrapText="1"/>
      <protection locked="0"/>
    </xf>
    <xf numFmtId="0" fontId="16" fillId="2" borderId="28" xfId="0" applyFont="1" applyFill="1" applyBorder="1" applyAlignment="1" applyProtection="1">
      <alignment horizontal="center" vertical="center"/>
    </xf>
    <xf numFmtId="0" fontId="6" fillId="0" borderId="12" xfId="6" applyBorder="1" applyAlignment="1">
      <alignment horizontal="center" vertical="center"/>
    </xf>
    <xf numFmtId="0" fontId="6" fillId="0" borderId="14" xfId="6" applyBorder="1" applyAlignment="1">
      <alignment horizontal="center" vertical="center"/>
    </xf>
    <xf numFmtId="0" fontId="6" fillId="0" borderId="7" xfId="6" applyBorder="1" applyAlignment="1">
      <alignment horizontal="center" vertical="center"/>
    </xf>
    <xf numFmtId="0" fontId="6" fillId="0" borderId="8" xfId="6" applyBorder="1" applyAlignment="1">
      <alignment horizontal="center" vertical="center"/>
    </xf>
    <xf numFmtId="0" fontId="6" fillId="0" borderId="9" xfId="6" applyBorder="1" applyAlignment="1">
      <alignment horizontal="center" vertical="center"/>
    </xf>
    <xf numFmtId="0" fontId="6" fillId="0" borderId="10" xfId="6" applyBorder="1" applyAlignment="1">
      <alignment horizontal="center" vertical="center"/>
    </xf>
    <xf numFmtId="0" fontId="6" fillId="0" borderId="0" xfId="6" applyBorder="1" applyAlignment="1">
      <alignment horizontal="center" vertical="center"/>
    </xf>
    <xf numFmtId="0" fontId="6" fillId="0" borderId="11" xfId="6" applyBorder="1" applyAlignment="1">
      <alignment horizontal="center" vertical="center"/>
    </xf>
    <xf numFmtId="0" fontId="6" fillId="0" borderId="13" xfId="6" applyBorder="1" applyAlignment="1">
      <alignment horizontal="center" vertical="center"/>
    </xf>
    <xf numFmtId="0" fontId="6" fillId="0" borderId="52" xfId="6" applyBorder="1" applyAlignment="1">
      <alignment vertical="center"/>
    </xf>
    <xf numFmtId="0" fontId="6" fillId="0" borderId="11" xfId="6" applyBorder="1" applyAlignment="1">
      <alignment vertical="center"/>
    </xf>
    <xf numFmtId="0" fontId="6" fillId="0" borderId="1" xfId="6" applyBorder="1" applyAlignment="1">
      <alignment horizontal="center" vertical="center"/>
    </xf>
    <xf numFmtId="0" fontId="6" fillId="0" borderId="2" xfId="6" applyBorder="1" applyAlignment="1">
      <alignment horizontal="center" vertical="center"/>
    </xf>
    <xf numFmtId="0" fontId="6" fillId="0" borderId="3" xfId="6" applyBorder="1" applyAlignment="1">
      <alignment horizontal="center" vertical="center"/>
    </xf>
    <xf numFmtId="0" fontId="6" fillId="0" borderId="28" xfId="6" applyBorder="1" applyAlignment="1">
      <alignment horizontal="center" vertical="center"/>
    </xf>
    <xf numFmtId="0" fontId="31" fillId="2" borderId="28" xfId="5" applyFont="1" applyFill="1" applyBorder="1" applyAlignment="1">
      <alignment horizontal="left" vertical="center"/>
    </xf>
    <xf numFmtId="0" fontId="31" fillId="2" borderId="0" xfId="5" applyFont="1" applyFill="1" applyBorder="1" applyAlignment="1">
      <alignment horizontal="left" vertical="top"/>
    </xf>
    <xf numFmtId="0" fontId="25" fillId="2" borderId="0" xfId="5" applyFont="1" applyFill="1" applyBorder="1" applyAlignment="1">
      <alignment horizontal="center" vertical="center"/>
    </xf>
    <xf numFmtId="0" fontId="23" fillId="2" borderId="0" xfId="5" applyFont="1" applyFill="1" applyBorder="1" applyAlignment="1">
      <alignment horizontal="center" vertical="center"/>
    </xf>
    <xf numFmtId="0" fontId="25" fillId="2" borderId="0" xfId="5" applyFont="1" applyFill="1" applyBorder="1" applyAlignment="1">
      <alignment horizontal="right"/>
    </xf>
    <xf numFmtId="0" fontId="26" fillId="2" borderId="0" xfId="5" applyFont="1" applyFill="1" applyBorder="1" applyAlignment="1">
      <alignment horizontal="left" vertical="center"/>
    </xf>
    <xf numFmtId="0" fontId="26" fillId="2" borderId="13" xfId="5" applyFont="1" applyFill="1" applyBorder="1" applyAlignment="1">
      <alignment horizontal="left" vertical="center"/>
    </xf>
    <xf numFmtId="0" fontId="26" fillId="2" borderId="8" xfId="5" applyFont="1" applyFill="1" applyBorder="1" applyAlignment="1">
      <alignment horizontal="left"/>
    </xf>
    <xf numFmtId="0" fontId="26" fillId="2" borderId="8" xfId="5" applyFont="1" applyFill="1" applyBorder="1" applyAlignment="1">
      <alignment horizontal="center" vertical="center"/>
    </xf>
    <xf numFmtId="0" fontId="26" fillId="2" borderId="13" xfId="5" applyFont="1" applyFill="1" applyBorder="1" applyAlignment="1">
      <alignment horizontal="center" vertical="center"/>
    </xf>
    <xf numFmtId="0" fontId="31" fillId="2" borderId="13" xfId="5" applyFont="1" applyFill="1" applyBorder="1" applyAlignment="1">
      <alignment horizontal="center"/>
    </xf>
    <xf numFmtId="0" fontId="23" fillId="2" borderId="0" xfId="5" applyFont="1" applyFill="1" applyBorder="1" applyAlignment="1">
      <alignment horizontal="center" vertical="top"/>
    </xf>
    <xf numFmtId="0" fontId="29" fillId="2" borderId="51" xfId="7" applyFont="1" applyFill="1" applyBorder="1" applyAlignment="1">
      <alignment horizontal="left" vertical="center"/>
    </xf>
    <xf numFmtId="0" fontId="29" fillId="2" borderId="53" xfId="7" applyFont="1" applyFill="1" applyBorder="1" applyAlignment="1">
      <alignment horizontal="left" vertical="center"/>
    </xf>
    <xf numFmtId="0" fontId="6" fillId="0" borderId="0" xfId="7" applyAlignment="1">
      <alignment vertical="center"/>
    </xf>
    <xf numFmtId="0" fontId="28" fillId="2" borderId="0" xfId="7" applyFont="1" applyFill="1" applyAlignment="1">
      <alignment horizontal="center" vertical="center"/>
    </xf>
    <xf numFmtId="0" fontId="27" fillId="2" borderId="51" xfId="7" applyFont="1" applyFill="1" applyBorder="1" applyAlignment="1">
      <alignment horizontal="center" vertical="center"/>
    </xf>
    <xf numFmtId="0" fontId="27" fillId="2" borderId="53" xfId="7" applyFont="1" applyFill="1" applyBorder="1" applyAlignment="1">
      <alignment horizontal="center" vertical="center"/>
    </xf>
    <xf numFmtId="0" fontId="38" fillId="0" borderId="61" xfId="9" applyBorder="1" applyAlignment="1">
      <alignment horizontal="center" vertical="center"/>
    </xf>
    <xf numFmtId="0" fontId="45" fillId="0" borderId="60" xfId="9" applyFont="1" applyBorder="1" applyAlignment="1">
      <alignment horizontal="center" vertical="center"/>
    </xf>
    <xf numFmtId="0" fontId="38" fillId="0" borderId="61" xfId="9" applyBorder="1" applyAlignment="1">
      <alignment horizontal="left" vertical="center"/>
    </xf>
  </cellXfs>
  <cellStyles count="11">
    <cellStyle name="桁区切り" xfId="4" builtinId="6"/>
    <cellStyle name="標準" xfId="0" builtinId="0"/>
    <cellStyle name="標準 2" xfId="6"/>
    <cellStyle name="標準 2 2" xfId="8"/>
    <cellStyle name="標準 2 3" xfId="5"/>
    <cellStyle name="標準 3" xfId="7"/>
    <cellStyle name="標準 3 2" xfId="10"/>
    <cellStyle name="標準 4" xfId="9"/>
    <cellStyle name="標準_kyotaku_shinnsei" xfId="3"/>
    <cellStyle name="標準_第１号様式・付表" xfId="1"/>
    <cellStyle name="標準_付表　訪問介護　修正版_第一号様式 2" xfId="2"/>
  </cellStyles>
  <dxfs count="1">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0</xdr:row>
          <xdr:rowOff>0</xdr:rowOff>
        </xdr:from>
        <xdr:to>
          <xdr:col>8</xdr:col>
          <xdr:colOff>609600</xdr:colOff>
          <xdr:row>49</xdr:row>
          <xdr:rowOff>121920</xdr:rowOff>
        </xdr:to>
        <xdr:sp macro="" textlink="">
          <xdr:nvSpPr>
            <xdr:cNvPr id="19457" name="Object 1" hidden="1">
              <a:extLst>
                <a:ext uri="{63B3BB69-23CF-44E3-9099-C40C66FF867C}">
                  <a14:compatExt spid="_x0000_s1945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087;&#26045;&#35373;&#25903;&#25588;&#35506;/&#9733;&#26045;&#35373;&#36939;&#21942;&#20418;/04_&#32769;&#20581;/05&#22793;&#26356;&#23626;/&#12507;&#12540;&#12512;&#12506;&#12540;&#12472;&#26356;&#26032;/&#65330;6/&#65300;&#26376;/4_0424&#26356;&#26032;&#65288;&#22793;&#26356;&#23626;&#65289;/tuusyohenko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居）添付書類一覧"/>
      <sheetName val="別紙様式第一号（五）"/>
      <sheetName val="付表第一号（七）"/>
      <sheetName val="（参考）付表第一号（七）"/>
      <sheetName val="【記載例】通所リハ"/>
      <sheetName val="【記載例】シフト記号表（勤務時間帯）"/>
      <sheetName val="通所リハ（100名）"/>
      <sheetName val="通所リハ（1枚版）"/>
      <sheetName val="シフト記号表（勤務時間帯）"/>
      <sheetName val="記入方法"/>
      <sheetName val="プルダウン・リスト"/>
      <sheetName val="送付先"/>
    </sheetNames>
    <sheetDataSet>
      <sheetData sheetId="0"/>
      <sheetData sheetId="1"/>
      <sheetData sheetId="2"/>
      <sheetData sheetId="3"/>
      <sheetData sheetId="4"/>
      <sheetData sheetId="5">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6"/>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sheetData sheetId="10">
        <row r="16">
          <cell r="C16" t="str">
            <v>医師</v>
          </cell>
          <cell r="D16" t="str">
            <v>理学療法士</v>
          </cell>
          <cell r="E16" t="str">
            <v>作業療法士</v>
          </cell>
          <cell r="F16" t="str">
            <v>言語聴覚士</v>
          </cell>
          <cell r="G16" t="str">
            <v>看護職員</v>
          </cell>
          <cell r="H16" t="str">
            <v>介護職員</v>
          </cell>
          <cell r="I16" t="str">
            <v>経験を有する看護師</v>
          </cell>
          <cell r="J16" t="str">
            <v>他のリハビリテーション提供者</v>
          </cell>
          <cell r="K16" t="str">
            <v>ー</v>
          </cell>
          <cell r="L16" t="str">
            <v>ー</v>
          </cell>
        </row>
      </sheetData>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package" Target="../embeddings/Microsoft_Word___.docx"/></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pageSetUpPr fitToPage="1"/>
  </sheetPr>
  <dimension ref="A1:D32"/>
  <sheetViews>
    <sheetView tabSelected="1" zoomScale="130" zoomScaleNormal="130" workbookViewId="0">
      <selection activeCell="A12" sqref="A12"/>
    </sheetView>
  </sheetViews>
  <sheetFormatPr defaultColWidth="9" defaultRowHeight="14.4"/>
  <cols>
    <col min="1" max="1" width="91.3984375" style="128" customWidth="1"/>
    <col min="2" max="2" width="27.3984375" style="123" bestFit="1" customWidth="1"/>
    <col min="3" max="3" width="9" style="124" customWidth="1"/>
    <col min="4" max="4" width="85.59765625" style="127" customWidth="1"/>
    <col min="5" max="5" width="19.19921875" style="124" bestFit="1" customWidth="1"/>
    <col min="6" max="16384" width="9" style="124"/>
  </cols>
  <sheetData>
    <row r="1" spans="1:4" s="121" customFormat="1" ht="19.5" customHeight="1">
      <c r="A1" s="247" t="s">
        <v>218</v>
      </c>
      <c r="B1" s="247"/>
      <c r="D1" s="127"/>
    </row>
    <row r="2" spans="1:4" ht="21.75" customHeight="1">
      <c r="A2" s="122"/>
    </row>
    <row r="3" spans="1:4" ht="15.75" customHeight="1">
      <c r="A3" s="127"/>
      <c r="B3" s="123" t="s">
        <v>233</v>
      </c>
    </row>
    <row r="4" spans="1:4" s="126" customFormat="1" ht="18" customHeight="1">
      <c r="A4" s="243" t="s">
        <v>232</v>
      </c>
      <c r="B4" s="123" t="s">
        <v>231</v>
      </c>
    </row>
    <row r="5" spans="1:4" ht="18" customHeight="1">
      <c r="A5" s="244" t="s">
        <v>219</v>
      </c>
    </row>
    <row r="6" spans="1:4" ht="18" customHeight="1">
      <c r="A6" s="244"/>
    </row>
    <row r="7" spans="1:4" ht="15.75" customHeight="1">
      <c r="A7" s="244"/>
    </row>
    <row r="8" spans="1:4" s="125" customFormat="1" ht="33" customHeight="1">
      <c r="A8" s="245" t="s">
        <v>279</v>
      </c>
      <c r="B8" s="123" t="s">
        <v>231</v>
      </c>
    </row>
    <row r="9" spans="1:4" ht="18" customHeight="1">
      <c r="A9" s="244" t="s">
        <v>220</v>
      </c>
    </row>
    <row r="10" spans="1:4" ht="18" customHeight="1">
      <c r="A10" s="244"/>
    </row>
    <row r="11" spans="1:4">
      <c r="A11" s="243"/>
    </row>
    <row r="12" spans="1:4" ht="18" customHeight="1">
      <c r="A12" s="243" t="s">
        <v>241</v>
      </c>
      <c r="B12" s="123" t="s">
        <v>231</v>
      </c>
    </row>
    <row r="13" spans="1:4" ht="18" customHeight="1">
      <c r="A13" s="246" t="s">
        <v>221</v>
      </c>
      <c r="B13" s="140"/>
    </row>
    <row r="14" spans="1:4" ht="18" customHeight="1">
      <c r="A14" s="246" t="s">
        <v>277</v>
      </c>
      <c r="B14" s="140"/>
    </row>
    <row r="15" spans="1:4" ht="18" customHeight="1">
      <c r="A15" s="246" t="s">
        <v>222</v>
      </c>
      <c r="B15" s="140"/>
    </row>
    <row r="16" spans="1:4">
      <c r="A16" s="246" t="s">
        <v>223</v>
      </c>
      <c r="B16" s="140"/>
    </row>
    <row r="17" spans="1:2">
      <c r="A17" s="246" t="s">
        <v>224</v>
      </c>
      <c r="B17" s="140"/>
    </row>
    <row r="18" spans="1:2">
      <c r="A18" s="246"/>
      <c r="B18" s="140"/>
    </row>
    <row r="19" spans="1:2">
      <c r="A19" s="246" t="s">
        <v>236</v>
      </c>
      <c r="B19" s="140"/>
    </row>
    <row r="20" spans="1:2">
      <c r="A20" s="246" t="s">
        <v>240</v>
      </c>
      <c r="B20" s="140"/>
    </row>
    <row r="21" spans="1:2">
      <c r="A21" s="246" t="s">
        <v>237</v>
      </c>
      <c r="B21" s="140"/>
    </row>
    <row r="22" spans="1:2">
      <c r="A22" s="246" t="s">
        <v>238</v>
      </c>
      <c r="B22" s="140"/>
    </row>
    <row r="23" spans="1:2">
      <c r="A23" s="246" t="s">
        <v>239</v>
      </c>
      <c r="B23" s="140"/>
    </row>
    <row r="24" spans="1:2">
      <c r="A24" s="246"/>
      <c r="B24" s="140"/>
    </row>
    <row r="25" spans="1:2">
      <c r="A25" s="243"/>
      <c r="B25" s="140"/>
    </row>
    <row r="26" spans="1:2">
      <c r="A26" s="243" t="s">
        <v>242</v>
      </c>
      <c r="B26" s="140" t="s">
        <v>231</v>
      </c>
    </row>
    <row r="27" spans="1:2">
      <c r="A27" s="127"/>
      <c r="B27" s="140"/>
    </row>
    <row r="28" spans="1:2">
      <c r="A28" s="127"/>
      <c r="B28" s="140"/>
    </row>
    <row r="29" spans="1:2" ht="43.2">
      <c r="A29" s="129" t="s">
        <v>230</v>
      </c>
      <c r="B29" s="140"/>
    </row>
    <row r="30" spans="1:2" ht="43.2">
      <c r="A30" s="129" t="s">
        <v>278</v>
      </c>
      <c r="B30" s="140"/>
    </row>
    <row r="31" spans="1:2">
      <c r="A31" s="125"/>
      <c r="B31" s="140"/>
    </row>
    <row r="32" spans="1:2">
      <c r="B32" s="140"/>
    </row>
  </sheetData>
  <sheetProtection selectLockedCells="1" selectUnlockedCells="1"/>
  <mergeCells count="1">
    <mergeCell ref="A1:B1"/>
  </mergeCells>
  <phoneticPr fontId="3"/>
  <pageMargins left="0.4" right="0.75" top="0.16" bottom="0.16" header="0.51180555555555551" footer="0.51180555555555551"/>
  <pageSetup paperSize="9" scale="75" firstPageNumber="0" fitToHeight="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5"/>
  <sheetViews>
    <sheetView zoomScaleNormal="100" workbookViewId="0">
      <selection activeCell="A2" sqref="A2"/>
    </sheetView>
  </sheetViews>
  <sheetFormatPr defaultColWidth="9" defaultRowHeight="14.4"/>
  <cols>
    <col min="1" max="10" width="2.59765625" style="131" customWidth="1"/>
    <col min="11" max="22" width="5.59765625" style="131" customWidth="1"/>
    <col min="23" max="16384" width="9" style="131"/>
  </cols>
  <sheetData>
    <row r="1" spans="1:22" ht="24.9" customHeight="1">
      <c r="A1" s="130" t="s">
        <v>225</v>
      </c>
      <c r="K1" s="132" t="s">
        <v>226</v>
      </c>
      <c r="L1" s="132"/>
      <c r="T1" s="133"/>
    </row>
    <row r="3" spans="1:22" ht="24.9" customHeight="1">
      <c r="A3" s="441" t="s">
        <v>227</v>
      </c>
      <c r="B3" s="441"/>
      <c r="C3" s="441"/>
      <c r="D3" s="441"/>
      <c r="E3" s="441"/>
      <c r="F3" s="441"/>
      <c r="G3" s="441"/>
      <c r="H3" s="441"/>
      <c r="I3" s="441"/>
      <c r="J3" s="441"/>
      <c r="K3" s="441" t="s">
        <v>228</v>
      </c>
      <c r="L3" s="441"/>
      <c r="M3" s="441"/>
      <c r="N3" s="441"/>
      <c r="O3" s="441"/>
      <c r="P3" s="441"/>
      <c r="Q3" s="441"/>
      <c r="R3" s="441"/>
      <c r="S3" s="441"/>
      <c r="T3" s="441"/>
      <c r="U3" s="441"/>
      <c r="V3" s="441"/>
    </row>
    <row r="4" spans="1:22" ht="24.9" customHeight="1">
      <c r="A4" s="134"/>
      <c r="B4" s="135"/>
      <c r="C4" s="135"/>
      <c r="D4" s="135"/>
      <c r="E4" s="135"/>
      <c r="F4" s="135"/>
      <c r="G4" s="135"/>
      <c r="H4" s="135"/>
      <c r="I4" s="135"/>
      <c r="J4" s="136"/>
      <c r="K4" s="442"/>
      <c r="L4" s="442"/>
      <c r="M4" s="442"/>
      <c r="N4" s="442"/>
      <c r="O4" s="442"/>
      <c r="P4" s="442"/>
      <c r="Q4" s="442"/>
      <c r="R4" s="442"/>
      <c r="S4" s="135"/>
      <c r="T4" s="135"/>
      <c r="U4" s="135"/>
      <c r="V4" s="136"/>
    </row>
    <row r="5" spans="1:22" ht="24.9" customHeight="1">
      <c r="A5" s="134"/>
      <c r="B5" s="135"/>
      <c r="C5" s="135"/>
      <c r="D5" s="135"/>
      <c r="E5" s="135"/>
      <c r="F5" s="135"/>
      <c r="G5" s="135"/>
      <c r="H5" s="135"/>
      <c r="I5" s="135"/>
      <c r="J5" s="136"/>
      <c r="K5" s="442"/>
      <c r="L5" s="442"/>
      <c r="M5" s="442"/>
      <c r="N5" s="442"/>
      <c r="O5" s="442"/>
      <c r="P5" s="442"/>
      <c r="Q5" s="442"/>
      <c r="R5" s="442"/>
      <c r="S5" s="135"/>
      <c r="T5" s="135"/>
      <c r="U5" s="135"/>
      <c r="V5" s="136"/>
    </row>
    <row r="6" spans="1:22" ht="24.9" customHeight="1">
      <c r="A6" s="134"/>
      <c r="B6" s="135"/>
      <c r="C6" s="135"/>
      <c r="D6" s="135"/>
      <c r="E6" s="135"/>
      <c r="F6" s="135"/>
      <c r="G6" s="135"/>
      <c r="H6" s="135"/>
      <c r="I6" s="135"/>
      <c r="J6" s="136"/>
      <c r="K6" s="442"/>
      <c r="L6" s="442"/>
      <c r="M6" s="442"/>
      <c r="N6" s="442"/>
      <c r="O6" s="442"/>
      <c r="P6" s="442"/>
      <c r="Q6" s="442"/>
      <c r="R6" s="442"/>
      <c r="S6" s="135"/>
      <c r="T6" s="135"/>
      <c r="U6" s="135"/>
      <c r="V6" s="136"/>
    </row>
    <row r="7" spans="1:22" ht="24.9" customHeight="1">
      <c r="A7" s="134"/>
      <c r="B7" s="137"/>
      <c r="C7" s="137"/>
      <c r="D7" s="137"/>
      <c r="E7" s="137"/>
      <c r="F7" s="137"/>
      <c r="G7" s="137"/>
      <c r="H7" s="137"/>
      <c r="I7" s="137"/>
      <c r="J7" s="138"/>
      <c r="K7" s="440"/>
      <c r="L7" s="440"/>
      <c r="M7" s="440"/>
      <c r="N7" s="440"/>
      <c r="O7" s="440"/>
      <c r="P7" s="440"/>
      <c r="Q7" s="440"/>
      <c r="R7" s="440"/>
      <c r="S7" s="135"/>
      <c r="T7" s="135"/>
      <c r="U7" s="135"/>
      <c r="V7" s="136"/>
    </row>
    <row r="8" spans="1:22" ht="24.9" customHeight="1">
      <c r="A8" s="134"/>
      <c r="B8" s="137"/>
      <c r="C8" s="137"/>
      <c r="D8" s="137"/>
      <c r="E8" s="137"/>
      <c r="F8" s="137"/>
      <c r="G8" s="137"/>
      <c r="H8" s="137"/>
      <c r="I8" s="137"/>
      <c r="J8" s="138"/>
      <c r="K8" s="440"/>
      <c r="L8" s="440"/>
      <c r="M8" s="440"/>
      <c r="N8" s="440"/>
      <c r="O8" s="440"/>
      <c r="P8" s="440"/>
      <c r="Q8" s="440"/>
      <c r="R8" s="440"/>
      <c r="S8" s="135"/>
      <c r="T8" s="135"/>
      <c r="U8" s="135"/>
      <c r="V8" s="136"/>
    </row>
    <row r="9" spans="1:22" ht="24.9" customHeight="1">
      <c r="A9" s="134"/>
      <c r="B9" s="137"/>
      <c r="C9" s="137"/>
      <c r="D9" s="137"/>
      <c r="E9" s="137"/>
      <c r="F9" s="137"/>
      <c r="G9" s="137"/>
      <c r="H9" s="137"/>
      <c r="I9" s="137"/>
      <c r="J9" s="138"/>
      <c r="K9" s="440"/>
      <c r="L9" s="440"/>
      <c r="M9" s="440"/>
      <c r="N9" s="440"/>
      <c r="O9" s="440"/>
      <c r="P9" s="440"/>
      <c r="Q9" s="440"/>
      <c r="R9" s="440"/>
      <c r="S9" s="135"/>
      <c r="T9" s="135"/>
      <c r="U9" s="135"/>
      <c r="V9" s="136"/>
    </row>
    <row r="10" spans="1:22" ht="24.9" customHeight="1">
      <c r="A10" s="134"/>
      <c r="B10" s="137"/>
      <c r="C10" s="137"/>
      <c r="D10" s="137"/>
      <c r="E10" s="137"/>
      <c r="F10" s="137"/>
      <c r="G10" s="137"/>
      <c r="H10" s="137"/>
      <c r="I10" s="137"/>
      <c r="J10" s="138"/>
      <c r="K10" s="440"/>
      <c r="L10" s="440"/>
      <c r="M10" s="440"/>
      <c r="N10" s="440"/>
      <c r="O10" s="440"/>
      <c r="P10" s="440"/>
      <c r="Q10" s="440"/>
      <c r="R10" s="440"/>
      <c r="S10" s="135"/>
      <c r="T10" s="135"/>
      <c r="U10" s="135"/>
      <c r="V10" s="136"/>
    </row>
    <row r="11" spans="1:22" ht="24.9" customHeight="1">
      <c r="A11" s="134"/>
      <c r="B11" s="137"/>
      <c r="C11" s="137"/>
      <c r="D11" s="137"/>
      <c r="E11" s="137"/>
      <c r="F11" s="137"/>
      <c r="G11" s="137"/>
      <c r="H11" s="137"/>
      <c r="I11" s="137"/>
      <c r="J11" s="138"/>
      <c r="K11" s="440"/>
      <c r="L11" s="440"/>
      <c r="M11" s="440"/>
      <c r="N11" s="440"/>
      <c r="O11" s="440"/>
      <c r="P11" s="440"/>
      <c r="Q11" s="440"/>
      <c r="R11" s="440"/>
      <c r="S11" s="135"/>
      <c r="T11" s="135"/>
      <c r="U11" s="135"/>
      <c r="V11" s="136"/>
    </row>
    <row r="12" spans="1:22" ht="24.9" customHeight="1">
      <c r="A12" s="134"/>
      <c r="B12" s="137"/>
      <c r="C12" s="137"/>
      <c r="D12" s="137"/>
      <c r="E12" s="137"/>
      <c r="F12" s="137"/>
      <c r="G12" s="137"/>
      <c r="H12" s="137"/>
      <c r="I12" s="137"/>
      <c r="J12" s="138"/>
      <c r="K12" s="440"/>
      <c r="L12" s="440"/>
      <c r="M12" s="440"/>
      <c r="N12" s="440"/>
      <c r="O12" s="440"/>
      <c r="P12" s="440"/>
      <c r="Q12" s="440"/>
      <c r="R12" s="440"/>
      <c r="S12" s="135"/>
      <c r="T12" s="135"/>
      <c r="U12" s="135"/>
      <c r="V12" s="136"/>
    </row>
    <row r="13" spans="1:22" ht="24.9" customHeight="1">
      <c r="A13" s="134"/>
      <c r="B13" s="137"/>
      <c r="C13" s="137"/>
      <c r="D13" s="137"/>
      <c r="E13" s="137"/>
      <c r="F13" s="137"/>
      <c r="G13" s="137"/>
      <c r="H13" s="137"/>
      <c r="I13" s="137"/>
      <c r="J13" s="138"/>
      <c r="K13" s="440"/>
      <c r="L13" s="440"/>
      <c r="M13" s="440"/>
      <c r="N13" s="440"/>
      <c r="O13" s="440"/>
      <c r="P13" s="440"/>
      <c r="Q13" s="440"/>
      <c r="R13" s="440"/>
      <c r="S13" s="135"/>
      <c r="T13" s="135"/>
      <c r="U13" s="135"/>
      <c r="V13" s="136"/>
    </row>
    <row r="14" spans="1:22" ht="24.9" customHeight="1">
      <c r="A14" s="134"/>
      <c r="B14" s="137"/>
      <c r="C14" s="137"/>
      <c r="D14" s="137"/>
      <c r="E14" s="137"/>
      <c r="F14" s="137"/>
      <c r="G14" s="137"/>
      <c r="H14" s="137"/>
      <c r="I14" s="137"/>
      <c r="J14" s="138"/>
      <c r="K14" s="440"/>
      <c r="L14" s="440"/>
      <c r="M14" s="440"/>
      <c r="N14" s="440"/>
      <c r="O14" s="440"/>
      <c r="P14" s="440"/>
      <c r="Q14" s="440"/>
      <c r="R14" s="440"/>
      <c r="S14" s="135"/>
      <c r="T14" s="135"/>
      <c r="U14" s="135"/>
      <c r="V14" s="136"/>
    </row>
    <row r="15" spans="1:22" ht="24.9" customHeight="1">
      <c r="A15" s="134"/>
      <c r="B15" s="137"/>
      <c r="C15" s="137"/>
      <c r="D15" s="137"/>
      <c r="E15" s="137"/>
      <c r="F15" s="137"/>
      <c r="G15" s="137"/>
      <c r="H15" s="137"/>
      <c r="I15" s="137"/>
      <c r="J15" s="138"/>
      <c r="K15" s="440"/>
      <c r="L15" s="440"/>
      <c r="M15" s="440"/>
      <c r="N15" s="440"/>
      <c r="O15" s="440"/>
      <c r="P15" s="440"/>
      <c r="Q15" s="440"/>
      <c r="R15" s="440"/>
      <c r="S15" s="135"/>
      <c r="T15" s="135"/>
      <c r="U15" s="135"/>
      <c r="V15" s="136"/>
    </row>
    <row r="16" spans="1:22" ht="24.9" customHeight="1">
      <c r="A16" s="134"/>
      <c r="B16" s="137"/>
      <c r="C16" s="137"/>
      <c r="D16" s="137"/>
      <c r="E16" s="137"/>
      <c r="F16" s="137"/>
      <c r="G16" s="137"/>
      <c r="H16" s="137"/>
      <c r="I16" s="137"/>
      <c r="J16" s="138"/>
      <c r="K16" s="440"/>
      <c r="L16" s="440"/>
      <c r="M16" s="440"/>
      <c r="N16" s="440"/>
      <c r="O16" s="440"/>
      <c r="P16" s="440"/>
      <c r="Q16" s="440"/>
      <c r="R16" s="440"/>
      <c r="S16" s="135"/>
      <c r="T16" s="135"/>
      <c r="U16" s="135"/>
      <c r="V16" s="136"/>
    </row>
    <row r="17" spans="1:22" ht="24.9" customHeight="1">
      <c r="A17" s="134"/>
      <c r="B17" s="137"/>
      <c r="C17" s="137"/>
      <c r="D17" s="137"/>
      <c r="E17" s="137"/>
      <c r="F17" s="137"/>
      <c r="G17" s="137"/>
      <c r="H17" s="137"/>
      <c r="I17" s="137"/>
      <c r="J17" s="138"/>
      <c r="K17" s="440"/>
      <c r="L17" s="440"/>
      <c r="M17" s="440"/>
      <c r="N17" s="440"/>
      <c r="O17" s="440"/>
      <c r="P17" s="440"/>
      <c r="Q17" s="440"/>
      <c r="R17" s="440"/>
      <c r="S17" s="135"/>
      <c r="T17" s="135"/>
      <c r="U17" s="135"/>
      <c r="V17" s="136"/>
    </row>
    <row r="18" spans="1:22" ht="24.9" customHeight="1">
      <c r="A18" s="134"/>
      <c r="B18" s="137"/>
      <c r="C18" s="137"/>
      <c r="D18" s="137"/>
      <c r="E18" s="137"/>
      <c r="F18" s="137"/>
      <c r="G18" s="137"/>
      <c r="H18" s="137"/>
      <c r="I18" s="137"/>
      <c r="J18" s="138"/>
      <c r="K18" s="440"/>
      <c r="L18" s="440"/>
      <c r="M18" s="440"/>
      <c r="N18" s="440"/>
      <c r="O18" s="440"/>
      <c r="P18" s="440"/>
      <c r="Q18" s="440"/>
      <c r="R18" s="440"/>
      <c r="S18" s="135"/>
      <c r="T18" s="135"/>
      <c r="U18" s="135"/>
      <c r="V18" s="136"/>
    </row>
    <row r="19" spans="1:22" ht="24.9" customHeight="1">
      <c r="A19" s="134"/>
      <c r="B19" s="137"/>
      <c r="C19" s="137"/>
      <c r="D19" s="137"/>
      <c r="E19" s="137"/>
      <c r="F19" s="137"/>
      <c r="G19" s="137"/>
      <c r="H19" s="137"/>
      <c r="I19" s="137"/>
      <c r="J19" s="138"/>
      <c r="K19" s="440"/>
      <c r="L19" s="440"/>
      <c r="M19" s="440"/>
      <c r="N19" s="440"/>
      <c r="O19" s="440"/>
      <c r="P19" s="440"/>
      <c r="Q19" s="440"/>
      <c r="R19" s="440"/>
      <c r="S19" s="135"/>
      <c r="T19" s="135"/>
      <c r="U19" s="135"/>
      <c r="V19" s="136"/>
    </row>
    <row r="20" spans="1:22" ht="24.9" customHeight="1">
      <c r="A20" s="134"/>
      <c r="B20" s="137"/>
      <c r="C20" s="137"/>
      <c r="D20" s="137"/>
      <c r="E20" s="137"/>
      <c r="F20" s="137"/>
      <c r="G20" s="137"/>
      <c r="H20" s="137"/>
      <c r="I20" s="137"/>
      <c r="J20" s="138"/>
      <c r="K20" s="440"/>
      <c r="L20" s="440"/>
      <c r="M20" s="440"/>
      <c r="N20" s="440"/>
      <c r="O20" s="440"/>
      <c r="P20" s="440"/>
      <c r="Q20" s="440"/>
      <c r="R20" s="440"/>
      <c r="S20" s="135"/>
      <c r="T20" s="135"/>
      <c r="U20" s="135"/>
      <c r="V20" s="136"/>
    </row>
    <row r="21" spans="1:22" ht="24.9" customHeight="1">
      <c r="A21" s="134"/>
      <c r="B21" s="137"/>
      <c r="C21" s="137"/>
      <c r="D21" s="137"/>
      <c r="E21" s="137"/>
      <c r="F21" s="137"/>
      <c r="G21" s="137"/>
      <c r="H21" s="137"/>
      <c r="I21" s="137"/>
      <c r="J21" s="138"/>
      <c r="K21" s="440"/>
      <c r="L21" s="440"/>
      <c r="M21" s="440"/>
      <c r="N21" s="440"/>
      <c r="O21" s="440"/>
      <c r="P21" s="440"/>
      <c r="Q21" s="440"/>
      <c r="R21" s="440"/>
      <c r="S21" s="135"/>
      <c r="T21" s="135"/>
      <c r="U21" s="135"/>
      <c r="V21" s="136"/>
    </row>
    <row r="22" spans="1:22" ht="24.9" customHeight="1">
      <c r="A22" s="134"/>
      <c r="B22" s="137"/>
      <c r="C22" s="137"/>
      <c r="D22" s="137"/>
      <c r="E22" s="137"/>
      <c r="F22" s="137"/>
      <c r="G22" s="137"/>
      <c r="H22" s="137"/>
      <c r="I22" s="137"/>
      <c r="J22" s="138"/>
      <c r="K22" s="440"/>
      <c r="L22" s="440"/>
      <c r="M22" s="440"/>
      <c r="N22" s="440"/>
      <c r="O22" s="440"/>
      <c r="P22" s="440"/>
      <c r="Q22" s="440"/>
      <c r="R22" s="440"/>
      <c r="S22" s="135"/>
      <c r="T22" s="135"/>
      <c r="U22" s="135"/>
      <c r="V22" s="136"/>
    </row>
    <row r="23" spans="1:22" ht="24.9" customHeight="1">
      <c r="A23" s="134"/>
      <c r="B23" s="135"/>
      <c r="C23" s="135"/>
      <c r="D23" s="135"/>
      <c r="E23" s="135"/>
      <c r="F23" s="135"/>
      <c r="G23" s="135"/>
      <c r="H23" s="135"/>
      <c r="I23" s="135"/>
      <c r="J23" s="136"/>
      <c r="K23" s="440"/>
      <c r="L23" s="440"/>
      <c r="M23" s="440"/>
      <c r="N23" s="440"/>
      <c r="O23" s="440"/>
      <c r="P23" s="440"/>
      <c r="Q23" s="440"/>
      <c r="R23" s="440"/>
      <c r="S23" s="135"/>
      <c r="T23" s="135"/>
      <c r="U23" s="135"/>
      <c r="V23" s="136"/>
    </row>
    <row r="25" spans="1:22" ht="24.9" customHeight="1">
      <c r="B25" s="139" t="s">
        <v>229</v>
      </c>
    </row>
  </sheetData>
  <sheetProtection selectLockedCells="1" selectUnlockedCells="1"/>
  <mergeCells count="22">
    <mergeCell ref="K20:R20"/>
    <mergeCell ref="K21:R21"/>
    <mergeCell ref="K22:R22"/>
    <mergeCell ref="K23:R23"/>
    <mergeCell ref="K14:R14"/>
    <mergeCell ref="K15:R15"/>
    <mergeCell ref="K16:R16"/>
    <mergeCell ref="K17:R17"/>
    <mergeCell ref="K18:R18"/>
    <mergeCell ref="K19:R19"/>
    <mergeCell ref="K13:R13"/>
    <mergeCell ref="A3:J3"/>
    <mergeCell ref="K3:V3"/>
    <mergeCell ref="K4:R4"/>
    <mergeCell ref="K5:R5"/>
    <mergeCell ref="K6:R6"/>
    <mergeCell ref="K7:R7"/>
    <mergeCell ref="K8:R8"/>
    <mergeCell ref="K9:R9"/>
    <mergeCell ref="K10:R10"/>
    <mergeCell ref="K11:R11"/>
    <mergeCell ref="K12:R12"/>
  </mergeCells>
  <phoneticPr fontId="3"/>
  <pageMargins left="0.78749999999999998" right="0.19652777777777777" top="0.78749999999999998" bottom="0.98402777777777772" header="0.51180555555555551" footer="0.51180555555555551"/>
  <pageSetup paperSize="9" firstPageNumber="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
  <sheetViews>
    <sheetView zoomScaleNormal="100" workbookViewId="0">
      <selection sqref="A1:B1"/>
    </sheetView>
  </sheetViews>
  <sheetFormatPr defaultColWidth="8.8984375" defaultRowHeight="14.4"/>
  <cols>
    <col min="1" max="1" width="8.8984375" style="152" customWidth="1"/>
    <col min="2" max="2" width="65.09765625" style="152" customWidth="1"/>
    <col min="3" max="16384" width="8.8984375" style="152"/>
  </cols>
  <sheetData>
    <row r="4" spans="2:2" ht="155.25" customHeight="1">
      <c r="B4" s="151" t="s">
        <v>235</v>
      </c>
    </row>
  </sheetData>
  <sheetProtection selectLockedCells="1" selectUnlockedCells="1"/>
  <phoneticPr fontId="3"/>
  <pageMargins left="0.7" right="0.7" top="0.75" bottom="0.75" header="0.51180555555555551" footer="0.51180555555555551"/>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V70"/>
  <sheetViews>
    <sheetView showGridLines="0" view="pageBreakPreview" zoomScale="115" zoomScaleNormal="100" zoomScaleSheetLayoutView="115" workbookViewId="0">
      <selection activeCell="K42" sqref="K42"/>
    </sheetView>
  </sheetViews>
  <sheetFormatPr defaultColWidth="2.19921875" defaultRowHeight="20.100000000000001" customHeight="1"/>
  <cols>
    <col min="1" max="1" width="2.19921875" style="1"/>
    <col min="2" max="38" width="2.59765625" style="1" customWidth="1"/>
    <col min="39" max="16384" width="2.19921875" style="1"/>
  </cols>
  <sheetData>
    <row r="1" spans="1:74" ht="14.25" customHeight="1">
      <c r="B1" s="2" t="s">
        <v>0</v>
      </c>
      <c r="P1" s="3"/>
      <c r="W1" s="1" t="s">
        <v>1</v>
      </c>
      <c r="Y1" s="4"/>
      <c r="Z1" s="4"/>
      <c r="AA1" s="4"/>
      <c r="AB1" s="4"/>
      <c r="AC1" s="4"/>
      <c r="AD1" s="4"/>
      <c r="AE1" s="4"/>
      <c r="AF1" s="4"/>
      <c r="AG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row>
    <row r="2" spans="1:74" ht="14.25" customHeight="1">
      <c r="Y2" s="4"/>
      <c r="Z2" s="4"/>
      <c r="AA2" s="4"/>
      <c r="AB2" s="4"/>
      <c r="AC2" s="4"/>
      <c r="AD2" s="4"/>
      <c r="AE2" s="4"/>
      <c r="AF2" s="4"/>
      <c r="AG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row>
    <row r="3" spans="1:74" ht="14.25" customHeight="1">
      <c r="X3" s="5"/>
      <c r="Y3" s="5"/>
      <c r="Z3" s="5"/>
      <c r="AA3" s="5"/>
      <c r="AB3" s="5"/>
      <c r="AC3" s="5"/>
      <c r="AD3" s="5"/>
      <c r="AE3" s="5"/>
      <c r="AF3" s="5"/>
      <c r="AG3" s="5"/>
      <c r="AH3" s="5"/>
      <c r="AI3" s="5"/>
      <c r="AJ3" s="5"/>
      <c r="AK3" s="5"/>
      <c r="AL3" s="5"/>
      <c r="AO3" s="4"/>
      <c r="AP3" s="4"/>
      <c r="AQ3" s="4"/>
      <c r="AR3" s="4"/>
      <c r="AS3" s="4"/>
      <c r="AT3" s="4"/>
      <c r="AU3" s="4"/>
      <c r="AV3" s="4"/>
      <c r="AW3" s="4"/>
      <c r="AX3" s="4"/>
      <c r="AY3" s="4"/>
      <c r="AZ3" s="4"/>
      <c r="BA3" s="4"/>
      <c r="BB3" s="4"/>
      <c r="BC3" s="4"/>
      <c r="BD3" s="4"/>
      <c r="BE3" s="4"/>
      <c r="BF3" s="4"/>
      <c r="BG3" s="4"/>
      <c r="BH3" s="4"/>
      <c r="BI3" s="4"/>
      <c r="BJ3" s="5"/>
      <c r="BK3" s="5"/>
      <c r="BL3" s="5"/>
      <c r="BN3" s="5"/>
      <c r="BO3" s="5"/>
      <c r="BP3" s="5"/>
      <c r="BQ3" s="5"/>
      <c r="BR3" s="5"/>
      <c r="BS3" s="5"/>
      <c r="BT3" s="5"/>
      <c r="BU3" s="5"/>
      <c r="BV3" s="5"/>
    </row>
    <row r="4" spans="1:74" ht="14.25" customHeight="1">
      <c r="A4" s="314" t="s">
        <v>2</v>
      </c>
      <c r="B4" s="314"/>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5"/>
      <c r="AL4" s="5"/>
      <c r="AO4" s="4"/>
      <c r="AP4" s="4"/>
      <c r="AQ4" s="4"/>
      <c r="AR4" s="4"/>
      <c r="AS4" s="4"/>
      <c r="AT4" s="4"/>
      <c r="AU4" s="4"/>
      <c r="AV4" s="4"/>
      <c r="AW4" s="4"/>
      <c r="AX4" s="4"/>
      <c r="AY4" s="4"/>
      <c r="AZ4" s="4"/>
      <c r="BA4" s="4"/>
      <c r="BB4" s="4"/>
      <c r="BC4" s="4"/>
      <c r="BD4" s="4"/>
      <c r="BE4" s="4"/>
      <c r="BF4" s="4"/>
      <c r="BG4" s="4"/>
      <c r="BH4" s="4"/>
      <c r="BI4" s="4"/>
      <c r="BJ4" s="5"/>
      <c r="BK4" s="5"/>
      <c r="BL4" s="5"/>
      <c r="BN4" s="5"/>
      <c r="BO4" s="5"/>
      <c r="BP4" s="5"/>
      <c r="BQ4" s="5"/>
      <c r="BR4" s="5"/>
      <c r="BS4" s="5"/>
      <c r="BT4" s="5"/>
      <c r="BU4" s="5"/>
      <c r="BV4" s="5"/>
    </row>
    <row r="5" spans="1:74" ht="14.25" customHeight="1">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row>
    <row r="6" spans="1:74" ht="14.25" customHeight="1">
      <c r="G6" s="4"/>
      <c r="H6" s="4"/>
      <c r="I6" s="4"/>
      <c r="J6" s="4"/>
      <c r="K6" s="4"/>
      <c r="L6" s="4"/>
      <c r="M6" s="4"/>
      <c r="N6" s="4"/>
      <c r="O6" s="4"/>
      <c r="P6" s="4"/>
      <c r="Q6" s="4"/>
      <c r="R6" s="4"/>
      <c r="S6" s="4"/>
      <c r="T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row>
    <row r="7" spans="1:74" ht="14.25" customHeight="1">
      <c r="C7" s="4"/>
      <c r="D7" s="4"/>
      <c r="F7" s="4"/>
      <c r="G7" s="4"/>
      <c r="H7" s="4"/>
      <c r="I7" s="4"/>
      <c r="J7" s="4"/>
      <c r="K7" s="4"/>
      <c r="L7" s="4"/>
      <c r="M7" s="4"/>
      <c r="Z7" s="315"/>
      <c r="AA7" s="315"/>
      <c r="AB7" s="315"/>
      <c r="AC7" s="315"/>
      <c r="AD7" s="1" t="s">
        <v>3</v>
      </c>
      <c r="AE7" s="315"/>
      <c r="AF7" s="315"/>
      <c r="AG7" s="1" t="s">
        <v>4</v>
      </c>
      <c r="AH7" s="315"/>
      <c r="AI7" s="315"/>
      <c r="AJ7" s="1" t="s">
        <v>5</v>
      </c>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row>
    <row r="8" spans="1:74" ht="14.25" customHeight="1">
      <c r="C8" s="4"/>
      <c r="D8" s="4"/>
      <c r="E8" s="4"/>
      <c r="F8" s="4"/>
      <c r="G8" s="4"/>
      <c r="H8" s="4"/>
      <c r="I8" s="4"/>
      <c r="J8" s="4"/>
      <c r="K8" s="4"/>
      <c r="L8" s="4"/>
      <c r="M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row>
    <row r="9" spans="1:74" ht="18" customHeight="1">
      <c r="B9" s="316"/>
      <c r="C9" s="316"/>
      <c r="D9" s="316"/>
      <c r="E9" s="316"/>
      <c r="F9" s="316"/>
      <c r="G9" s="317" t="s">
        <v>6</v>
      </c>
      <c r="H9" s="317"/>
      <c r="I9" s="317"/>
      <c r="J9" s="317"/>
      <c r="K9" s="317"/>
      <c r="L9" s="4"/>
      <c r="M9" s="4"/>
      <c r="S9" s="318" t="s">
        <v>7</v>
      </c>
      <c r="T9" s="318"/>
      <c r="U9" s="318"/>
      <c r="V9" s="318"/>
      <c r="W9" s="319"/>
      <c r="X9" s="319"/>
      <c r="Y9" s="319"/>
      <c r="Z9" s="319"/>
      <c r="AA9" s="319"/>
      <c r="AB9" s="319"/>
      <c r="AC9" s="319"/>
      <c r="AD9" s="319"/>
      <c r="AE9" s="319"/>
      <c r="AF9" s="319"/>
      <c r="AG9" s="319"/>
      <c r="AH9" s="319"/>
      <c r="AI9" s="319"/>
      <c r="AJ9" s="319"/>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row>
    <row r="10" spans="1:74" ht="18" customHeight="1">
      <c r="B10" s="316"/>
      <c r="C10" s="316"/>
      <c r="D10" s="316"/>
      <c r="E10" s="316"/>
      <c r="F10" s="316"/>
      <c r="G10" s="317"/>
      <c r="H10" s="317"/>
      <c r="I10" s="317"/>
      <c r="J10" s="317"/>
      <c r="K10" s="317"/>
      <c r="L10" s="4"/>
      <c r="M10" s="4"/>
      <c r="S10" s="318"/>
      <c r="T10" s="318"/>
      <c r="U10" s="318"/>
      <c r="V10" s="318"/>
      <c r="W10" s="319"/>
      <c r="X10" s="319"/>
      <c r="Y10" s="319"/>
      <c r="Z10" s="319"/>
      <c r="AA10" s="319"/>
      <c r="AB10" s="319"/>
      <c r="AC10" s="319"/>
      <c r="AD10" s="319"/>
      <c r="AE10" s="319"/>
      <c r="AF10" s="319"/>
      <c r="AG10" s="319"/>
      <c r="AH10" s="319"/>
      <c r="AI10" s="319"/>
      <c r="AJ10" s="319"/>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row>
    <row r="11" spans="1:74" ht="18" customHeight="1">
      <c r="C11" s="4"/>
      <c r="D11" s="4"/>
      <c r="E11" s="4"/>
      <c r="F11" s="4"/>
      <c r="G11" s="4"/>
      <c r="H11" s="4"/>
      <c r="I11" s="4"/>
      <c r="J11" s="4"/>
      <c r="K11" s="4"/>
      <c r="L11" s="4"/>
      <c r="M11" s="4"/>
      <c r="O11" s="6" t="s">
        <v>8</v>
      </c>
      <c r="S11" s="318" t="s">
        <v>9</v>
      </c>
      <c r="T11" s="318"/>
      <c r="U11" s="318"/>
      <c r="V11" s="318"/>
      <c r="W11" s="320"/>
      <c r="X11" s="320"/>
      <c r="Y11" s="320"/>
      <c r="Z11" s="320"/>
      <c r="AA11" s="320"/>
      <c r="AB11" s="320"/>
      <c r="AC11" s="320"/>
      <c r="AD11" s="320"/>
      <c r="AE11" s="320"/>
      <c r="AF11" s="320"/>
      <c r="AG11" s="320"/>
      <c r="AH11" s="320"/>
      <c r="AI11" s="320"/>
      <c r="AJ11" s="320"/>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row>
    <row r="12" spans="1:74" ht="18" customHeight="1">
      <c r="C12" s="4"/>
      <c r="D12" s="4"/>
      <c r="E12" s="4"/>
      <c r="F12" s="4"/>
      <c r="G12" s="4"/>
      <c r="H12" s="4"/>
      <c r="I12" s="4"/>
      <c r="J12" s="4"/>
      <c r="K12" s="4"/>
      <c r="L12" s="4"/>
      <c r="M12" s="4"/>
      <c r="S12" s="318"/>
      <c r="T12" s="318"/>
      <c r="U12" s="318"/>
      <c r="V12" s="318"/>
      <c r="W12" s="320"/>
      <c r="X12" s="320"/>
      <c r="Y12" s="320"/>
      <c r="Z12" s="320"/>
      <c r="AA12" s="320"/>
      <c r="AB12" s="320"/>
      <c r="AC12" s="320"/>
      <c r="AD12" s="320"/>
      <c r="AE12" s="320"/>
      <c r="AF12" s="320"/>
      <c r="AG12" s="320"/>
      <c r="AH12" s="320"/>
      <c r="AI12" s="320"/>
      <c r="AJ12" s="320"/>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row>
    <row r="13" spans="1:74" ht="18" customHeight="1">
      <c r="C13" s="4"/>
      <c r="D13" s="4"/>
      <c r="E13" s="4"/>
      <c r="F13" s="4"/>
      <c r="G13" s="4"/>
      <c r="H13" s="4"/>
      <c r="I13" s="4"/>
      <c r="J13" s="4"/>
      <c r="K13" s="4"/>
      <c r="L13" s="4"/>
      <c r="M13" s="4"/>
      <c r="S13" s="318" t="s">
        <v>10</v>
      </c>
      <c r="T13" s="318"/>
      <c r="U13" s="318"/>
      <c r="V13" s="318"/>
      <c r="W13" s="318"/>
      <c r="X13" s="318"/>
      <c r="Y13" s="318"/>
      <c r="Z13" s="319"/>
      <c r="AA13" s="319"/>
      <c r="AB13" s="319"/>
      <c r="AC13" s="319"/>
      <c r="AD13" s="319"/>
      <c r="AE13" s="319"/>
      <c r="AF13" s="319"/>
      <c r="AG13" s="319"/>
      <c r="AH13" s="319"/>
      <c r="AI13" s="319"/>
      <c r="AJ13" s="319"/>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row>
    <row r="14" spans="1:74" ht="18" customHeight="1">
      <c r="C14" s="4"/>
      <c r="D14" s="4"/>
      <c r="E14" s="4"/>
      <c r="F14" s="4"/>
      <c r="G14" s="4"/>
      <c r="H14" s="4"/>
      <c r="I14" s="4"/>
      <c r="J14" s="4"/>
      <c r="K14" s="4"/>
      <c r="L14" s="4"/>
      <c r="M14" s="4"/>
      <c r="S14" s="318"/>
      <c r="T14" s="318"/>
      <c r="U14" s="318"/>
      <c r="V14" s="318"/>
      <c r="W14" s="318"/>
      <c r="X14" s="318"/>
      <c r="Y14" s="318"/>
      <c r="Z14" s="319"/>
      <c r="AA14" s="319"/>
      <c r="AB14" s="319"/>
      <c r="AC14" s="319"/>
      <c r="AD14" s="319"/>
      <c r="AE14" s="319"/>
      <c r="AF14" s="319"/>
      <c r="AG14" s="319"/>
      <c r="AH14" s="319"/>
      <c r="AI14" s="319"/>
      <c r="AJ14" s="319"/>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row>
    <row r="15" spans="1:74" ht="15.6" customHeight="1">
      <c r="C15" s="4"/>
      <c r="D15" s="4"/>
      <c r="E15" s="4"/>
      <c r="F15" s="4"/>
      <c r="G15" s="4"/>
      <c r="H15" s="4"/>
      <c r="I15" s="4"/>
      <c r="J15" s="4"/>
      <c r="K15" s="4"/>
      <c r="L15" s="4"/>
      <c r="M15" s="4"/>
      <c r="S15" s="7"/>
      <c r="T15" s="7"/>
      <c r="U15" s="7"/>
      <c r="V15" s="7"/>
      <c r="W15" s="7"/>
      <c r="X15" s="7"/>
      <c r="Y15" s="7"/>
      <c r="Z15" s="8"/>
      <c r="AA15" s="8"/>
      <c r="AB15" s="8"/>
      <c r="AC15" s="8"/>
      <c r="AD15" s="8"/>
      <c r="AE15" s="8"/>
      <c r="AF15" s="8"/>
      <c r="AG15" s="8"/>
      <c r="AH15" s="8"/>
      <c r="AI15" s="8"/>
      <c r="AJ15" s="8"/>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row>
    <row r="16" spans="1:74" ht="14.25" customHeight="1">
      <c r="E16" s="1" t="s">
        <v>11</v>
      </c>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row>
    <row r="17" spans="1:74" ht="14.25" customHeight="1">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row>
    <row r="18" spans="1:74" s="4" customFormat="1" ht="18" customHeight="1">
      <c r="I18" s="5"/>
      <c r="J18" s="5"/>
      <c r="K18" s="5"/>
      <c r="L18" s="5"/>
      <c r="M18" s="5"/>
      <c r="N18" s="5"/>
      <c r="O18" s="5"/>
      <c r="P18" s="5"/>
      <c r="Q18" s="5"/>
      <c r="R18" s="5"/>
      <c r="S18" s="5"/>
      <c r="T18" s="311" t="s">
        <v>12</v>
      </c>
      <c r="U18" s="312"/>
      <c r="V18" s="312"/>
      <c r="W18" s="312"/>
      <c r="X18" s="312"/>
      <c r="Y18" s="312"/>
      <c r="Z18" s="313"/>
      <c r="AA18" s="9"/>
      <c r="AB18" s="10"/>
      <c r="AC18" s="10"/>
      <c r="AD18" s="10"/>
      <c r="AE18" s="10"/>
      <c r="AF18" s="10"/>
      <c r="AG18" s="10"/>
      <c r="AH18" s="10"/>
      <c r="AI18" s="10"/>
      <c r="AJ18" s="11"/>
      <c r="AK18" s="5"/>
      <c r="AL18" s="5"/>
      <c r="AO18" s="12"/>
      <c r="AP18" s="12"/>
      <c r="AQ18" s="12"/>
      <c r="AR18" s="12"/>
      <c r="AS18" s="12"/>
      <c r="AT18" s="12"/>
      <c r="AU18" s="12"/>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row>
    <row r="19" spans="1:74" s="4" customFormat="1" ht="18" customHeight="1">
      <c r="I19" s="5"/>
      <c r="J19" s="5"/>
      <c r="K19" s="5"/>
      <c r="L19" s="5"/>
      <c r="M19" s="5"/>
      <c r="N19" s="5"/>
      <c r="O19" s="5"/>
      <c r="P19" s="5"/>
      <c r="Q19" s="5"/>
      <c r="R19" s="5"/>
      <c r="S19" s="5"/>
      <c r="T19" s="311" t="s">
        <v>13</v>
      </c>
      <c r="U19" s="312"/>
      <c r="V19" s="312"/>
      <c r="W19" s="313"/>
      <c r="X19" s="13"/>
      <c r="Y19" s="14"/>
      <c r="Z19" s="14"/>
      <c r="AA19" s="14"/>
      <c r="AB19" s="14"/>
      <c r="AC19" s="14"/>
      <c r="AD19" s="14"/>
      <c r="AE19" s="14"/>
      <c r="AF19" s="14"/>
      <c r="AG19" s="14"/>
      <c r="AH19" s="14"/>
      <c r="AI19" s="14"/>
      <c r="AJ19" s="15"/>
      <c r="AK19" s="5"/>
      <c r="AL19" s="5"/>
      <c r="AO19" s="12"/>
      <c r="AP19" s="12"/>
      <c r="AQ19" s="12"/>
      <c r="AR19" s="12"/>
      <c r="AS19" s="12"/>
      <c r="AT19" s="12"/>
      <c r="AU19" s="12"/>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4" s="4" customFormat="1" ht="14.25" customHeight="1">
      <c r="B20" s="250" t="s">
        <v>14</v>
      </c>
      <c r="C20" s="293"/>
      <c r="D20" s="293"/>
      <c r="E20" s="293"/>
      <c r="F20" s="293"/>
      <c r="G20" s="293"/>
      <c r="H20" s="293"/>
      <c r="I20" s="293"/>
      <c r="J20" s="293"/>
      <c r="K20" s="293"/>
      <c r="L20" s="293"/>
      <c r="M20" s="293"/>
      <c r="N20" s="293"/>
      <c r="O20" s="293"/>
      <c r="P20" s="293"/>
      <c r="Q20" s="293"/>
      <c r="R20" s="293"/>
      <c r="S20" s="251"/>
      <c r="T20" s="298" t="s">
        <v>9</v>
      </c>
      <c r="U20" s="299"/>
      <c r="V20" s="299"/>
      <c r="W20" s="300"/>
      <c r="X20" s="300"/>
      <c r="Y20" s="300"/>
      <c r="Z20" s="300"/>
      <c r="AA20" s="300"/>
      <c r="AB20" s="300"/>
      <c r="AC20" s="300"/>
      <c r="AD20" s="300"/>
      <c r="AE20" s="300"/>
      <c r="AF20" s="300"/>
      <c r="AG20" s="300"/>
      <c r="AH20" s="300"/>
      <c r="AI20" s="300"/>
      <c r="AJ20" s="301"/>
      <c r="AK20" s="5"/>
      <c r="AL20" s="5"/>
      <c r="AO20" s="12"/>
      <c r="AP20" s="12"/>
      <c r="AQ20" s="12"/>
      <c r="AR20" s="12"/>
      <c r="AS20" s="12"/>
      <c r="AT20" s="12"/>
      <c r="AU20" s="12"/>
      <c r="AV20" s="5"/>
      <c r="AW20" s="5"/>
      <c r="AX20" s="5"/>
      <c r="AY20" s="5"/>
      <c r="AZ20" s="16"/>
      <c r="BA20" s="16"/>
      <c r="BB20" s="5"/>
      <c r="BC20" s="5"/>
      <c r="BD20" s="5"/>
      <c r="BE20" s="5"/>
      <c r="BF20" s="12"/>
      <c r="BG20" s="16"/>
      <c r="BH20" s="5"/>
      <c r="BJ20" s="5"/>
      <c r="BL20" s="5"/>
      <c r="BM20" s="5"/>
      <c r="BN20" s="5"/>
      <c r="BO20" s="5"/>
      <c r="BQ20" s="5"/>
      <c r="BR20" s="5"/>
      <c r="BS20" s="5"/>
      <c r="BT20" s="5"/>
      <c r="BU20" s="5"/>
      <c r="BV20" s="5"/>
    </row>
    <row r="21" spans="1:74" s="4" customFormat="1" ht="14.25" customHeight="1">
      <c r="B21" s="294"/>
      <c r="C21" s="295"/>
      <c r="D21" s="295"/>
      <c r="E21" s="295"/>
      <c r="F21" s="295"/>
      <c r="G21" s="295"/>
      <c r="H21" s="295"/>
      <c r="I21" s="295"/>
      <c r="J21" s="295"/>
      <c r="K21" s="295"/>
      <c r="L21" s="295"/>
      <c r="M21" s="295"/>
      <c r="N21" s="295"/>
      <c r="O21" s="295"/>
      <c r="P21" s="295"/>
      <c r="Q21" s="295"/>
      <c r="R21" s="295"/>
      <c r="S21" s="296"/>
      <c r="T21" s="302"/>
      <c r="U21" s="303"/>
      <c r="V21" s="303"/>
      <c r="W21" s="260"/>
      <c r="X21" s="260"/>
      <c r="Y21" s="260"/>
      <c r="Z21" s="260"/>
      <c r="AA21" s="260"/>
      <c r="AB21" s="260"/>
      <c r="AC21" s="260"/>
      <c r="AD21" s="260"/>
      <c r="AE21" s="260"/>
      <c r="AF21" s="260"/>
      <c r="AG21" s="260"/>
      <c r="AH21" s="260"/>
      <c r="AI21" s="260"/>
      <c r="AJ21" s="261"/>
      <c r="AK21" s="5"/>
      <c r="AL21" s="5"/>
      <c r="AO21" s="12"/>
      <c r="AP21" s="12"/>
      <c r="AQ21" s="12"/>
      <c r="AR21" s="12"/>
      <c r="AS21" s="12"/>
      <c r="AT21" s="12"/>
      <c r="AU21" s="12"/>
      <c r="AV21" s="5"/>
      <c r="AW21" s="5"/>
      <c r="AX21" s="5"/>
      <c r="AY21" s="5"/>
      <c r="AZ21" s="16"/>
      <c r="BA21" s="16"/>
      <c r="BB21" s="5"/>
      <c r="BC21" s="5"/>
      <c r="BD21" s="5"/>
      <c r="BE21" s="5"/>
      <c r="BF21" s="16"/>
      <c r="BG21" s="16"/>
      <c r="BH21" s="5"/>
      <c r="BJ21" s="5"/>
      <c r="BL21" s="5"/>
      <c r="BM21" s="5"/>
      <c r="BN21" s="5"/>
      <c r="BO21" s="5"/>
      <c r="BP21" s="5"/>
      <c r="BQ21" s="5"/>
      <c r="BR21" s="5"/>
      <c r="BS21" s="5"/>
      <c r="BT21" s="5"/>
      <c r="BU21" s="5"/>
      <c r="BV21" s="5"/>
    </row>
    <row r="22" spans="1:74" s="4" customFormat="1" ht="14.25" customHeight="1">
      <c r="B22" s="294"/>
      <c r="C22" s="295"/>
      <c r="D22" s="295"/>
      <c r="E22" s="295"/>
      <c r="F22" s="295"/>
      <c r="G22" s="295"/>
      <c r="H22" s="295"/>
      <c r="I22" s="295"/>
      <c r="J22" s="295"/>
      <c r="K22" s="295"/>
      <c r="L22" s="295"/>
      <c r="M22" s="295"/>
      <c r="N22" s="295"/>
      <c r="O22" s="295"/>
      <c r="P22" s="295"/>
      <c r="Q22" s="295"/>
      <c r="R22" s="295"/>
      <c r="S22" s="296"/>
      <c r="T22" s="298" t="s">
        <v>7</v>
      </c>
      <c r="U22" s="299"/>
      <c r="V22" s="299"/>
      <c r="W22" s="299"/>
      <c r="X22" s="299"/>
      <c r="Y22" s="299"/>
      <c r="Z22" s="299"/>
      <c r="AA22" s="299"/>
      <c r="AB22" s="299"/>
      <c r="AC22" s="299"/>
      <c r="AD22" s="299"/>
      <c r="AE22" s="299"/>
      <c r="AF22" s="299"/>
      <c r="AG22" s="299"/>
      <c r="AH22" s="299"/>
      <c r="AI22" s="299"/>
      <c r="AJ22" s="304"/>
      <c r="AK22" s="5"/>
      <c r="AL22" s="5"/>
      <c r="AO22" s="12"/>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row>
    <row r="23" spans="1:74" s="4" customFormat="1" ht="14.25" customHeight="1">
      <c r="B23" s="294"/>
      <c r="C23" s="295"/>
      <c r="D23" s="295"/>
      <c r="E23" s="295"/>
      <c r="F23" s="295"/>
      <c r="G23" s="295"/>
      <c r="H23" s="295"/>
      <c r="I23" s="295"/>
      <c r="J23" s="295"/>
      <c r="K23" s="295"/>
      <c r="L23" s="295"/>
      <c r="M23" s="295"/>
      <c r="N23" s="295"/>
      <c r="O23" s="295"/>
      <c r="P23" s="295"/>
      <c r="Q23" s="295"/>
      <c r="R23" s="295"/>
      <c r="S23" s="296"/>
      <c r="T23" s="305"/>
      <c r="U23" s="306"/>
      <c r="V23" s="306"/>
      <c r="W23" s="306"/>
      <c r="X23" s="306"/>
      <c r="Y23" s="306"/>
      <c r="Z23" s="306"/>
      <c r="AA23" s="306"/>
      <c r="AB23" s="306"/>
      <c r="AC23" s="306"/>
      <c r="AD23" s="306"/>
      <c r="AE23" s="306"/>
      <c r="AF23" s="306"/>
      <c r="AG23" s="306"/>
      <c r="AH23" s="306"/>
      <c r="AI23" s="306"/>
      <c r="AJ23" s="307"/>
      <c r="AK23" s="5"/>
      <c r="AL23" s="5"/>
      <c r="AO23" s="12"/>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row>
    <row r="24" spans="1:74" s="4" customFormat="1" ht="14.25" customHeight="1">
      <c r="B24" s="252"/>
      <c r="C24" s="297"/>
      <c r="D24" s="297"/>
      <c r="E24" s="297"/>
      <c r="F24" s="297"/>
      <c r="G24" s="297"/>
      <c r="H24" s="297"/>
      <c r="I24" s="297"/>
      <c r="J24" s="297"/>
      <c r="K24" s="297"/>
      <c r="L24" s="297"/>
      <c r="M24" s="297"/>
      <c r="N24" s="297"/>
      <c r="O24" s="297"/>
      <c r="P24" s="297"/>
      <c r="Q24" s="297"/>
      <c r="R24" s="297"/>
      <c r="S24" s="253"/>
      <c r="T24" s="308"/>
      <c r="U24" s="309"/>
      <c r="V24" s="309"/>
      <c r="W24" s="309"/>
      <c r="X24" s="309"/>
      <c r="Y24" s="309"/>
      <c r="Z24" s="309"/>
      <c r="AA24" s="309"/>
      <c r="AB24" s="309"/>
      <c r="AC24" s="309"/>
      <c r="AD24" s="309"/>
      <c r="AE24" s="309"/>
      <c r="AF24" s="309"/>
      <c r="AG24" s="309"/>
      <c r="AH24" s="309"/>
      <c r="AI24" s="309"/>
      <c r="AJ24" s="310"/>
      <c r="AO24" s="12"/>
      <c r="AP24" s="12"/>
    </row>
    <row r="25" spans="1:74" s="4" customFormat="1" ht="27" customHeight="1">
      <c r="B25" s="285" t="s">
        <v>15</v>
      </c>
      <c r="C25" s="286"/>
      <c r="D25" s="286"/>
      <c r="E25" s="286"/>
      <c r="F25" s="286"/>
      <c r="G25" s="286"/>
      <c r="H25" s="286"/>
      <c r="I25" s="286"/>
      <c r="J25" s="286"/>
      <c r="K25" s="286"/>
      <c r="L25" s="286"/>
      <c r="M25" s="286"/>
      <c r="N25" s="286"/>
      <c r="O25" s="286"/>
      <c r="P25" s="286"/>
      <c r="Q25" s="286"/>
      <c r="R25" s="286"/>
      <c r="S25" s="287"/>
      <c r="T25" s="290"/>
      <c r="U25" s="291"/>
      <c r="V25" s="291"/>
      <c r="W25" s="291"/>
      <c r="X25" s="291"/>
      <c r="Y25" s="291"/>
      <c r="Z25" s="291"/>
      <c r="AA25" s="291"/>
      <c r="AB25" s="291"/>
      <c r="AC25" s="291"/>
      <c r="AD25" s="291"/>
      <c r="AE25" s="291"/>
      <c r="AF25" s="291"/>
      <c r="AG25" s="291"/>
      <c r="AH25" s="291"/>
      <c r="AI25" s="291"/>
      <c r="AJ25" s="292"/>
      <c r="AO25" s="12"/>
      <c r="AP25" s="12"/>
    </row>
    <row r="26" spans="1:74" s="4" customFormat="1" ht="14.25" customHeight="1">
      <c r="B26" s="285" t="s">
        <v>16</v>
      </c>
      <c r="C26" s="286"/>
      <c r="D26" s="286"/>
      <c r="E26" s="286"/>
      <c r="F26" s="286"/>
      <c r="G26" s="286"/>
      <c r="H26" s="286"/>
      <c r="I26" s="286"/>
      <c r="J26" s="286"/>
      <c r="K26" s="286"/>
      <c r="L26" s="286"/>
      <c r="M26" s="286"/>
      <c r="N26" s="286"/>
      <c r="O26" s="286"/>
      <c r="P26" s="286"/>
      <c r="Q26" s="286"/>
      <c r="R26" s="286"/>
      <c r="S26" s="287"/>
      <c r="T26" s="285"/>
      <c r="U26" s="286"/>
      <c r="V26" s="286"/>
      <c r="W26" s="286"/>
      <c r="X26" s="286"/>
      <c r="Y26" s="17" t="s">
        <v>17</v>
      </c>
      <c r="Z26" s="286"/>
      <c r="AA26" s="286"/>
      <c r="AB26" s="286"/>
      <c r="AC26" s="17" t="s">
        <v>18</v>
      </c>
      <c r="AD26" s="286"/>
      <c r="AE26" s="286"/>
      <c r="AF26" s="286"/>
      <c r="AG26" s="17" t="s">
        <v>19</v>
      </c>
      <c r="AH26" s="286"/>
      <c r="AI26" s="286"/>
      <c r="AJ26" s="287"/>
      <c r="AO26" s="12"/>
      <c r="AP26" s="12"/>
    </row>
    <row r="27" spans="1:74" s="4" customFormat="1" ht="14.25" customHeight="1">
      <c r="B27" s="285" t="s">
        <v>20</v>
      </c>
      <c r="C27" s="286"/>
      <c r="D27" s="286"/>
      <c r="E27" s="286"/>
      <c r="F27" s="286"/>
      <c r="G27" s="286"/>
      <c r="H27" s="286"/>
      <c r="I27" s="286"/>
      <c r="J27" s="286"/>
      <c r="K27" s="286"/>
      <c r="L27" s="286"/>
      <c r="M27" s="286"/>
      <c r="N27" s="286"/>
      <c r="O27" s="286"/>
      <c r="P27" s="286"/>
      <c r="Q27" s="286"/>
      <c r="R27" s="286"/>
      <c r="S27" s="287"/>
      <c r="T27" s="285" t="s">
        <v>21</v>
      </c>
      <c r="U27" s="286"/>
      <c r="V27" s="286"/>
      <c r="W27" s="286"/>
      <c r="X27" s="286"/>
      <c r="Y27" s="286"/>
      <c r="Z27" s="286"/>
      <c r="AA27" s="286"/>
      <c r="AB27" s="286"/>
      <c r="AC27" s="286"/>
      <c r="AD27" s="286"/>
      <c r="AE27" s="286"/>
      <c r="AF27" s="286"/>
      <c r="AG27" s="286"/>
      <c r="AH27" s="286"/>
      <c r="AI27" s="286"/>
      <c r="AJ27" s="287"/>
      <c r="AO27" s="12"/>
      <c r="AP27" s="12"/>
    </row>
    <row r="28" spans="1:74" s="4" customFormat="1" ht="14.25" customHeight="1">
      <c r="B28" s="250"/>
      <c r="C28" s="251"/>
      <c r="D28" s="18" t="s">
        <v>22</v>
      </c>
      <c r="E28" s="19"/>
      <c r="F28" s="19"/>
      <c r="G28" s="19"/>
      <c r="H28" s="19"/>
      <c r="I28" s="19"/>
      <c r="J28" s="19"/>
      <c r="K28" s="19"/>
      <c r="L28" s="19"/>
      <c r="M28" s="19"/>
      <c r="N28" s="19"/>
      <c r="O28" s="19"/>
      <c r="P28" s="19"/>
      <c r="Q28" s="20"/>
      <c r="R28" s="20"/>
      <c r="S28" s="21"/>
      <c r="T28" s="22" t="s">
        <v>23</v>
      </c>
      <c r="U28" s="20"/>
      <c r="V28" s="20"/>
      <c r="W28" s="20"/>
      <c r="X28" s="20"/>
      <c r="Y28" s="20"/>
      <c r="Z28" s="20"/>
      <c r="AA28" s="20"/>
      <c r="AB28" s="20"/>
      <c r="AC28" s="20"/>
      <c r="AD28" s="20"/>
      <c r="AE28" s="20"/>
      <c r="AF28" s="20"/>
      <c r="AG28" s="20"/>
      <c r="AH28" s="20"/>
      <c r="AI28" s="20"/>
      <c r="AJ28" s="21"/>
      <c r="AO28" s="12"/>
      <c r="AP28" s="12"/>
    </row>
    <row r="29" spans="1:74" s="4" customFormat="1" ht="14.25" customHeight="1">
      <c r="B29" s="288"/>
      <c r="C29" s="289"/>
      <c r="D29" s="23" t="s">
        <v>24</v>
      </c>
      <c r="E29" s="24"/>
      <c r="F29" s="24"/>
      <c r="G29" s="24"/>
      <c r="H29" s="17"/>
      <c r="I29" s="17"/>
      <c r="J29" s="17"/>
      <c r="K29" s="17"/>
      <c r="L29" s="17"/>
      <c r="M29" s="17"/>
      <c r="N29" s="17"/>
      <c r="O29" s="17"/>
      <c r="P29" s="17"/>
      <c r="Q29" s="17"/>
      <c r="R29" s="20"/>
      <c r="S29" s="21"/>
      <c r="T29" s="256"/>
      <c r="U29" s="257"/>
      <c r="V29" s="257"/>
      <c r="W29" s="257"/>
      <c r="X29" s="257"/>
      <c r="Y29" s="257"/>
      <c r="Z29" s="257"/>
      <c r="AA29" s="257"/>
      <c r="AB29" s="257"/>
      <c r="AC29" s="257"/>
      <c r="AD29" s="257"/>
      <c r="AE29" s="257"/>
      <c r="AF29" s="257"/>
      <c r="AG29" s="257"/>
      <c r="AH29" s="257"/>
      <c r="AI29" s="257"/>
      <c r="AJ29" s="258"/>
      <c r="AO29" s="12"/>
      <c r="AP29" s="12"/>
    </row>
    <row r="30" spans="1:74" s="4" customFormat="1" ht="14.25" customHeight="1">
      <c r="A30" s="155"/>
      <c r="B30" s="262"/>
      <c r="C30" s="263"/>
      <c r="D30" s="145" t="s">
        <v>25</v>
      </c>
      <c r="E30" s="142"/>
      <c r="F30" s="142"/>
      <c r="G30" s="142"/>
      <c r="H30" s="142"/>
      <c r="I30" s="142"/>
      <c r="J30" s="142"/>
      <c r="K30" s="142"/>
      <c r="L30" s="142"/>
      <c r="M30" s="142"/>
      <c r="N30" s="142"/>
      <c r="O30" s="142"/>
      <c r="P30" s="142"/>
      <c r="Q30" s="142"/>
      <c r="R30" s="142"/>
      <c r="S30" s="146"/>
      <c r="T30" s="256"/>
      <c r="U30" s="257"/>
      <c r="V30" s="257"/>
      <c r="W30" s="257"/>
      <c r="X30" s="257"/>
      <c r="Y30" s="257"/>
      <c r="Z30" s="257"/>
      <c r="AA30" s="257"/>
      <c r="AB30" s="257"/>
      <c r="AC30" s="257"/>
      <c r="AD30" s="257"/>
      <c r="AE30" s="257"/>
      <c r="AF30" s="257"/>
      <c r="AG30" s="257"/>
      <c r="AH30" s="257"/>
      <c r="AI30" s="257"/>
      <c r="AJ30" s="258"/>
      <c r="AO30" s="12"/>
      <c r="AP30" s="12"/>
    </row>
    <row r="31" spans="1:74" s="4" customFormat="1" ht="14.25" customHeight="1">
      <c r="A31" s="155"/>
      <c r="B31" s="262"/>
      <c r="C31" s="263"/>
      <c r="D31" s="147" t="s">
        <v>26</v>
      </c>
      <c r="E31" s="141"/>
      <c r="F31" s="141"/>
      <c r="G31" s="141"/>
      <c r="H31" s="141"/>
      <c r="I31" s="141"/>
      <c r="J31" s="141"/>
      <c r="K31" s="141"/>
      <c r="L31" s="141"/>
      <c r="M31" s="141"/>
      <c r="N31" s="141"/>
      <c r="O31" s="141"/>
      <c r="P31" s="141"/>
      <c r="Q31" s="141"/>
      <c r="R31" s="141"/>
      <c r="S31" s="153"/>
      <c r="T31" s="256"/>
      <c r="U31" s="257"/>
      <c r="V31" s="257"/>
      <c r="W31" s="257"/>
      <c r="X31" s="257"/>
      <c r="Y31" s="257"/>
      <c r="Z31" s="257"/>
      <c r="AA31" s="257"/>
      <c r="AB31" s="257"/>
      <c r="AC31" s="257"/>
      <c r="AD31" s="257"/>
      <c r="AE31" s="257"/>
      <c r="AF31" s="257"/>
      <c r="AG31" s="257"/>
      <c r="AH31" s="257"/>
      <c r="AI31" s="257"/>
      <c r="AJ31" s="258"/>
      <c r="AO31" s="12"/>
      <c r="AP31" s="12"/>
    </row>
    <row r="32" spans="1:74" s="4" customFormat="1" ht="14.25" customHeight="1">
      <c r="A32" s="155"/>
      <c r="B32" s="262"/>
      <c r="C32" s="263"/>
      <c r="D32" s="154" t="s">
        <v>27</v>
      </c>
      <c r="E32" s="142"/>
      <c r="F32" s="142"/>
      <c r="G32" s="142"/>
      <c r="H32" s="142"/>
      <c r="I32" s="142"/>
      <c r="J32" s="142"/>
      <c r="K32" s="142"/>
      <c r="L32" s="142"/>
      <c r="M32" s="142"/>
      <c r="N32" s="142"/>
      <c r="O32" s="142"/>
      <c r="P32" s="142"/>
      <c r="Q32" s="142"/>
      <c r="R32" s="143"/>
      <c r="S32" s="144"/>
      <c r="T32" s="256"/>
      <c r="U32" s="257"/>
      <c r="V32" s="257"/>
      <c r="W32" s="257"/>
      <c r="X32" s="257"/>
      <c r="Y32" s="257"/>
      <c r="Z32" s="257"/>
      <c r="AA32" s="257"/>
      <c r="AB32" s="257"/>
      <c r="AC32" s="257"/>
      <c r="AD32" s="257"/>
      <c r="AE32" s="257"/>
      <c r="AF32" s="257"/>
      <c r="AG32" s="257"/>
      <c r="AH32" s="257"/>
      <c r="AI32" s="257"/>
      <c r="AJ32" s="258"/>
      <c r="AO32" s="12"/>
      <c r="AP32" s="12"/>
    </row>
    <row r="33" spans="1:47" s="4" customFormat="1" ht="14.25" customHeight="1">
      <c r="A33" s="155"/>
      <c r="B33" s="262"/>
      <c r="C33" s="263"/>
      <c r="D33" s="154" t="s">
        <v>28</v>
      </c>
      <c r="E33" s="142"/>
      <c r="F33" s="142"/>
      <c r="G33" s="142"/>
      <c r="H33" s="142"/>
      <c r="I33" s="142"/>
      <c r="J33" s="142"/>
      <c r="K33" s="142"/>
      <c r="L33" s="142"/>
      <c r="M33" s="142"/>
      <c r="N33" s="142"/>
      <c r="O33" s="142"/>
      <c r="P33" s="142"/>
      <c r="Q33" s="142"/>
      <c r="R33" s="143"/>
      <c r="S33" s="144"/>
      <c r="T33" s="256"/>
      <c r="U33" s="257"/>
      <c r="V33" s="257"/>
      <c r="W33" s="257"/>
      <c r="X33" s="257"/>
      <c r="Y33" s="257"/>
      <c r="Z33" s="257"/>
      <c r="AA33" s="257"/>
      <c r="AB33" s="257"/>
      <c r="AC33" s="257"/>
      <c r="AD33" s="257"/>
      <c r="AE33" s="257"/>
      <c r="AF33" s="257"/>
      <c r="AG33" s="257"/>
      <c r="AH33" s="257"/>
      <c r="AI33" s="257"/>
      <c r="AJ33" s="258"/>
      <c r="AO33" s="12"/>
      <c r="AP33" s="12"/>
    </row>
    <row r="34" spans="1:47" s="4" customFormat="1" ht="14.25" customHeight="1">
      <c r="A34" s="155"/>
      <c r="B34" s="262"/>
      <c r="C34" s="263"/>
      <c r="D34" s="147" t="s">
        <v>29</v>
      </c>
      <c r="E34" s="141"/>
      <c r="F34" s="141"/>
      <c r="G34" s="141"/>
      <c r="H34" s="141"/>
      <c r="I34" s="141"/>
      <c r="J34" s="141"/>
      <c r="K34" s="141"/>
      <c r="L34" s="141"/>
      <c r="M34" s="141"/>
      <c r="N34" s="141"/>
      <c r="O34" s="141"/>
      <c r="P34" s="141"/>
      <c r="Q34" s="141"/>
      <c r="R34" s="143"/>
      <c r="S34" s="144"/>
      <c r="T34" s="256"/>
      <c r="U34" s="257"/>
      <c r="V34" s="257"/>
      <c r="W34" s="257"/>
      <c r="X34" s="257"/>
      <c r="Y34" s="257"/>
      <c r="Z34" s="257"/>
      <c r="AA34" s="257"/>
      <c r="AB34" s="257"/>
      <c r="AC34" s="257"/>
      <c r="AD34" s="257"/>
      <c r="AE34" s="257"/>
      <c r="AF34" s="257"/>
      <c r="AG34" s="257"/>
      <c r="AH34" s="257"/>
      <c r="AI34" s="257"/>
      <c r="AJ34" s="258"/>
      <c r="AO34" s="12"/>
      <c r="AP34" s="12"/>
    </row>
    <row r="35" spans="1:47" s="4" customFormat="1" ht="14.25" customHeight="1">
      <c r="A35" s="155"/>
      <c r="B35" s="269"/>
      <c r="C35" s="270"/>
      <c r="D35" s="148" t="s">
        <v>30</v>
      </c>
      <c r="E35" s="141"/>
      <c r="F35" s="141"/>
      <c r="G35" s="141"/>
      <c r="H35" s="141"/>
      <c r="I35" s="141"/>
      <c r="J35" s="141"/>
      <c r="K35" s="141"/>
      <c r="L35" s="141"/>
      <c r="M35" s="141"/>
      <c r="N35" s="141"/>
      <c r="O35" s="141"/>
      <c r="P35" s="141"/>
      <c r="Q35" s="141"/>
      <c r="R35" s="149"/>
      <c r="S35" s="150"/>
      <c r="T35" s="256"/>
      <c r="U35" s="257"/>
      <c r="V35" s="257"/>
      <c r="W35" s="257"/>
      <c r="X35" s="257"/>
      <c r="Y35" s="257"/>
      <c r="Z35" s="257"/>
      <c r="AA35" s="257"/>
      <c r="AB35" s="257"/>
      <c r="AC35" s="257"/>
      <c r="AD35" s="257"/>
      <c r="AE35" s="257"/>
      <c r="AF35" s="257"/>
      <c r="AG35" s="257"/>
      <c r="AH35" s="257"/>
      <c r="AI35" s="257"/>
      <c r="AJ35" s="258"/>
      <c r="AO35" s="12"/>
      <c r="AP35" s="12"/>
    </row>
    <row r="36" spans="1:47" s="4" customFormat="1" ht="14.25" customHeight="1">
      <c r="A36" s="155"/>
      <c r="B36" s="262"/>
      <c r="C36" s="263"/>
      <c r="D36" s="141" t="s">
        <v>31</v>
      </c>
      <c r="E36" s="142"/>
      <c r="F36" s="142"/>
      <c r="G36" s="142"/>
      <c r="H36" s="142"/>
      <c r="I36" s="142"/>
      <c r="J36" s="142"/>
      <c r="K36" s="142"/>
      <c r="L36" s="142"/>
      <c r="M36" s="142"/>
      <c r="N36" s="142"/>
      <c r="O36" s="142"/>
      <c r="P36" s="142"/>
      <c r="Q36" s="142"/>
      <c r="R36" s="143"/>
      <c r="S36" s="144"/>
      <c r="T36" s="256"/>
      <c r="U36" s="257"/>
      <c r="V36" s="257"/>
      <c r="W36" s="257"/>
      <c r="X36" s="257"/>
      <c r="Y36" s="257"/>
      <c r="Z36" s="257"/>
      <c r="AA36" s="257"/>
      <c r="AB36" s="257"/>
      <c r="AC36" s="257"/>
      <c r="AD36" s="257"/>
      <c r="AE36" s="257"/>
      <c r="AF36" s="257"/>
      <c r="AG36" s="257"/>
      <c r="AH36" s="257"/>
      <c r="AI36" s="257"/>
      <c r="AJ36" s="258"/>
      <c r="AO36" s="12"/>
      <c r="AP36" s="12"/>
    </row>
    <row r="37" spans="1:47" s="4" customFormat="1" ht="14.25" customHeight="1">
      <c r="A37" s="155"/>
      <c r="B37" s="262"/>
      <c r="C37" s="263"/>
      <c r="D37" s="282" t="s">
        <v>32</v>
      </c>
      <c r="E37" s="283"/>
      <c r="F37" s="283"/>
      <c r="G37" s="283"/>
      <c r="H37" s="283"/>
      <c r="I37" s="283"/>
      <c r="J37" s="283"/>
      <c r="K37" s="283"/>
      <c r="L37" s="283"/>
      <c r="M37" s="283"/>
      <c r="N37" s="283"/>
      <c r="O37" s="283"/>
      <c r="P37" s="283"/>
      <c r="Q37" s="283"/>
      <c r="R37" s="283"/>
      <c r="S37" s="284"/>
      <c r="T37" s="256"/>
      <c r="U37" s="257"/>
      <c r="V37" s="257"/>
      <c r="W37" s="257"/>
      <c r="X37" s="257"/>
      <c r="Y37" s="257"/>
      <c r="Z37" s="257"/>
      <c r="AA37" s="257"/>
      <c r="AB37" s="257"/>
      <c r="AC37" s="257"/>
      <c r="AD37" s="257"/>
      <c r="AE37" s="257"/>
      <c r="AF37" s="257"/>
      <c r="AG37" s="257"/>
      <c r="AH37" s="257"/>
      <c r="AI37" s="257"/>
      <c r="AJ37" s="258"/>
      <c r="AO37" s="12"/>
      <c r="AP37" s="12"/>
    </row>
    <row r="38" spans="1:47" s="4" customFormat="1" ht="14.25" customHeight="1">
      <c r="A38" s="155"/>
      <c r="B38" s="262"/>
      <c r="C38" s="263"/>
      <c r="D38" s="145" t="s">
        <v>33</v>
      </c>
      <c r="E38" s="142"/>
      <c r="F38" s="142"/>
      <c r="G38" s="142"/>
      <c r="H38" s="142"/>
      <c r="I38" s="142"/>
      <c r="J38" s="142"/>
      <c r="K38" s="142"/>
      <c r="L38" s="142"/>
      <c r="M38" s="142"/>
      <c r="N38" s="142"/>
      <c r="O38" s="142"/>
      <c r="P38" s="142"/>
      <c r="Q38" s="142"/>
      <c r="R38" s="142"/>
      <c r="S38" s="146"/>
      <c r="T38" s="256"/>
      <c r="U38" s="257"/>
      <c r="V38" s="257"/>
      <c r="W38" s="257"/>
      <c r="X38" s="257"/>
      <c r="Y38" s="257"/>
      <c r="Z38" s="257"/>
      <c r="AA38" s="257"/>
      <c r="AB38" s="257"/>
      <c r="AC38" s="257"/>
      <c r="AD38" s="257"/>
      <c r="AE38" s="257"/>
      <c r="AF38" s="257"/>
      <c r="AG38" s="257"/>
      <c r="AH38" s="257"/>
      <c r="AI38" s="257"/>
      <c r="AJ38" s="258"/>
      <c r="AO38" s="12"/>
      <c r="AP38" s="12"/>
    </row>
    <row r="39" spans="1:47" s="4" customFormat="1" ht="14.25" customHeight="1">
      <c r="B39" s="250"/>
      <c r="C39" s="251"/>
      <c r="D39" s="18" t="s">
        <v>34</v>
      </c>
      <c r="E39" s="19"/>
      <c r="F39" s="19"/>
      <c r="G39" s="19"/>
      <c r="H39" s="19"/>
      <c r="I39" s="19"/>
      <c r="J39" s="19"/>
      <c r="K39" s="19"/>
      <c r="L39" s="19"/>
      <c r="M39" s="19"/>
      <c r="N39" s="19"/>
      <c r="O39" s="19"/>
      <c r="P39" s="19"/>
      <c r="Q39" s="19"/>
      <c r="R39" s="20"/>
      <c r="S39" s="21"/>
      <c r="T39" s="256"/>
      <c r="U39" s="257"/>
      <c r="V39" s="257"/>
      <c r="W39" s="257"/>
      <c r="X39" s="257"/>
      <c r="Y39" s="257"/>
      <c r="Z39" s="257"/>
      <c r="AA39" s="257"/>
      <c r="AB39" s="257"/>
      <c r="AC39" s="257"/>
      <c r="AD39" s="257"/>
      <c r="AE39" s="257"/>
      <c r="AF39" s="257"/>
      <c r="AG39" s="257"/>
      <c r="AH39" s="257"/>
      <c r="AI39" s="257"/>
      <c r="AJ39" s="258"/>
      <c r="AO39" s="12"/>
      <c r="AP39" s="12"/>
    </row>
    <row r="40" spans="1:47" s="4" customFormat="1" ht="14.25" customHeight="1">
      <c r="B40" s="252"/>
      <c r="C40" s="253"/>
      <c r="D40" s="26" t="s">
        <v>234</v>
      </c>
      <c r="E40" s="27"/>
      <c r="F40" s="27"/>
      <c r="G40" s="27"/>
      <c r="H40" s="27"/>
      <c r="I40" s="27"/>
      <c r="J40" s="27"/>
      <c r="K40" s="27"/>
      <c r="L40" s="27"/>
      <c r="M40" s="27"/>
      <c r="N40" s="27"/>
      <c r="O40" s="27"/>
      <c r="P40" s="27"/>
      <c r="Q40" s="27"/>
      <c r="R40" s="27"/>
      <c r="S40" s="28"/>
      <c r="T40" s="256"/>
      <c r="U40" s="257"/>
      <c r="V40" s="257"/>
      <c r="W40" s="257"/>
      <c r="X40" s="257"/>
      <c r="Y40" s="257"/>
      <c r="Z40" s="257"/>
      <c r="AA40" s="257"/>
      <c r="AB40" s="257"/>
      <c r="AC40" s="257"/>
      <c r="AD40" s="257"/>
      <c r="AE40" s="257"/>
      <c r="AF40" s="257"/>
      <c r="AG40" s="257"/>
      <c r="AH40" s="257"/>
      <c r="AI40" s="257"/>
      <c r="AJ40" s="258"/>
      <c r="AO40" s="12"/>
      <c r="AP40" s="12"/>
    </row>
    <row r="41" spans="1:47" s="4" customFormat="1" ht="14.25" customHeight="1">
      <c r="B41" s="262"/>
      <c r="C41" s="263"/>
      <c r="D41" s="282" t="s">
        <v>35</v>
      </c>
      <c r="E41" s="283"/>
      <c r="F41" s="283"/>
      <c r="G41" s="283"/>
      <c r="H41" s="283"/>
      <c r="I41" s="283"/>
      <c r="J41" s="283"/>
      <c r="K41" s="283"/>
      <c r="L41" s="283"/>
      <c r="M41" s="283"/>
      <c r="N41" s="283"/>
      <c r="O41" s="283"/>
      <c r="P41" s="283"/>
      <c r="Q41" s="283"/>
      <c r="R41" s="283"/>
      <c r="S41" s="284"/>
      <c r="T41" s="22" t="s">
        <v>36</v>
      </c>
      <c r="U41" s="20"/>
      <c r="V41" s="20"/>
      <c r="W41" s="20"/>
      <c r="X41" s="20"/>
      <c r="Y41" s="20"/>
      <c r="Z41" s="20"/>
      <c r="AA41" s="20"/>
      <c r="AB41" s="20"/>
      <c r="AC41" s="20"/>
      <c r="AD41" s="20"/>
      <c r="AE41" s="20"/>
      <c r="AF41" s="20"/>
      <c r="AG41" s="20"/>
      <c r="AH41" s="20"/>
      <c r="AI41" s="20"/>
      <c r="AJ41" s="21"/>
      <c r="AO41" s="12"/>
      <c r="AP41" s="12"/>
    </row>
    <row r="42" spans="1:47" s="4" customFormat="1" ht="14.25" customHeight="1">
      <c r="B42" s="250"/>
      <c r="C42" s="251"/>
      <c r="D42" s="26" t="s">
        <v>37</v>
      </c>
      <c r="E42" s="27"/>
      <c r="F42" s="27"/>
      <c r="G42" s="27"/>
      <c r="H42" s="27"/>
      <c r="I42" s="27"/>
      <c r="J42" s="27"/>
      <c r="K42" s="27"/>
      <c r="L42" s="27"/>
      <c r="M42" s="27"/>
      <c r="N42" s="27"/>
      <c r="O42" s="27"/>
      <c r="P42" s="27"/>
      <c r="Q42" s="27"/>
      <c r="R42" s="27"/>
      <c r="S42" s="28"/>
      <c r="T42" s="256"/>
      <c r="U42" s="257"/>
      <c r="V42" s="257"/>
      <c r="W42" s="257"/>
      <c r="X42" s="257"/>
      <c r="Y42" s="257"/>
      <c r="Z42" s="257"/>
      <c r="AA42" s="257"/>
      <c r="AB42" s="257"/>
      <c r="AC42" s="257"/>
      <c r="AD42" s="257"/>
      <c r="AE42" s="257"/>
      <c r="AF42" s="257"/>
      <c r="AG42" s="257"/>
      <c r="AH42" s="257"/>
      <c r="AI42" s="257"/>
      <c r="AJ42" s="258"/>
      <c r="AO42" s="12"/>
      <c r="AP42" s="12"/>
    </row>
    <row r="43" spans="1:47" s="4" customFormat="1" ht="14.25" customHeight="1">
      <c r="B43" s="262"/>
      <c r="C43" s="263"/>
      <c r="D43" s="264" t="s">
        <v>38</v>
      </c>
      <c r="E43" s="265"/>
      <c r="F43" s="265"/>
      <c r="G43" s="265"/>
      <c r="H43" s="265"/>
      <c r="I43" s="265"/>
      <c r="J43" s="265"/>
      <c r="K43" s="265"/>
      <c r="L43" s="265"/>
      <c r="M43" s="265"/>
      <c r="N43" s="265"/>
      <c r="O43" s="265"/>
      <c r="P43" s="265"/>
      <c r="Q43" s="265"/>
      <c r="R43" s="265"/>
      <c r="S43" s="266"/>
      <c r="T43" s="256"/>
      <c r="U43" s="257"/>
      <c r="V43" s="257"/>
      <c r="W43" s="257"/>
      <c r="X43" s="257"/>
      <c r="Y43" s="257"/>
      <c r="Z43" s="257"/>
      <c r="AA43" s="257"/>
      <c r="AB43" s="257"/>
      <c r="AC43" s="257"/>
      <c r="AD43" s="257"/>
      <c r="AE43" s="257"/>
      <c r="AF43" s="257"/>
      <c r="AG43" s="257"/>
      <c r="AH43" s="257"/>
      <c r="AI43" s="257"/>
      <c r="AJ43" s="258"/>
      <c r="AO43" s="12"/>
      <c r="AP43" s="12"/>
    </row>
    <row r="44" spans="1:47" s="4" customFormat="1" ht="14.25" customHeight="1">
      <c r="B44" s="250"/>
      <c r="C44" s="251"/>
      <c r="D44" s="26" t="s">
        <v>39</v>
      </c>
      <c r="E44" s="27"/>
      <c r="F44" s="27"/>
      <c r="G44" s="27"/>
      <c r="H44" s="27"/>
      <c r="I44" s="27"/>
      <c r="J44" s="27"/>
      <c r="K44" s="27"/>
      <c r="L44" s="27"/>
      <c r="M44" s="27"/>
      <c r="N44" s="27"/>
      <c r="O44" s="27"/>
      <c r="P44" s="27"/>
      <c r="Q44" s="27"/>
      <c r="R44" s="19"/>
      <c r="S44" s="25"/>
      <c r="T44" s="256"/>
      <c r="U44" s="257"/>
      <c r="V44" s="257"/>
      <c r="W44" s="257"/>
      <c r="X44" s="257"/>
      <c r="Y44" s="257"/>
      <c r="Z44" s="257"/>
      <c r="AA44" s="257"/>
      <c r="AB44" s="257"/>
      <c r="AC44" s="257"/>
      <c r="AD44" s="257"/>
      <c r="AE44" s="257"/>
      <c r="AF44" s="257"/>
      <c r="AG44" s="257"/>
      <c r="AH44" s="257"/>
      <c r="AI44" s="257"/>
      <c r="AJ44" s="258"/>
      <c r="AO44" s="12"/>
      <c r="AP44" s="12"/>
    </row>
    <row r="45" spans="1:47" s="4" customFormat="1" ht="14.25" customHeight="1">
      <c r="B45" s="262"/>
      <c r="C45" s="263"/>
      <c r="D45" s="145" t="s">
        <v>40</v>
      </c>
      <c r="E45" s="142"/>
      <c r="F45" s="142"/>
      <c r="G45" s="142"/>
      <c r="H45" s="142"/>
      <c r="I45" s="142"/>
      <c r="J45" s="142"/>
      <c r="K45" s="142"/>
      <c r="L45" s="142"/>
      <c r="M45" s="142"/>
      <c r="N45" s="142"/>
      <c r="O45" s="142"/>
      <c r="P45" s="142"/>
      <c r="Q45" s="142"/>
      <c r="R45" s="142"/>
      <c r="S45" s="146"/>
      <c r="T45" s="256"/>
      <c r="U45" s="257"/>
      <c r="V45" s="257"/>
      <c r="W45" s="257"/>
      <c r="X45" s="257"/>
      <c r="Y45" s="257"/>
      <c r="Z45" s="257"/>
      <c r="AA45" s="257"/>
      <c r="AB45" s="257"/>
      <c r="AC45" s="257"/>
      <c r="AD45" s="257"/>
      <c r="AE45" s="257"/>
      <c r="AF45" s="257"/>
      <c r="AG45" s="257"/>
      <c r="AH45" s="257"/>
      <c r="AI45" s="257"/>
      <c r="AJ45" s="258"/>
      <c r="AO45" s="12"/>
      <c r="AP45" s="12"/>
      <c r="AU45" s="29" t="s">
        <v>41</v>
      </c>
    </row>
    <row r="46" spans="1:47" s="4" customFormat="1" ht="14.25" customHeight="1">
      <c r="B46" s="262"/>
      <c r="C46" s="263"/>
      <c r="D46" s="271" t="s">
        <v>42</v>
      </c>
      <c r="E46" s="272"/>
      <c r="F46" s="272"/>
      <c r="G46" s="272"/>
      <c r="H46" s="272"/>
      <c r="I46" s="272"/>
      <c r="J46" s="272"/>
      <c r="K46" s="272"/>
      <c r="L46" s="272"/>
      <c r="M46" s="272"/>
      <c r="N46" s="272"/>
      <c r="O46" s="272"/>
      <c r="P46" s="272"/>
      <c r="Q46" s="272"/>
      <c r="R46" s="272"/>
      <c r="S46" s="273"/>
      <c r="T46" s="256"/>
      <c r="U46" s="257"/>
      <c r="V46" s="257"/>
      <c r="W46" s="257"/>
      <c r="X46" s="257"/>
      <c r="Y46" s="257"/>
      <c r="Z46" s="257"/>
      <c r="AA46" s="257"/>
      <c r="AB46" s="257"/>
      <c r="AC46" s="257"/>
      <c r="AD46" s="257"/>
      <c r="AE46" s="257"/>
      <c r="AF46" s="257"/>
      <c r="AG46" s="257"/>
      <c r="AH46" s="257"/>
      <c r="AI46" s="257"/>
      <c r="AJ46" s="258"/>
      <c r="AO46" s="12"/>
      <c r="AP46" s="12"/>
    </row>
    <row r="47" spans="1:47" s="4" customFormat="1" ht="14.25" customHeight="1">
      <c r="B47" s="267"/>
      <c r="C47" s="268"/>
      <c r="D47" s="274" t="s">
        <v>43</v>
      </c>
      <c r="E47" s="275"/>
      <c r="F47" s="275"/>
      <c r="G47" s="275"/>
      <c r="H47" s="275"/>
      <c r="I47" s="275"/>
      <c r="J47" s="275"/>
      <c r="K47" s="275"/>
      <c r="L47" s="275"/>
      <c r="M47" s="275"/>
      <c r="N47" s="275"/>
      <c r="O47" s="275"/>
      <c r="P47" s="275"/>
      <c r="Q47" s="275"/>
      <c r="R47" s="275"/>
      <c r="S47" s="276"/>
      <c r="T47" s="256"/>
      <c r="U47" s="257"/>
      <c r="V47" s="257"/>
      <c r="W47" s="257"/>
      <c r="X47" s="257"/>
      <c r="Y47" s="257"/>
      <c r="Z47" s="257"/>
      <c r="AA47" s="257"/>
      <c r="AB47" s="257"/>
      <c r="AC47" s="257"/>
      <c r="AD47" s="257"/>
      <c r="AE47" s="257"/>
      <c r="AF47" s="257"/>
      <c r="AG47" s="257"/>
      <c r="AH47" s="257"/>
      <c r="AI47" s="257"/>
      <c r="AJ47" s="258"/>
      <c r="AO47" s="12"/>
      <c r="AP47" s="12"/>
    </row>
    <row r="48" spans="1:47" s="4" customFormat="1" ht="14.25" customHeight="1">
      <c r="B48" s="269"/>
      <c r="C48" s="270"/>
      <c r="D48" s="277" t="s">
        <v>44</v>
      </c>
      <c r="E48" s="278"/>
      <c r="F48" s="278"/>
      <c r="G48" s="278"/>
      <c r="H48" s="278"/>
      <c r="I48" s="278"/>
      <c r="J48" s="278"/>
      <c r="K48" s="278"/>
      <c r="L48" s="278"/>
      <c r="M48" s="278"/>
      <c r="N48" s="278"/>
      <c r="O48" s="278"/>
      <c r="P48" s="278"/>
      <c r="Q48" s="278"/>
      <c r="R48" s="278"/>
      <c r="S48" s="279"/>
      <c r="T48" s="256"/>
      <c r="U48" s="257"/>
      <c r="V48" s="257"/>
      <c r="W48" s="257"/>
      <c r="X48" s="257"/>
      <c r="Y48" s="257"/>
      <c r="Z48" s="257"/>
      <c r="AA48" s="257"/>
      <c r="AB48" s="257"/>
      <c r="AC48" s="257"/>
      <c r="AD48" s="257"/>
      <c r="AE48" s="257"/>
      <c r="AF48" s="257"/>
      <c r="AG48" s="257"/>
      <c r="AH48" s="257"/>
      <c r="AI48" s="257"/>
      <c r="AJ48" s="258"/>
      <c r="AO48" s="12"/>
      <c r="AP48" s="12"/>
    </row>
    <row r="49" spans="2:74" s="4" customFormat="1" ht="14.25" customHeight="1">
      <c r="B49" s="280"/>
      <c r="C49" s="281"/>
      <c r="D49" s="156" t="s">
        <v>45</v>
      </c>
      <c r="E49" s="157"/>
      <c r="F49" s="157"/>
      <c r="G49" s="157"/>
      <c r="H49" s="157"/>
      <c r="I49" s="157"/>
      <c r="J49" s="157"/>
      <c r="K49" s="157"/>
      <c r="L49" s="157"/>
      <c r="M49" s="157"/>
      <c r="N49" s="157"/>
      <c r="O49" s="157"/>
      <c r="P49" s="157"/>
      <c r="Q49" s="157"/>
      <c r="R49" s="157"/>
      <c r="S49" s="158"/>
      <c r="T49" s="256"/>
      <c r="U49" s="257"/>
      <c r="V49" s="257"/>
      <c r="W49" s="257"/>
      <c r="X49" s="257"/>
      <c r="Y49" s="257"/>
      <c r="Z49" s="257"/>
      <c r="AA49" s="257"/>
      <c r="AB49" s="257"/>
      <c r="AC49" s="257"/>
      <c r="AD49" s="257"/>
      <c r="AE49" s="257"/>
      <c r="AF49" s="257"/>
      <c r="AG49" s="257"/>
      <c r="AH49" s="257"/>
      <c r="AI49" s="257"/>
      <c r="AJ49" s="258"/>
      <c r="AO49" s="12"/>
      <c r="AP49" s="12"/>
    </row>
    <row r="50" spans="2:74" s="4" customFormat="1" ht="14.25" customHeight="1">
      <c r="B50" s="262"/>
      <c r="C50" s="263"/>
      <c r="D50" s="147" t="s">
        <v>46</v>
      </c>
      <c r="E50" s="141"/>
      <c r="F50" s="141"/>
      <c r="G50" s="141"/>
      <c r="H50" s="141"/>
      <c r="I50" s="141"/>
      <c r="J50" s="141"/>
      <c r="K50" s="141"/>
      <c r="L50" s="141"/>
      <c r="M50" s="141"/>
      <c r="N50" s="141"/>
      <c r="O50" s="141"/>
      <c r="P50" s="141"/>
      <c r="Q50" s="141"/>
      <c r="R50" s="143"/>
      <c r="S50" s="144"/>
      <c r="T50" s="256"/>
      <c r="U50" s="257"/>
      <c r="V50" s="257"/>
      <c r="W50" s="257"/>
      <c r="X50" s="257"/>
      <c r="Y50" s="257"/>
      <c r="Z50" s="257"/>
      <c r="AA50" s="257"/>
      <c r="AB50" s="257"/>
      <c r="AC50" s="257"/>
      <c r="AD50" s="257"/>
      <c r="AE50" s="257"/>
      <c r="AF50" s="257"/>
      <c r="AG50" s="257"/>
      <c r="AH50" s="257"/>
      <c r="AI50" s="257"/>
      <c r="AJ50" s="258"/>
      <c r="AO50" s="12"/>
      <c r="AP50" s="12"/>
    </row>
    <row r="51" spans="2:74" s="4" customFormat="1" ht="14.25" customHeight="1">
      <c r="B51" s="269"/>
      <c r="C51" s="270"/>
      <c r="D51" s="148" t="s">
        <v>47</v>
      </c>
      <c r="E51" s="149"/>
      <c r="F51" s="149"/>
      <c r="G51" s="149"/>
      <c r="H51" s="149"/>
      <c r="I51" s="149"/>
      <c r="J51" s="149"/>
      <c r="K51" s="149"/>
      <c r="L51" s="149"/>
      <c r="M51" s="149"/>
      <c r="N51" s="149"/>
      <c r="O51" s="149"/>
      <c r="P51" s="149"/>
      <c r="Q51" s="149"/>
      <c r="R51" s="149"/>
      <c r="S51" s="150"/>
      <c r="T51" s="256"/>
      <c r="U51" s="257"/>
      <c r="V51" s="257"/>
      <c r="W51" s="257"/>
      <c r="X51" s="257"/>
      <c r="Y51" s="257"/>
      <c r="Z51" s="257"/>
      <c r="AA51" s="257"/>
      <c r="AB51" s="257"/>
      <c r="AC51" s="257"/>
      <c r="AD51" s="257"/>
      <c r="AE51" s="257"/>
      <c r="AF51" s="257"/>
      <c r="AG51" s="257"/>
      <c r="AH51" s="257"/>
      <c r="AI51" s="257"/>
      <c r="AJ51" s="258"/>
      <c r="AO51" s="12"/>
      <c r="AP51" s="12"/>
    </row>
    <row r="52" spans="2:74" s="4" customFormat="1" ht="14.25" customHeight="1">
      <c r="B52" s="262"/>
      <c r="C52" s="263"/>
      <c r="D52" s="145" t="s">
        <v>48</v>
      </c>
      <c r="E52" s="142"/>
      <c r="F52" s="142"/>
      <c r="G52" s="142"/>
      <c r="H52" s="142"/>
      <c r="I52" s="142"/>
      <c r="J52" s="142"/>
      <c r="K52" s="142"/>
      <c r="L52" s="142"/>
      <c r="M52" s="142"/>
      <c r="N52" s="142"/>
      <c r="O52" s="142"/>
      <c r="P52" s="142"/>
      <c r="Q52" s="142"/>
      <c r="R52" s="142"/>
      <c r="S52" s="146"/>
      <c r="T52" s="256"/>
      <c r="U52" s="257"/>
      <c r="V52" s="257"/>
      <c r="W52" s="257"/>
      <c r="X52" s="257"/>
      <c r="Y52" s="257"/>
      <c r="Z52" s="257"/>
      <c r="AA52" s="257"/>
      <c r="AB52" s="257"/>
      <c r="AC52" s="257"/>
      <c r="AD52" s="257"/>
      <c r="AE52" s="257"/>
      <c r="AF52" s="257"/>
      <c r="AG52" s="257"/>
      <c r="AH52" s="257"/>
      <c r="AI52" s="257"/>
      <c r="AJ52" s="258"/>
      <c r="AO52" s="12"/>
      <c r="AP52" s="12"/>
    </row>
    <row r="53" spans="2:74" s="4" customFormat="1" ht="14.25" customHeight="1">
      <c r="B53" s="262"/>
      <c r="C53" s="263"/>
      <c r="D53" s="148" t="s">
        <v>49</v>
      </c>
      <c r="E53" s="149"/>
      <c r="F53" s="149"/>
      <c r="G53" s="149"/>
      <c r="H53" s="149"/>
      <c r="I53" s="149"/>
      <c r="J53" s="149"/>
      <c r="K53" s="149"/>
      <c r="L53" s="149"/>
      <c r="M53" s="149"/>
      <c r="N53" s="149"/>
      <c r="O53" s="149"/>
      <c r="P53" s="149"/>
      <c r="Q53" s="149"/>
      <c r="R53" s="142"/>
      <c r="S53" s="146"/>
      <c r="T53" s="259"/>
      <c r="U53" s="260"/>
      <c r="V53" s="260"/>
      <c r="W53" s="260"/>
      <c r="X53" s="260"/>
      <c r="Y53" s="260"/>
      <c r="Z53" s="260"/>
      <c r="AA53" s="260"/>
      <c r="AB53" s="260"/>
      <c r="AC53" s="260"/>
      <c r="AD53" s="260"/>
      <c r="AE53" s="260"/>
      <c r="AF53" s="260"/>
      <c r="AG53" s="260"/>
      <c r="AH53" s="260"/>
      <c r="AI53" s="260"/>
      <c r="AJ53" s="261"/>
      <c r="AO53" s="12"/>
      <c r="AP53" s="12"/>
    </row>
    <row r="54" spans="2:74" s="4" customFormat="1" ht="13.65" customHeight="1">
      <c r="B54" s="30" t="s">
        <v>50</v>
      </c>
      <c r="C54" s="30"/>
      <c r="D54" s="248" t="s">
        <v>51</v>
      </c>
      <c r="E54" s="254" t="s">
        <v>52</v>
      </c>
      <c r="F54" s="254"/>
      <c r="G54" s="254"/>
      <c r="H54" s="254"/>
      <c r="I54" s="254"/>
      <c r="J54" s="254"/>
      <c r="K54" s="254"/>
      <c r="L54" s="254"/>
      <c r="M54" s="254"/>
      <c r="N54" s="254"/>
      <c r="O54" s="254"/>
      <c r="P54" s="254"/>
      <c r="Q54" s="254"/>
      <c r="R54" s="254"/>
      <c r="S54" s="254"/>
      <c r="T54" s="254"/>
      <c r="U54" s="254"/>
      <c r="V54" s="254"/>
      <c r="W54" s="254"/>
      <c r="X54" s="254"/>
      <c r="Y54" s="254"/>
      <c r="Z54" s="254"/>
      <c r="AA54" s="254"/>
      <c r="AB54" s="254"/>
      <c r="AC54" s="254"/>
      <c r="AD54" s="254"/>
      <c r="AE54" s="254"/>
      <c r="AF54" s="254"/>
      <c r="AG54" s="254"/>
      <c r="AH54" s="254"/>
      <c r="AI54" s="254"/>
      <c r="AJ54" s="254"/>
      <c r="AO54" s="12"/>
      <c r="AP54" s="12"/>
    </row>
    <row r="55" spans="2:74" s="4" customFormat="1" ht="14.25" customHeight="1">
      <c r="B55" s="31"/>
      <c r="C55" s="19"/>
      <c r="D55" s="249"/>
      <c r="E55" s="255"/>
      <c r="F55" s="255"/>
      <c r="G55" s="255"/>
      <c r="H55" s="255"/>
      <c r="I55" s="255"/>
      <c r="J55" s="255"/>
      <c r="K55" s="255"/>
      <c r="L55" s="255"/>
      <c r="M55" s="255"/>
      <c r="N55" s="255"/>
      <c r="O55" s="255"/>
      <c r="P55" s="255"/>
      <c r="Q55" s="255"/>
      <c r="R55" s="255"/>
      <c r="S55" s="255"/>
      <c r="T55" s="255"/>
      <c r="U55" s="255"/>
      <c r="V55" s="255"/>
      <c r="W55" s="255"/>
      <c r="X55" s="255"/>
      <c r="Y55" s="255"/>
      <c r="Z55" s="255"/>
      <c r="AA55" s="255"/>
      <c r="AB55" s="255"/>
      <c r="AC55" s="255"/>
      <c r="AD55" s="255"/>
      <c r="AE55" s="255"/>
      <c r="AF55" s="255"/>
      <c r="AG55" s="255"/>
      <c r="AH55" s="255"/>
      <c r="AI55" s="255"/>
      <c r="AJ55" s="255"/>
      <c r="AO55" s="12"/>
      <c r="AP55" s="12"/>
    </row>
    <row r="56" spans="2:74" s="4" customFormat="1" ht="14.25" customHeight="1">
      <c r="B56" s="19"/>
      <c r="C56" s="19"/>
      <c r="D56" s="249"/>
      <c r="E56" s="255"/>
      <c r="F56" s="255"/>
      <c r="G56" s="255"/>
      <c r="H56" s="255"/>
      <c r="I56" s="255"/>
      <c r="J56" s="255"/>
      <c r="K56" s="255"/>
      <c r="L56" s="255"/>
      <c r="M56" s="255"/>
      <c r="N56" s="255"/>
      <c r="O56" s="255"/>
      <c r="P56" s="255"/>
      <c r="Q56" s="255"/>
      <c r="R56" s="255"/>
      <c r="S56" s="255"/>
      <c r="T56" s="255"/>
      <c r="U56" s="255"/>
      <c r="V56" s="255"/>
      <c r="W56" s="255"/>
      <c r="X56" s="255"/>
      <c r="Y56" s="255"/>
      <c r="Z56" s="255"/>
      <c r="AA56" s="255"/>
      <c r="AB56" s="255"/>
      <c r="AC56" s="255"/>
      <c r="AD56" s="255"/>
      <c r="AE56" s="255"/>
      <c r="AF56" s="255"/>
      <c r="AG56" s="255"/>
      <c r="AH56" s="255"/>
      <c r="AI56" s="255"/>
      <c r="AJ56" s="255"/>
      <c r="AO56" s="12"/>
      <c r="AP56" s="12"/>
    </row>
    <row r="57" spans="2:74" s="4" customFormat="1" ht="14.25" customHeight="1">
      <c r="B57" s="19"/>
      <c r="C57" s="19"/>
      <c r="D57" s="249"/>
      <c r="E57" s="255"/>
      <c r="F57" s="255"/>
      <c r="G57" s="255"/>
      <c r="H57" s="255"/>
      <c r="I57" s="255"/>
      <c r="J57" s="255"/>
      <c r="K57" s="255"/>
      <c r="L57" s="255"/>
      <c r="M57" s="255"/>
      <c r="N57" s="255"/>
      <c r="O57" s="255"/>
      <c r="P57" s="255"/>
      <c r="Q57" s="255"/>
      <c r="R57" s="255"/>
      <c r="S57" s="255"/>
      <c r="T57" s="255"/>
      <c r="U57" s="255"/>
      <c r="V57" s="255"/>
      <c r="W57" s="255"/>
      <c r="X57" s="255"/>
      <c r="Y57" s="255"/>
      <c r="Z57" s="255"/>
      <c r="AA57" s="255"/>
      <c r="AB57" s="255"/>
      <c r="AC57" s="255"/>
      <c r="AD57" s="255"/>
      <c r="AE57" s="255"/>
      <c r="AF57" s="255"/>
      <c r="AG57" s="255"/>
      <c r="AH57" s="255"/>
      <c r="AI57" s="255"/>
      <c r="AJ57" s="255"/>
      <c r="AO57" s="12"/>
      <c r="AP57" s="12"/>
    </row>
    <row r="58" spans="2:74" s="4" customFormat="1" ht="14.25" customHeight="1">
      <c r="B58" s="19"/>
      <c r="C58" s="19"/>
      <c r="D58" s="249"/>
      <c r="E58" s="255"/>
      <c r="F58" s="255"/>
      <c r="G58" s="255"/>
      <c r="H58" s="255"/>
      <c r="I58" s="255"/>
      <c r="J58" s="255"/>
      <c r="K58" s="255"/>
      <c r="L58" s="255"/>
      <c r="M58" s="255"/>
      <c r="N58" s="255"/>
      <c r="O58" s="255"/>
      <c r="P58" s="255"/>
      <c r="Q58" s="255"/>
      <c r="R58" s="255"/>
      <c r="S58" s="255"/>
      <c r="T58" s="255"/>
      <c r="U58" s="255"/>
      <c r="V58" s="255"/>
      <c r="W58" s="255"/>
      <c r="X58" s="255"/>
      <c r="Y58" s="255"/>
      <c r="Z58" s="255"/>
      <c r="AA58" s="255"/>
      <c r="AB58" s="255"/>
      <c r="AC58" s="255"/>
      <c r="AD58" s="255"/>
      <c r="AE58" s="255"/>
      <c r="AF58" s="255"/>
      <c r="AG58" s="255"/>
      <c r="AH58" s="255"/>
      <c r="AI58" s="255"/>
      <c r="AJ58" s="255"/>
      <c r="AO58" s="12"/>
      <c r="AP58" s="12"/>
    </row>
    <row r="59" spans="2:74" s="4" customFormat="1" ht="14.25" customHeight="1">
      <c r="B59" s="19"/>
      <c r="C59" s="32"/>
      <c r="D59" s="249"/>
      <c r="E59" s="255"/>
      <c r="F59" s="255"/>
      <c r="G59" s="255"/>
      <c r="H59" s="255"/>
      <c r="I59" s="255"/>
      <c r="J59" s="255"/>
      <c r="K59" s="255"/>
      <c r="L59" s="255"/>
      <c r="M59" s="255"/>
      <c r="N59" s="255"/>
      <c r="O59" s="255"/>
      <c r="P59" s="255"/>
      <c r="Q59" s="255"/>
      <c r="R59" s="255"/>
      <c r="S59" s="255"/>
      <c r="T59" s="255"/>
      <c r="U59" s="255"/>
      <c r="V59" s="255"/>
      <c r="W59" s="255"/>
      <c r="X59" s="255"/>
      <c r="Y59" s="255"/>
      <c r="Z59" s="255"/>
      <c r="AA59" s="255"/>
      <c r="AB59" s="255"/>
      <c r="AC59" s="255"/>
      <c r="AD59" s="255"/>
      <c r="AE59" s="255"/>
      <c r="AF59" s="255"/>
      <c r="AG59" s="255"/>
      <c r="AH59" s="255"/>
      <c r="AI59" s="255"/>
      <c r="AJ59" s="255"/>
      <c r="AO59" s="12"/>
      <c r="AP59" s="12"/>
      <c r="AR59" s="33"/>
      <c r="AS59" s="33"/>
      <c r="AT59" s="33"/>
      <c r="AU59" s="33"/>
      <c r="AV59" s="33"/>
      <c r="AW59" s="33"/>
      <c r="AX59" s="33"/>
      <c r="AY59" s="33"/>
      <c r="AZ59" s="33"/>
      <c r="BA59" s="33"/>
      <c r="BB59" s="33"/>
      <c r="BC59" s="33"/>
      <c r="BD59" s="33"/>
    </row>
    <row r="60" spans="2:74" s="4" customFormat="1" ht="14.25" customHeight="1">
      <c r="B60" s="19"/>
      <c r="C60" s="19"/>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O60" s="33"/>
      <c r="AP60" s="35"/>
      <c r="AQ60" s="35"/>
      <c r="AR60" s="35"/>
      <c r="AS60" s="35"/>
      <c r="AT60" s="35"/>
      <c r="AU60" s="35"/>
      <c r="AV60" s="35"/>
      <c r="AW60" s="12"/>
    </row>
    <row r="61" spans="2:74" s="4" customFormat="1" ht="14.25" customHeight="1">
      <c r="B61" s="36"/>
      <c r="C61" s="19"/>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P61" s="37"/>
      <c r="AQ61" s="37"/>
      <c r="AR61" s="37"/>
      <c r="AS61" s="37"/>
      <c r="AT61" s="37"/>
      <c r="AU61" s="37"/>
      <c r="AV61" s="12"/>
      <c r="AW61" s="12"/>
    </row>
    <row r="62" spans="2:74" s="4" customFormat="1" ht="14.25" customHeight="1">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row>
    <row r="63" spans="2:74" ht="14.25" customHeight="1">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row>
    <row r="64" spans="2:74" ht="14.25" customHeight="1">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2:36" ht="20.100000000000001" customHeight="1">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row r="66" spans="2:36" ht="20.100000000000001" customHeight="1">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row>
    <row r="67" spans="2:36" ht="22.2" customHeight="1">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row>
    <row r="68" spans="2:36" ht="20.100000000000001" customHeight="1">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row>
    <row r="69" spans="2:36" ht="20.100000000000001" customHeight="1">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row>
    <row r="70" spans="2:36" ht="20.100000000000001" customHeight="1">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row>
  </sheetData>
  <mergeCells count="61">
    <mergeCell ref="T19:W19"/>
    <mergeCell ref="A4:AJ4"/>
    <mergeCell ref="Z7:AC7"/>
    <mergeCell ref="AE7:AF7"/>
    <mergeCell ref="AH7:AI7"/>
    <mergeCell ref="B9:F10"/>
    <mergeCell ref="G9:K10"/>
    <mergeCell ref="S9:V10"/>
    <mergeCell ref="W9:AJ10"/>
    <mergeCell ref="S11:V12"/>
    <mergeCell ref="W11:AJ12"/>
    <mergeCell ref="S13:Y14"/>
    <mergeCell ref="Z13:AJ14"/>
    <mergeCell ref="T18:Z18"/>
    <mergeCell ref="B20:S24"/>
    <mergeCell ref="T20:V20"/>
    <mergeCell ref="W20:AJ21"/>
    <mergeCell ref="T21:V21"/>
    <mergeCell ref="T22:V22"/>
    <mergeCell ref="W22:AJ22"/>
    <mergeCell ref="T23:AJ24"/>
    <mergeCell ref="B38:C38"/>
    <mergeCell ref="B25:S25"/>
    <mergeCell ref="T25:AJ25"/>
    <mergeCell ref="B26:S26"/>
    <mergeCell ref="T26:X26"/>
    <mergeCell ref="Z26:AB26"/>
    <mergeCell ref="AD26:AF26"/>
    <mergeCell ref="AH26:AJ26"/>
    <mergeCell ref="B53:C53"/>
    <mergeCell ref="B41:C41"/>
    <mergeCell ref="D41:S41"/>
    <mergeCell ref="B27:S27"/>
    <mergeCell ref="T27:AJ27"/>
    <mergeCell ref="B28:C28"/>
    <mergeCell ref="B29:C29"/>
    <mergeCell ref="T29:AJ40"/>
    <mergeCell ref="B30:C30"/>
    <mergeCell ref="B31:C31"/>
    <mergeCell ref="B32:C32"/>
    <mergeCell ref="B33:C33"/>
    <mergeCell ref="B34:C35"/>
    <mergeCell ref="B36:C36"/>
    <mergeCell ref="B37:C37"/>
    <mergeCell ref="D37:S37"/>
    <mergeCell ref="D54:D59"/>
    <mergeCell ref="B39:C40"/>
    <mergeCell ref="E54:AJ59"/>
    <mergeCell ref="B42:C42"/>
    <mergeCell ref="T42:AJ53"/>
    <mergeCell ref="B43:C43"/>
    <mergeCell ref="D43:S43"/>
    <mergeCell ref="B44:C44"/>
    <mergeCell ref="B45:C45"/>
    <mergeCell ref="B46:C48"/>
    <mergeCell ref="D46:S46"/>
    <mergeCell ref="D47:S47"/>
    <mergeCell ref="D48:S48"/>
    <mergeCell ref="B49:C49"/>
    <mergeCell ref="B50:C51"/>
    <mergeCell ref="B52:C52"/>
  </mergeCells>
  <phoneticPr fontId="3"/>
  <dataValidations count="1">
    <dataValidation type="list" allowBlank="1" showInputMessage="1" showErrorMessage="1" sqref="B28:C53">
      <formula1>"○"</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zoomScaleNormal="100" workbookViewId="0">
      <selection activeCell="L17" sqref="L17"/>
    </sheetView>
  </sheetViews>
  <sheetFormatPr defaultColWidth="8.8984375" defaultRowHeight="14.4"/>
  <cols>
    <col min="1" max="16384" width="8.8984375" style="152"/>
  </cols>
  <sheetData/>
  <sheetProtection selectLockedCells="1" selectUnlockedCells="1"/>
  <phoneticPr fontId="3"/>
  <pageMargins left="0.75" right="0.75" top="0.77986111111111112" bottom="0.67013888888888884" header="0.51180555555555551" footer="0.51180555555555551"/>
  <pageSetup paperSize="9" firstPageNumber="0" orientation="portrait" horizontalDpi="300" verticalDpi="300" r:id="rId1"/>
  <headerFooter alignWithMargins="0"/>
  <drawing r:id="rId2"/>
  <legacyDrawing r:id="rId3"/>
  <oleObjects>
    <mc:AlternateContent xmlns:mc="http://schemas.openxmlformats.org/markup-compatibility/2006">
      <mc:Choice Requires="x14">
        <oleObject progId="Word.Document.8" shapeId="19457" r:id="rId4">
          <objectPr defaultSize="0" autoPict="0" r:id="rId5">
            <anchor moveWithCells="1">
              <from>
                <xdr:col>0</xdr:col>
                <xdr:colOff>114300</xdr:colOff>
                <xdr:row>0</xdr:row>
                <xdr:rowOff>0</xdr:rowOff>
              </from>
              <to>
                <xdr:col>8</xdr:col>
                <xdr:colOff>609600</xdr:colOff>
                <xdr:row>49</xdr:row>
                <xdr:rowOff>121920</xdr:rowOff>
              </to>
            </anchor>
          </objectPr>
        </oleObject>
      </mc:Choice>
      <mc:Fallback>
        <oleObject progId="Word.Document.8" shapeId="19457"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74"/>
  <sheetViews>
    <sheetView showGridLines="0" view="pageBreakPreview" zoomScaleNormal="55" zoomScaleSheetLayoutView="100" workbookViewId="0">
      <selection activeCell="P13" sqref="P13"/>
    </sheetView>
  </sheetViews>
  <sheetFormatPr defaultColWidth="4.5" defaultRowHeight="20.25" customHeight="1"/>
  <cols>
    <col min="1" max="1" width="1.3984375" style="189" customWidth="1"/>
    <col min="2" max="56" width="5.59765625" style="189" customWidth="1"/>
    <col min="57" max="16384" width="4.5" style="189"/>
  </cols>
  <sheetData>
    <row r="1" spans="1:57" s="164" customFormat="1" ht="20.25" customHeight="1">
      <c r="A1" s="159"/>
      <c r="B1" s="159"/>
      <c r="C1" s="160" t="s">
        <v>53</v>
      </c>
      <c r="D1" s="160"/>
      <c r="E1" s="159"/>
      <c r="F1" s="159"/>
      <c r="G1" s="161" t="s">
        <v>243</v>
      </c>
      <c r="H1" s="159"/>
      <c r="I1" s="159"/>
      <c r="J1" s="160"/>
      <c r="K1" s="160"/>
      <c r="L1" s="160"/>
      <c r="M1" s="160"/>
      <c r="N1" s="159"/>
      <c r="O1" s="159"/>
      <c r="P1" s="159"/>
      <c r="Q1" s="159"/>
      <c r="R1" s="159"/>
      <c r="S1" s="159"/>
      <c r="T1" s="159"/>
      <c r="U1" s="159"/>
      <c r="V1" s="159"/>
      <c r="W1" s="159"/>
      <c r="X1" s="159"/>
      <c r="Y1" s="159"/>
      <c r="Z1" s="159"/>
      <c r="AA1" s="159"/>
      <c r="AB1" s="159"/>
      <c r="AC1" s="159"/>
      <c r="AD1" s="159"/>
      <c r="AE1" s="159"/>
      <c r="AF1" s="159"/>
      <c r="AG1" s="159"/>
      <c r="AH1" s="159"/>
      <c r="AI1" s="159"/>
      <c r="AJ1" s="159"/>
      <c r="AK1" s="162" t="s">
        <v>145</v>
      </c>
      <c r="AL1" s="162" t="s">
        <v>56</v>
      </c>
      <c r="AM1" s="346" t="s">
        <v>244</v>
      </c>
      <c r="AN1" s="346"/>
      <c r="AO1" s="346"/>
      <c r="AP1" s="346"/>
      <c r="AQ1" s="346"/>
      <c r="AR1" s="346"/>
      <c r="AS1" s="346"/>
      <c r="AT1" s="346"/>
      <c r="AU1" s="346"/>
      <c r="AV1" s="346"/>
      <c r="AW1" s="346"/>
      <c r="AX1" s="346"/>
      <c r="AY1" s="346"/>
      <c r="AZ1" s="346"/>
      <c r="BA1" s="346"/>
      <c r="BB1" s="163" t="s">
        <v>54</v>
      </c>
      <c r="BC1" s="159"/>
      <c r="BD1" s="159"/>
    </row>
    <row r="2" spans="1:57" s="39" customFormat="1" ht="20.25" customHeight="1">
      <c r="A2" s="165"/>
      <c r="B2" s="165"/>
      <c r="C2" s="165"/>
      <c r="D2" s="161"/>
      <c r="E2" s="165"/>
      <c r="F2" s="165"/>
      <c r="G2" s="165"/>
      <c r="H2" s="161"/>
      <c r="I2" s="162"/>
      <c r="J2" s="162"/>
      <c r="K2" s="162"/>
      <c r="L2" s="162"/>
      <c r="M2" s="162"/>
      <c r="N2" s="165"/>
      <c r="O2" s="165"/>
      <c r="P2" s="165"/>
      <c r="Q2" s="165"/>
      <c r="R2" s="165"/>
      <c r="S2" s="165"/>
      <c r="T2" s="162" t="s">
        <v>55</v>
      </c>
      <c r="U2" s="347">
        <v>6</v>
      </c>
      <c r="V2" s="347"/>
      <c r="W2" s="162" t="s">
        <v>56</v>
      </c>
      <c r="X2" s="348">
        <f>IF(U2=0,"",YEAR(DATE(2018+U2,1,1)))</f>
        <v>2024</v>
      </c>
      <c r="Y2" s="348"/>
      <c r="Z2" s="165" t="s">
        <v>57</v>
      </c>
      <c r="AA2" s="165" t="s">
        <v>58</v>
      </c>
      <c r="AB2" s="347">
        <v>4</v>
      </c>
      <c r="AC2" s="347"/>
      <c r="AD2" s="165" t="s">
        <v>59</v>
      </c>
      <c r="AE2" s="165"/>
      <c r="AF2" s="165"/>
      <c r="AG2" s="165"/>
      <c r="AH2" s="165"/>
      <c r="AI2" s="165"/>
      <c r="AJ2" s="163"/>
      <c r="AK2" s="162" t="s">
        <v>245</v>
      </c>
      <c r="AL2" s="162" t="s">
        <v>56</v>
      </c>
      <c r="AM2" s="346"/>
      <c r="AN2" s="346"/>
      <c r="AO2" s="346"/>
      <c r="AP2" s="346"/>
      <c r="AQ2" s="346"/>
      <c r="AR2" s="346"/>
      <c r="AS2" s="346"/>
      <c r="AT2" s="346"/>
      <c r="AU2" s="346"/>
      <c r="AV2" s="346"/>
      <c r="AW2" s="346"/>
      <c r="AX2" s="346"/>
      <c r="AY2" s="346"/>
      <c r="AZ2" s="346"/>
      <c r="BA2" s="346"/>
      <c r="BB2" s="163" t="s">
        <v>54</v>
      </c>
      <c r="BC2" s="162"/>
      <c r="BD2" s="162"/>
      <c r="BE2" s="38"/>
    </row>
    <row r="3" spans="1:57" s="39" customFormat="1" ht="20.25" customHeight="1">
      <c r="A3" s="165"/>
      <c r="B3" s="165"/>
      <c r="C3" s="165"/>
      <c r="D3" s="161"/>
      <c r="E3" s="165"/>
      <c r="F3" s="165"/>
      <c r="G3" s="165"/>
      <c r="H3" s="161"/>
      <c r="I3" s="162"/>
      <c r="J3" s="162"/>
      <c r="K3" s="162"/>
      <c r="L3" s="162"/>
      <c r="M3" s="162"/>
      <c r="N3" s="165"/>
      <c r="O3" s="165"/>
      <c r="P3" s="165"/>
      <c r="Q3" s="165"/>
      <c r="R3" s="165"/>
      <c r="S3" s="165"/>
      <c r="T3" s="166"/>
      <c r="U3" s="167"/>
      <c r="V3" s="167"/>
      <c r="W3" s="168"/>
      <c r="X3" s="167"/>
      <c r="Y3" s="167"/>
      <c r="Z3" s="169"/>
      <c r="AA3" s="169"/>
      <c r="AB3" s="167"/>
      <c r="AC3" s="167"/>
      <c r="AD3" s="170"/>
      <c r="AE3" s="165"/>
      <c r="AF3" s="165"/>
      <c r="AG3" s="165"/>
      <c r="AH3" s="165"/>
      <c r="AI3" s="165"/>
      <c r="AJ3" s="163"/>
      <c r="AK3" s="162"/>
      <c r="AL3" s="162"/>
      <c r="AM3" s="171"/>
      <c r="AN3" s="171"/>
      <c r="AO3" s="171"/>
      <c r="AP3" s="171"/>
      <c r="AQ3" s="171"/>
      <c r="AR3" s="171"/>
      <c r="AS3" s="171"/>
      <c r="AT3" s="171"/>
      <c r="AU3" s="171"/>
      <c r="AV3" s="171"/>
      <c r="AW3" s="171"/>
      <c r="AX3" s="171"/>
      <c r="AY3" s="172" t="s">
        <v>60</v>
      </c>
      <c r="AZ3" s="349" t="s">
        <v>61</v>
      </c>
      <c r="BA3" s="349"/>
      <c r="BB3" s="349"/>
      <c r="BC3" s="349"/>
      <c r="BD3" s="162"/>
      <c r="BE3" s="38"/>
    </row>
    <row r="4" spans="1:57" s="39" customFormat="1" ht="20.25" customHeight="1">
      <c r="A4" s="165"/>
      <c r="B4" s="42"/>
      <c r="C4" s="42"/>
      <c r="D4" s="42"/>
      <c r="E4" s="42"/>
      <c r="F4" s="42"/>
      <c r="G4" s="42"/>
      <c r="H4" s="42"/>
      <c r="I4" s="42"/>
      <c r="J4" s="173"/>
      <c r="K4" s="174"/>
      <c r="L4" s="174"/>
      <c r="M4" s="174"/>
      <c r="N4" s="174"/>
      <c r="O4" s="174"/>
      <c r="P4" s="175"/>
      <c r="Q4" s="174"/>
      <c r="R4" s="174"/>
      <c r="S4" s="176"/>
      <c r="T4" s="165"/>
      <c r="U4" s="165"/>
      <c r="V4" s="165"/>
      <c r="W4" s="165"/>
      <c r="X4" s="165"/>
      <c r="Y4" s="165"/>
      <c r="Z4" s="169"/>
      <c r="AA4" s="169"/>
      <c r="AB4" s="167"/>
      <c r="AC4" s="167"/>
      <c r="AD4" s="170"/>
      <c r="AE4" s="165"/>
      <c r="AF4" s="165"/>
      <c r="AG4" s="165"/>
      <c r="AH4" s="165"/>
      <c r="AI4" s="165"/>
      <c r="AJ4" s="163"/>
      <c r="AK4" s="162"/>
      <c r="AL4" s="162"/>
      <c r="AM4" s="171"/>
      <c r="AN4" s="171"/>
      <c r="AO4" s="171"/>
      <c r="AP4" s="171"/>
      <c r="AQ4" s="171"/>
      <c r="AR4" s="171"/>
      <c r="AS4" s="171"/>
      <c r="AT4" s="171"/>
      <c r="AU4" s="171"/>
      <c r="AV4" s="171"/>
      <c r="AW4" s="171"/>
      <c r="AX4" s="171"/>
      <c r="AY4" s="172" t="s">
        <v>62</v>
      </c>
      <c r="AZ4" s="349" t="s">
        <v>63</v>
      </c>
      <c r="BA4" s="349"/>
      <c r="BB4" s="349"/>
      <c r="BC4" s="349"/>
      <c r="BD4" s="162"/>
      <c r="BE4" s="38"/>
    </row>
    <row r="5" spans="1:57" s="39" customFormat="1" ht="20.25" customHeight="1">
      <c r="A5" s="165"/>
      <c r="B5" s="41"/>
      <c r="C5" s="41"/>
      <c r="D5" s="41"/>
      <c r="E5" s="41"/>
      <c r="F5" s="41"/>
      <c r="G5" s="41"/>
      <c r="H5" s="41"/>
      <c r="I5" s="41"/>
      <c r="J5" s="177"/>
      <c r="K5" s="178"/>
      <c r="L5" s="179"/>
      <c r="M5" s="179"/>
      <c r="N5" s="179"/>
      <c r="O5" s="179"/>
      <c r="P5" s="41"/>
      <c r="Q5" s="180"/>
      <c r="R5" s="180"/>
      <c r="S5" s="43"/>
      <c r="T5" s="165"/>
      <c r="U5" s="165"/>
      <c r="V5" s="165"/>
      <c r="W5" s="165"/>
      <c r="X5" s="165"/>
      <c r="Y5" s="165"/>
      <c r="Z5" s="169"/>
      <c r="AA5" s="169"/>
      <c r="AB5" s="167"/>
      <c r="AC5" s="167"/>
      <c r="AD5" s="40"/>
      <c r="AE5" s="40"/>
      <c r="AF5" s="40"/>
      <c r="AG5" s="40"/>
      <c r="AH5" s="165"/>
      <c r="AI5" s="165"/>
      <c r="AJ5" s="40" t="s">
        <v>246</v>
      </c>
      <c r="AK5" s="40"/>
      <c r="AL5" s="40"/>
      <c r="AM5" s="40"/>
      <c r="AN5" s="40"/>
      <c r="AO5" s="40"/>
      <c r="AP5" s="40"/>
      <c r="AQ5" s="40"/>
      <c r="AR5" s="42"/>
      <c r="AS5" s="42"/>
      <c r="AT5" s="181"/>
      <c r="AU5" s="40"/>
      <c r="AV5" s="355">
        <v>40</v>
      </c>
      <c r="AW5" s="356"/>
      <c r="AX5" s="182" t="s">
        <v>64</v>
      </c>
      <c r="AY5" s="183"/>
      <c r="AZ5" s="355">
        <v>160</v>
      </c>
      <c r="BA5" s="356"/>
      <c r="BB5" s="181" t="s">
        <v>65</v>
      </c>
      <c r="BC5" s="40"/>
      <c r="BD5" s="165"/>
      <c r="BE5" s="38"/>
    </row>
    <row r="6" spans="1:57" ht="20.25" customHeight="1" thickBot="1">
      <c r="A6" s="184"/>
      <c r="B6" s="184"/>
      <c r="C6" s="185"/>
      <c r="D6" s="185"/>
      <c r="E6" s="184"/>
      <c r="F6" s="184"/>
      <c r="G6" s="186"/>
      <c r="H6" s="184"/>
      <c r="I6" s="184"/>
      <c r="J6" s="184"/>
      <c r="K6" s="184"/>
      <c r="L6" s="184"/>
      <c r="M6" s="184"/>
      <c r="N6" s="184"/>
      <c r="O6" s="184"/>
      <c r="P6" s="184"/>
      <c r="Q6" s="184"/>
      <c r="R6" s="184"/>
      <c r="S6" s="185"/>
      <c r="T6" s="184"/>
      <c r="U6" s="184"/>
      <c r="V6" s="184"/>
      <c r="W6" s="184"/>
      <c r="X6" s="184"/>
      <c r="Y6" s="184"/>
      <c r="Z6" s="184"/>
      <c r="AA6" s="184"/>
      <c r="AB6" s="184"/>
      <c r="AC6" s="184"/>
      <c r="AD6" s="184"/>
      <c r="AE6" s="184"/>
      <c r="AF6" s="184"/>
      <c r="AG6" s="184"/>
      <c r="AH6" s="184"/>
      <c r="AI6" s="184"/>
      <c r="AJ6" s="185"/>
      <c r="AK6" s="184"/>
      <c r="AL6" s="184"/>
      <c r="AM6" s="184"/>
      <c r="AN6" s="184"/>
      <c r="AO6" s="184"/>
      <c r="AP6" s="184"/>
      <c r="AQ6" s="184"/>
      <c r="AR6" s="184"/>
      <c r="AS6" s="184"/>
      <c r="AT6" s="184"/>
      <c r="AU6" s="184"/>
      <c r="AV6" s="184"/>
      <c r="AW6" s="184"/>
      <c r="AX6" s="184"/>
      <c r="AY6" s="184"/>
      <c r="AZ6" s="184"/>
      <c r="BA6" s="184"/>
      <c r="BB6" s="184"/>
      <c r="BC6" s="187"/>
      <c r="BD6" s="187"/>
      <c r="BE6" s="188"/>
    </row>
    <row r="7" spans="1:57" ht="20.25" customHeight="1" thickBot="1">
      <c r="A7" s="184"/>
      <c r="B7" s="321" t="s">
        <v>66</v>
      </c>
      <c r="C7" s="324" t="s">
        <v>247</v>
      </c>
      <c r="D7" s="325"/>
      <c r="E7" s="330" t="s">
        <v>248</v>
      </c>
      <c r="F7" s="325"/>
      <c r="G7" s="330" t="s">
        <v>249</v>
      </c>
      <c r="H7" s="324"/>
      <c r="I7" s="324"/>
      <c r="J7" s="324"/>
      <c r="K7" s="325"/>
      <c r="L7" s="330" t="s">
        <v>250</v>
      </c>
      <c r="M7" s="324"/>
      <c r="N7" s="324"/>
      <c r="O7" s="333"/>
      <c r="P7" s="336" t="s">
        <v>251</v>
      </c>
      <c r="Q7" s="337"/>
      <c r="R7" s="337"/>
      <c r="S7" s="337"/>
      <c r="T7" s="337"/>
      <c r="U7" s="337"/>
      <c r="V7" s="337"/>
      <c r="W7" s="337"/>
      <c r="X7" s="337"/>
      <c r="Y7" s="337"/>
      <c r="Z7" s="337"/>
      <c r="AA7" s="337"/>
      <c r="AB7" s="337"/>
      <c r="AC7" s="337"/>
      <c r="AD7" s="337"/>
      <c r="AE7" s="337"/>
      <c r="AF7" s="337"/>
      <c r="AG7" s="337"/>
      <c r="AH7" s="337"/>
      <c r="AI7" s="337"/>
      <c r="AJ7" s="337"/>
      <c r="AK7" s="337"/>
      <c r="AL7" s="337"/>
      <c r="AM7" s="337"/>
      <c r="AN7" s="337"/>
      <c r="AO7" s="337"/>
      <c r="AP7" s="337"/>
      <c r="AQ7" s="337"/>
      <c r="AR7" s="337"/>
      <c r="AS7" s="337"/>
      <c r="AT7" s="337"/>
      <c r="AU7" s="338" t="str">
        <f>IF(AZ3="４週","(9)1～4週目の勤務時間数合計","(9)1か月の勤務時間数合計")</f>
        <v>(9)1～4週目の勤務時間数合計</v>
      </c>
      <c r="AV7" s="339"/>
      <c r="AW7" s="338" t="s">
        <v>252</v>
      </c>
      <c r="AX7" s="339"/>
      <c r="AY7" s="350" t="s">
        <v>253</v>
      </c>
      <c r="AZ7" s="350"/>
      <c r="BA7" s="350"/>
      <c r="BB7" s="350"/>
      <c r="BC7" s="350"/>
      <c r="BD7" s="350"/>
    </row>
    <row r="8" spans="1:57" ht="20.25" customHeight="1" thickBot="1">
      <c r="A8" s="184"/>
      <c r="B8" s="322"/>
      <c r="C8" s="326"/>
      <c r="D8" s="327"/>
      <c r="E8" s="331"/>
      <c r="F8" s="327"/>
      <c r="G8" s="331"/>
      <c r="H8" s="326"/>
      <c r="I8" s="326"/>
      <c r="J8" s="326"/>
      <c r="K8" s="327"/>
      <c r="L8" s="331"/>
      <c r="M8" s="326"/>
      <c r="N8" s="326"/>
      <c r="O8" s="334"/>
      <c r="P8" s="352" t="s">
        <v>67</v>
      </c>
      <c r="Q8" s="353"/>
      <c r="R8" s="353"/>
      <c r="S8" s="353"/>
      <c r="T8" s="353"/>
      <c r="U8" s="353"/>
      <c r="V8" s="354"/>
      <c r="W8" s="352" t="s">
        <v>68</v>
      </c>
      <c r="X8" s="353"/>
      <c r="Y8" s="353"/>
      <c r="Z8" s="353"/>
      <c r="AA8" s="353"/>
      <c r="AB8" s="353"/>
      <c r="AC8" s="354"/>
      <c r="AD8" s="352" t="s">
        <v>69</v>
      </c>
      <c r="AE8" s="353"/>
      <c r="AF8" s="353"/>
      <c r="AG8" s="353"/>
      <c r="AH8" s="353"/>
      <c r="AI8" s="353"/>
      <c r="AJ8" s="354"/>
      <c r="AK8" s="352" t="s">
        <v>70</v>
      </c>
      <c r="AL8" s="353"/>
      <c r="AM8" s="353"/>
      <c r="AN8" s="353"/>
      <c r="AO8" s="353"/>
      <c r="AP8" s="353"/>
      <c r="AQ8" s="354"/>
      <c r="AR8" s="352" t="s">
        <v>71</v>
      </c>
      <c r="AS8" s="353"/>
      <c r="AT8" s="354"/>
      <c r="AU8" s="340"/>
      <c r="AV8" s="341"/>
      <c r="AW8" s="340"/>
      <c r="AX8" s="341"/>
      <c r="AY8" s="350"/>
      <c r="AZ8" s="350"/>
      <c r="BA8" s="350"/>
      <c r="BB8" s="350"/>
      <c r="BC8" s="350"/>
      <c r="BD8" s="350"/>
    </row>
    <row r="9" spans="1:57" ht="20.25" customHeight="1" thickBot="1">
      <c r="A9" s="184"/>
      <c r="B9" s="322"/>
      <c r="C9" s="326"/>
      <c r="D9" s="327"/>
      <c r="E9" s="331"/>
      <c r="F9" s="327"/>
      <c r="G9" s="331"/>
      <c r="H9" s="326"/>
      <c r="I9" s="326"/>
      <c r="J9" s="326"/>
      <c r="K9" s="327"/>
      <c r="L9" s="331"/>
      <c r="M9" s="326"/>
      <c r="N9" s="326"/>
      <c r="O9" s="334"/>
      <c r="P9" s="190">
        <f>DAY(DATE($X$2,$AB$2,1))</f>
        <v>1</v>
      </c>
      <c r="Q9" s="191">
        <f>DAY(DATE($X$2,$AB$2,2))</f>
        <v>2</v>
      </c>
      <c r="R9" s="191">
        <f>DAY(DATE($X$2,$AB$2,3))</f>
        <v>3</v>
      </c>
      <c r="S9" s="191">
        <f>DAY(DATE($X$2,$AB$2,4))</f>
        <v>4</v>
      </c>
      <c r="T9" s="191">
        <f>DAY(DATE($X$2,$AB$2,5))</f>
        <v>5</v>
      </c>
      <c r="U9" s="191">
        <f>DAY(DATE($X$2,$AB$2,6))</f>
        <v>6</v>
      </c>
      <c r="V9" s="192">
        <f>DAY(DATE($X$2,$AB$2,7))</f>
        <v>7</v>
      </c>
      <c r="W9" s="190">
        <f>DAY(DATE($X$2,$AB$2,8))</f>
        <v>8</v>
      </c>
      <c r="X9" s="191">
        <f>DAY(DATE($X$2,$AB$2,9))</f>
        <v>9</v>
      </c>
      <c r="Y9" s="191">
        <f>DAY(DATE($X$2,$AB$2,10))</f>
        <v>10</v>
      </c>
      <c r="Z9" s="191">
        <f>DAY(DATE($X$2,$AB$2,11))</f>
        <v>11</v>
      </c>
      <c r="AA9" s="191">
        <f>DAY(DATE($X$2,$AB$2,12))</f>
        <v>12</v>
      </c>
      <c r="AB9" s="191">
        <f>DAY(DATE($X$2,$AB$2,13))</f>
        <v>13</v>
      </c>
      <c r="AC9" s="192">
        <f>DAY(DATE($X$2,$AB$2,14))</f>
        <v>14</v>
      </c>
      <c r="AD9" s="190">
        <f>DAY(DATE($X$2,$AB$2,15))</f>
        <v>15</v>
      </c>
      <c r="AE9" s="191">
        <f>DAY(DATE($X$2,$AB$2,16))</f>
        <v>16</v>
      </c>
      <c r="AF9" s="191">
        <f>DAY(DATE($X$2,$AB$2,17))</f>
        <v>17</v>
      </c>
      <c r="AG9" s="191">
        <f>DAY(DATE($X$2,$AB$2,18))</f>
        <v>18</v>
      </c>
      <c r="AH9" s="191">
        <f>DAY(DATE($X$2,$AB$2,19))</f>
        <v>19</v>
      </c>
      <c r="AI9" s="191">
        <f>DAY(DATE($X$2,$AB$2,20))</f>
        <v>20</v>
      </c>
      <c r="AJ9" s="192">
        <f>DAY(DATE($X$2,$AB$2,21))</f>
        <v>21</v>
      </c>
      <c r="AK9" s="190">
        <f>DAY(DATE($X$2,$AB$2,22))</f>
        <v>22</v>
      </c>
      <c r="AL9" s="191">
        <f>DAY(DATE($X$2,$AB$2,23))</f>
        <v>23</v>
      </c>
      <c r="AM9" s="191">
        <f>DAY(DATE($X$2,$AB$2,24))</f>
        <v>24</v>
      </c>
      <c r="AN9" s="191">
        <f>DAY(DATE($X$2,$AB$2,25))</f>
        <v>25</v>
      </c>
      <c r="AO9" s="191">
        <f>DAY(DATE($X$2,$AB$2,26))</f>
        <v>26</v>
      </c>
      <c r="AP9" s="191">
        <f>DAY(DATE($X$2,$AB$2,27))</f>
        <v>27</v>
      </c>
      <c r="AQ9" s="192">
        <f>DAY(DATE($X$2,$AB$2,28))</f>
        <v>28</v>
      </c>
      <c r="AR9" s="190" t="str">
        <f>IF(AZ3="暦月",IF(DAY(DATE($X$2,$AB$2,29))=29,29,""),"")</f>
        <v/>
      </c>
      <c r="AS9" s="191" t="str">
        <f>IF(AZ3="暦月",IF(DAY(DATE($X$2,$AB$2,30))=30,30,""),"")</f>
        <v/>
      </c>
      <c r="AT9" s="193" t="str">
        <f>IF(AZ3="暦月",IF(DAY(DATE($X$2,$AB$2,31))=31,31,""),"")</f>
        <v/>
      </c>
      <c r="AU9" s="340"/>
      <c r="AV9" s="341"/>
      <c r="AW9" s="340"/>
      <c r="AX9" s="341"/>
      <c r="AY9" s="350"/>
      <c r="AZ9" s="350"/>
      <c r="BA9" s="350"/>
      <c r="BB9" s="350"/>
      <c r="BC9" s="350"/>
      <c r="BD9" s="350"/>
    </row>
    <row r="10" spans="1:57" ht="20.25" hidden="1" customHeight="1" thickBot="1">
      <c r="A10" s="184"/>
      <c r="B10" s="322"/>
      <c r="C10" s="326"/>
      <c r="D10" s="327"/>
      <c r="E10" s="331"/>
      <c r="F10" s="327"/>
      <c r="G10" s="331"/>
      <c r="H10" s="326"/>
      <c r="I10" s="326"/>
      <c r="J10" s="326"/>
      <c r="K10" s="327"/>
      <c r="L10" s="331"/>
      <c r="M10" s="326"/>
      <c r="N10" s="326"/>
      <c r="O10" s="334"/>
      <c r="P10" s="190">
        <f>WEEKDAY(DATE($X$2,$AB$2,1))</f>
        <v>2</v>
      </c>
      <c r="Q10" s="191">
        <f>WEEKDAY(DATE($X$2,$AB$2,2))</f>
        <v>3</v>
      </c>
      <c r="R10" s="191">
        <f>WEEKDAY(DATE($X$2,$AB$2,3))</f>
        <v>4</v>
      </c>
      <c r="S10" s="191">
        <f>WEEKDAY(DATE($X$2,$AB$2,4))</f>
        <v>5</v>
      </c>
      <c r="T10" s="191">
        <f>WEEKDAY(DATE($X$2,$AB$2,5))</f>
        <v>6</v>
      </c>
      <c r="U10" s="191">
        <f>WEEKDAY(DATE($X$2,$AB$2,6))</f>
        <v>7</v>
      </c>
      <c r="V10" s="192">
        <f>WEEKDAY(DATE($X$2,$AB$2,7))</f>
        <v>1</v>
      </c>
      <c r="W10" s="190">
        <f>WEEKDAY(DATE($X$2,$AB$2,8))</f>
        <v>2</v>
      </c>
      <c r="X10" s="191">
        <f>WEEKDAY(DATE($X$2,$AB$2,9))</f>
        <v>3</v>
      </c>
      <c r="Y10" s="191">
        <f>WEEKDAY(DATE($X$2,$AB$2,10))</f>
        <v>4</v>
      </c>
      <c r="Z10" s="191">
        <f>WEEKDAY(DATE($X$2,$AB$2,11))</f>
        <v>5</v>
      </c>
      <c r="AA10" s="191">
        <f>WEEKDAY(DATE($X$2,$AB$2,12))</f>
        <v>6</v>
      </c>
      <c r="AB10" s="191">
        <f>WEEKDAY(DATE($X$2,$AB$2,13))</f>
        <v>7</v>
      </c>
      <c r="AC10" s="192">
        <f>WEEKDAY(DATE($X$2,$AB$2,14))</f>
        <v>1</v>
      </c>
      <c r="AD10" s="190">
        <f>WEEKDAY(DATE($X$2,$AB$2,15))</f>
        <v>2</v>
      </c>
      <c r="AE10" s="191">
        <f>WEEKDAY(DATE($X$2,$AB$2,16))</f>
        <v>3</v>
      </c>
      <c r="AF10" s="191">
        <f>WEEKDAY(DATE($X$2,$AB$2,17))</f>
        <v>4</v>
      </c>
      <c r="AG10" s="191">
        <f>WEEKDAY(DATE($X$2,$AB$2,18))</f>
        <v>5</v>
      </c>
      <c r="AH10" s="191">
        <f>WEEKDAY(DATE($X$2,$AB$2,19))</f>
        <v>6</v>
      </c>
      <c r="AI10" s="191">
        <f>WEEKDAY(DATE($X$2,$AB$2,20))</f>
        <v>7</v>
      </c>
      <c r="AJ10" s="192">
        <f>WEEKDAY(DATE($X$2,$AB$2,21))</f>
        <v>1</v>
      </c>
      <c r="AK10" s="190">
        <f>WEEKDAY(DATE($X$2,$AB$2,22))</f>
        <v>2</v>
      </c>
      <c r="AL10" s="191">
        <f>WEEKDAY(DATE($X$2,$AB$2,23))</f>
        <v>3</v>
      </c>
      <c r="AM10" s="191">
        <f>WEEKDAY(DATE($X$2,$AB$2,24))</f>
        <v>4</v>
      </c>
      <c r="AN10" s="191">
        <f>WEEKDAY(DATE($X$2,$AB$2,25))</f>
        <v>5</v>
      </c>
      <c r="AO10" s="191">
        <f>WEEKDAY(DATE($X$2,$AB$2,26))</f>
        <v>6</v>
      </c>
      <c r="AP10" s="191">
        <f>WEEKDAY(DATE($X$2,$AB$2,27))</f>
        <v>7</v>
      </c>
      <c r="AQ10" s="192">
        <f>WEEKDAY(DATE($X$2,$AB$2,28))</f>
        <v>1</v>
      </c>
      <c r="AR10" s="190">
        <f>IF(AR9=29,WEEKDAY(DATE($X$2,$AB$2,29)),0)</f>
        <v>0</v>
      </c>
      <c r="AS10" s="191">
        <f>IF(AS9=30,WEEKDAY(DATE($X$2,$AB$2,30)),0)</f>
        <v>0</v>
      </c>
      <c r="AT10" s="193">
        <f>IF(AT9=31,WEEKDAY(DATE($X$2,$AB$2,31)),0)</f>
        <v>0</v>
      </c>
      <c r="AU10" s="342"/>
      <c r="AV10" s="343"/>
      <c r="AW10" s="342"/>
      <c r="AX10" s="343"/>
      <c r="AY10" s="351"/>
      <c r="AZ10" s="351"/>
      <c r="BA10" s="351"/>
      <c r="BB10" s="351"/>
      <c r="BC10" s="351"/>
      <c r="BD10" s="351"/>
    </row>
    <row r="11" spans="1:57" ht="20.25" customHeight="1" thickBot="1">
      <c r="A11" s="184"/>
      <c r="B11" s="323"/>
      <c r="C11" s="328"/>
      <c r="D11" s="329"/>
      <c r="E11" s="332"/>
      <c r="F11" s="329"/>
      <c r="G11" s="332"/>
      <c r="H11" s="328"/>
      <c r="I11" s="328"/>
      <c r="J11" s="328"/>
      <c r="K11" s="329"/>
      <c r="L11" s="332"/>
      <c r="M11" s="328"/>
      <c r="N11" s="328"/>
      <c r="O11" s="335"/>
      <c r="P11" s="194" t="str">
        <f>IF(P10=1,"日",IF(P10=2,"月",IF(P10=3,"火",IF(P10=4,"水",IF(P10=5,"木",IF(P10=6,"金","土"))))))</f>
        <v>月</v>
      </c>
      <c r="Q11" s="195" t="str">
        <f t="shared" ref="Q11:AQ11" si="0">IF(Q10=1,"日",IF(Q10=2,"月",IF(Q10=3,"火",IF(Q10=4,"水",IF(Q10=5,"木",IF(Q10=6,"金","土"))))))</f>
        <v>火</v>
      </c>
      <c r="R11" s="195" t="str">
        <f t="shared" si="0"/>
        <v>水</v>
      </c>
      <c r="S11" s="195" t="str">
        <f t="shared" si="0"/>
        <v>木</v>
      </c>
      <c r="T11" s="195" t="str">
        <f t="shared" si="0"/>
        <v>金</v>
      </c>
      <c r="U11" s="195" t="str">
        <f t="shared" si="0"/>
        <v>土</v>
      </c>
      <c r="V11" s="196" t="str">
        <f t="shared" si="0"/>
        <v>日</v>
      </c>
      <c r="W11" s="194" t="str">
        <f t="shared" si="0"/>
        <v>月</v>
      </c>
      <c r="X11" s="195" t="str">
        <f t="shared" si="0"/>
        <v>火</v>
      </c>
      <c r="Y11" s="195" t="str">
        <f t="shared" si="0"/>
        <v>水</v>
      </c>
      <c r="Z11" s="195" t="str">
        <f t="shared" si="0"/>
        <v>木</v>
      </c>
      <c r="AA11" s="195" t="str">
        <f t="shared" si="0"/>
        <v>金</v>
      </c>
      <c r="AB11" s="195" t="str">
        <f t="shared" si="0"/>
        <v>土</v>
      </c>
      <c r="AC11" s="196" t="str">
        <f t="shared" si="0"/>
        <v>日</v>
      </c>
      <c r="AD11" s="194" t="str">
        <f t="shared" si="0"/>
        <v>月</v>
      </c>
      <c r="AE11" s="195" t="str">
        <f t="shared" si="0"/>
        <v>火</v>
      </c>
      <c r="AF11" s="195" t="str">
        <f t="shared" si="0"/>
        <v>水</v>
      </c>
      <c r="AG11" s="195" t="str">
        <f t="shared" si="0"/>
        <v>木</v>
      </c>
      <c r="AH11" s="195" t="str">
        <f t="shared" si="0"/>
        <v>金</v>
      </c>
      <c r="AI11" s="195" t="str">
        <f t="shared" si="0"/>
        <v>土</v>
      </c>
      <c r="AJ11" s="196" t="str">
        <f t="shared" si="0"/>
        <v>日</v>
      </c>
      <c r="AK11" s="194" t="str">
        <f t="shared" si="0"/>
        <v>月</v>
      </c>
      <c r="AL11" s="195" t="str">
        <f t="shared" si="0"/>
        <v>火</v>
      </c>
      <c r="AM11" s="195" t="str">
        <f t="shared" si="0"/>
        <v>水</v>
      </c>
      <c r="AN11" s="195" t="str">
        <f t="shared" si="0"/>
        <v>木</v>
      </c>
      <c r="AO11" s="195" t="str">
        <f t="shared" si="0"/>
        <v>金</v>
      </c>
      <c r="AP11" s="195" t="str">
        <f t="shared" si="0"/>
        <v>土</v>
      </c>
      <c r="AQ11" s="196" t="str">
        <f t="shared" si="0"/>
        <v>日</v>
      </c>
      <c r="AR11" s="195" t="str">
        <f>IF(AR10=1,"日",IF(AR10=2,"月",IF(AR10=3,"火",IF(AR10=4,"水",IF(AR10=5,"木",IF(AR10=6,"金",IF(AR10=0,"","土")))))))</f>
        <v/>
      </c>
      <c r="AS11" s="195" t="str">
        <f>IF(AS10=1,"日",IF(AS10=2,"月",IF(AS10=3,"火",IF(AS10=4,"水",IF(AS10=5,"木",IF(AS10=6,"金",IF(AS10=0,"","土")))))))</f>
        <v/>
      </c>
      <c r="AT11" s="197" t="str">
        <f>IF(AT10=1,"日",IF(AT10=2,"月",IF(AT10=3,"火",IF(AT10=4,"水",IF(AT10=5,"木",IF(AT10=6,"金",IF(AT10=0,"","土")))))))</f>
        <v/>
      </c>
      <c r="AU11" s="344"/>
      <c r="AV11" s="345"/>
      <c r="AW11" s="344"/>
      <c r="AX11" s="345"/>
      <c r="AY11" s="351"/>
      <c r="AZ11" s="351"/>
      <c r="BA11" s="351"/>
      <c r="BB11" s="351"/>
      <c r="BC11" s="351"/>
      <c r="BD11" s="351"/>
    </row>
    <row r="12" spans="1:57" ht="39.9" customHeight="1">
      <c r="A12" s="184"/>
      <c r="B12" s="198">
        <v>1</v>
      </c>
      <c r="C12" s="376"/>
      <c r="D12" s="377"/>
      <c r="E12" s="378"/>
      <c r="F12" s="379"/>
      <c r="G12" s="380"/>
      <c r="H12" s="381"/>
      <c r="I12" s="381"/>
      <c r="J12" s="381"/>
      <c r="K12" s="382"/>
      <c r="L12" s="378"/>
      <c r="M12" s="383"/>
      <c r="N12" s="383"/>
      <c r="O12" s="384"/>
      <c r="P12" s="199"/>
      <c r="Q12" s="200"/>
      <c r="R12" s="200"/>
      <c r="S12" s="200"/>
      <c r="T12" s="200"/>
      <c r="U12" s="200"/>
      <c r="V12" s="201"/>
      <c r="W12" s="199"/>
      <c r="X12" s="200"/>
      <c r="Y12" s="200"/>
      <c r="Z12" s="200"/>
      <c r="AA12" s="200"/>
      <c r="AB12" s="200"/>
      <c r="AC12" s="201"/>
      <c r="AD12" s="199"/>
      <c r="AE12" s="200"/>
      <c r="AF12" s="200"/>
      <c r="AG12" s="200"/>
      <c r="AH12" s="200"/>
      <c r="AI12" s="200"/>
      <c r="AJ12" s="201"/>
      <c r="AK12" s="199"/>
      <c r="AL12" s="200"/>
      <c r="AM12" s="200"/>
      <c r="AN12" s="200"/>
      <c r="AO12" s="200"/>
      <c r="AP12" s="200"/>
      <c r="AQ12" s="201"/>
      <c r="AR12" s="199"/>
      <c r="AS12" s="200"/>
      <c r="AT12" s="201"/>
      <c r="AU12" s="385"/>
      <c r="AV12" s="386"/>
      <c r="AW12" s="387"/>
      <c r="AX12" s="388"/>
      <c r="AY12" s="357"/>
      <c r="AZ12" s="358"/>
      <c r="BA12" s="358"/>
      <c r="BB12" s="358"/>
      <c r="BC12" s="358"/>
      <c r="BD12" s="359"/>
    </row>
    <row r="13" spans="1:57" ht="39.9" customHeight="1">
      <c r="A13" s="184"/>
      <c r="B13" s="202">
        <f t="shared" ref="B13:B39" si="1">B12+1</f>
        <v>2</v>
      </c>
      <c r="C13" s="360"/>
      <c r="D13" s="361"/>
      <c r="E13" s="362"/>
      <c r="F13" s="363"/>
      <c r="G13" s="364"/>
      <c r="H13" s="365"/>
      <c r="I13" s="365"/>
      <c r="J13" s="365"/>
      <c r="K13" s="366"/>
      <c r="L13" s="362"/>
      <c r="M13" s="367"/>
      <c r="N13" s="367"/>
      <c r="O13" s="368"/>
      <c r="P13" s="203"/>
      <c r="Q13" s="204"/>
      <c r="R13" s="204"/>
      <c r="S13" s="204"/>
      <c r="T13" s="204"/>
      <c r="U13" s="204"/>
      <c r="V13" s="205"/>
      <c r="W13" s="203"/>
      <c r="X13" s="204"/>
      <c r="Y13" s="204"/>
      <c r="Z13" s="204"/>
      <c r="AA13" s="204"/>
      <c r="AB13" s="204"/>
      <c r="AC13" s="205"/>
      <c r="AD13" s="203"/>
      <c r="AE13" s="204"/>
      <c r="AF13" s="204"/>
      <c r="AG13" s="204"/>
      <c r="AH13" s="204"/>
      <c r="AI13" s="204"/>
      <c r="AJ13" s="205"/>
      <c r="AK13" s="203"/>
      <c r="AL13" s="204"/>
      <c r="AM13" s="204"/>
      <c r="AN13" s="204"/>
      <c r="AO13" s="204"/>
      <c r="AP13" s="204"/>
      <c r="AQ13" s="205"/>
      <c r="AR13" s="203"/>
      <c r="AS13" s="204"/>
      <c r="AT13" s="205"/>
      <c r="AU13" s="369"/>
      <c r="AV13" s="370"/>
      <c r="AW13" s="371"/>
      <c r="AX13" s="372"/>
      <c r="AY13" s="373"/>
      <c r="AZ13" s="374"/>
      <c r="BA13" s="374"/>
      <c r="BB13" s="374"/>
      <c r="BC13" s="374"/>
      <c r="BD13" s="375"/>
    </row>
    <row r="14" spans="1:57" ht="39.9" customHeight="1">
      <c r="A14" s="184"/>
      <c r="B14" s="202">
        <f t="shared" si="1"/>
        <v>3</v>
      </c>
      <c r="C14" s="360"/>
      <c r="D14" s="361"/>
      <c r="E14" s="362"/>
      <c r="F14" s="363"/>
      <c r="G14" s="364"/>
      <c r="H14" s="365"/>
      <c r="I14" s="365"/>
      <c r="J14" s="365"/>
      <c r="K14" s="366"/>
      <c r="L14" s="362"/>
      <c r="M14" s="367"/>
      <c r="N14" s="367"/>
      <c r="O14" s="368"/>
      <c r="P14" s="203"/>
      <c r="Q14" s="204"/>
      <c r="R14" s="204"/>
      <c r="S14" s="204"/>
      <c r="T14" s="204"/>
      <c r="U14" s="204"/>
      <c r="V14" s="205"/>
      <c r="W14" s="203"/>
      <c r="X14" s="204"/>
      <c r="Y14" s="204"/>
      <c r="Z14" s="204"/>
      <c r="AA14" s="204"/>
      <c r="AB14" s="204"/>
      <c r="AC14" s="205"/>
      <c r="AD14" s="203"/>
      <c r="AE14" s="204"/>
      <c r="AF14" s="204"/>
      <c r="AG14" s="204"/>
      <c r="AH14" s="204"/>
      <c r="AI14" s="204"/>
      <c r="AJ14" s="205"/>
      <c r="AK14" s="203"/>
      <c r="AL14" s="204"/>
      <c r="AM14" s="204"/>
      <c r="AN14" s="204"/>
      <c r="AO14" s="204"/>
      <c r="AP14" s="204"/>
      <c r="AQ14" s="205"/>
      <c r="AR14" s="203"/>
      <c r="AS14" s="204"/>
      <c r="AT14" s="205"/>
      <c r="AU14" s="369"/>
      <c r="AV14" s="370"/>
      <c r="AW14" s="371"/>
      <c r="AX14" s="372"/>
      <c r="AY14" s="373"/>
      <c r="AZ14" s="374"/>
      <c r="BA14" s="374"/>
      <c r="BB14" s="374"/>
      <c r="BC14" s="374"/>
      <c r="BD14" s="375"/>
    </row>
    <row r="15" spans="1:57" ht="39.9" customHeight="1">
      <c r="A15" s="184"/>
      <c r="B15" s="202">
        <f t="shared" si="1"/>
        <v>4</v>
      </c>
      <c r="C15" s="360"/>
      <c r="D15" s="361"/>
      <c r="E15" s="362"/>
      <c r="F15" s="363"/>
      <c r="G15" s="364"/>
      <c r="H15" s="365"/>
      <c r="I15" s="365"/>
      <c r="J15" s="365"/>
      <c r="K15" s="366"/>
      <c r="L15" s="362"/>
      <c r="M15" s="367"/>
      <c r="N15" s="367"/>
      <c r="O15" s="368"/>
      <c r="P15" s="203"/>
      <c r="Q15" s="204"/>
      <c r="R15" s="204"/>
      <c r="S15" s="204"/>
      <c r="T15" s="204"/>
      <c r="U15" s="204"/>
      <c r="V15" s="205"/>
      <c r="W15" s="203"/>
      <c r="X15" s="204"/>
      <c r="Y15" s="204"/>
      <c r="Z15" s="204"/>
      <c r="AA15" s="204"/>
      <c r="AB15" s="204"/>
      <c r="AC15" s="205"/>
      <c r="AD15" s="203"/>
      <c r="AE15" s="204"/>
      <c r="AF15" s="204"/>
      <c r="AG15" s="204"/>
      <c r="AH15" s="204"/>
      <c r="AI15" s="204"/>
      <c r="AJ15" s="205"/>
      <c r="AK15" s="203"/>
      <c r="AL15" s="204"/>
      <c r="AM15" s="204"/>
      <c r="AN15" s="204"/>
      <c r="AO15" s="204"/>
      <c r="AP15" s="204"/>
      <c r="AQ15" s="205"/>
      <c r="AR15" s="203"/>
      <c r="AS15" s="204"/>
      <c r="AT15" s="205"/>
      <c r="AU15" s="369"/>
      <c r="AV15" s="370"/>
      <c r="AW15" s="371"/>
      <c r="AX15" s="372"/>
      <c r="AY15" s="373"/>
      <c r="AZ15" s="374"/>
      <c r="BA15" s="374"/>
      <c r="BB15" s="374"/>
      <c r="BC15" s="374"/>
      <c r="BD15" s="375"/>
    </row>
    <row r="16" spans="1:57" ht="39.9" customHeight="1">
      <c r="A16" s="184"/>
      <c r="B16" s="202">
        <f t="shared" si="1"/>
        <v>5</v>
      </c>
      <c r="C16" s="360"/>
      <c r="D16" s="361"/>
      <c r="E16" s="362"/>
      <c r="F16" s="363"/>
      <c r="G16" s="364"/>
      <c r="H16" s="365"/>
      <c r="I16" s="365"/>
      <c r="J16" s="365"/>
      <c r="K16" s="366"/>
      <c r="L16" s="362"/>
      <c r="M16" s="367"/>
      <c r="N16" s="367"/>
      <c r="O16" s="368"/>
      <c r="P16" s="203"/>
      <c r="Q16" s="204"/>
      <c r="R16" s="204"/>
      <c r="S16" s="204"/>
      <c r="T16" s="204"/>
      <c r="U16" s="204"/>
      <c r="V16" s="205"/>
      <c r="W16" s="203"/>
      <c r="X16" s="204"/>
      <c r="Y16" s="204"/>
      <c r="Z16" s="204"/>
      <c r="AA16" s="204"/>
      <c r="AB16" s="204"/>
      <c r="AC16" s="205"/>
      <c r="AD16" s="203"/>
      <c r="AE16" s="204"/>
      <c r="AF16" s="204"/>
      <c r="AG16" s="204"/>
      <c r="AH16" s="204"/>
      <c r="AI16" s="204"/>
      <c r="AJ16" s="205"/>
      <c r="AK16" s="203"/>
      <c r="AL16" s="204"/>
      <c r="AM16" s="204"/>
      <c r="AN16" s="204"/>
      <c r="AO16" s="204"/>
      <c r="AP16" s="204"/>
      <c r="AQ16" s="205"/>
      <c r="AR16" s="203"/>
      <c r="AS16" s="204"/>
      <c r="AT16" s="205"/>
      <c r="AU16" s="369"/>
      <c r="AV16" s="370"/>
      <c r="AW16" s="371"/>
      <c r="AX16" s="372"/>
      <c r="AY16" s="373"/>
      <c r="AZ16" s="374"/>
      <c r="BA16" s="374"/>
      <c r="BB16" s="374"/>
      <c r="BC16" s="374"/>
      <c r="BD16" s="375"/>
    </row>
    <row r="17" spans="1:56" ht="39.9" customHeight="1">
      <c r="A17" s="184"/>
      <c r="B17" s="202">
        <f t="shared" si="1"/>
        <v>6</v>
      </c>
      <c r="C17" s="360"/>
      <c r="D17" s="361"/>
      <c r="E17" s="362"/>
      <c r="F17" s="363"/>
      <c r="G17" s="364"/>
      <c r="H17" s="365"/>
      <c r="I17" s="365"/>
      <c r="J17" s="365"/>
      <c r="K17" s="366"/>
      <c r="L17" s="362"/>
      <c r="M17" s="367"/>
      <c r="N17" s="367"/>
      <c r="O17" s="368"/>
      <c r="P17" s="203"/>
      <c r="Q17" s="204"/>
      <c r="R17" s="204"/>
      <c r="S17" s="204"/>
      <c r="T17" s="204"/>
      <c r="U17" s="204"/>
      <c r="V17" s="205"/>
      <c r="W17" s="203"/>
      <c r="X17" s="204"/>
      <c r="Y17" s="204"/>
      <c r="Z17" s="204"/>
      <c r="AA17" s="204"/>
      <c r="AB17" s="204"/>
      <c r="AC17" s="205"/>
      <c r="AD17" s="203"/>
      <c r="AE17" s="204"/>
      <c r="AF17" s="204"/>
      <c r="AG17" s="204"/>
      <c r="AH17" s="204"/>
      <c r="AI17" s="204"/>
      <c r="AJ17" s="205"/>
      <c r="AK17" s="203"/>
      <c r="AL17" s="204"/>
      <c r="AM17" s="204"/>
      <c r="AN17" s="204"/>
      <c r="AO17" s="204"/>
      <c r="AP17" s="204"/>
      <c r="AQ17" s="205"/>
      <c r="AR17" s="203"/>
      <c r="AS17" s="204"/>
      <c r="AT17" s="205"/>
      <c r="AU17" s="369"/>
      <c r="AV17" s="370"/>
      <c r="AW17" s="371"/>
      <c r="AX17" s="372"/>
      <c r="AY17" s="373"/>
      <c r="AZ17" s="374"/>
      <c r="BA17" s="374"/>
      <c r="BB17" s="374"/>
      <c r="BC17" s="374"/>
      <c r="BD17" s="375"/>
    </row>
    <row r="18" spans="1:56" ht="39.9" customHeight="1">
      <c r="A18" s="184"/>
      <c r="B18" s="202">
        <f t="shared" si="1"/>
        <v>7</v>
      </c>
      <c r="C18" s="360"/>
      <c r="D18" s="361"/>
      <c r="E18" s="362"/>
      <c r="F18" s="363"/>
      <c r="G18" s="364"/>
      <c r="H18" s="365"/>
      <c r="I18" s="365"/>
      <c r="J18" s="365"/>
      <c r="K18" s="366"/>
      <c r="L18" s="362"/>
      <c r="M18" s="367"/>
      <c r="N18" s="367"/>
      <c r="O18" s="368"/>
      <c r="P18" s="203"/>
      <c r="Q18" s="204"/>
      <c r="R18" s="204"/>
      <c r="S18" s="204"/>
      <c r="T18" s="204"/>
      <c r="U18" s="204"/>
      <c r="V18" s="205"/>
      <c r="W18" s="203"/>
      <c r="X18" s="204"/>
      <c r="Y18" s="204"/>
      <c r="Z18" s="204"/>
      <c r="AA18" s="204"/>
      <c r="AB18" s="204"/>
      <c r="AC18" s="205"/>
      <c r="AD18" s="203"/>
      <c r="AE18" s="204"/>
      <c r="AF18" s="204"/>
      <c r="AG18" s="204"/>
      <c r="AH18" s="204"/>
      <c r="AI18" s="204"/>
      <c r="AJ18" s="205"/>
      <c r="AK18" s="203"/>
      <c r="AL18" s="204"/>
      <c r="AM18" s="204"/>
      <c r="AN18" s="204"/>
      <c r="AO18" s="204"/>
      <c r="AP18" s="204"/>
      <c r="AQ18" s="205"/>
      <c r="AR18" s="203"/>
      <c r="AS18" s="204"/>
      <c r="AT18" s="205"/>
      <c r="AU18" s="369"/>
      <c r="AV18" s="370"/>
      <c r="AW18" s="371"/>
      <c r="AX18" s="372"/>
      <c r="AY18" s="373"/>
      <c r="AZ18" s="374"/>
      <c r="BA18" s="374"/>
      <c r="BB18" s="374"/>
      <c r="BC18" s="374"/>
      <c r="BD18" s="375"/>
    </row>
    <row r="19" spans="1:56" ht="39.9" customHeight="1">
      <c r="A19" s="184"/>
      <c r="B19" s="202">
        <f t="shared" si="1"/>
        <v>8</v>
      </c>
      <c r="C19" s="360"/>
      <c r="D19" s="361"/>
      <c r="E19" s="362"/>
      <c r="F19" s="363"/>
      <c r="G19" s="364"/>
      <c r="H19" s="365"/>
      <c r="I19" s="365"/>
      <c r="J19" s="365"/>
      <c r="K19" s="366"/>
      <c r="L19" s="362"/>
      <c r="M19" s="367"/>
      <c r="N19" s="367"/>
      <c r="O19" s="368"/>
      <c r="P19" s="203"/>
      <c r="Q19" s="204"/>
      <c r="R19" s="204"/>
      <c r="S19" s="204"/>
      <c r="T19" s="204"/>
      <c r="U19" s="204"/>
      <c r="V19" s="205"/>
      <c r="W19" s="203"/>
      <c r="X19" s="204"/>
      <c r="Y19" s="204"/>
      <c r="Z19" s="204"/>
      <c r="AA19" s="204"/>
      <c r="AB19" s="204"/>
      <c r="AC19" s="205"/>
      <c r="AD19" s="203"/>
      <c r="AE19" s="204"/>
      <c r="AF19" s="204"/>
      <c r="AG19" s="204"/>
      <c r="AH19" s="204"/>
      <c r="AI19" s="204"/>
      <c r="AJ19" s="205"/>
      <c r="AK19" s="203"/>
      <c r="AL19" s="204"/>
      <c r="AM19" s="204"/>
      <c r="AN19" s="204"/>
      <c r="AO19" s="204"/>
      <c r="AP19" s="204"/>
      <c r="AQ19" s="205"/>
      <c r="AR19" s="203"/>
      <c r="AS19" s="204"/>
      <c r="AT19" s="205"/>
      <c r="AU19" s="369"/>
      <c r="AV19" s="370"/>
      <c r="AW19" s="371"/>
      <c r="AX19" s="372"/>
      <c r="AY19" s="373"/>
      <c r="AZ19" s="374"/>
      <c r="BA19" s="374"/>
      <c r="BB19" s="374"/>
      <c r="BC19" s="374"/>
      <c r="BD19" s="375"/>
    </row>
    <row r="20" spans="1:56" ht="39.9" customHeight="1">
      <c r="A20" s="184"/>
      <c r="B20" s="202">
        <f t="shared" si="1"/>
        <v>9</v>
      </c>
      <c r="C20" s="360"/>
      <c r="D20" s="361"/>
      <c r="E20" s="362"/>
      <c r="F20" s="363"/>
      <c r="G20" s="364"/>
      <c r="H20" s="365"/>
      <c r="I20" s="365"/>
      <c r="J20" s="365"/>
      <c r="K20" s="366"/>
      <c r="L20" s="362"/>
      <c r="M20" s="367"/>
      <c r="N20" s="367"/>
      <c r="O20" s="368"/>
      <c r="P20" s="203"/>
      <c r="Q20" s="204"/>
      <c r="R20" s="204"/>
      <c r="S20" s="204"/>
      <c r="T20" s="204"/>
      <c r="U20" s="204"/>
      <c r="V20" s="205"/>
      <c r="W20" s="203"/>
      <c r="X20" s="204"/>
      <c r="Y20" s="204"/>
      <c r="Z20" s="204"/>
      <c r="AA20" s="204"/>
      <c r="AB20" s="204"/>
      <c r="AC20" s="205"/>
      <c r="AD20" s="203"/>
      <c r="AE20" s="204"/>
      <c r="AF20" s="204"/>
      <c r="AG20" s="204"/>
      <c r="AH20" s="204"/>
      <c r="AI20" s="204"/>
      <c r="AJ20" s="205"/>
      <c r="AK20" s="203"/>
      <c r="AL20" s="204"/>
      <c r="AM20" s="204"/>
      <c r="AN20" s="204"/>
      <c r="AO20" s="204"/>
      <c r="AP20" s="204"/>
      <c r="AQ20" s="205"/>
      <c r="AR20" s="203"/>
      <c r="AS20" s="204"/>
      <c r="AT20" s="205"/>
      <c r="AU20" s="369"/>
      <c r="AV20" s="370"/>
      <c r="AW20" s="371"/>
      <c r="AX20" s="372"/>
      <c r="AY20" s="373"/>
      <c r="AZ20" s="374"/>
      <c r="BA20" s="374"/>
      <c r="BB20" s="374"/>
      <c r="BC20" s="374"/>
      <c r="BD20" s="375"/>
    </row>
    <row r="21" spans="1:56" ht="39.9" customHeight="1">
      <c r="A21" s="184"/>
      <c r="B21" s="202">
        <f t="shared" si="1"/>
        <v>10</v>
      </c>
      <c r="C21" s="360"/>
      <c r="D21" s="361"/>
      <c r="E21" s="362"/>
      <c r="F21" s="363"/>
      <c r="G21" s="364"/>
      <c r="H21" s="365"/>
      <c r="I21" s="365"/>
      <c r="J21" s="365"/>
      <c r="K21" s="366"/>
      <c r="L21" s="362"/>
      <c r="M21" s="367"/>
      <c r="N21" s="367"/>
      <c r="O21" s="368"/>
      <c r="P21" s="203"/>
      <c r="Q21" s="204"/>
      <c r="R21" s="204"/>
      <c r="S21" s="204"/>
      <c r="T21" s="204"/>
      <c r="U21" s="204"/>
      <c r="V21" s="205"/>
      <c r="W21" s="203"/>
      <c r="X21" s="204"/>
      <c r="Y21" s="204"/>
      <c r="Z21" s="204"/>
      <c r="AA21" s="204"/>
      <c r="AB21" s="204"/>
      <c r="AC21" s="205"/>
      <c r="AD21" s="203"/>
      <c r="AE21" s="204"/>
      <c r="AF21" s="204"/>
      <c r="AG21" s="204"/>
      <c r="AH21" s="204"/>
      <c r="AI21" s="204"/>
      <c r="AJ21" s="205"/>
      <c r="AK21" s="203"/>
      <c r="AL21" s="204"/>
      <c r="AM21" s="204"/>
      <c r="AN21" s="204"/>
      <c r="AO21" s="204"/>
      <c r="AP21" s="204"/>
      <c r="AQ21" s="205"/>
      <c r="AR21" s="203"/>
      <c r="AS21" s="204"/>
      <c r="AT21" s="205"/>
      <c r="AU21" s="369"/>
      <c r="AV21" s="370"/>
      <c r="AW21" s="371"/>
      <c r="AX21" s="372"/>
      <c r="AY21" s="373"/>
      <c r="AZ21" s="374"/>
      <c r="BA21" s="374"/>
      <c r="BB21" s="374"/>
      <c r="BC21" s="374"/>
      <c r="BD21" s="375"/>
    </row>
    <row r="22" spans="1:56" ht="39.9" customHeight="1">
      <c r="A22" s="184"/>
      <c r="B22" s="202">
        <f t="shared" si="1"/>
        <v>11</v>
      </c>
      <c r="C22" s="360"/>
      <c r="D22" s="361"/>
      <c r="E22" s="362"/>
      <c r="F22" s="363"/>
      <c r="G22" s="364"/>
      <c r="H22" s="365"/>
      <c r="I22" s="365"/>
      <c r="J22" s="365"/>
      <c r="K22" s="366"/>
      <c r="L22" s="362"/>
      <c r="M22" s="367"/>
      <c r="N22" s="367"/>
      <c r="O22" s="368"/>
      <c r="P22" s="203"/>
      <c r="Q22" s="204"/>
      <c r="R22" s="204"/>
      <c r="S22" s="204"/>
      <c r="T22" s="204"/>
      <c r="U22" s="204"/>
      <c r="V22" s="205"/>
      <c r="W22" s="203"/>
      <c r="X22" s="204"/>
      <c r="Y22" s="204"/>
      <c r="Z22" s="204"/>
      <c r="AA22" s="204"/>
      <c r="AB22" s="204"/>
      <c r="AC22" s="205"/>
      <c r="AD22" s="203"/>
      <c r="AE22" s="204"/>
      <c r="AF22" s="204"/>
      <c r="AG22" s="204"/>
      <c r="AH22" s="204"/>
      <c r="AI22" s="204"/>
      <c r="AJ22" s="205"/>
      <c r="AK22" s="203"/>
      <c r="AL22" s="204"/>
      <c r="AM22" s="204"/>
      <c r="AN22" s="204"/>
      <c r="AO22" s="204"/>
      <c r="AP22" s="204"/>
      <c r="AQ22" s="205"/>
      <c r="AR22" s="203"/>
      <c r="AS22" s="204"/>
      <c r="AT22" s="205"/>
      <c r="AU22" s="369"/>
      <c r="AV22" s="370"/>
      <c r="AW22" s="371"/>
      <c r="AX22" s="372"/>
      <c r="AY22" s="373"/>
      <c r="AZ22" s="374"/>
      <c r="BA22" s="374"/>
      <c r="BB22" s="374"/>
      <c r="BC22" s="374"/>
      <c r="BD22" s="375"/>
    </row>
    <row r="23" spans="1:56" ht="39.9" customHeight="1">
      <c r="A23" s="184"/>
      <c r="B23" s="202">
        <f t="shared" si="1"/>
        <v>12</v>
      </c>
      <c r="C23" s="360"/>
      <c r="D23" s="361"/>
      <c r="E23" s="362"/>
      <c r="F23" s="363"/>
      <c r="G23" s="364"/>
      <c r="H23" s="365"/>
      <c r="I23" s="365"/>
      <c r="J23" s="365"/>
      <c r="K23" s="366"/>
      <c r="L23" s="362"/>
      <c r="M23" s="367"/>
      <c r="N23" s="367"/>
      <c r="O23" s="368"/>
      <c r="P23" s="203"/>
      <c r="Q23" s="204"/>
      <c r="R23" s="204"/>
      <c r="S23" s="204"/>
      <c r="T23" s="204"/>
      <c r="U23" s="204"/>
      <c r="V23" s="205"/>
      <c r="W23" s="203"/>
      <c r="X23" s="204"/>
      <c r="Y23" s="204"/>
      <c r="Z23" s="204"/>
      <c r="AA23" s="204"/>
      <c r="AB23" s="204"/>
      <c r="AC23" s="205"/>
      <c r="AD23" s="203"/>
      <c r="AE23" s="204"/>
      <c r="AF23" s="204"/>
      <c r="AG23" s="204"/>
      <c r="AH23" s="204"/>
      <c r="AI23" s="204"/>
      <c r="AJ23" s="205"/>
      <c r="AK23" s="203"/>
      <c r="AL23" s="204"/>
      <c r="AM23" s="204"/>
      <c r="AN23" s="204"/>
      <c r="AO23" s="204"/>
      <c r="AP23" s="204"/>
      <c r="AQ23" s="205"/>
      <c r="AR23" s="203"/>
      <c r="AS23" s="204"/>
      <c r="AT23" s="205"/>
      <c r="AU23" s="369"/>
      <c r="AV23" s="370"/>
      <c r="AW23" s="371"/>
      <c r="AX23" s="372"/>
      <c r="AY23" s="373"/>
      <c r="AZ23" s="374"/>
      <c r="BA23" s="374"/>
      <c r="BB23" s="374"/>
      <c r="BC23" s="374"/>
      <c r="BD23" s="375"/>
    </row>
    <row r="24" spans="1:56" ht="39.9" customHeight="1">
      <c r="A24" s="184"/>
      <c r="B24" s="202">
        <f t="shared" si="1"/>
        <v>13</v>
      </c>
      <c r="C24" s="360"/>
      <c r="D24" s="361"/>
      <c r="E24" s="362"/>
      <c r="F24" s="363"/>
      <c r="G24" s="364"/>
      <c r="H24" s="365"/>
      <c r="I24" s="365"/>
      <c r="J24" s="365"/>
      <c r="K24" s="366"/>
      <c r="L24" s="362"/>
      <c r="M24" s="367"/>
      <c r="N24" s="367"/>
      <c r="O24" s="368"/>
      <c r="P24" s="203"/>
      <c r="Q24" s="204"/>
      <c r="R24" s="204"/>
      <c r="S24" s="204"/>
      <c r="T24" s="204"/>
      <c r="U24" s="204"/>
      <c r="V24" s="205"/>
      <c r="W24" s="203"/>
      <c r="X24" s="204"/>
      <c r="Y24" s="204"/>
      <c r="Z24" s="204"/>
      <c r="AA24" s="204"/>
      <c r="AB24" s="204"/>
      <c r="AC24" s="205"/>
      <c r="AD24" s="203"/>
      <c r="AE24" s="204"/>
      <c r="AF24" s="204"/>
      <c r="AG24" s="204"/>
      <c r="AH24" s="204"/>
      <c r="AI24" s="204"/>
      <c r="AJ24" s="205"/>
      <c r="AK24" s="203"/>
      <c r="AL24" s="204"/>
      <c r="AM24" s="204"/>
      <c r="AN24" s="204"/>
      <c r="AO24" s="204"/>
      <c r="AP24" s="204"/>
      <c r="AQ24" s="205"/>
      <c r="AR24" s="203"/>
      <c r="AS24" s="204"/>
      <c r="AT24" s="205"/>
      <c r="AU24" s="369"/>
      <c r="AV24" s="370"/>
      <c r="AW24" s="371"/>
      <c r="AX24" s="372"/>
      <c r="AY24" s="373"/>
      <c r="AZ24" s="374"/>
      <c r="BA24" s="374"/>
      <c r="BB24" s="374"/>
      <c r="BC24" s="374"/>
      <c r="BD24" s="375"/>
    </row>
    <row r="25" spans="1:56" ht="39.9" customHeight="1">
      <c r="A25" s="184"/>
      <c r="B25" s="202">
        <f t="shared" si="1"/>
        <v>14</v>
      </c>
      <c r="C25" s="360"/>
      <c r="D25" s="361"/>
      <c r="E25" s="362"/>
      <c r="F25" s="363"/>
      <c r="G25" s="364"/>
      <c r="H25" s="365"/>
      <c r="I25" s="365"/>
      <c r="J25" s="365"/>
      <c r="K25" s="366"/>
      <c r="L25" s="362"/>
      <c r="M25" s="367"/>
      <c r="N25" s="367"/>
      <c r="O25" s="368"/>
      <c r="P25" s="203"/>
      <c r="Q25" s="204"/>
      <c r="R25" s="204"/>
      <c r="S25" s="204"/>
      <c r="T25" s="204"/>
      <c r="U25" s="204"/>
      <c r="V25" s="205"/>
      <c r="W25" s="203"/>
      <c r="X25" s="204"/>
      <c r="Y25" s="204"/>
      <c r="Z25" s="204"/>
      <c r="AA25" s="204"/>
      <c r="AB25" s="204"/>
      <c r="AC25" s="205"/>
      <c r="AD25" s="203"/>
      <c r="AE25" s="204"/>
      <c r="AF25" s="204"/>
      <c r="AG25" s="204"/>
      <c r="AH25" s="204"/>
      <c r="AI25" s="204"/>
      <c r="AJ25" s="205"/>
      <c r="AK25" s="203"/>
      <c r="AL25" s="204"/>
      <c r="AM25" s="204"/>
      <c r="AN25" s="204"/>
      <c r="AO25" s="204"/>
      <c r="AP25" s="204"/>
      <c r="AQ25" s="205"/>
      <c r="AR25" s="203"/>
      <c r="AS25" s="204"/>
      <c r="AT25" s="205"/>
      <c r="AU25" s="369"/>
      <c r="AV25" s="370"/>
      <c r="AW25" s="371"/>
      <c r="AX25" s="372"/>
      <c r="AY25" s="373"/>
      <c r="AZ25" s="374"/>
      <c r="BA25" s="374"/>
      <c r="BB25" s="374"/>
      <c r="BC25" s="374"/>
      <c r="BD25" s="375"/>
    </row>
    <row r="26" spans="1:56" ht="39.9" customHeight="1">
      <c r="A26" s="184"/>
      <c r="B26" s="202">
        <f t="shared" si="1"/>
        <v>15</v>
      </c>
      <c r="C26" s="360"/>
      <c r="D26" s="361"/>
      <c r="E26" s="362"/>
      <c r="F26" s="363"/>
      <c r="G26" s="364"/>
      <c r="H26" s="365"/>
      <c r="I26" s="365"/>
      <c r="J26" s="365"/>
      <c r="K26" s="366"/>
      <c r="L26" s="362"/>
      <c r="M26" s="367"/>
      <c r="N26" s="367"/>
      <c r="O26" s="368"/>
      <c r="P26" s="203"/>
      <c r="Q26" s="204"/>
      <c r="R26" s="204"/>
      <c r="S26" s="204"/>
      <c r="T26" s="204"/>
      <c r="U26" s="204"/>
      <c r="V26" s="205"/>
      <c r="W26" s="203"/>
      <c r="X26" s="204"/>
      <c r="Y26" s="204"/>
      <c r="Z26" s="204"/>
      <c r="AA26" s="204"/>
      <c r="AB26" s="204"/>
      <c r="AC26" s="205"/>
      <c r="AD26" s="203"/>
      <c r="AE26" s="204"/>
      <c r="AF26" s="204"/>
      <c r="AG26" s="204"/>
      <c r="AH26" s="204"/>
      <c r="AI26" s="204"/>
      <c r="AJ26" s="205"/>
      <c r="AK26" s="203"/>
      <c r="AL26" s="204"/>
      <c r="AM26" s="204"/>
      <c r="AN26" s="204"/>
      <c r="AO26" s="204"/>
      <c r="AP26" s="204"/>
      <c r="AQ26" s="205"/>
      <c r="AR26" s="203"/>
      <c r="AS26" s="204"/>
      <c r="AT26" s="205"/>
      <c r="AU26" s="369"/>
      <c r="AV26" s="370"/>
      <c r="AW26" s="371"/>
      <c r="AX26" s="372"/>
      <c r="AY26" s="373"/>
      <c r="AZ26" s="374"/>
      <c r="BA26" s="374"/>
      <c r="BB26" s="374"/>
      <c r="BC26" s="374"/>
      <c r="BD26" s="375"/>
    </row>
    <row r="27" spans="1:56" ht="39.9" customHeight="1">
      <c r="A27" s="184"/>
      <c r="B27" s="202">
        <f t="shared" si="1"/>
        <v>16</v>
      </c>
      <c r="C27" s="206"/>
      <c r="D27" s="207"/>
      <c r="E27" s="208"/>
      <c r="F27" s="209"/>
      <c r="G27" s="210"/>
      <c r="H27" s="211"/>
      <c r="I27" s="211"/>
      <c r="J27" s="211"/>
      <c r="K27" s="212"/>
      <c r="L27" s="208"/>
      <c r="M27" s="213"/>
      <c r="N27" s="213"/>
      <c r="O27" s="214"/>
      <c r="P27" s="203"/>
      <c r="Q27" s="204"/>
      <c r="R27" s="204"/>
      <c r="S27" s="204"/>
      <c r="T27" s="204"/>
      <c r="U27" s="204"/>
      <c r="V27" s="205"/>
      <c r="W27" s="203"/>
      <c r="X27" s="204"/>
      <c r="Y27" s="204"/>
      <c r="Z27" s="204"/>
      <c r="AA27" s="204"/>
      <c r="AB27" s="204"/>
      <c r="AC27" s="205"/>
      <c r="AD27" s="203"/>
      <c r="AE27" s="204"/>
      <c r="AF27" s="204"/>
      <c r="AG27" s="204"/>
      <c r="AH27" s="204"/>
      <c r="AI27" s="204"/>
      <c r="AJ27" s="205"/>
      <c r="AK27" s="203"/>
      <c r="AL27" s="204"/>
      <c r="AM27" s="204"/>
      <c r="AN27" s="204"/>
      <c r="AO27" s="204"/>
      <c r="AP27" s="204"/>
      <c r="AQ27" s="205"/>
      <c r="AR27" s="203"/>
      <c r="AS27" s="204"/>
      <c r="AT27" s="205"/>
      <c r="AU27" s="215"/>
      <c r="AV27" s="216"/>
      <c r="AW27" s="217"/>
      <c r="AX27" s="218"/>
      <c r="AY27" s="219"/>
      <c r="AZ27" s="220"/>
      <c r="BA27" s="220"/>
      <c r="BB27" s="220"/>
      <c r="BC27" s="220"/>
      <c r="BD27" s="221"/>
    </row>
    <row r="28" spans="1:56" ht="39.9" customHeight="1">
      <c r="A28" s="184"/>
      <c r="B28" s="202">
        <f t="shared" si="1"/>
        <v>17</v>
      </c>
      <c r="C28" s="206"/>
      <c r="D28" s="207"/>
      <c r="E28" s="208"/>
      <c r="F28" s="209"/>
      <c r="G28" s="210"/>
      <c r="H28" s="211"/>
      <c r="I28" s="211"/>
      <c r="J28" s="211"/>
      <c r="K28" s="212"/>
      <c r="L28" s="208"/>
      <c r="M28" s="213"/>
      <c r="N28" s="213"/>
      <c r="O28" s="214"/>
      <c r="P28" s="203"/>
      <c r="Q28" s="204"/>
      <c r="R28" s="204"/>
      <c r="S28" s="204"/>
      <c r="T28" s="204"/>
      <c r="U28" s="204"/>
      <c r="V28" s="205"/>
      <c r="W28" s="203"/>
      <c r="X28" s="204"/>
      <c r="Y28" s="204"/>
      <c r="Z28" s="204"/>
      <c r="AA28" s="204"/>
      <c r="AB28" s="204"/>
      <c r="AC28" s="205"/>
      <c r="AD28" s="203"/>
      <c r="AE28" s="204"/>
      <c r="AF28" s="204"/>
      <c r="AG28" s="204"/>
      <c r="AH28" s="204"/>
      <c r="AI28" s="204"/>
      <c r="AJ28" s="205"/>
      <c r="AK28" s="203"/>
      <c r="AL28" s="204"/>
      <c r="AM28" s="204"/>
      <c r="AN28" s="204"/>
      <c r="AO28" s="204"/>
      <c r="AP28" s="204"/>
      <c r="AQ28" s="205"/>
      <c r="AR28" s="203"/>
      <c r="AS28" s="204"/>
      <c r="AT28" s="205"/>
      <c r="AU28" s="215"/>
      <c r="AV28" s="216"/>
      <c r="AW28" s="217"/>
      <c r="AX28" s="218"/>
      <c r="AY28" s="219"/>
      <c r="AZ28" s="220"/>
      <c r="BA28" s="220"/>
      <c r="BB28" s="220"/>
      <c r="BC28" s="220"/>
      <c r="BD28" s="221"/>
    </row>
    <row r="29" spans="1:56" ht="39.9" customHeight="1">
      <c r="A29" s="184"/>
      <c r="B29" s="202">
        <f t="shared" si="1"/>
        <v>18</v>
      </c>
      <c r="C29" s="206"/>
      <c r="D29" s="207"/>
      <c r="E29" s="208"/>
      <c r="F29" s="209"/>
      <c r="G29" s="210"/>
      <c r="H29" s="211"/>
      <c r="I29" s="211"/>
      <c r="J29" s="211"/>
      <c r="K29" s="212"/>
      <c r="L29" s="208"/>
      <c r="M29" s="213"/>
      <c r="N29" s="213"/>
      <c r="O29" s="214"/>
      <c r="P29" s="203"/>
      <c r="Q29" s="204"/>
      <c r="R29" s="204"/>
      <c r="S29" s="204"/>
      <c r="T29" s="204"/>
      <c r="U29" s="204"/>
      <c r="V29" s="205"/>
      <c r="W29" s="203"/>
      <c r="X29" s="204"/>
      <c r="Y29" s="204"/>
      <c r="Z29" s="204"/>
      <c r="AA29" s="204"/>
      <c r="AB29" s="204"/>
      <c r="AC29" s="205"/>
      <c r="AD29" s="203"/>
      <c r="AE29" s="204"/>
      <c r="AF29" s="204"/>
      <c r="AG29" s="204"/>
      <c r="AH29" s="204"/>
      <c r="AI29" s="204"/>
      <c r="AJ29" s="205"/>
      <c r="AK29" s="203"/>
      <c r="AL29" s="204"/>
      <c r="AM29" s="204"/>
      <c r="AN29" s="204"/>
      <c r="AO29" s="204"/>
      <c r="AP29" s="204"/>
      <c r="AQ29" s="205"/>
      <c r="AR29" s="203"/>
      <c r="AS29" s="204"/>
      <c r="AT29" s="205"/>
      <c r="AU29" s="215"/>
      <c r="AV29" s="216"/>
      <c r="AW29" s="217"/>
      <c r="AX29" s="218"/>
      <c r="AY29" s="219"/>
      <c r="AZ29" s="220"/>
      <c r="BA29" s="220"/>
      <c r="BB29" s="220"/>
      <c r="BC29" s="220"/>
      <c r="BD29" s="221"/>
    </row>
    <row r="30" spans="1:56" ht="39.9" customHeight="1">
      <c r="A30" s="184"/>
      <c r="B30" s="202">
        <f t="shared" si="1"/>
        <v>19</v>
      </c>
      <c r="C30" s="206"/>
      <c r="D30" s="207"/>
      <c r="E30" s="208"/>
      <c r="F30" s="209"/>
      <c r="G30" s="210"/>
      <c r="H30" s="211"/>
      <c r="I30" s="211"/>
      <c r="J30" s="211"/>
      <c r="K30" s="212"/>
      <c r="L30" s="208"/>
      <c r="M30" s="213"/>
      <c r="N30" s="213"/>
      <c r="O30" s="214"/>
      <c r="P30" s="203"/>
      <c r="Q30" s="204"/>
      <c r="R30" s="204"/>
      <c r="S30" s="204"/>
      <c r="T30" s="204"/>
      <c r="U30" s="204"/>
      <c r="V30" s="205"/>
      <c r="W30" s="203"/>
      <c r="X30" s="204"/>
      <c r="Y30" s="204"/>
      <c r="Z30" s="204"/>
      <c r="AA30" s="204"/>
      <c r="AB30" s="204"/>
      <c r="AC30" s="205"/>
      <c r="AD30" s="203"/>
      <c r="AE30" s="204"/>
      <c r="AF30" s="204"/>
      <c r="AG30" s="204"/>
      <c r="AH30" s="204"/>
      <c r="AI30" s="204"/>
      <c r="AJ30" s="205"/>
      <c r="AK30" s="203"/>
      <c r="AL30" s="204"/>
      <c r="AM30" s="204"/>
      <c r="AN30" s="204"/>
      <c r="AO30" s="204"/>
      <c r="AP30" s="204"/>
      <c r="AQ30" s="205"/>
      <c r="AR30" s="203"/>
      <c r="AS30" s="204"/>
      <c r="AT30" s="205"/>
      <c r="AU30" s="215"/>
      <c r="AV30" s="216"/>
      <c r="AW30" s="217"/>
      <c r="AX30" s="218"/>
      <c r="AY30" s="219"/>
      <c r="AZ30" s="220"/>
      <c r="BA30" s="220"/>
      <c r="BB30" s="220"/>
      <c r="BC30" s="220"/>
      <c r="BD30" s="221"/>
    </row>
    <row r="31" spans="1:56" ht="39.9" customHeight="1">
      <c r="A31" s="184"/>
      <c r="B31" s="202">
        <f t="shared" si="1"/>
        <v>20</v>
      </c>
      <c r="C31" s="206"/>
      <c r="D31" s="207"/>
      <c r="E31" s="208"/>
      <c r="F31" s="209"/>
      <c r="G31" s="210"/>
      <c r="H31" s="211"/>
      <c r="I31" s="211"/>
      <c r="J31" s="211"/>
      <c r="K31" s="212"/>
      <c r="L31" s="208"/>
      <c r="M31" s="213"/>
      <c r="N31" s="213"/>
      <c r="O31" s="214"/>
      <c r="P31" s="203"/>
      <c r="Q31" s="204"/>
      <c r="R31" s="204"/>
      <c r="S31" s="204"/>
      <c r="T31" s="204"/>
      <c r="U31" s="204"/>
      <c r="V31" s="205"/>
      <c r="W31" s="203"/>
      <c r="X31" s="204"/>
      <c r="Y31" s="204"/>
      <c r="Z31" s="204"/>
      <c r="AA31" s="204"/>
      <c r="AB31" s="204"/>
      <c r="AC31" s="205"/>
      <c r="AD31" s="203"/>
      <c r="AE31" s="204"/>
      <c r="AF31" s="204"/>
      <c r="AG31" s="204"/>
      <c r="AH31" s="204"/>
      <c r="AI31" s="204"/>
      <c r="AJ31" s="205"/>
      <c r="AK31" s="203"/>
      <c r="AL31" s="204"/>
      <c r="AM31" s="204"/>
      <c r="AN31" s="204"/>
      <c r="AO31" s="204"/>
      <c r="AP31" s="204"/>
      <c r="AQ31" s="205"/>
      <c r="AR31" s="203"/>
      <c r="AS31" s="204"/>
      <c r="AT31" s="205"/>
      <c r="AU31" s="215"/>
      <c r="AV31" s="216"/>
      <c r="AW31" s="217"/>
      <c r="AX31" s="218"/>
      <c r="AY31" s="219"/>
      <c r="AZ31" s="220"/>
      <c r="BA31" s="220"/>
      <c r="BB31" s="220"/>
      <c r="BC31" s="220"/>
      <c r="BD31" s="221"/>
    </row>
    <row r="32" spans="1:56" ht="39.9" customHeight="1">
      <c r="A32" s="184"/>
      <c r="B32" s="202">
        <f t="shared" si="1"/>
        <v>21</v>
      </c>
      <c r="C32" s="206"/>
      <c r="D32" s="207"/>
      <c r="E32" s="208"/>
      <c r="F32" s="209"/>
      <c r="G32" s="210"/>
      <c r="H32" s="211"/>
      <c r="I32" s="211"/>
      <c r="J32" s="211"/>
      <c r="K32" s="212"/>
      <c r="L32" s="208"/>
      <c r="M32" s="213"/>
      <c r="N32" s="213"/>
      <c r="O32" s="214"/>
      <c r="P32" s="203"/>
      <c r="Q32" s="204"/>
      <c r="R32" s="204"/>
      <c r="S32" s="204"/>
      <c r="T32" s="204"/>
      <c r="U32" s="204"/>
      <c r="V32" s="205"/>
      <c r="W32" s="203"/>
      <c r="X32" s="204"/>
      <c r="Y32" s="204"/>
      <c r="Z32" s="204"/>
      <c r="AA32" s="204"/>
      <c r="AB32" s="204"/>
      <c r="AC32" s="205"/>
      <c r="AD32" s="203"/>
      <c r="AE32" s="204"/>
      <c r="AF32" s="204"/>
      <c r="AG32" s="204"/>
      <c r="AH32" s="204"/>
      <c r="AI32" s="204"/>
      <c r="AJ32" s="205"/>
      <c r="AK32" s="203"/>
      <c r="AL32" s="204"/>
      <c r="AM32" s="204"/>
      <c r="AN32" s="204"/>
      <c r="AO32" s="204"/>
      <c r="AP32" s="204"/>
      <c r="AQ32" s="205"/>
      <c r="AR32" s="203"/>
      <c r="AS32" s="204"/>
      <c r="AT32" s="205"/>
      <c r="AU32" s="215"/>
      <c r="AV32" s="216"/>
      <c r="AW32" s="217"/>
      <c r="AX32" s="218"/>
      <c r="AY32" s="219"/>
      <c r="AZ32" s="220"/>
      <c r="BA32" s="220"/>
      <c r="BB32" s="220"/>
      <c r="BC32" s="220"/>
      <c r="BD32" s="221"/>
    </row>
    <row r="33" spans="1:58" ht="39.9" customHeight="1">
      <c r="A33" s="184"/>
      <c r="B33" s="202">
        <f t="shared" si="1"/>
        <v>22</v>
      </c>
      <c r="C33" s="206"/>
      <c r="D33" s="207"/>
      <c r="E33" s="208"/>
      <c r="F33" s="209"/>
      <c r="G33" s="210"/>
      <c r="H33" s="211"/>
      <c r="I33" s="211"/>
      <c r="J33" s="211"/>
      <c r="K33" s="212"/>
      <c r="L33" s="208"/>
      <c r="M33" s="213"/>
      <c r="N33" s="213"/>
      <c r="O33" s="214"/>
      <c r="P33" s="203"/>
      <c r="Q33" s="204"/>
      <c r="R33" s="204"/>
      <c r="S33" s="204"/>
      <c r="T33" s="204"/>
      <c r="U33" s="204"/>
      <c r="V33" s="205"/>
      <c r="W33" s="203"/>
      <c r="X33" s="204"/>
      <c r="Y33" s="204"/>
      <c r="Z33" s="204"/>
      <c r="AA33" s="204"/>
      <c r="AB33" s="204"/>
      <c r="AC33" s="205"/>
      <c r="AD33" s="203"/>
      <c r="AE33" s="204"/>
      <c r="AF33" s="204"/>
      <c r="AG33" s="204"/>
      <c r="AH33" s="204"/>
      <c r="AI33" s="204"/>
      <c r="AJ33" s="205"/>
      <c r="AK33" s="203"/>
      <c r="AL33" s="204"/>
      <c r="AM33" s="204"/>
      <c r="AN33" s="204"/>
      <c r="AO33" s="204"/>
      <c r="AP33" s="204"/>
      <c r="AQ33" s="205"/>
      <c r="AR33" s="203"/>
      <c r="AS33" s="204"/>
      <c r="AT33" s="205"/>
      <c r="AU33" s="215"/>
      <c r="AV33" s="216"/>
      <c r="AW33" s="217"/>
      <c r="AX33" s="218"/>
      <c r="AY33" s="219"/>
      <c r="AZ33" s="220"/>
      <c r="BA33" s="220"/>
      <c r="BB33" s="220"/>
      <c r="BC33" s="220"/>
      <c r="BD33" s="221"/>
    </row>
    <row r="34" spans="1:58" ht="39.9" customHeight="1">
      <c r="A34" s="184"/>
      <c r="B34" s="202">
        <f t="shared" si="1"/>
        <v>23</v>
      </c>
      <c r="C34" s="206"/>
      <c r="D34" s="207"/>
      <c r="E34" s="208"/>
      <c r="F34" s="209"/>
      <c r="G34" s="210"/>
      <c r="H34" s="211"/>
      <c r="I34" s="211"/>
      <c r="J34" s="211"/>
      <c r="K34" s="212"/>
      <c r="L34" s="208"/>
      <c r="M34" s="213"/>
      <c r="N34" s="213"/>
      <c r="O34" s="214"/>
      <c r="P34" s="203"/>
      <c r="Q34" s="204"/>
      <c r="R34" s="204"/>
      <c r="S34" s="204"/>
      <c r="T34" s="204"/>
      <c r="U34" s="204"/>
      <c r="V34" s="205"/>
      <c r="W34" s="203"/>
      <c r="X34" s="204"/>
      <c r="Y34" s="204"/>
      <c r="Z34" s="204"/>
      <c r="AA34" s="204"/>
      <c r="AB34" s="204"/>
      <c r="AC34" s="205"/>
      <c r="AD34" s="203"/>
      <c r="AE34" s="204"/>
      <c r="AF34" s="204"/>
      <c r="AG34" s="204"/>
      <c r="AH34" s="204"/>
      <c r="AI34" s="204"/>
      <c r="AJ34" s="205"/>
      <c r="AK34" s="203"/>
      <c r="AL34" s="204"/>
      <c r="AM34" s="204"/>
      <c r="AN34" s="204"/>
      <c r="AO34" s="204"/>
      <c r="AP34" s="204"/>
      <c r="AQ34" s="205"/>
      <c r="AR34" s="203"/>
      <c r="AS34" s="204"/>
      <c r="AT34" s="205"/>
      <c r="AU34" s="215"/>
      <c r="AV34" s="216"/>
      <c r="AW34" s="217"/>
      <c r="AX34" s="218"/>
      <c r="AY34" s="219"/>
      <c r="AZ34" s="220"/>
      <c r="BA34" s="220"/>
      <c r="BB34" s="220"/>
      <c r="BC34" s="220"/>
      <c r="BD34" s="221"/>
    </row>
    <row r="35" spans="1:58" ht="39.9" customHeight="1">
      <c r="A35" s="184"/>
      <c r="B35" s="202">
        <f t="shared" si="1"/>
        <v>24</v>
      </c>
      <c r="C35" s="206"/>
      <c r="D35" s="207"/>
      <c r="E35" s="208"/>
      <c r="F35" s="209"/>
      <c r="G35" s="210"/>
      <c r="H35" s="211"/>
      <c r="I35" s="211"/>
      <c r="J35" s="211"/>
      <c r="K35" s="212"/>
      <c r="L35" s="208"/>
      <c r="M35" s="213"/>
      <c r="N35" s="213"/>
      <c r="O35" s="214"/>
      <c r="P35" s="203"/>
      <c r="Q35" s="204"/>
      <c r="R35" s="204"/>
      <c r="S35" s="204"/>
      <c r="T35" s="204"/>
      <c r="U35" s="204"/>
      <c r="V35" s="205"/>
      <c r="W35" s="203"/>
      <c r="X35" s="204"/>
      <c r="Y35" s="204"/>
      <c r="Z35" s="204"/>
      <c r="AA35" s="204"/>
      <c r="AB35" s="204"/>
      <c r="AC35" s="205"/>
      <c r="AD35" s="203"/>
      <c r="AE35" s="204"/>
      <c r="AF35" s="204"/>
      <c r="AG35" s="204"/>
      <c r="AH35" s="204"/>
      <c r="AI35" s="204"/>
      <c r="AJ35" s="205"/>
      <c r="AK35" s="203"/>
      <c r="AL35" s="204"/>
      <c r="AM35" s="204"/>
      <c r="AN35" s="204"/>
      <c r="AO35" s="204"/>
      <c r="AP35" s="204"/>
      <c r="AQ35" s="205"/>
      <c r="AR35" s="203"/>
      <c r="AS35" s="204"/>
      <c r="AT35" s="205"/>
      <c r="AU35" s="215"/>
      <c r="AV35" s="216"/>
      <c r="AW35" s="217"/>
      <c r="AX35" s="218"/>
      <c r="AY35" s="219"/>
      <c r="AZ35" s="220"/>
      <c r="BA35" s="220"/>
      <c r="BB35" s="220"/>
      <c r="BC35" s="220"/>
      <c r="BD35" s="221"/>
    </row>
    <row r="36" spans="1:58" ht="39.9" customHeight="1">
      <c r="A36" s="184"/>
      <c r="B36" s="202">
        <f t="shared" si="1"/>
        <v>25</v>
      </c>
      <c r="C36" s="206"/>
      <c r="D36" s="207"/>
      <c r="E36" s="208"/>
      <c r="F36" s="209"/>
      <c r="G36" s="210"/>
      <c r="H36" s="211"/>
      <c r="I36" s="211"/>
      <c r="J36" s="211"/>
      <c r="K36" s="212"/>
      <c r="L36" s="208"/>
      <c r="M36" s="213"/>
      <c r="N36" s="213"/>
      <c r="O36" s="214"/>
      <c r="P36" s="203"/>
      <c r="Q36" s="204"/>
      <c r="R36" s="204"/>
      <c r="S36" s="204"/>
      <c r="T36" s="204"/>
      <c r="U36" s="204"/>
      <c r="V36" s="205"/>
      <c r="W36" s="203"/>
      <c r="X36" s="204"/>
      <c r="Y36" s="204"/>
      <c r="Z36" s="204"/>
      <c r="AA36" s="204"/>
      <c r="AB36" s="204"/>
      <c r="AC36" s="205"/>
      <c r="AD36" s="203"/>
      <c r="AE36" s="204"/>
      <c r="AF36" s="204"/>
      <c r="AG36" s="204"/>
      <c r="AH36" s="204"/>
      <c r="AI36" s="204"/>
      <c r="AJ36" s="205"/>
      <c r="AK36" s="203"/>
      <c r="AL36" s="204"/>
      <c r="AM36" s="204"/>
      <c r="AN36" s="204"/>
      <c r="AO36" s="204"/>
      <c r="AP36" s="204"/>
      <c r="AQ36" s="205"/>
      <c r="AR36" s="203"/>
      <c r="AS36" s="204"/>
      <c r="AT36" s="205"/>
      <c r="AU36" s="215"/>
      <c r="AV36" s="216"/>
      <c r="AW36" s="217"/>
      <c r="AX36" s="218"/>
      <c r="AY36" s="219"/>
      <c r="AZ36" s="220"/>
      <c r="BA36" s="220"/>
      <c r="BB36" s="220"/>
      <c r="BC36" s="220"/>
      <c r="BD36" s="221"/>
    </row>
    <row r="37" spans="1:58" ht="39.9" customHeight="1">
      <c r="A37" s="184"/>
      <c r="B37" s="202">
        <f t="shared" si="1"/>
        <v>26</v>
      </c>
      <c r="C37" s="360"/>
      <c r="D37" s="361"/>
      <c r="E37" s="362"/>
      <c r="F37" s="363"/>
      <c r="G37" s="364"/>
      <c r="H37" s="365"/>
      <c r="I37" s="365"/>
      <c r="J37" s="365"/>
      <c r="K37" s="366"/>
      <c r="L37" s="362"/>
      <c r="M37" s="367"/>
      <c r="N37" s="367"/>
      <c r="O37" s="368"/>
      <c r="P37" s="203"/>
      <c r="Q37" s="204"/>
      <c r="R37" s="204"/>
      <c r="S37" s="204"/>
      <c r="T37" s="204"/>
      <c r="U37" s="204"/>
      <c r="V37" s="205"/>
      <c r="W37" s="203"/>
      <c r="X37" s="204"/>
      <c r="Y37" s="204"/>
      <c r="Z37" s="204"/>
      <c r="AA37" s="204"/>
      <c r="AB37" s="204"/>
      <c r="AC37" s="205"/>
      <c r="AD37" s="203"/>
      <c r="AE37" s="204"/>
      <c r="AF37" s="204"/>
      <c r="AG37" s="204"/>
      <c r="AH37" s="204"/>
      <c r="AI37" s="204"/>
      <c r="AJ37" s="205"/>
      <c r="AK37" s="203"/>
      <c r="AL37" s="204"/>
      <c r="AM37" s="204"/>
      <c r="AN37" s="204"/>
      <c r="AO37" s="204"/>
      <c r="AP37" s="204"/>
      <c r="AQ37" s="205"/>
      <c r="AR37" s="203"/>
      <c r="AS37" s="204"/>
      <c r="AT37" s="205"/>
      <c r="AU37" s="369"/>
      <c r="AV37" s="370"/>
      <c r="AW37" s="371"/>
      <c r="AX37" s="372"/>
      <c r="AY37" s="373"/>
      <c r="AZ37" s="374"/>
      <c r="BA37" s="374"/>
      <c r="BB37" s="374"/>
      <c r="BC37" s="374"/>
      <c r="BD37" s="375"/>
    </row>
    <row r="38" spans="1:58" ht="39.9" customHeight="1">
      <c r="A38" s="184"/>
      <c r="B38" s="202">
        <f t="shared" si="1"/>
        <v>27</v>
      </c>
      <c r="C38" s="360"/>
      <c r="D38" s="361"/>
      <c r="E38" s="362"/>
      <c r="F38" s="363"/>
      <c r="G38" s="364"/>
      <c r="H38" s="365"/>
      <c r="I38" s="365"/>
      <c r="J38" s="365"/>
      <c r="K38" s="366"/>
      <c r="L38" s="362"/>
      <c r="M38" s="367"/>
      <c r="N38" s="367"/>
      <c r="O38" s="368"/>
      <c r="P38" s="203"/>
      <c r="Q38" s="204"/>
      <c r="R38" s="204"/>
      <c r="S38" s="204"/>
      <c r="T38" s="204"/>
      <c r="U38" s="204"/>
      <c r="V38" s="205"/>
      <c r="W38" s="203"/>
      <c r="X38" s="204"/>
      <c r="Y38" s="204"/>
      <c r="Z38" s="204"/>
      <c r="AA38" s="204"/>
      <c r="AB38" s="204"/>
      <c r="AC38" s="205"/>
      <c r="AD38" s="203"/>
      <c r="AE38" s="204"/>
      <c r="AF38" s="204"/>
      <c r="AG38" s="204"/>
      <c r="AH38" s="204"/>
      <c r="AI38" s="204"/>
      <c r="AJ38" s="205"/>
      <c r="AK38" s="203"/>
      <c r="AL38" s="204"/>
      <c r="AM38" s="204"/>
      <c r="AN38" s="204"/>
      <c r="AO38" s="204"/>
      <c r="AP38" s="204"/>
      <c r="AQ38" s="205"/>
      <c r="AR38" s="203"/>
      <c r="AS38" s="204"/>
      <c r="AT38" s="205"/>
      <c r="AU38" s="369"/>
      <c r="AV38" s="370"/>
      <c r="AW38" s="371"/>
      <c r="AX38" s="372"/>
      <c r="AY38" s="373"/>
      <c r="AZ38" s="374"/>
      <c r="BA38" s="374"/>
      <c r="BB38" s="374"/>
      <c r="BC38" s="374"/>
      <c r="BD38" s="375"/>
    </row>
    <row r="39" spans="1:58" ht="39.9" customHeight="1" thickBot="1">
      <c r="A39" s="184"/>
      <c r="B39" s="222">
        <f t="shared" si="1"/>
        <v>28</v>
      </c>
      <c r="C39" s="390"/>
      <c r="D39" s="391"/>
      <c r="E39" s="392"/>
      <c r="F39" s="393"/>
      <c r="G39" s="394"/>
      <c r="H39" s="395"/>
      <c r="I39" s="395"/>
      <c r="J39" s="395"/>
      <c r="K39" s="396"/>
      <c r="L39" s="392"/>
      <c r="M39" s="397"/>
      <c r="N39" s="397"/>
      <c r="O39" s="398"/>
      <c r="P39" s="223"/>
      <c r="Q39" s="224"/>
      <c r="R39" s="224"/>
      <c r="S39" s="224"/>
      <c r="T39" s="224"/>
      <c r="U39" s="224"/>
      <c r="V39" s="225"/>
      <c r="W39" s="223"/>
      <c r="X39" s="224"/>
      <c r="Y39" s="224"/>
      <c r="Z39" s="224"/>
      <c r="AA39" s="224"/>
      <c r="AB39" s="224"/>
      <c r="AC39" s="225"/>
      <c r="AD39" s="223"/>
      <c r="AE39" s="224"/>
      <c r="AF39" s="224"/>
      <c r="AG39" s="224"/>
      <c r="AH39" s="224"/>
      <c r="AI39" s="224"/>
      <c r="AJ39" s="225"/>
      <c r="AK39" s="223"/>
      <c r="AL39" s="224"/>
      <c r="AM39" s="224"/>
      <c r="AN39" s="224"/>
      <c r="AO39" s="224"/>
      <c r="AP39" s="224"/>
      <c r="AQ39" s="225"/>
      <c r="AR39" s="223"/>
      <c r="AS39" s="224"/>
      <c r="AT39" s="225"/>
      <c r="AU39" s="399"/>
      <c r="AV39" s="400"/>
      <c r="AW39" s="401"/>
      <c r="AX39" s="402"/>
      <c r="AY39" s="403"/>
      <c r="AZ39" s="404"/>
      <c r="BA39" s="404"/>
      <c r="BB39" s="404"/>
      <c r="BC39" s="404"/>
      <c r="BD39" s="405"/>
    </row>
    <row r="40" spans="1:58" ht="20.25" customHeight="1">
      <c r="A40" s="184"/>
      <c r="B40" s="184"/>
      <c r="C40" s="226"/>
      <c r="D40" s="227"/>
      <c r="E40" s="228"/>
      <c r="F40" s="186"/>
      <c r="G40" s="186"/>
      <c r="H40" s="186"/>
      <c r="I40" s="186"/>
      <c r="J40" s="186"/>
      <c r="K40" s="186"/>
      <c r="L40" s="186"/>
      <c r="M40" s="186"/>
      <c r="N40" s="186"/>
      <c r="O40" s="186"/>
      <c r="P40" s="186"/>
      <c r="Q40" s="186"/>
      <c r="R40" s="186"/>
      <c r="S40" s="186"/>
      <c r="T40" s="186"/>
      <c r="U40" s="186"/>
      <c r="V40" s="186"/>
      <c r="W40" s="186"/>
      <c r="X40" s="186"/>
      <c r="Y40" s="186"/>
      <c r="Z40" s="186"/>
      <c r="AA40" s="186"/>
      <c r="AB40" s="186"/>
      <c r="AC40" s="229"/>
      <c r="AD40" s="186"/>
      <c r="AE40" s="186"/>
      <c r="AF40" s="186"/>
      <c r="AG40" s="186"/>
      <c r="AH40" s="186"/>
      <c r="AI40" s="186"/>
      <c r="AJ40" s="186"/>
      <c r="AK40" s="186"/>
      <c r="AL40" s="186"/>
      <c r="AM40" s="186"/>
      <c r="AN40" s="186"/>
      <c r="AO40" s="186"/>
      <c r="AP40" s="186"/>
      <c r="AQ40" s="186"/>
      <c r="AR40" s="186"/>
      <c r="AS40" s="186"/>
      <c r="AT40" s="186"/>
      <c r="AU40" s="186"/>
      <c r="AV40" s="184"/>
      <c r="AW40" s="184"/>
      <c r="AX40" s="184"/>
      <c r="AY40" s="184"/>
      <c r="AZ40" s="184"/>
      <c r="BA40" s="184"/>
      <c r="BB40" s="184"/>
      <c r="BC40" s="184"/>
      <c r="BD40" s="184"/>
    </row>
    <row r="41" spans="1:58" ht="20.25" customHeight="1">
      <c r="A41" s="184"/>
      <c r="B41" s="184"/>
      <c r="C41" s="226"/>
      <c r="D41" s="227"/>
      <c r="E41" s="228"/>
      <c r="F41" s="186"/>
      <c r="G41" s="186"/>
      <c r="H41" s="186"/>
      <c r="I41" s="186"/>
      <c r="J41" s="186"/>
      <c r="K41" s="186"/>
      <c r="L41" s="186"/>
      <c r="M41" s="186"/>
      <c r="N41" s="186"/>
      <c r="O41" s="186"/>
      <c r="P41" s="186"/>
      <c r="Q41" s="186"/>
      <c r="R41" s="186"/>
      <c r="S41" s="186"/>
      <c r="T41" s="186"/>
      <c r="U41" s="186"/>
      <c r="V41" s="186"/>
      <c r="W41" s="186"/>
      <c r="X41" s="186"/>
      <c r="Y41" s="186"/>
      <c r="Z41" s="186"/>
      <c r="AA41" s="186"/>
      <c r="AB41" s="186"/>
      <c r="AC41" s="229"/>
      <c r="AD41" s="186"/>
      <c r="AE41" s="186"/>
      <c r="AF41" s="186"/>
      <c r="AG41" s="186"/>
      <c r="AH41" s="186"/>
      <c r="AI41" s="186"/>
      <c r="AJ41" s="186"/>
      <c r="AK41" s="186"/>
      <c r="AL41" s="186"/>
      <c r="AM41" s="186"/>
      <c r="AN41" s="186"/>
      <c r="AO41" s="186"/>
      <c r="AP41" s="186"/>
      <c r="AQ41" s="186"/>
      <c r="AR41" s="186"/>
      <c r="AS41" s="186"/>
      <c r="AT41" s="186"/>
      <c r="AU41" s="186"/>
      <c r="AV41" s="184"/>
      <c r="AW41" s="184"/>
      <c r="AX41" s="184"/>
      <c r="AY41" s="184"/>
      <c r="AZ41" s="184"/>
      <c r="BA41" s="184"/>
      <c r="BB41" s="184"/>
      <c r="BC41" s="184"/>
      <c r="BD41" s="184"/>
    </row>
    <row r="42" spans="1:58" s="164" customFormat="1" ht="24.9" customHeight="1">
      <c r="A42" s="230"/>
      <c r="B42" s="230" t="s">
        <v>136</v>
      </c>
      <c r="C42" s="231"/>
      <c r="D42" s="231"/>
      <c r="E42" s="230"/>
      <c r="F42" s="230"/>
      <c r="G42" s="230"/>
      <c r="H42" s="230"/>
      <c r="I42" s="230"/>
      <c r="J42" s="230"/>
      <c r="K42" s="230"/>
      <c r="L42" s="230"/>
      <c r="M42" s="230"/>
      <c r="N42" s="230"/>
      <c r="O42" s="230"/>
      <c r="P42" s="230"/>
      <c r="Q42" s="230"/>
      <c r="R42" s="230"/>
      <c r="S42" s="230"/>
      <c r="T42" s="230"/>
      <c r="U42" s="231"/>
      <c r="V42" s="230"/>
      <c r="W42" s="230"/>
      <c r="X42" s="230"/>
      <c r="Y42" s="230"/>
      <c r="Z42" s="230"/>
      <c r="AA42" s="230"/>
      <c r="AB42" s="230"/>
      <c r="AC42" s="230"/>
      <c r="AD42" s="230"/>
      <c r="AE42" s="230"/>
      <c r="AF42" s="230"/>
      <c r="AG42" s="230"/>
      <c r="AK42" s="232"/>
      <c r="AL42" s="233"/>
      <c r="AM42" s="233"/>
      <c r="AN42" s="230"/>
      <c r="AO42" s="230"/>
      <c r="AP42" s="230"/>
      <c r="AQ42" s="230"/>
      <c r="AR42" s="230"/>
      <c r="AS42" s="230"/>
      <c r="AT42" s="230"/>
      <c r="AU42" s="230"/>
      <c r="AV42" s="230"/>
      <c r="AW42" s="230"/>
      <c r="AX42" s="230"/>
      <c r="AY42" s="230"/>
      <c r="AZ42" s="230"/>
      <c r="BA42" s="230"/>
      <c r="BB42" s="230"/>
      <c r="BC42" s="230"/>
      <c r="BD42" s="230"/>
      <c r="BE42" s="230"/>
      <c r="BF42" s="233"/>
    </row>
    <row r="43" spans="1:58" s="164" customFormat="1" ht="24.9" customHeight="1">
      <c r="A43" s="230"/>
      <c r="B43" s="230" t="s">
        <v>137</v>
      </c>
      <c r="C43" s="231"/>
      <c r="D43" s="231"/>
      <c r="E43" s="230"/>
      <c r="F43" s="230"/>
      <c r="G43" s="230"/>
      <c r="H43" s="230"/>
      <c r="I43" s="230"/>
      <c r="J43" s="230"/>
      <c r="K43" s="230"/>
      <c r="L43" s="230"/>
      <c r="M43" s="230"/>
      <c r="N43" s="230"/>
      <c r="O43" s="230"/>
      <c r="P43" s="230"/>
      <c r="Q43" s="230"/>
      <c r="R43" s="230"/>
      <c r="S43" s="230"/>
      <c r="T43" s="230"/>
      <c r="U43" s="231"/>
      <c r="V43" s="230"/>
      <c r="W43" s="230"/>
      <c r="X43" s="230"/>
      <c r="Y43" s="230"/>
      <c r="Z43" s="230"/>
      <c r="AA43" s="230"/>
      <c r="AB43" s="230"/>
      <c r="AC43" s="230"/>
      <c r="AD43" s="230"/>
      <c r="AE43" s="230"/>
      <c r="AF43" s="230"/>
      <c r="AG43" s="230"/>
      <c r="AK43" s="232"/>
      <c r="AL43" s="233"/>
      <c r="AM43" s="233"/>
      <c r="AN43" s="230"/>
      <c r="AO43" s="230"/>
      <c r="AP43" s="230"/>
      <c r="AQ43" s="230"/>
      <c r="AR43" s="230"/>
      <c r="AS43" s="230"/>
      <c r="AT43" s="230"/>
      <c r="AU43" s="230"/>
      <c r="AV43" s="230"/>
      <c r="AW43" s="230"/>
      <c r="AX43" s="230"/>
      <c r="AY43" s="230"/>
      <c r="AZ43" s="230"/>
      <c r="BA43" s="230"/>
      <c r="BB43" s="230"/>
      <c r="BC43" s="230"/>
      <c r="BD43" s="230"/>
      <c r="BE43" s="230"/>
      <c r="BF43" s="233"/>
    </row>
    <row r="44" spans="1:58" s="164" customFormat="1" ht="24.9" customHeight="1">
      <c r="B44" s="164" t="s">
        <v>138</v>
      </c>
      <c r="C44" s="232"/>
      <c r="D44" s="232"/>
      <c r="E44" s="232"/>
      <c r="F44" s="232"/>
      <c r="G44" s="232"/>
      <c r="H44" s="232"/>
      <c r="I44" s="232"/>
      <c r="J44" s="232"/>
      <c r="K44" s="232"/>
      <c r="L44" s="232"/>
      <c r="M44" s="232"/>
      <c r="N44" s="232"/>
      <c r="O44" s="232"/>
      <c r="P44" s="232"/>
      <c r="Q44" s="232"/>
      <c r="R44" s="232"/>
      <c r="S44" s="232"/>
      <c r="T44" s="232"/>
      <c r="U44" s="233"/>
      <c r="V44" s="233"/>
      <c r="W44" s="232"/>
      <c r="X44" s="232"/>
      <c r="Y44" s="232"/>
      <c r="Z44" s="232"/>
      <c r="AA44" s="232"/>
      <c r="AB44" s="232"/>
      <c r="AC44" s="232"/>
      <c r="AD44" s="232"/>
      <c r="AE44" s="232"/>
      <c r="AF44" s="232"/>
      <c r="AG44" s="232"/>
      <c r="AH44" s="232"/>
      <c r="AI44" s="232"/>
      <c r="AJ44" s="232"/>
      <c r="AK44" s="232"/>
      <c r="AL44" s="233"/>
      <c r="AM44" s="233"/>
      <c r="AN44" s="230"/>
      <c r="AO44" s="230"/>
      <c r="AP44" s="230"/>
      <c r="AQ44" s="230"/>
      <c r="AR44" s="230"/>
      <c r="AS44" s="230"/>
      <c r="AT44" s="230"/>
      <c r="AU44" s="230"/>
      <c r="AV44" s="230"/>
      <c r="AW44" s="230"/>
      <c r="AX44" s="230"/>
      <c r="AY44" s="230"/>
      <c r="AZ44" s="230"/>
      <c r="BA44" s="230"/>
      <c r="BB44" s="230"/>
      <c r="BC44" s="230"/>
      <c r="BD44" s="230"/>
      <c r="BE44" s="230"/>
      <c r="BF44" s="233"/>
    </row>
    <row r="45" spans="1:58" s="164" customFormat="1" ht="24.9" customHeight="1">
      <c r="B45" s="164" t="s">
        <v>139</v>
      </c>
    </row>
    <row r="46" spans="1:58" s="164" customFormat="1" ht="24.9" customHeight="1">
      <c r="B46" s="164" t="s">
        <v>254</v>
      </c>
    </row>
    <row r="47" spans="1:58" s="164" customFormat="1" ht="24.9" customHeight="1">
      <c r="B47" s="164" t="s">
        <v>140</v>
      </c>
    </row>
    <row r="48" spans="1:58" s="164" customFormat="1" ht="24.9" customHeight="1">
      <c r="B48" s="164" t="s">
        <v>255</v>
      </c>
    </row>
    <row r="49" spans="2:8" s="164" customFormat="1" ht="24.9" customHeight="1"/>
    <row r="50" spans="2:8" s="164" customFormat="1" ht="24.9" customHeight="1">
      <c r="C50" s="63" t="s">
        <v>82</v>
      </c>
      <c r="D50" s="389" t="s">
        <v>83</v>
      </c>
      <c r="E50" s="389"/>
      <c r="F50" s="389"/>
      <c r="G50" s="389"/>
      <c r="H50" s="389"/>
    </row>
    <row r="51" spans="2:8" s="164" customFormat="1" ht="24.9" customHeight="1">
      <c r="C51" s="234" t="s">
        <v>77</v>
      </c>
      <c r="D51" s="389" t="s">
        <v>84</v>
      </c>
      <c r="E51" s="389"/>
      <c r="F51" s="389"/>
      <c r="G51" s="389"/>
      <c r="H51" s="389"/>
    </row>
    <row r="52" spans="2:8" s="164" customFormat="1" ht="24.9" customHeight="1">
      <c r="C52" s="234" t="s">
        <v>78</v>
      </c>
      <c r="D52" s="389" t="s">
        <v>85</v>
      </c>
      <c r="E52" s="389"/>
      <c r="F52" s="389"/>
      <c r="G52" s="389"/>
      <c r="H52" s="389"/>
    </row>
    <row r="53" spans="2:8" s="164" customFormat="1" ht="24.9" customHeight="1">
      <c r="C53" s="234" t="s">
        <v>79</v>
      </c>
      <c r="D53" s="389" t="s">
        <v>86</v>
      </c>
      <c r="E53" s="389"/>
      <c r="F53" s="389"/>
      <c r="G53" s="389"/>
      <c r="H53" s="389"/>
    </row>
    <row r="54" spans="2:8" s="164" customFormat="1" ht="24.9" customHeight="1">
      <c r="C54" s="234" t="s">
        <v>81</v>
      </c>
      <c r="D54" s="389" t="s">
        <v>87</v>
      </c>
      <c r="E54" s="389"/>
      <c r="F54" s="389"/>
      <c r="G54" s="389"/>
      <c r="H54" s="389"/>
    </row>
    <row r="55" spans="2:8" s="164" customFormat="1" ht="24.9" customHeight="1"/>
    <row r="56" spans="2:8" s="164" customFormat="1" ht="24.9" customHeight="1">
      <c r="C56" s="164" t="s">
        <v>141</v>
      </c>
    </row>
    <row r="57" spans="2:8" s="164" customFormat="1" ht="24.9" customHeight="1">
      <c r="C57" s="164" t="s">
        <v>256</v>
      </c>
    </row>
    <row r="58" spans="2:8" s="164" customFormat="1" ht="24.9" customHeight="1">
      <c r="C58" s="164" t="s">
        <v>142</v>
      </c>
    </row>
    <row r="59" spans="2:8" s="164" customFormat="1" ht="24.9" customHeight="1"/>
    <row r="60" spans="2:8" s="164" customFormat="1" ht="24.9" customHeight="1">
      <c r="B60" s="164" t="s">
        <v>257</v>
      </c>
    </row>
    <row r="61" spans="2:8" s="164" customFormat="1" ht="24.9" customHeight="1">
      <c r="B61" s="164" t="s">
        <v>258</v>
      </c>
    </row>
    <row r="62" spans="2:8" s="164" customFormat="1" ht="24.9" customHeight="1">
      <c r="B62" s="164" t="s">
        <v>259</v>
      </c>
    </row>
    <row r="63" spans="2:8" s="164" customFormat="1" ht="24.9" customHeight="1">
      <c r="B63" s="164" t="s">
        <v>260</v>
      </c>
    </row>
    <row r="64" spans="2:8" s="164" customFormat="1" ht="24.9" customHeight="1">
      <c r="B64" s="164" t="s">
        <v>261</v>
      </c>
    </row>
    <row r="65" spans="2:2" s="164" customFormat="1" ht="24.9" customHeight="1">
      <c r="B65" s="164" t="s">
        <v>143</v>
      </c>
    </row>
    <row r="66" spans="2:2" s="164" customFormat="1" ht="24.9" customHeight="1">
      <c r="B66" s="164" t="s">
        <v>262</v>
      </c>
    </row>
    <row r="67" spans="2:2" s="164" customFormat="1" ht="24.9" customHeight="1">
      <c r="B67" s="164" t="s">
        <v>263</v>
      </c>
    </row>
    <row r="68" spans="2:2" s="164" customFormat="1" ht="24.9" customHeight="1">
      <c r="B68" s="164" t="s">
        <v>264</v>
      </c>
    </row>
    <row r="69" spans="2:2" s="164" customFormat="1" ht="24.9" customHeight="1">
      <c r="B69" s="164" t="s">
        <v>265</v>
      </c>
    </row>
    <row r="70" spans="2:2" s="164" customFormat="1" ht="24.9" customHeight="1">
      <c r="B70" s="164" t="s">
        <v>144</v>
      </c>
    </row>
    <row r="71" spans="2:2" s="164" customFormat="1" ht="24.9" customHeight="1">
      <c r="B71" s="164" t="s">
        <v>266</v>
      </c>
    </row>
    <row r="72" spans="2:2" s="164" customFormat="1" ht="24.9" customHeight="1">
      <c r="B72" s="235" t="s">
        <v>267</v>
      </c>
    </row>
    <row r="73" spans="2:2" s="164" customFormat="1" ht="24.9" customHeight="1">
      <c r="B73" s="235" t="s">
        <v>268</v>
      </c>
    </row>
    <row r="74" spans="2:2" ht="24.9" customHeight="1">
      <c r="B74" s="164" t="s">
        <v>269</v>
      </c>
    </row>
  </sheetData>
  <sheetProtection insertRows="0"/>
  <mergeCells count="154">
    <mergeCell ref="D50:H50"/>
    <mergeCell ref="D51:H51"/>
    <mergeCell ref="D52:H52"/>
    <mergeCell ref="D53:H53"/>
    <mergeCell ref="D54:H54"/>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26:BD26"/>
    <mergeCell ref="C37:D37"/>
    <mergeCell ref="E37:F37"/>
    <mergeCell ref="G37:K37"/>
    <mergeCell ref="L37:O37"/>
    <mergeCell ref="AU37:AV37"/>
    <mergeCell ref="AW37:AX37"/>
    <mergeCell ref="AY37:BD3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2:BD12"/>
    <mergeCell ref="C13:D13"/>
    <mergeCell ref="E13:F13"/>
    <mergeCell ref="G13:K13"/>
    <mergeCell ref="L13:O13"/>
    <mergeCell ref="AU13:AV13"/>
    <mergeCell ref="AW13:AX13"/>
    <mergeCell ref="AY13:BD13"/>
    <mergeCell ref="C12:D12"/>
    <mergeCell ref="E12:F12"/>
    <mergeCell ref="G12:K12"/>
    <mergeCell ref="L12:O12"/>
    <mergeCell ref="AU12:AV12"/>
    <mergeCell ref="AW12:AX12"/>
    <mergeCell ref="B7:B11"/>
    <mergeCell ref="C7:D11"/>
    <mergeCell ref="E7:F11"/>
    <mergeCell ref="G7:K11"/>
    <mergeCell ref="L7:O11"/>
    <mergeCell ref="P7:AT7"/>
    <mergeCell ref="AU7:AV11"/>
    <mergeCell ref="AM1:BA1"/>
    <mergeCell ref="U2:V2"/>
    <mergeCell ref="X2:Y2"/>
    <mergeCell ref="AB2:AC2"/>
    <mergeCell ref="AM2:BA2"/>
    <mergeCell ref="AZ3:BC3"/>
    <mergeCell ref="AW7:AX11"/>
    <mergeCell ref="AY7:BD11"/>
    <mergeCell ref="P8:V8"/>
    <mergeCell ref="W8:AC8"/>
    <mergeCell ref="AD8:AJ8"/>
    <mergeCell ref="AK8:AQ8"/>
    <mergeCell ref="AR8:AT8"/>
    <mergeCell ref="AZ4:BC4"/>
    <mergeCell ref="AV5:AW5"/>
    <mergeCell ref="AZ5:BA5"/>
  </mergeCells>
  <phoneticPr fontId="3"/>
  <conditionalFormatting sqref="AU12:AX39">
    <cfRule type="expression" dxfId="0" priority="1">
      <formula>INDIRECT(ADDRESS(ROW(),COLUMN()))=TRUNC(INDIRECT(ADDRESS(ROW(),COLUMN())))</formula>
    </cfRule>
  </conditionalFormatting>
  <dataValidations count="4">
    <dataValidation allowBlank="1" showInputMessage="1" sqref="AM1:BA1"/>
    <dataValidation type="list" allowBlank="1" showInputMessage="1" showErrorMessage="1" sqref="AZ4">
      <formula1>"予定,実績,予定・実績"</formula1>
    </dataValidation>
    <dataValidation type="list" allowBlank="1" showInputMessage="1" showErrorMessage="1" sqref="AZ3">
      <formula1>"４週,暦月"</formula1>
    </dataValidation>
    <dataValidation type="decimal" allowBlank="1" showInputMessage="1" showErrorMessage="1" error="入力可能範囲　32～40" sqref="AV5">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28" orientation="portrait" r:id="rId1"/>
  <colBreaks count="1" manualBreakCount="1">
    <brk id="5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election activeCell="H11" sqref="H11"/>
    </sheetView>
  </sheetViews>
  <sheetFormatPr defaultColWidth="9" defaultRowHeight="26.4"/>
  <cols>
    <col min="1" max="1" width="1.59765625" style="46" customWidth="1"/>
    <col min="2" max="2" width="5.59765625" style="45" customWidth="1"/>
    <col min="3" max="3" width="10.59765625" style="45" customWidth="1"/>
    <col min="4" max="4" width="10.59765625" style="45" hidden="1" customWidth="1"/>
    <col min="5" max="5" width="3.3984375" style="45" bestFit="1" customWidth="1"/>
    <col min="6" max="6" width="15.59765625" style="46" customWidth="1"/>
    <col min="7" max="7" width="3.3984375" style="46" bestFit="1" customWidth="1"/>
    <col min="8" max="8" width="15.59765625" style="46" customWidth="1"/>
    <col min="9" max="9" width="3.3984375" style="46" bestFit="1" customWidth="1"/>
    <col min="10" max="10" width="15.59765625" style="45" customWidth="1"/>
    <col min="11" max="11" width="3.3984375" style="46" bestFit="1" customWidth="1"/>
    <col min="12" max="12" width="15.59765625" style="46" customWidth="1"/>
    <col min="13" max="13" width="5" style="46" customWidth="1"/>
    <col min="14" max="14" width="15.59765625" style="46" customWidth="1"/>
    <col min="15" max="15" width="3.3984375" style="46" customWidth="1"/>
    <col min="16" max="16" width="15.59765625" style="46" customWidth="1"/>
    <col min="17" max="17" width="3.3984375" style="46" customWidth="1"/>
    <col min="18" max="18" width="15.59765625" style="46" customWidth="1"/>
    <col min="19" max="19" width="3.3984375" style="46" customWidth="1"/>
    <col min="20" max="20" width="15.59765625" style="46" customWidth="1"/>
    <col min="21" max="21" width="3.3984375" style="46" customWidth="1"/>
    <col min="22" max="22" width="15.59765625" style="46" customWidth="1"/>
    <col min="23" max="23" width="3.3984375" style="46" customWidth="1"/>
    <col min="24" max="24" width="15.59765625" style="46" customWidth="1"/>
    <col min="25" max="25" width="3.3984375" style="46" customWidth="1"/>
    <col min="26" max="26" width="15.59765625" style="46" customWidth="1"/>
    <col min="27" max="27" width="3.3984375" style="46" customWidth="1"/>
    <col min="28" max="28" width="50.59765625" style="46" customWidth="1"/>
    <col min="29" max="16384" width="9" style="46"/>
  </cols>
  <sheetData>
    <row r="1" spans="2:28">
      <c r="B1" s="44" t="s">
        <v>88</v>
      </c>
    </row>
    <row r="2" spans="2:28">
      <c r="B2" s="47" t="s">
        <v>89</v>
      </c>
      <c r="F2" s="48"/>
      <c r="G2" s="49"/>
      <c r="H2" s="49"/>
      <c r="I2" s="49"/>
      <c r="J2" s="50"/>
      <c r="K2" s="49"/>
      <c r="L2" s="49"/>
    </row>
    <row r="3" spans="2:28">
      <c r="B3" s="48" t="s">
        <v>90</v>
      </c>
      <c r="F3" s="50" t="s">
        <v>91</v>
      </c>
      <c r="G3" s="49"/>
      <c r="H3" s="49"/>
      <c r="I3" s="49"/>
      <c r="J3" s="50"/>
      <c r="K3" s="49"/>
      <c r="L3" s="49"/>
    </row>
    <row r="4" spans="2:28">
      <c r="B4" s="47"/>
      <c r="F4" s="406" t="s">
        <v>92</v>
      </c>
      <c r="G4" s="406"/>
      <c r="H4" s="406"/>
      <c r="I4" s="406"/>
      <c r="J4" s="406"/>
      <c r="K4" s="406"/>
      <c r="L4" s="406"/>
      <c r="N4" s="406" t="s">
        <v>270</v>
      </c>
      <c r="O4" s="406"/>
      <c r="P4" s="406"/>
      <c r="R4" s="406" t="s">
        <v>271</v>
      </c>
      <c r="S4" s="406"/>
      <c r="T4" s="406"/>
      <c r="U4" s="406"/>
      <c r="V4" s="406"/>
      <c r="W4" s="406"/>
      <c r="X4" s="406"/>
      <c r="Z4" s="236" t="s">
        <v>272</v>
      </c>
      <c r="AB4" s="406" t="s">
        <v>93</v>
      </c>
    </row>
    <row r="5" spans="2:28">
      <c r="B5" s="45" t="s">
        <v>66</v>
      </c>
      <c r="C5" s="45" t="s">
        <v>82</v>
      </c>
      <c r="F5" s="45" t="s">
        <v>94</v>
      </c>
      <c r="G5" s="45"/>
      <c r="H5" s="45" t="s">
        <v>95</v>
      </c>
      <c r="J5" s="45" t="s">
        <v>96</v>
      </c>
      <c r="L5" s="45" t="s">
        <v>92</v>
      </c>
      <c r="N5" s="45" t="s">
        <v>273</v>
      </c>
      <c r="P5" s="45" t="s">
        <v>274</v>
      </c>
      <c r="R5" s="45" t="s">
        <v>273</v>
      </c>
      <c r="T5" s="45" t="s">
        <v>274</v>
      </c>
      <c r="V5" s="45" t="s">
        <v>96</v>
      </c>
      <c r="X5" s="45" t="s">
        <v>92</v>
      </c>
      <c r="Z5" s="237" t="s">
        <v>275</v>
      </c>
      <c r="AB5" s="406"/>
    </row>
    <row r="6" spans="2:28">
      <c r="B6" s="51">
        <v>1</v>
      </c>
      <c r="C6" s="52" t="s">
        <v>75</v>
      </c>
      <c r="D6" s="53" t="str">
        <f>C6</f>
        <v>a</v>
      </c>
      <c r="E6" s="51" t="s">
        <v>97</v>
      </c>
      <c r="F6" s="54"/>
      <c r="G6" s="51" t="s">
        <v>98</v>
      </c>
      <c r="H6" s="54"/>
      <c r="I6" s="55" t="s">
        <v>99</v>
      </c>
      <c r="J6" s="54">
        <v>0</v>
      </c>
      <c r="K6" s="56" t="s">
        <v>54</v>
      </c>
      <c r="L6" s="57" t="str">
        <f>IF(OR(F6="",H6=""),"",(H6+IF(F6&gt;H6,1,0)-F6-J6)*24)</f>
        <v/>
      </c>
      <c r="N6" s="54"/>
      <c r="O6" s="45" t="s">
        <v>98</v>
      </c>
      <c r="P6" s="54"/>
      <c r="R6" s="238" t="str">
        <f t="shared" ref="R6:R22" si="0">IF(F6="","",IF(F6&lt;N6,N6,IF(F6&gt;=P6,"",F6)))</f>
        <v/>
      </c>
      <c r="S6" s="45" t="s">
        <v>98</v>
      </c>
      <c r="T6" s="238" t="str">
        <f t="shared" ref="T6:T22" si="1">IF(H6="","",IF(H6&gt;F6,IF(H6&lt;P6,H6,P6),P6))</f>
        <v/>
      </c>
      <c r="U6" s="239" t="s">
        <v>99</v>
      </c>
      <c r="V6" s="54">
        <v>0</v>
      </c>
      <c r="W6" s="46" t="s">
        <v>54</v>
      </c>
      <c r="X6" s="57" t="str">
        <f>IF(R6="","",IF((T6+IF(R6&gt;T6,1,0)-R6-V6)*24=0,"",(T6+IF(R6&gt;T6,1,0)-R6-V6)*24))</f>
        <v/>
      </c>
      <c r="Z6" s="57" t="str">
        <f>IF(X6="",L6,IF(OR(L6-X6=0,L6-X6&lt;0),"-",L6-X6))</f>
        <v/>
      </c>
      <c r="AB6" s="58"/>
    </row>
    <row r="7" spans="2:28">
      <c r="B7" s="51">
        <v>2</v>
      </c>
      <c r="C7" s="52" t="s">
        <v>72</v>
      </c>
      <c r="D7" s="53" t="str">
        <f t="shared" ref="D7:D38" si="2">C7</f>
        <v>b</v>
      </c>
      <c r="E7" s="51" t="s">
        <v>97</v>
      </c>
      <c r="F7" s="54"/>
      <c r="G7" s="51" t="s">
        <v>98</v>
      </c>
      <c r="H7" s="54"/>
      <c r="I7" s="55" t="s">
        <v>99</v>
      </c>
      <c r="J7" s="54">
        <v>0</v>
      </c>
      <c r="K7" s="56" t="s">
        <v>54</v>
      </c>
      <c r="L7" s="57" t="str">
        <f>IF(OR(F7="",H7=""),"",(H7+IF(F7&gt;H7,1,0)-F7-J7)*24)</f>
        <v/>
      </c>
      <c r="N7" s="240">
        <f>$N$6</f>
        <v>0</v>
      </c>
      <c r="O7" s="45" t="s">
        <v>98</v>
      </c>
      <c r="P7" s="240">
        <f>$P$6</f>
        <v>0</v>
      </c>
      <c r="R7" s="238" t="str">
        <f t="shared" si="0"/>
        <v/>
      </c>
      <c r="S7" s="45" t="s">
        <v>98</v>
      </c>
      <c r="T7" s="238" t="str">
        <f t="shared" si="1"/>
        <v/>
      </c>
      <c r="U7" s="239" t="s">
        <v>99</v>
      </c>
      <c r="V7" s="54">
        <v>0</v>
      </c>
      <c r="W7" s="46" t="s">
        <v>54</v>
      </c>
      <c r="X7" s="57" t="str">
        <f>IF(R7="","",IF((T7+IF(R7&gt;T7,1,0)-R7-V7)*24=0,"",(T7+IF(R7&gt;T7,1,0)-R7-V7)*24))</f>
        <v/>
      </c>
      <c r="Z7" s="57" t="str">
        <f>IF(X7="",L7,IF(OR(L7-X7=0,L7-X7&lt;0),"-",L7-X7))</f>
        <v/>
      </c>
      <c r="AB7" s="58"/>
    </row>
    <row r="8" spans="2:28">
      <c r="B8" s="51">
        <v>3</v>
      </c>
      <c r="C8" s="52" t="s">
        <v>100</v>
      </c>
      <c r="D8" s="53" t="str">
        <f t="shared" si="2"/>
        <v>c</v>
      </c>
      <c r="E8" s="51" t="s">
        <v>97</v>
      </c>
      <c r="F8" s="54"/>
      <c r="G8" s="51" t="s">
        <v>98</v>
      </c>
      <c r="H8" s="54"/>
      <c r="I8" s="55" t="s">
        <v>99</v>
      </c>
      <c r="J8" s="54">
        <v>0</v>
      </c>
      <c r="K8" s="56" t="s">
        <v>54</v>
      </c>
      <c r="L8" s="57" t="str">
        <f>IF(OR(F8="",H8=""),"",(H8+IF(F8&gt;H8,1,0)-F8-J8)*24)</f>
        <v/>
      </c>
      <c r="N8" s="240">
        <f t="shared" ref="N8:N22" si="3">$N$6</f>
        <v>0</v>
      </c>
      <c r="O8" s="45" t="s">
        <v>98</v>
      </c>
      <c r="P8" s="240">
        <f t="shared" ref="P8:P22" si="4">$P$6</f>
        <v>0</v>
      </c>
      <c r="R8" s="238" t="str">
        <f t="shared" si="0"/>
        <v/>
      </c>
      <c r="S8" s="45" t="s">
        <v>98</v>
      </c>
      <c r="T8" s="238" t="str">
        <f t="shared" si="1"/>
        <v/>
      </c>
      <c r="U8" s="239" t="s">
        <v>99</v>
      </c>
      <c r="V8" s="54">
        <v>0</v>
      </c>
      <c r="W8" s="46" t="s">
        <v>54</v>
      </c>
      <c r="X8" s="57" t="str">
        <f>IF(R8="","",IF((T8+IF(R8&gt;T8,1,0)-R8-V8)*24=0,"",(T8+IF(R8&gt;T8,1,0)-R8-V8)*24))</f>
        <v/>
      </c>
      <c r="Z8" s="57" t="str">
        <f>IF(X8="",L8,IF(OR(L8-X8=0,L8-X8&lt;0),"-",L8-X8))</f>
        <v/>
      </c>
      <c r="AB8" s="58"/>
    </row>
    <row r="9" spans="2:28">
      <c r="B9" s="51">
        <v>4</v>
      </c>
      <c r="C9" s="52" t="s">
        <v>76</v>
      </c>
      <c r="D9" s="53" t="str">
        <f t="shared" si="2"/>
        <v>d</v>
      </c>
      <c r="E9" s="51" t="s">
        <v>97</v>
      </c>
      <c r="F9" s="54"/>
      <c r="G9" s="51" t="s">
        <v>98</v>
      </c>
      <c r="H9" s="54"/>
      <c r="I9" s="55" t="s">
        <v>99</v>
      </c>
      <c r="J9" s="54">
        <v>0</v>
      </c>
      <c r="K9" s="56" t="s">
        <v>54</v>
      </c>
      <c r="L9" s="57" t="str">
        <f>IF(OR(F9="",H9=""),"",(H9+IF(F9&gt;H9,1,0)-F9-J9)*24)</f>
        <v/>
      </c>
      <c r="N9" s="240">
        <f t="shared" si="3"/>
        <v>0</v>
      </c>
      <c r="O9" s="45" t="s">
        <v>98</v>
      </c>
      <c r="P9" s="240">
        <f t="shared" si="4"/>
        <v>0</v>
      </c>
      <c r="R9" s="238" t="str">
        <f t="shared" si="0"/>
        <v/>
      </c>
      <c r="S9" s="45" t="s">
        <v>98</v>
      </c>
      <c r="T9" s="238" t="str">
        <f t="shared" si="1"/>
        <v/>
      </c>
      <c r="U9" s="239" t="s">
        <v>99</v>
      </c>
      <c r="V9" s="54">
        <v>0</v>
      </c>
      <c r="W9" s="46" t="s">
        <v>54</v>
      </c>
      <c r="X9" s="57" t="str">
        <f>IF(R9="","",IF((T9+IF(R9&gt;T9,1,0)-R9-V9)*24=0,"",(T9+IF(R9&gt;T9,1,0)-R9-V9)*24))</f>
        <v/>
      </c>
      <c r="Z9" s="57" t="str">
        <f>IF(X9="",L9,IF(OR(L9-X9=0,L9-X9&lt;0),"-",L9-X9))</f>
        <v/>
      </c>
      <c r="AB9" s="58"/>
    </row>
    <row r="10" spans="2:28">
      <c r="B10" s="51">
        <v>5</v>
      </c>
      <c r="C10" s="52" t="s">
        <v>101</v>
      </c>
      <c r="D10" s="53" t="str">
        <f t="shared" si="2"/>
        <v>e</v>
      </c>
      <c r="E10" s="51" t="s">
        <v>97</v>
      </c>
      <c r="F10" s="54"/>
      <c r="G10" s="51" t="s">
        <v>98</v>
      </c>
      <c r="H10" s="54"/>
      <c r="I10" s="55" t="s">
        <v>99</v>
      </c>
      <c r="J10" s="54">
        <v>0</v>
      </c>
      <c r="K10" s="56" t="s">
        <v>54</v>
      </c>
      <c r="L10" s="57" t="str">
        <f t="shared" ref="L10:L22" si="5">IF(OR(F10="",H10=""),"",(H10+IF(F10&gt;H10,1,0)-F10-J10)*24)</f>
        <v/>
      </c>
      <c r="N10" s="240">
        <f t="shared" si="3"/>
        <v>0</v>
      </c>
      <c r="O10" s="45" t="s">
        <v>98</v>
      </c>
      <c r="P10" s="240">
        <f t="shared" si="4"/>
        <v>0</v>
      </c>
      <c r="R10" s="238" t="str">
        <f t="shared" si="0"/>
        <v/>
      </c>
      <c r="S10" s="45" t="s">
        <v>98</v>
      </c>
      <c r="T10" s="238" t="str">
        <f t="shared" si="1"/>
        <v/>
      </c>
      <c r="U10" s="239" t="s">
        <v>99</v>
      </c>
      <c r="V10" s="54">
        <v>0</v>
      </c>
      <c r="W10" s="46" t="s">
        <v>54</v>
      </c>
      <c r="X10" s="57" t="str">
        <f t="shared" ref="X10:X22" si="6">IF(R10="","",IF((T10+IF(R10&gt;T10,1,0)-R10-V10)*24=0,"",(T10+IF(R10&gt;T10,1,0)-R10-V10)*24))</f>
        <v/>
      </c>
      <c r="Z10" s="57" t="str">
        <f t="shared" ref="Z10:Z22" si="7">IF(X10="",L10,IF(OR(L10-X10=0,L10-X10&lt;0),"-",L10-X10))</f>
        <v/>
      </c>
      <c r="AB10" s="58"/>
    </row>
    <row r="11" spans="2:28">
      <c r="B11" s="51">
        <v>6</v>
      </c>
      <c r="C11" s="52" t="s">
        <v>102</v>
      </c>
      <c r="D11" s="53" t="str">
        <f t="shared" si="2"/>
        <v>f</v>
      </c>
      <c r="E11" s="51" t="s">
        <v>97</v>
      </c>
      <c r="F11" s="54"/>
      <c r="G11" s="51" t="s">
        <v>98</v>
      </c>
      <c r="H11" s="54"/>
      <c r="I11" s="55" t="s">
        <v>99</v>
      </c>
      <c r="J11" s="54">
        <v>0</v>
      </c>
      <c r="K11" s="56" t="s">
        <v>54</v>
      </c>
      <c r="L11" s="57" t="str">
        <f t="shared" si="5"/>
        <v/>
      </c>
      <c r="N11" s="240">
        <f t="shared" si="3"/>
        <v>0</v>
      </c>
      <c r="O11" s="45" t="s">
        <v>98</v>
      </c>
      <c r="P11" s="240">
        <f t="shared" si="4"/>
        <v>0</v>
      </c>
      <c r="R11" s="238" t="str">
        <f t="shared" si="0"/>
        <v/>
      </c>
      <c r="S11" s="45" t="s">
        <v>98</v>
      </c>
      <c r="T11" s="238" t="str">
        <f t="shared" si="1"/>
        <v/>
      </c>
      <c r="U11" s="239" t="s">
        <v>99</v>
      </c>
      <c r="V11" s="54">
        <v>0</v>
      </c>
      <c r="W11" s="46" t="s">
        <v>54</v>
      </c>
      <c r="X11" s="57" t="str">
        <f t="shared" si="6"/>
        <v/>
      </c>
      <c r="Z11" s="57" t="str">
        <f t="shared" si="7"/>
        <v/>
      </c>
      <c r="AB11" s="58"/>
    </row>
    <row r="12" spans="2:28">
      <c r="B12" s="51">
        <v>7</v>
      </c>
      <c r="C12" s="52" t="s">
        <v>103</v>
      </c>
      <c r="D12" s="53" t="str">
        <f t="shared" si="2"/>
        <v>g</v>
      </c>
      <c r="E12" s="51" t="s">
        <v>97</v>
      </c>
      <c r="F12" s="54"/>
      <c r="G12" s="51" t="s">
        <v>98</v>
      </c>
      <c r="H12" s="54"/>
      <c r="I12" s="55" t="s">
        <v>99</v>
      </c>
      <c r="J12" s="54">
        <v>0</v>
      </c>
      <c r="K12" s="56" t="s">
        <v>54</v>
      </c>
      <c r="L12" s="57" t="str">
        <f t="shared" si="5"/>
        <v/>
      </c>
      <c r="N12" s="240">
        <f t="shared" si="3"/>
        <v>0</v>
      </c>
      <c r="O12" s="45" t="s">
        <v>98</v>
      </c>
      <c r="P12" s="240">
        <f t="shared" si="4"/>
        <v>0</v>
      </c>
      <c r="R12" s="238" t="str">
        <f t="shared" si="0"/>
        <v/>
      </c>
      <c r="S12" s="45" t="s">
        <v>98</v>
      </c>
      <c r="T12" s="238" t="str">
        <f t="shared" si="1"/>
        <v/>
      </c>
      <c r="U12" s="239" t="s">
        <v>99</v>
      </c>
      <c r="V12" s="54">
        <v>0</v>
      </c>
      <c r="W12" s="46" t="s">
        <v>54</v>
      </c>
      <c r="X12" s="57" t="str">
        <f t="shared" si="6"/>
        <v/>
      </c>
      <c r="Z12" s="57" t="str">
        <f t="shared" si="7"/>
        <v/>
      </c>
      <c r="AB12" s="58"/>
    </row>
    <row r="13" spans="2:28">
      <c r="B13" s="51">
        <v>8</v>
      </c>
      <c r="C13" s="52" t="s">
        <v>73</v>
      </c>
      <c r="D13" s="53" t="str">
        <f t="shared" si="2"/>
        <v>h</v>
      </c>
      <c r="E13" s="51" t="s">
        <v>97</v>
      </c>
      <c r="F13" s="54"/>
      <c r="G13" s="51" t="s">
        <v>98</v>
      </c>
      <c r="H13" s="54"/>
      <c r="I13" s="55" t="s">
        <v>99</v>
      </c>
      <c r="J13" s="54">
        <v>0</v>
      </c>
      <c r="K13" s="56" t="s">
        <v>54</v>
      </c>
      <c r="L13" s="57" t="str">
        <f t="shared" si="5"/>
        <v/>
      </c>
      <c r="N13" s="240">
        <f t="shared" si="3"/>
        <v>0</v>
      </c>
      <c r="O13" s="45" t="s">
        <v>98</v>
      </c>
      <c r="P13" s="240">
        <f t="shared" si="4"/>
        <v>0</v>
      </c>
      <c r="R13" s="238" t="str">
        <f t="shared" si="0"/>
        <v/>
      </c>
      <c r="S13" s="45" t="s">
        <v>98</v>
      </c>
      <c r="T13" s="238" t="str">
        <f t="shared" si="1"/>
        <v/>
      </c>
      <c r="U13" s="239" t="s">
        <v>99</v>
      </c>
      <c r="V13" s="54">
        <v>0</v>
      </c>
      <c r="W13" s="46" t="s">
        <v>54</v>
      </c>
      <c r="X13" s="57" t="str">
        <f t="shared" si="6"/>
        <v/>
      </c>
      <c r="Z13" s="57" t="str">
        <f t="shared" si="7"/>
        <v/>
      </c>
      <c r="AB13" s="58"/>
    </row>
    <row r="14" spans="2:28">
      <c r="B14" s="51">
        <v>9</v>
      </c>
      <c r="C14" s="52" t="s">
        <v>74</v>
      </c>
      <c r="D14" s="53" t="str">
        <f t="shared" si="2"/>
        <v>i</v>
      </c>
      <c r="E14" s="51" t="s">
        <v>97</v>
      </c>
      <c r="F14" s="54"/>
      <c r="G14" s="51" t="s">
        <v>98</v>
      </c>
      <c r="H14" s="54"/>
      <c r="I14" s="55" t="s">
        <v>99</v>
      </c>
      <c r="J14" s="54">
        <v>0</v>
      </c>
      <c r="K14" s="56" t="s">
        <v>54</v>
      </c>
      <c r="L14" s="57" t="str">
        <f t="shared" si="5"/>
        <v/>
      </c>
      <c r="N14" s="240">
        <f t="shared" si="3"/>
        <v>0</v>
      </c>
      <c r="O14" s="45" t="s">
        <v>98</v>
      </c>
      <c r="P14" s="240">
        <f t="shared" si="4"/>
        <v>0</v>
      </c>
      <c r="R14" s="238" t="str">
        <f t="shared" si="0"/>
        <v/>
      </c>
      <c r="S14" s="45" t="s">
        <v>98</v>
      </c>
      <c r="T14" s="238" t="str">
        <f t="shared" si="1"/>
        <v/>
      </c>
      <c r="U14" s="239" t="s">
        <v>99</v>
      </c>
      <c r="V14" s="54">
        <v>0</v>
      </c>
      <c r="W14" s="46" t="s">
        <v>54</v>
      </c>
      <c r="X14" s="57" t="str">
        <f t="shared" si="6"/>
        <v/>
      </c>
      <c r="Z14" s="57" t="str">
        <f t="shared" si="7"/>
        <v/>
      </c>
      <c r="AB14" s="58"/>
    </row>
    <row r="15" spans="2:28">
      <c r="B15" s="51">
        <v>10</v>
      </c>
      <c r="C15" s="52" t="s">
        <v>104</v>
      </c>
      <c r="D15" s="53" t="str">
        <f t="shared" si="2"/>
        <v>j</v>
      </c>
      <c r="E15" s="51" t="s">
        <v>97</v>
      </c>
      <c r="F15" s="54"/>
      <c r="G15" s="51" t="s">
        <v>98</v>
      </c>
      <c r="H15" s="54"/>
      <c r="I15" s="55" t="s">
        <v>99</v>
      </c>
      <c r="J15" s="54">
        <v>0</v>
      </c>
      <c r="K15" s="56" t="s">
        <v>54</v>
      </c>
      <c r="L15" s="57" t="str">
        <f t="shared" si="5"/>
        <v/>
      </c>
      <c r="N15" s="240">
        <f t="shared" si="3"/>
        <v>0</v>
      </c>
      <c r="O15" s="45" t="s">
        <v>98</v>
      </c>
      <c r="P15" s="240">
        <f t="shared" si="4"/>
        <v>0</v>
      </c>
      <c r="R15" s="238" t="str">
        <f t="shared" si="0"/>
        <v/>
      </c>
      <c r="S15" s="45" t="s">
        <v>98</v>
      </c>
      <c r="T15" s="238" t="str">
        <f t="shared" si="1"/>
        <v/>
      </c>
      <c r="U15" s="239" t="s">
        <v>99</v>
      </c>
      <c r="V15" s="54">
        <v>0</v>
      </c>
      <c r="W15" s="46" t="s">
        <v>54</v>
      </c>
      <c r="X15" s="57" t="str">
        <f t="shared" si="6"/>
        <v/>
      </c>
      <c r="Z15" s="57" t="str">
        <f t="shared" si="7"/>
        <v/>
      </c>
      <c r="AB15" s="58"/>
    </row>
    <row r="16" spans="2:28">
      <c r="B16" s="51">
        <v>11</v>
      </c>
      <c r="C16" s="52" t="s">
        <v>105</v>
      </c>
      <c r="D16" s="53" t="str">
        <f t="shared" si="2"/>
        <v>k</v>
      </c>
      <c r="E16" s="51" t="s">
        <v>97</v>
      </c>
      <c r="F16" s="54"/>
      <c r="G16" s="51" t="s">
        <v>98</v>
      </c>
      <c r="H16" s="54"/>
      <c r="I16" s="55" t="s">
        <v>99</v>
      </c>
      <c r="J16" s="54">
        <v>0</v>
      </c>
      <c r="K16" s="56" t="s">
        <v>54</v>
      </c>
      <c r="L16" s="57" t="str">
        <f t="shared" si="5"/>
        <v/>
      </c>
      <c r="N16" s="240">
        <f t="shared" si="3"/>
        <v>0</v>
      </c>
      <c r="O16" s="45" t="s">
        <v>98</v>
      </c>
      <c r="P16" s="240">
        <f t="shared" si="4"/>
        <v>0</v>
      </c>
      <c r="R16" s="238" t="str">
        <f t="shared" si="0"/>
        <v/>
      </c>
      <c r="S16" s="45" t="s">
        <v>98</v>
      </c>
      <c r="T16" s="238" t="str">
        <f t="shared" si="1"/>
        <v/>
      </c>
      <c r="U16" s="239" t="s">
        <v>99</v>
      </c>
      <c r="V16" s="54">
        <v>0</v>
      </c>
      <c r="W16" s="46" t="s">
        <v>54</v>
      </c>
      <c r="X16" s="57" t="str">
        <f t="shared" si="6"/>
        <v/>
      </c>
      <c r="Z16" s="57" t="str">
        <f t="shared" si="7"/>
        <v/>
      </c>
      <c r="AB16" s="58"/>
    </row>
    <row r="17" spans="2:28">
      <c r="B17" s="51">
        <v>12</v>
      </c>
      <c r="C17" s="52" t="s">
        <v>106</v>
      </c>
      <c r="D17" s="53" t="str">
        <f t="shared" si="2"/>
        <v>l</v>
      </c>
      <c r="E17" s="51" t="s">
        <v>97</v>
      </c>
      <c r="F17" s="54"/>
      <c r="G17" s="51" t="s">
        <v>98</v>
      </c>
      <c r="H17" s="54"/>
      <c r="I17" s="55" t="s">
        <v>99</v>
      </c>
      <c r="J17" s="54">
        <v>0</v>
      </c>
      <c r="K17" s="56" t="s">
        <v>54</v>
      </c>
      <c r="L17" s="57" t="str">
        <f t="shared" si="5"/>
        <v/>
      </c>
      <c r="N17" s="240">
        <f t="shared" si="3"/>
        <v>0</v>
      </c>
      <c r="O17" s="45" t="s">
        <v>98</v>
      </c>
      <c r="P17" s="240">
        <f t="shared" si="4"/>
        <v>0</v>
      </c>
      <c r="R17" s="238" t="str">
        <f t="shared" si="0"/>
        <v/>
      </c>
      <c r="S17" s="45" t="s">
        <v>98</v>
      </c>
      <c r="T17" s="238" t="str">
        <f t="shared" si="1"/>
        <v/>
      </c>
      <c r="U17" s="239" t="s">
        <v>99</v>
      </c>
      <c r="V17" s="54">
        <v>0</v>
      </c>
      <c r="W17" s="46" t="s">
        <v>54</v>
      </c>
      <c r="X17" s="57" t="str">
        <f t="shared" si="6"/>
        <v/>
      </c>
      <c r="Z17" s="57" t="str">
        <f t="shared" si="7"/>
        <v/>
      </c>
      <c r="AB17" s="58"/>
    </row>
    <row r="18" spans="2:28">
      <c r="B18" s="51">
        <v>13</v>
      </c>
      <c r="C18" s="52" t="s">
        <v>107</v>
      </c>
      <c r="D18" s="53" t="str">
        <f t="shared" si="2"/>
        <v>m</v>
      </c>
      <c r="E18" s="51" t="s">
        <v>97</v>
      </c>
      <c r="F18" s="54"/>
      <c r="G18" s="51" t="s">
        <v>98</v>
      </c>
      <c r="H18" s="54"/>
      <c r="I18" s="55" t="s">
        <v>99</v>
      </c>
      <c r="J18" s="54">
        <v>0</v>
      </c>
      <c r="K18" s="56" t="s">
        <v>54</v>
      </c>
      <c r="L18" s="57" t="str">
        <f t="shared" si="5"/>
        <v/>
      </c>
      <c r="N18" s="240">
        <f t="shared" si="3"/>
        <v>0</v>
      </c>
      <c r="O18" s="45" t="s">
        <v>98</v>
      </c>
      <c r="P18" s="240">
        <f t="shared" si="4"/>
        <v>0</v>
      </c>
      <c r="R18" s="238" t="str">
        <f t="shared" si="0"/>
        <v/>
      </c>
      <c r="S18" s="45" t="s">
        <v>98</v>
      </c>
      <c r="T18" s="238" t="str">
        <f t="shared" si="1"/>
        <v/>
      </c>
      <c r="U18" s="239" t="s">
        <v>99</v>
      </c>
      <c r="V18" s="54">
        <v>0</v>
      </c>
      <c r="W18" s="46" t="s">
        <v>54</v>
      </c>
      <c r="X18" s="57" t="str">
        <f t="shared" si="6"/>
        <v/>
      </c>
      <c r="Z18" s="57" t="str">
        <f t="shared" si="7"/>
        <v/>
      </c>
      <c r="AB18" s="58"/>
    </row>
    <row r="19" spans="2:28">
      <c r="B19" s="51">
        <v>14</v>
      </c>
      <c r="C19" s="52" t="s">
        <v>108</v>
      </c>
      <c r="D19" s="53" t="str">
        <f t="shared" si="2"/>
        <v>n</v>
      </c>
      <c r="E19" s="51" t="s">
        <v>97</v>
      </c>
      <c r="F19" s="54"/>
      <c r="G19" s="51" t="s">
        <v>98</v>
      </c>
      <c r="H19" s="54"/>
      <c r="I19" s="55" t="s">
        <v>99</v>
      </c>
      <c r="J19" s="54">
        <v>0</v>
      </c>
      <c r="K19" s="56" t="s">
        <v>54</v>
      </c>
      <c r="L19" s="57" t="str">
        <f t="shared" si="5"/>
        <v/>
      </c>
      <c r="N19" s="240">
        <f t="shared" si="3"/>
        <v>0</v>
      </c>
      <c r="O19" s="45" t="s">
        <v>98</v>
      </c>
      <c r="P19" s="240">
        <f t="shared" si="4"/>
        <v>0</v>
      </c>
      <c r="R19" s="238" t="str">
        <f t="shared" si="0"/>
        <v/>
      </c>
      <c r="S19" s="45" t="s">
        <v>98</v>
      </c>
      <c r="T19" s="238" t="str">
        <f t="shared" si="1"/>
        <v/>
      </c>
      <c r="U19" s="239" t="s">
        <v>99</v>
      </c>
      <c r="V19" s="54">
        <v>0</v>
      </c>
      <c r="W19" s="46" t="s">
        <v>54</v>
      </c>
      <c r="X19" s="57" t="str">
        <f t="shared" si="6"/>
        <v/>
      </c>
      <c r="Z19" s="57" t="str">
        <f t="shared" si="7"/>
        <v/>
      </c>
      <c r="AB19" s="58"/>
    </row>
    <row r="20" spans="2:28">
      <c r="B20" s="51">
        <v>15</v>
      </c>
      <c r="C20" s="52" t="s">
        <v>109</v>
      </c>
      <c r="D20" s="53" t="str">
        <f t="shared" si="2"/>
        <v>o</v>
      </c>
      <c r="E20" s="51" t="s">
        <v>97</v>
      </c>
      <c r="F20" s="54"/>
      <c r="G20" s="51" t="s">
        <v>98</v>
      </c>
      <c r="H20" s="54"/>
      <c r="I20" s="55" t="s">
        <v>99</v>
      </c>
      <c r="J20" s="54">
        <v>0</v>
      </c>
      <c r="K20" s="56" t="s">
        <v>54</v>
      </c>
      <c r="L20" s="57" t="str">
        <f t="shared" si="5"/>
        <v/>
      </c>
      <c r="N20" s="240">
        <f t="shared" si="3"/>
        <v>0</v>
      </c>
      <c r="O20" s="45" t="s">
        <v>98</v>
      </c>
      <c r="P20" s="240">
        <f t="shared" si="4"/>
        <v>0</v>
      </c>
      <c r="R20" s="238" t="str">
        <f t="shared" si="0"/>
        <v/>
      </c>
      <c r="S20" s="45" t="s">
        <v>98</v>
      </c>
      <c r="T20" s="238" t="str">
        <f t="shared" si="1"/>
        <v/>
      </c>
      <c r="U20" s="239" t="s">
        <v>99</v>
      </c>
      <c r="V20" s="54">
        <v>0</v>
      </c>
      <c r="W20" s="46" t="s">
        <v>54</v>
      </c>
      <c r="X20" s="57" t="str">
        <f t="shared" si="6"/>
        <v/>
      </c>
      <c r="Z20" s="57" t="str">
        <f t="shared" si="7"/>
        <v/>
      </c>
      <c r="AB20" s="58"/>
    </row>
    <row r="21" spans="2:28">
      <c r="B21" s="51">
        <v>16</v>
      </c>
      <c r="C21" s="52" t="s">
        <v>110</v>
      </c>
      <c r="D21" s="53" t="str">
        <f t="shared" si="2"/>
        <v>p</v>
      </c>
      <c r="E21" s="51" t="s">
        <v>97</v>
      </c>
      <c r="F21" s="54"/>
      <c r="G21" s="51" t="s">
        <v>98</v>
      </c>
      <c r="H21" s="54"/>
      <c r="I21" s="55" t="s">
        <v>99</v>
      </c>
      <c r="J21" s="54">
        <v>0</v>
      </c>
      <c r="K21" s="56" t="s">
        <v>54</v>
      </c>
      <c r="L21" s="57" t="str">
        <f t="shared" si="5"/>
        <v/>
      </c>
      <c r="N21" s="240">
        <f t="shared" si="3"/>
        <v>0</v>
      </c>
      <c r="O21" s="45" t="s">
        <v>98</v>
      </c>
      <c r="P21" s="240">
        <f t="shared" si="4"/>
        <v>0</v>
      </c>
      <c r="R21" s="238" t="str">
        <f t="shared" si="0"/>
        <v/>
      </c>
      <c r="S21" s="45" t="s">
        <v>98</v>
      </c>
      <c r="T21" s="238" t="str">
        <f t="shared" si="1"/>
        <v/>
      </c>
      <c r="U21" s="239" t="s">
        <v>99</v>
      </c>
      <c r="V21" s="54">
        <v>0</v>
      </c>
      <c r="W21" s="46" t="s">
        <v>54</v>
      </c>
      <c r="X21" s="57" t="str">
        <f t="shared" si="6"/>
        <v/>
      </c>
      <c r="Z21" s="57" t="str">
        <f t="shared" si="7"/>
        <v/>
      </c>
      <c r="AB21" s="58"/>
    </row>
    <row r="22" spans="2:28">
      <c r="B22" s="51">
        <v>17</v>
      </c>
      <c r="C22" s="52" t="s">
        <v>111</v>
      </c>
      <c r="D22" s="53" t="str">
        <f t="shared" si="2"/>
        <v>q</v>
      </c>
      <c r="E22" s="51" t="s">
        <v>97</v>
      </c>
      <c r="F22" s="54"/>
      <c r="G22" s="51" t="s">
        <v>98</v>
      </c>
      <c r="H22" s="54"/>
      <c r="I22" s="55" t="s">
        <v>99</v>
      </c>
      <c r="J22" s="54">
        <v>0</v>
      </c>
      <c r="K22" s="56" t="s">
        <v>54</v>
      </c>
      <c r="L22" s="57" t="str">
        <f t="shared" si="5"/>
        <v/>
      </c>
      <c r="N22" s="240">
        <f t="shared" si="3"/>
        <v>0</v>
      </c>
      <c r="O22" s="45" t="s">
        <v>98</v>
      </c>
      <c r="P22" s="240">
        <f t="shared" si="4"/>
        <v>0</v>
      </c>
      <c r="R22" s="238" t="str">
        <f t="shared" si="0"/>
        <v/>
      </c>
      <c r="S22" s="45" t="s">
        <v>98</v>
      </c>
      <c r="T22" s="238" t="str">
        <f t="shared" si="1"/>
        <v/>
      </c>
      <c r="U22" s="239" t="s">
        <v>99</v>
      </c>
      <c r="V22" s="54">
        <v>0</v>
      </c>
      <c r="W22" s="46" t="s">
        <v>54</v>
      </c>
      <c r="X22" s="57" t="str">
        <f t="shared" si="6"/>
        <v/>
      </c>
      <c r="Z22" s="57" t="str">
        <f t="shared" si="7"/>
        <v/>
      </c>
      <c r="AB22" s="58"/>
    </row>
    <row r="23" spans="2:28">
      <c r="B23" s="51">
        <v>18</v>
      </c>
      <c r="C23" s="52" t="s">
        <v>112</v>
      </c>
      <c r="D23" s="53" t="str">
        <f t="shared" si="2"/>
        <v>r</v>
      </c>
      <c r="E23" s="51" t="s">
        <v>97</v>
      </c>
      <c r="F23" s="59"/>
      <c r="G23" s="51" t="s">
        <v>98</v>
      </c>
      <c r="H23" s="59"/>
      <c r="I23" s="55" t="s">
        <v>99</v>
      </c>
      <c r="J23" s="59"/>
      <c r="K23" s="56" t="s">
        <v>54</v>
      </c>
      <c r="L23" s="52">
        <v>1</v>
      </c>
      <c r="N23" s="241"/>
      <c r="O23" s="51" t="s">
        <v>98</v>
      </c>
      <c r="P23" s="241"/>
      <c r="Q23" s="56"/>
      <c r="R23" s="241"/>
      <c r="S23" s="51" t="s">
        <v>98</v>
      </c>
      <c r="T23" s="241"/>
      <c r="U23" s="55" t="s">
        <v>99</v>
      </c>
      <c r="V23" s="59"/>
      <c r="W23" s="56" t="s">
        <v>54</v>
      </c>
      <c r="X23" s="242">
        <v>1</v>
      </c>
      <c r="Y23" s="56"/>
      <c r="Z23" s="242" t="s">
        <v>80</v>
      </c>
      <c r="AB23" s="58"/>
    </row>
    <row r="24" spans="2:28">
      <c r="B24" s="51">
        <v>19</v>
      </c>
      <c r="C24" s="52" t="s">
        <v>113</v>
      </c>
      <c r="D24" s="53" t="str">
        <f t="shared" si="2"/>
        <v>s</v>
      </c>
      <c r="E24" s="51" t="s">
        <v>97</v>
      </c>
      <c r="F24" s="59"/>
      <c r="G24" s="51" t="s">
        <v>98</v>
      </c>
      <c r="H24" s="59"/>
      <c r="I24" s="55" t="s">
        <v>99</v>
      </c>
      <c r="J24" s="59"/>
      <c r="K24" s="56" t="s">
        <v>54</v>
      </c>
      <c r="L24" s="52">
        <v>2</v>
      </c>
      <c r="N24" s="241"/>
      <c r="O24" s="51" t="s">
        <v>98</v>
      </c>
      <c r="P24" s="241"/>
      <c r="Q24" s="56"/>
      <c r="R24" s="241"/>
      <c r="S24" s="51" t="s">
        <v>98</v>
      </c>
      <c r="T24" s="241"/>
      <c r="U24" s="55" t="s">
        <v>99</v>
      </c>
      <c r="V24" s="59"/>
      <c r="W24" s="56" t="s">
        <v>54</v>
      </c>
      <c r="X24" s="242">
        <v>2</v>
      </c>
      <c r="Y24" s="56"/>
      <c r="Z24" s="242" t="s">
        <v>80</v>
      </c>
      <c r="AB24" s="58"/>
    </row>
    <row r="25" spans="2:28">
      <c r="B25" s="51">
        <v>20</v>
      </c>
      <c r="C25" s="52" t="s">
        <v>114</v>
      </c>
      <c r="D25" s="53" t="str">
        <f t="shared" si="2"/>
        <v>t</v>
      </c>
      <c r="E25" s="51" t="s">
        <v>97</v>
      </c>
      <c r="F25" s="59"/>
      <c r="G25" s="51" t="s">
        <v>98</v>
      </c>
      <c r="H25" s="59"/>
      <c r="I25" s="55" t="s">
        <v>99</v>
      </c>
      <c r="J25" s="59"/>
      <c r="K25" s="56" t="s">
        <v>54</v>
      </c>
      <c r="L25" s="52">
        <v>3</v>
      </c>
      <c r="N25" s="241"/>
      <c r="O25" s="51" t="s">
        <v>98</v>
      </c>
      <c r="P25" s="241"/>
      <c r="Q25" s="56"/>
      <c r="R25" s="241"/>
      <c r="S25" s="51" t="s">
        <v>98</v>
      </c>
      <c r="T25" s="241"/>
      <c r="U25" s="55" t="s">
        <v>99</v>
      </c>
      <c r="V25" s="59"/>
      <c r="W25" s="56" t="s">
        <v>54</v>
      </c>
      <c r="X25" s="242">
        <v>3</v>
      </c>
      <c r="Y25" s="56"/>
      <c r="Z25" s="242" t="s">
        <v>80</v>
      </c>
      <c r="AB25" s="58"/>
    </row>
    <row r="26" spans="2:28">
      <c r="B26" s="51">
        <v>21</v>
      </c>
      <c r="C26" s="52" t="s">
        <v>115</v>
      </c>
      <c r="D26" s="53" t="str">
        <f t="shared" si="2"/>
        <v>u</v>
      </c>
      <c r="E26" s="51" t="s">
        <v>97</v>
      </c>
      <c r="F26" s="59"/>
      <c r="G26" s="51" t="s">
        <v>98</v>
      </c>
      <c r="H26" s="59"/>
      <c r="I26" s="55" t="s">
        <v>99</v>
      </c>
      <c r="J26" s="59"/>
      <c r="K26" s="56" t="s">
        <v>54</v>
      </c>
      <c r="L26" s="52">
        <v>4</v>
      </c>
      <c r="N26" s="241"/>
      <c r="O26" s="51" t="s">
        <v>98</v>
      </c>
      <c r="P26" s="241"/>
      <c r="Q26" s="56"/>
      <c r="R26" s="241"/>
      <c r="S26" s="51" t="s">
        <v>98</v>
      </c>
      <c r="T26" s="241"/>
      <c r="U26" s="55" t="s">
        <v>99</v>
      </c>
      <c r="V26" s="59"/>
      <c r="W26" s="56" t="s">
        <v>54</v>
      </c>
      <c r="X26" s="242">
        <v>4</v>
      </c>
      <c r="Y26" s="56"/>
      <c r="Z26" s="242" t="s">
        <v>80</v>
      </c>
      <c r="AB26" s="58"/>
    </row>
    <row r="27" spans="2:28">
      <c r="B27" s="51">
        <v>22</v>
      </c>
      <c r="C27" s="52" t="s">
        <v>116</v>
      </c>
      <c r="D27" s="53" t="str">
        <f t="shared" si="2"/>
        <v>v</v>
      </c>
      <c r="E27" s="51" t="s">
        <v>97</v>
      </c>
      <c r="F27" s="59"/>
      <c r="G27" s="51" t="s">
        <v>98</v>
      </c>
      <c r="H27" s="59"/>
      <c r="I27" s="55" t="s">
        <v>99</v>
      </c>
      <c r="J27" s="59"/>
      <c r="K27" s="56" t="s">
        <v>54</v>
      </c>
      <c r="L27" s="52">
        <v>5</v>
      </c>
      <c r="N27" s="241"/>
      <c r="O27" s="51" t="s">
        <v>98</v>
      </c>
      <c r="P27" s="241"/>
      <c r="Q27" s="56"/>
      <c r="R27" s="241"/>
      <c r="S27" s="51" t="s">
        <v>98</v>
      </c>
      <c r="T27" s="241"/>
      <c r="U27" s="55" t="s">
        <v>99</v>
      </c>
      <c r="V27" s="59"/>
      <c r="W27" s="56" t="s">
        <v>54</v>
      </c>
      <c r="X27" s="242">
        <v>5</v>
      </c>
      <c r="Y27" s="56"/>
      <c r="Z27" s="242" t="s">
        <v>80</v>
      </c>
      <c r="AB27" s="58"/>
    </row>
    <row r="28" spans="2:28">
      <c r="B28" s="51">
        <v>23</v>
      </c>
      <c r="C28" s="52" t="s">
        <v>117</v>
      </c>
      <c r="D28" s="53" t="str">
        <f t="shared" si="2"/>
        <v>w</v>
      </c>
      <c r="E28" s="51" t="s">
        <v>97</v>
      </c>
      <c r="F28" s="59"/>
      <c r="G28" s="51" t="s">
        <v>98</v>
      </c>
      <c r="H28" s="59"/>
      <c r="I28" s="55" t="s">
        <v>99</v>
      </c>
      <c r="J28" s="59"/>
      <c r="K28" s="56" t="s">
        <v>54</v>
      </c>
      <c r="L28" s="52">
        <v>6</v>
      </c>
      <c r="N28" s="241"/>
      <c r="O28" s="51" t="s">
        <v>98</v>
      </c>
      <c r="P28" s="241"/>
      <c r="Q28" s="56"/>
      <c r="R28" s="241"/>
      <c r="S28" s="51" t="s">
        <v>98</v>
      </c>
      <c r="T28" s="241"/>
      <c r="U28" s="55" t="s">
        <v>99</v>
      </c>
      <c r="V28" s="59"/>
      <c r="W28" s="56" t="s">
        <v>54</v>
      </c>
      <c r="X28" s="242">
        <v>6</v>
      </c>
      <c r="Y28" s="56"/>
      <c r="Z28" s="242" t="s">
        <v>80</v>
      </c>
      <c r="AB28" s="58"/>
    </row>
    <row r="29" spans="2:28">
      <c r="B29" s="51">
        <v>24</v>
      </c>
      <c r="C29" s="52" t="s">
        <v>118</v>
      </c>
      <c r="D29" s="53" t="str">
        <f t="shared" si="2"/>
        <v>x</v>
      </c>
      <c r="E29" s="51" t="s">
        <v>97</v>
      </c>
      <c r="F29" s="59"/>
      <c r="G29" s="51" t="s">
        <v>98</v>
      </c>
      <c r="H29" s="59"/>
      <c r="I29" s="55" t="s">
        <v>99</v>
      </c>
      <c r="J29" s="59"/>
      <c r="K29" s="56" t="s">
        <v>54</v>
      </c>
      <c r="L29" s="52">
        <v>7</v>
      </c>
      <c r="N29" s="241"/>
      <c r="O29" s="51" t="s">
        <v>98</v>
      </c>
      <c r="P29" s="241"/>
      <c r="Q29" s="56"/>
      <c r="R29" s="241"/>
      <c r="S29" s="51" t="s">
        <v>98</v>
      </c>
      <c r="T29" s="241"/>
      <c r="U29" s="55" t="s">
        <v>99</v>
      </c>
      <c r="V29" s="59"/>
      <c r="W29" s="56" t="s">
        <v>54</v>
      </c>
      <c r="X29" s="242">
        <v>7</v>
      </c>
      <c r="Y29" s="56"/>
      <c r="Z29" s="242" t="s">
        <v>80</v>
      </c>
      <c r="AB29" s="58"/>
    </row>
    <row r="30" spans="2:28">
      <c r="B30" s="51">
        <v>25</v>
      </c>
      <c r="C30" s="52" t="s">
        <v>119</v>
      </c>
      <c r="D30" s="53" t="str">
        <f t="shared" si="2"/>
        <v>y</v>
      </c>
      <c r="E30" s="51" t="s">
        <v>97</v>
      </c>
      <c r="F30" s="59"/>
      <c r="G30" s="51" t="s">
        <v>98</v>
      </c>
      <c r="H30" s="59"/>
      <c r="I30" s="55" t="s">
        <v>99</v>
      </c>
      <c r="J30" s="59"/>
      <c r="K30" s="56" t="s">
        <v>54</v>
      </c>
      <c r="L30" s="52">
        <v>8</v>
      </c>
      <c r="N30" s="241"/>
      <c r="O30" s="51" t="s">
        <v>98</v>
      </c>
      <c r="P30" s="241"/>
      <c r="Q30" s="56"/>
      <c r="R30" s="241"/>
      <c r="S30" s="51" t="s">
        <v>98</v>
      </c>
      <c r="T30" s="241"/>
      <c r="U30" s="55" t="s">
        <v>99</v>
      </c>
      <c r="V30" s="59"/>
      <c r="W30" s="56" t="s">
        <v>54</v>
      </c>
      <c r="X30" s="242">
        <v>8</v>
      </c>
      <c r="Y30" s="56"/>
      <c r="Z30" s="242" t="s">
        <v>80</v>
      </c>
      <c r="AB30" s="58"/>
    </row>
    <row r="31" spans="2:28">
      <c r="B31" s="51">
        <v>26</v>
      </c>
      <c r="C31" s="52" t="s">
        <v>120</v>
      </c>
      <c r="D31" s="53" t="str">
        <f t="shared" si="2"/>
        <v>z</v>
      </c>
      <c r="E31" s="51" t="s">
        <v>97</v>
      </c>
      <c r="F31" s="59"/>
      <c r="G31" s="51" t="s">
        <v>98</v>
      </c>
      <c r="H31" s="59"/>
      <c r="I31" s="55" t="s">
        <v>99</v>
      </c>
      <c r="J31" s="59"/>
      <c r="K31" s="56" t="s">
        <v>54</v>
      </c>
      <c r="L31" s="52">
        <v>1</v>
      </c>
      <c r="N31" s="241"/>
      <c r="O31" s="51" t="s">
        <v>98</v>
      </c>
      <c r="P31" s="241"/>
      <c r="Q31" s="56"/>
      <c r="R31" s="241"/>
      <c r="S31" s="51" t="s">
        <v>98</v>
      </c>
      <c r="T31" s="241"/>
      <c r="U31" s="55" t="s">
        <v>99</v>
      </c>
      <c r="V31" s="59"/>
      <c r="W31" s="56" t="s">
        <v>54</v>
      </c>
      <c r="X31" s="242" t="s">
        <v>80</v>
      </c>
      <c r="Y31" s="56"/>
      <c r="Z31" s="242">
        <v>1</v>
      </c>
      <c r="AB31" s="58"/>
    </row>
    <row r="32" spans="2:28">
      <c r="B32" s="51">
        <v>27</v>
      </c>
      <c r="C32" s="52" t="s">
        <v>118</v>
      </c>
      <c r="D32" s="53" t="str">
        <f t="shared" si="2"/>
        <v>x</v>
      </c>
      <c r="E32" s="51" t="s">
        <v>97</v>
      </c>
      <c r="F32" s="59"/>
      <c r="G32" s="51" t="s">
        <v>98</v>
      </c>
      <c r="H32" s="59"/>
      <c r="I32" s="55" t="s">
        <v>99</v>
      </c>
      <c r="J32" s="59"/>
      <c r="K32" s="56" t="s">
        <v>54</v>
      </c>
      <c r="L32" s="52">
        <v>2</v>
      </c>
      <c r="N32" s="241"/>
      <c r="O32" s="51" t="s">
        <v>98</v>
      </c>
      <c r="P32" s="241"/>
      <c r="Q32" s="56"/>
      <c r="R32" s="241"/>
      <c r="S32" s="51" t="s">
        <v>98</v>
      </c>
      <c r="T32" s="241"/>
      <c r="U32" s="55" t="s">
        <v>99</v>
      </c>
      <c r="V32" s="59"/>
      <c r="W32" s="56" t="s">
        <v>54</v>
      </c>
      <c r="X32" s="242" t="s">
        <v>80</v>
      </c>
      <c r="Y32" s="56"/>
      <c r="Z32" s="242">
        <v>2</v>
      </c>
      <c r="AB32" s="58"/>
    </row>
    <row r="33" spans="2:28">
      <c r="B33" s="51">
        <v>28</v>
      </c>
      <c r="C33" s="52" t="s">
        <v>121</v>
      </c>
      <c r="D33" s="53" t="str">
        <f t="shared" si="2"/>
        <v>aa</v>
      </c>
      <c r="E33" s="51" t="s">
        <v>97</v>
      </c>
      <c r="F33" s="59"/>
      <c r="G33" s="51" t="s">
        <v>98</v>
      </c>
      <c r="H33" s="59"/>
      <c r="I33" s="55" t="s">
        <v>99</v>
      </c>
      <c r="J33" s="59"/>
      <c r="K33" s="56" t="s">
        <v>54</v>
      </c>
      <c r="L33" s="52">
        <v>3</v>
      </c>
      <c r="N33" s="241"/>
      <c r="O33" s="51" t="s">
        <v>98</v>
      </c>
      <c r="P33" s="241"/>
      <c r="Q33" s="56"/>
      <c r="R33" s="241"/>
      <c r="S33" s="51" t="s">
        <v>98</v>
      </c>
      <c r="T33" s="241"/>
      <c r="U33" s="55" t="s">
        <v>99</v>
      </c>
      <c r="V33" s="59"/>
      <c r="W33" s="56" t="s">
        <v>54</v>
      </c>
      <c r="X33" s="242" t="s">
        <v>80</v>
      </c>
      <c r="Y33" s="56"/>
      <c r="Z33" s="242">
        <v>3</v>
      </c>
      <c r="AB33" s="58"/>
    </row>
    <row r="34" spans="2:28">
      <c r="B34" s="51">
        <v>29</v>
      </c>
      <c r="C34" s="52" t="s">
        <v>122</v>
      </c>
      <c r="D34" s="53" t="str">
        <f t="shared" si="2"/>
        <v>ab</v>
      </c>
      <c r="E34" s="51" t="s">
        <v>97</v>
      </c>
      <c r="F34" s="59"/>
      <c r="G34" s="51" t="s">
        <v>98</v>
      </c>
      <c r="H34" s="59"/>
      <c r="I34" s="55" t="s">
        <v>99</v>
      </c>
      <c r="J34" s="59"/>
      <c r="K34" s="56" t="s">
        <v>54</v>
      </c>
      <c r="L34" s="52">
        <v>4</v>
      </c>
      <c r="N34" s="241"/>
      <c r="O34" s="51" t="s">
        <v>98</v>
      </c>
      <c r="P34" s="241"/>
      <c r="Q34" s="56"/>
      <c r="R34" s="241"/>
      <c r="S34" s="51" t="s">
        <v>98</v>
      </c>
      <c r="T34" s="241"/>
      <c r="U34" s="55" t="s">
        <v>99</v>
      </c>
      <c r="V34" s="59"/>
      <c r="W34" s="56" t="s">
        <v>54</v>
      </c>
      <c r="X34" s="242" t="s">
        <v>80</v>
      </c>
      <c r="Y34" s="56"/>
      <c r="Z34" s="242">
        <v>4</v>
      </c>
      <c r="AB34" s="58"/>
    </row>
    <row r="35" spans="2:28">
      <c r="B35" s="51">
        <v>30</v>
      </c>
      <c r="C35" s="52" t="s">
        <v>123</v>
      </c>
      <c r="D35" s="53" t="str">
        <f t="shared" si="2"/>
        <v>ac</v>
      </c>
      <c r="E35" s="51" t="s">
        <v>97</v>
      </c>
      <c r="F35" s="59"/>
      <c r="G35" s="51" t="s">
        <v>98</v>
      </c>
      <c r="H35" s="59"/>
      <c r="I35" s="55" t="s">
        <v>99</v>
      </c>
      <c r="J35" s="59"/>
      <c r="K35" s="56" t="s">
        <v>54</v>
      </c>
      <c r="L35" s="52">
        <v>5</v>
      </c>
      <c r="N35" s="241"/>
      <c r="O35" s="51" t="s">
        <v>98</v>
      </c>
      <c r="P35" s="241"/>
      <c r="Q35" s="56"/>
      <c r="R35" s="241"/>
      <c r="S35" s="51" t="s">
        <v>98</v>
      </c>
      <c r="T35" s="241"/>
      <c r="U35" s="55" t="s">
        <v>99</v>
      </c>
      <c r="V35" s="59"/>
      <c r="W35" s="56" t="s">
        <v>54</v>
      </c>
      <c r="X35" s="242" t="s">
        <v>80</v>
      </c>
      <c r="Y35" s="56"/>
      <c r="Z35" s="242">
        <v>5</v>
      </c>
      <c r="AB35" s="58"/>
    </row>
    <row r="36" spans="2:28">
      <c r="B36" s="51">
        <v>31</v>
      </c>
      <c r="C36" s="52" t="s">
        <v>124</v>
      </c>
      <c r="D36" s="53" t="str">
        <f t="shared" si="2"/>
        <v>ad</v>
      </c>
      <c r="E36" s="51" t="s">
        <v>97</v>
      </c>
      <c r="F36" s="59"/>
      <c r="G36" s="51" t="s">
        <v>98</v>
      </c>
      <c r="H36" s="59"/>
      <c r="I36" s="55" t="s">
        <v>99</v>
      </c>
      <c r="J36" s="59"/>
      <c r="K36" s="56" t="s">
        <v>54</v>
      </c>
      <c r="L36" s="52">
        <v>6</v>
      </c>
      <c r="N36" s="241"/>
      <c r="O36" s="51" t="s">
        <v>98</v>
      </c>
      <c r="P36" s="241"/>
      <c r="Q36" s="56"/>
      <c r="R36" s="241"/>
      <c r="S36" s="51" t="s">
        <v>98</v>
      </c>
      <c r="T36" s="241"/>
      <c r="U36" s="55" t="s">
        <v>99</v>
      </c>
      <c r="V36" s="59"/>
      <c r="W36" s="56" t="s">
        <v>54</v>
      </c>
      <c r="X36" s="242" t="s">
        <v>80</v>
      </c>
      <c r="Y36" s="56"/>
      <c r="Z36" s="242">
        <v>6</v>
      </c>
      <c r="AB36" s="58"/>
    </row>
    <row r="37" spans="2:28">
      <c r="B37" s="51">
        <v>32</v>
      </c>
      <c r="C37" s="52" t="s">
        <v>125</v>
      </c>
      <c r="D37" s="53" t="str">
        <f t="shared" si="2"/>
        <v>ae</v>
      </c>
      <c r="E37" s="51" t="s">
        <v>97</v>
      </c>
      <c r="F37" s="59"/>
      <c r="G37" s="51" t="s">
        <v>98</v>
      </c>
      <c r="H37" s="59"/>
      <c r="I37" s="55" t="s">
        <v>99</v>
      </c>
      <c r="J37" s="59"/>
      <c r="K37" s="56" t="s">
        <v>54</v>
      </c>
      <c r="L37" s="52">
        <v>7</v>
      </c>
      <c r="N37" s="241"/>
      <c r="O37" s="51" t="s">
        <v>98</v>
      </c>
      <c r="P37" s="241"/>
      <c r="Q37" s="56"/>
      <c r="R37" s="241"/>
      <c r="S37" s="51" t="s">
        <v>98</v>
      </c>
      <c r="T37" s="241"/>
      <c r="U37" s="55" t="s">
        <v>99</v>
      </c>
      <c r="V37" s="59"/>
      <c r="W37" s="56" t="s">
        <v>54</v>
      </c>
      <c r="X37" s="242" t="s">
        <v>80</v>
      </c>
      <c r="Y37" s="56"/>
      <c r="Z37" s="242">
        <v>7</v>
      </c>
      <c r="AB37" s="58"/>
    </row>
    <row r="38" spans="2:28">
      <c r="B38" s="51">
        <v>33</v>
      </c>
      <c r="C38" s="52" t="s">
        <v>126</v>
      </c>
      <c r="D38" s="53" t="str">
        <f t="shared" si="2"/>
        <v>af</v>
      </c>
      <c r="E38" s="51" t="s">
        <v>97</v>
      </c>
      <c r="F38" s="59"/>
      <c r="G38" s="51" t="s">
        <v>98</v>
      </c>
      <c r="H38" s="59"/>
      <c r="I38" s="55" t="s">
        <v>99</v>
      </c>
      <c r="J38" s="59"/>
      <c r="K38" s="56" t="s">
        <v>54</v>
      </c>
      <c r="L38" s="52">
        <v>8</v>
      </c>
      <c r="N38" s="241"/>
      <c r="O38" s="51" t="s">
        <v>98</v>
      </c>
      <c r="P38" s="241"/>
      <c r="Q38" s="56"/>
      <c r="R38" s="241"/>
      <c r="S38" s="51" t="s">
        <v>98</v>
      </c>
      <c r="T38" s="241"/>
      <c r="U38" s="55" t="s">
        <v>99</v>
      </c>
      <c r="V38" s="59"/>
      <c r="W38" s="56" t="s">
        <v>54</v>
      </c>
      <c r="X38" s="242" t="s">
        <v>80</v>
      </c>
      <c r="Y38" s="56"/>
      <c r="Z38" s="242">
        <v>8</v>
      </c>
      <c r="AB38" s="58"/>
    </row>
    <row r="39" spans="2:28">
      <c r="B39" s="51">
        <v>34</v>
      </c>
      <c r="C39" s="60" t="s">
        <v>127</v>
      </c>
      <c r="D39" s="53"/>
      <c r="E39" s="51" t="s">
        <v>97</v>
      </c>
      <c r="F39" s="54"/>
      <c r="G39" s="51" t="s">
        <v>98</v>
      </c>
      <c r="H39" s="54"/>
      <c r="I39" s="55" t="s">
        <v>99</v>
      </c>
      <c r="J39" s="54">
        <v>0</v>
      </c>
      <c r="K39" s="56" t="s">
        <v>54</v>
      </c>
      <c r="L39" s="57" t="str">
        <f t="shared" ref="L39:L40" si="8">IF(OR(F39="",H39=""),"",(H39+IF(F39&gt;H39,1,0)-F39-J39)*24)</f>
        <v/>
      </c>
      <c r="N39" s="240">
        <f t="shared" ref="N39:N46" si="9">$N$6</f>
        <v>0</v>
      </c>
      <c r="O39" s="45" t="s">
        <v>98</v>
      </c>
      <c r="P39" s="240">
        <f t="shared" ref="P39:P46" si="10">$P$6</f>
        <v>0</v>
      </c>
      <c r="R39" s="238" t="str">
        <f t="shared" ref="R39:R47" si="11">IF(F39="","",IF(F39&lt;N39,N39,IF(F39&gt;=P39,"",F39)))</f>
        <v/>
      </c>
      <c r="S39" s="45" t="s">
        <v>98</v>
      </c>
      <c r="T39" s="238" t="str">
        <f t="shared" ref="T39:T47" si="12">IF(H39="","",IF(H39&gt;F39,IF(H39&lt;P39,H39,P39),P39))</f>
        <v/>
      </c>
      <c r="U39" s="239" t="s">
        <v>99</v>
      </c>
      <c r="V39" s="54">
        <v>0</v>
      </c>
      <c r="W39" s="46" t="s">
        <v>54</v>
      </c>
      <c r="X39" s="57" t="str">
        <f t="shared" ref="X39:X40" si="13">IF(R39="","",IF((T39+IF(R39&gt;T39,1,0)-R39-V39)*24=0,"",(T39+IF(R39&gt;T39,1,0)-R39-V39)*24))</f>
        <v/>
      </c>
      <c r="Z39" s="57" t="str">
        <f t="shared" ref="Z39:Z40" si="14">IF(X39="",L39,IF(OR(L39-X39=0,L39-X39&lt;0),"-",L39-X39))</f>
        <v/>
      </c>
      <c r="AB39" s="58"/>
    </row>
    <row r="40" spans="2:28">
      <c r="B40" s="51"/>
      <c r="C40" s="61" t="s">
        <v>80</v>
      </c>
      <c r="D40" s="53"/>
      <c r="E40" s="51" t="s">
        <v>97</v>
      </c>
      <c r="F40" s="54"/>
      <c r="G40" s="51" t="s">
        <v>98</v>
      </c>
      <c r="H40" s="54"/>
      <c r="I40" s="55" t="s">
        <v>99</v>
      </c>
      <c r="J40" s="54">
        <v>0</v>
      </c>
      <c r="K40" s="56" t="s">
        <v>54</v>
      </c>
      <c r="L40" s="57" t="str">
        <f t="shared" si="8"/>
        <v/>
      </c>
      <c r="N40" s="240">
        <f t="shared" si="9"/>
        <v>0</v>
      </c>
      <c r="O40" s="45" t="s">
        <v>98</v>
      </c>
      <c r="P40" s="240">
        <f t="shared" si="10"/>
        <v>0</v>
      </c>
      <c r="R40" s="238" t="str">
        <f t="shared" si="11"/>
        <v/>
      </c>
      <c r="S40" s="45" t="s">
        <v>98</v>
      </c>
      <c r="T40" s="238" t="str">
        <f t="shared" si="12"/>
        <v/>
      </c>
      <c r="U40" s="239" t="s">
        <v>99</v>
      </c>
      <c r="V40" s="54">
        <v>0</v>
      </c>
      <c r="W40" s="46" t="s">
        <v>54</v>
      </c>
      <c r="X40" s="57" t="str">
        <f t="shared" si="13"/>
        <v/>
      </c>
      <c r="Z40" s="57" t="str">
        <f t="shared" si="14"/>
        <v/>
      </c>
      <c r="AB40" s="58"/>
    </row>
    <row r="41" spans="2:28">
      <c r="B41" s="51"/>
      <c r="C41" s="62" t="s">
        <v>80</v>
      </c>
      <c r="D41" s="53" t="str">
        <f>C39</f>
        <v>ag</v>
      </c>
      <c r="E41" s="51" t="s">
        <v>97</v>
      </c>
      <c r="F41" s="54" t="s">
        <v>80</v>
      </c>
      <c r="G41" s="51" t="s">
        <v>98</v>
      </c>
      <c r="H41" s="54" t="s">
        <v>80</v>
      </c>
      <c r="I41" s="55" t="s">
        <v>99</v>
      </c>
      <c r="J41" s="54" t="s">
        <v>80</v>
      </c>
      <c r="K41" s="56" t="s">
        <v>54</v>
      </c>
      <c r="L41" s="57" t="str">
        <f>IF(OR(L39="",L40=""),"",L39+L40)</f>
        <v/>
      </c>
      <c r="N41" s="240" t="s">
        <v>80</v>
      </c>
      <c r="O41" s="45" t="s">
        <v>98</v>
      </c>
      <c r="P41" s="240" t="s">
        <v>80</v>
      </c>
      <c r="R41" s="238" t="str">
        <f t="shared" si="11"/>
        <v/>
      </c>
      <c r="S41" s="45" t="s">
        <v>98</v>
      </c>
      <c r="T41" s="238" t="str">
        <f t="shared" si="12"/>
        <v>-</v>
      </c>
      <c r="U41" s="239" t="s">
        <v>99</v>
      </c>
      <c r="V41" s="54" t="s">
        <v>276</v>
      </c>
      <c r="W41" s="46" t="s">
        <v>54</v>
      </c>
      <c r="X41" s="57" t="str">
        <f>IF(OR(X39="",X40=""),"",X39+X40)</f>
        <v/>
      </c>
      <c r="Z41" s="57" t="str">
        <f>IF(X41="",L41,IF(OR(L41-X41=0,L41-X41&lt;0),"-",L41-X41))</f>
        <v/>
      </c>
      <c r="AB41" s="58" t="s">
        <v>128</v>
      </c>
    </row>
    <row r="42" spans="2:28">
      <c r="B42" s="51"/>
      <c r="C42" s="60" t="s">
        <v>129</v>
      </c>
      <c r="D42" s="53"/>
      <c r="E42" s="51" t="s">
        <v>97</v>
      </c>
      <c r="F42" s="54"/>
      <c r="G42" s="51" t="s">
        <v>98</v>
      </c>
      <c r="H42" s="54"/>
      <c r="I42" s="55" t="s">
        <v>99</v>
      </c>
      <c r="J42" s="54">
        <v>0</v>
      </c>
      <c r="K42" s="56" t="s">
        <v>54</v>
      </c>
      <c r="L42" s="57" t="str">
        <f t="shared" ref="L42:L43" si="15">IF(OR(F42="",H42=""),"",(H42+IF(F42&gt;H42,1,0)-F42-J42)*24)</f>
        <v/>
      </c>
      <c r="N42" s="240">
        <f t="shared" si="9"/>
        <v>0</v>
      </c>
      <c r="O42" s="45" t="s">
        <v>98</v>
      </c>
      <c r="P42" s="240">
        <f t="shared" si="10"/>
        <v>0</v>
      </c>
      <c r="R42" s="238" t="str">
        <f t="shared" si="11"/>
        <v/>
      </c>
      <c r="S42" s="45" t="s">
        <v>98</v>
      </c>
      <c r="T42" s="238" t="str">
        <f t="shared" si="12"/>
        <v/>
      </c>
      <c r="U42" s="239" t="s">
        <v>99</v>
      </c>
      <c r="V42" s="54">
        <v>0</v>
      </c>
      <c r="W42" s="46" t="s">
        <v>54</v>
      </c>
      <c r="X42" s="57" t="str">
        <f t="shared" ref="X42:X43" si="16">IF(R42="","",IF((T42+IF(R42&gt;T42,1,0)-R42-V42)*24=0,"",(T42+IF(R42&gt;T42,1,0)-R42-V42)*24))</f>
        <v/>
      </c>
      <c r="Z42" s="57" t="str">
        <f t="shared" ref="Z42:Z43" si="17">IF(X42="",L42,IF(OR(L42-X42=0,L42-X42&lt;0),"-",L42-X42))</f>
        <v/>
      </c>
      <c r="AB42" s="58"/>
    </row>
    <row r="43" spans="2:28">
      <c r="B43" s="51">
        <v>35</v>
      </c>
      <c r="C43" s="61" t="s">
        <v>80</v>
      </c>
      <c r="D43" s="53"/>
      <c r="E43" s="51" t="s">
        <v>97</v>
      </c>
      <c r="F43" s="54"/>
      <c r="G43" s="51" t="s">
        <v>98</v>
      </c>
      <c r="H43" s="54"/>
      <c r="I43" s="55" t="s">
        <v>99</v>
      </c>
      <c r="J43" s="54">
        <v>0</v>
      </c>
      <c r="K43" s="56" t="s">
        <v>54</v>
      </c>
      <c r="L43" s="57" t="str">
        <f t="shared" si="15"/>
        <v/>
      </c>
      <c r="N43" s="240">
        <f t="shared" si="9"/>
        <v>0</v>
      </c>
      <c r="O43" s="45" t="s">
        <v>98</v>
      </c>
      <c r="P43" s="240">
        <f t="shared" si="10"/>
        <v>0</v>
      </c>
      <c r="R43" s="238" t="str">
        <f t="shared" si="11"/>
        <v/>
      </c>
      <c r="S43" s="45" t="s">
        <v>98</v>
      </c>
      <c r="T43" s="238" t="str">
        <f t="shared" si="12"/>
        <v/>
      </c>
      <c r="U43" s="239" t="s">
        <v>99</v>
      </c>
      <c r="V43" s="54">
        <v>0</v>
      </c>
      <c r="W43" s="46" t="s">
        <v>54</v>
      </c>
      <c r="X43" s="57" t="str">
        <f t="shared" si="16"/>
        <v/>
      </c>
      <c r="Z43" s="57" t="str">
        <f t="shared" si="17"/>
        <v/>
      </c>
      <c r="AB43" s="58"/>
    </row>
    <row r="44" spans="2:28">
      <c r="B44" s="51"/>
      <c r="C44" s="62" t="s">
        <v>80</v>
      </c>
      <c r="D44" s="53" t="str">
        <f>C42</f>
        <v>ah</v>
      </c>
      <c r="E44" s="51" t="s">
        <v>97</v>
      </c>
      <c r="F44" s="54" t="s">
        <v>80</v>
      </c>
      <c r="G44" s="51" t="s">
        <v>98</v>
      </c>
      <c r="H44" s="54" t="s">
        <v>80</v>
      </c>
      <c r="I44" s="55" t="s">
        <v>99</v>
      </c>
      <c r="J44" s="54" t="s">
        <v>80</v>
      </c>
      <c r="K44" s="56" t="s">
        <v>54</v>
      </c>
      <c r="L44" s="57" t="str">
        <f>IF(OR(L42="",L43=""),"",L42+L43)</f>
        <v/>
      </c>
      <c r="N44" s="240" t="s">
        <v>80</v>
      </c>
      <c r="O44" s="45" t="s">
        <v>98</v>
      </c>
      <c r="P44" s="240" t="s">
        <v>80</v>
      </c>
      <c r="R44" s="238" t="str">
        <f t="shared" si="11"/>
        <v/>
      </c>
      <c r="S44" s="45" t="s">
        <v>98</v>
      </c>
      <c r="T44" s="238" t="str">
        <f t="shared" si="12"/>
        <v>-</v>
      </c>
      <c r="U44" s="239" t="s">
        <v>99</v>
      </c>
      <c r="V44" s="54" t="s">
        <v>276</v>
      </c>
      <c r="W44" s="46" t="s">
        <v>54</v>
      </c>
      <c r="X44" s="57" t="str">
        <f>IF(OR(X42="",X43=""),"",X42+X43)</f>
        <v/>
      </c>
      <c r="Z44" s="57" t="str">
        <f>IF(X44="",L44,IF(OR(L44-X44=0,L44-X44&lt;0),"-",L44-X44))</f>
        <v/>
      </c>
      <c r="AB44" s="58" t="s">
        <v>130</v>
      </c>
    </row>
    <row r="45" spans="2:28">
      <c r="B45" s="51"/>
      <c r="C45" s="60" t="s">
        <v>131</v>
      </c>
      <c r="D45" s="53"/>
      <c r="E45" s="51" t="s">
        <v>97</v>
      </c>
      <c r="F45" s="54"/>
      <c r="G45" s="51" t="s">
        <v>98</v>
      </c>
      <c r="H45" s="54"/>
      <c r="I45" s="55" t="s">
        <v>99</v>
      </c>
      <c r="J45" s="54">
        <v>0</v>
      </c>
      <c r="K45" s="56" t="s">
        <v>54</v>
      </c>
      <c r="L45" s="57" t="str">
        <f t="shared" ref="L45:L46" si="18">IF(OR(F45="",H45=""),"",(H45+IF(F45&gt;H45,1,0)-F45-J45)*24)</f>
        <v/>
      </c>
      <c r="N45" s="240">
        <f t="shared" si="9"/>
        <v>0</v>
      </c>
      <c r="O45" s="45" t="s">
        <v>98</v>
      </c>
      <c r="P45" s="240">
        <f t="shared" si="10"/>
        <v>0</v>
      </c>
      <c r="R45" s="238" t="str">
        <f t="shared" si="11"/>
        <v/>
      </c>
      <c r="S45" s="45" t="s">
        <v>98</v>
      </c>
      <c r="T45" s="238" t="str">
        <f t="shared" si="12"/>
        <v/>
      </c>
      <c r="U45" s="239" t="s">
        <v>99</v>
      </c>
      <c r="V45" s="54">
        <v>0</v>
      </c>
      <c r="W45" s="46" t="s">
        <v>54</v>
      </c>
      <c r="X45" s="57" t="str">
        <f t="shared" ref="X45:X46" si="19">IF(R45="","",IF((T45+IF(R45&gt;T45,1,0)-R45-V45)*24=0,"",(T45+IF(R45&gt;T45,1,0)-R45-V45)*24))</f>
        <v/>
      </c>
      <c r="Z45" s="57" t="str">
        <f t="shared" ref="Z45:Z46" si="20">IF(X45="",L45,IF(OR(L45-X45=0,L45-X45&lt;0),"-",L45-X45))</f>
        <v/>
      </c>
      <c r="AB45" s="58"/>
    </row>
    <row r="46" spans="2:28">
      <c r="B46" s="51">
        <v>36</v>
      </c>
      <c r="C46" s="61" t="s">
        <v>80</v>
      </c>
      <c r="D46" s="53"/>
      <c r="E46" s="51" t="s">
        <v>97</v>
      </c>
      <c r="F46" s="54"/>
      <c r="G46" s="51" t="s">
        <v>98</v>
      </c>
      <c r="H46" s="54"/>
      <c r="I46" s="55" t="s">
        <v>99</v>
      </c>
      <c r="J46" s="54">
        <v>0</v>
      </c>
      <c r="K46" s="56" t="s">
        <v>54</v>
      </c>
      <c r="L46" s="57" t="str">
        <f t="shared" si="18"/>
        <v/>
      </c>
      <c r="N46" s="240">
        <f t="shared" si="9"/>
        <v>0</v>
      </c>
      <c r="O46" s="45" t="s">
        <v>98</v>
      </c>
      <c r="P46" s="240">
        <f t="shared" si="10"/>
        <v>0</v>
      </c>
      <c r="R46" s="238" t="str">
        <f t="shared" si="11"/>
        <v/>
      </c>
      <c r="S46" s="45" t="s">
        <v>98</v>
      </c>
      <c r="T46" s="238" t="str">
        <f t="shared" si="12"/>
        <v/>
      </c>
      <c r="U46" s="239" t="s">
        <v>99</v>
      </c>
      <c r="V46" s="54">
        <v>0</v>
      </c>
      <c r="W46" s="46" t="s">
        <v>54</v>
      </c>
      <c r="X46" s="57" t="str">
        <f t="shared" si="19"/>
        <v/>
      </c>
      <c r="Z46" s="57" t="str">
        <f t="shared" si="20"/>
        <v/>
      </c>
      <c r="AB46" s="58"/>
    </row>
    <row r="47" spans="2:28">
      <c r="B47" s="51"/>
      <c r="C47" s="62" t="s">
        <v>80</v>
      </c>
      <c r="D47" s="53" t="str">
        <f>C45</f>
        <v>ai</v>
      </c>
      <c r="E47" s="51" t="s">
        <v>97</v>
      </c>
      <c r="F47" s="54" t="s">
        <v>80</v>
      </c>
      <c r="G47" s="51" t="s">
        <v>98</v>
      </c>
      <c r="H47" s="54" t="s">
        <v>80</v>
      </c>
      <c r="I47" s="55" t="s">
        <v>99</v>
      </c>
      <c r="J47" s="54" t="s">
        <v>80</v>
      </c>
      <c r="K47" s="56" t="s">
        <v>54</v>
      </c>
      <c r="L47" s="57" t="str">
        <f>IF(OR(L45="",L46=""),"",L45+L46)</f>
        <v/>
      </c>
      <c r="N47" s="240" t="s">
        <v>80</v>
      </c>
      <c r="O47" s="45" t="s">
        <v>98</v>
      </c>
      <c r="P47" s="240" t="s">
        <v>80</v>
      </c>
      <c r="R47" s="238" t="str">
        <f t="shared" si="11"/>
        <v/>
      </c>
      <c r="S47" s="45" t="s">
        <v>98</v>
      </c>
      <c r="T47" s="238" t="str">
        <f t="shared" si="12"/>
        <v>-</v>
      </c>
      <c r="U47" s="239" t="s">
        <v>99</v>
      </c>
      <c r="V47" s="54" t="s">
        <v>276</v>
      </c>
      <c r="W47" s="46" t="s">
        <v>54</v>
      </c>
      <c r="X47" s="57" t="str">
        <f>IF(OR(X45="",X46=""),"",X45+X46)</f>
        <v/>
      </c>
      <c r="Z47" s="57" t="str">
        <f>IF(X47="",L47,IF(OR(L47-X47=0,L47-X47&lt;0),"-",L47-X47))</f>
        <v/>
      </c>
      <c r="AB47" s="58" t="s">
        <v>130</v>
      </c>
    </row>
    <row r="49" spans="3:4">
      <c r="C49" s="47" t="s">
        <v>132</v>
      </c>
      <c r="D49" s="47"/>
    </row>
    <row r="50" spans="3:4">
      <c r="C50" s="47" t="s">
        <v>133</v>
      </c>
      <c r="D50" s="47"/>
    </row>
    <row r="51" spans="3:4">
      <c r="C51" s="47" t="s">
        <v>134</v>
      </c>
      <c r="D51" s="47"/>
    </row>
    <row r="52" spans="3:4">
      <c r="C52" s="47" t="s">
        <v>135</v>
      </c>
      <c r="D52" s="47"/>
    </row>
  </sheetData>
  <sheetProtection insertRows="0" deleteRows="0"/>
  <mergeCells count="4">
    <mergeCell ref="F4:L4"/>
    <mergeCell ref="N4:P4"/>
    <mergeCell ref="R4:X4"/>
    <mergeCell ref="AB4:AB5"/>
  </mergeCells>
  <phoneticPr fontId="3"/>
  <printOptions horizontalCentered="1"/>
  <pageMargins left="0.70866141732283472" right="0.70866141732283472" top="0.55118110236220474" bottom="0.35433070866141736"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9"/>
  <sheetViews>
    <sheetView showGridLines="0" zoomScaleNormal="100" workbookViewId="0">
      <selection activeCell="D16" sqref="D16"/>
    </sheetView>
  </sheetViews>
  <sheetFormatPr defaultColWidth="8.09765625" defaultRowHeight="13.2"/>
  <cols>
    <col min="1" max="2" width="8.09765625" style="65"/>
    <col min="3" max="3" width="11.69921875" style="65" customWidth="1"/>
    <col min="4" max="4" width="14.09765625" style="65" customWidth="1"/>
    <col min="5" max="8" width="9.59765625" style="65" customWidth="1"/>
    <col min="9" max="9" width="8.09765625" style="65"/>
    <col min="10" max="12" width="5.09765625" style="65" customWidth="1"/>
    <col min="13" max="16384" width="8.09765625" style="65"/>
  </cols>
  <sheetData>
    <row r="1" spans="2:13">
      <c r="B1" s="64" t="s">
        <v>147</v>
      </c>
    </row>
    <row r="2" spans="2:13">
      <c r="B2" s="65" t="s">
        <v>148</v>
      </c>
    </row>
    <row r="3" spans="2:13" ht="25.5" customHeight="1">
      <c r="B3" s="418" t="s">
        <v>149</v>
      </c>
      <c r="C3" s="419"/>
      <c r="D3" s="420"/>
      <c r="E3" s="421"/>
      <c r="F3" s="421"/>
      <c r="G3" s="421"/>
      <c r="H3" s="421"/>
    </row>
    <row r="4" spans="2:13" ht="13.8" thickBot="1"/>
    <row r="5" spans="2:13" ht="28.5" customHeight="1">
      <c r="B5" s="66"/>
      <c r="C5" s="67"/>
      <c r="D5" s="67"/>
      <c r="E5" s="67"/>
      <c r="F5" s="67"/>
      <c r="G5" s="67"/>
      <c r="H5" s="67"/>
      <c r="I5" s="67"/>
      <c r="J5" s="67"/>
      <c r="K5" s="67"/>
      <c r="L5" s="67"/>
      <c r="M5" s="68"/>
    </row>
    <row r="6" spans="2:13" ht="22.5" customHeight="1">
      <c r="B6" s="69"/>
      <c r="C6" s="70"/>
      <c r="D6" s="71"/>
      <c r="E6" s="70"/>
      <c r="F6" s="72"/>
      <c r="G6" s="409"/>
      <c r="H6" s="411"/>
      <c r="I6" s="421" t="s">
        <v>150</v>
      </c>
      <c r="J6" s="421"/>
      <c r="K6" s="421"/>
      <c r="L6" s="421"/>
      <c r="M6" s="73"/>
    </row>
    <row r="7" spans="2:13" ht="22.5" customHeight="1">
      <c r="B7" s="69"/>
      <c r="C7" s="74"/>
      <c r="D7" s="75" t="s">
        <v>151</v>
      </c>
      <c r="E7" s="74" t="s">
        <v>152</v>
      </c>
      <c r="F7" s="76" t="s">
        <v>153</v>
      </c>
      <c r="G7" s="416" t="s">
        <v>154</v>
      </c>
      <c r="H7" s="417"/>
      <c r="I7" s="76"/>
      <c r="J7" s="76"/>
      <c r="K7" s="76"/>
      <c r="L7" s="77"/>
      <c r="M7" s="73"/>
    </row>
    <row r="8" spans="2:13" ht="22.5" customHeight="1">
      <c r="B8" s="69"/>
      <c r="C8" s="74"/>
      <c r="D8" s="75" t="s">
        <v>155</v>
      </c>
      <c r="E8" s="74" t="s">
        <v>156</v>
      </c>
      <c r="F8" s="76" t="s">
        <v>156</v>
      </c>
      <c r="G8" s="416" t="s">
        <v>157</v>
      </c>
      <c r="H8" s="417"/>
      <c r="I8" s="76"/>
      <c r="J8" s="76"/>
      <c r="K8" s="76"/>
      <c r="L8" s="78"/>
      <c r="M8" s="73"/>
    </row>
    <row r="9" spans="2:13" ht="22.5" customHeight="1">
      <c r="B9" s="69"/>
      <c r="C9" s="74"/>
      <c r="D9" s="79"/>
      <c r="E9" s="80"/>
      <c r="F9" s="81"/>
      <c r="G9" s="407"/>
      <c r="H9" s="408"/>
      <c r="I9" s="76"/>
      <c r="J9" s="76"/>
      <c r="K9" s="76" t="s">
        <v>158</v>
      </c>
      <c r="L9" s="76"/>
      <c r="M9" s="73"/>
    </row>
    <row r="10" spans="2:13" ht="22.5" customHeight="1">
      <c r="B10" s="69"/>
      <c r="C10" s="75"/>
      <c r="D10" s="78"/>
      <c r="E10" s="76"/>
      <c r="F10" s="76"/>
      <c r="G10" s="76"/>
      <c r="H10" s="76"/>
      <c r="I10" s="76"/>
      <c r="J10" s="76"/>
      <c r="K10" s="76"/>
      <c r="L10" s="78"/>
      <c r="M10" s="73"/>
    </row>
    <row r="11" spans="2:13" ht="22.5" customHeight="1">
      <c r="B11" s="69"/>
      <c r="C11" s="75" t="s">
        <v>159</v>
      </c>
      <c r="D11" s="78"/>
      <c r="E11" s="76"/>
      <c r="F11" s="76"/>
      <c r="G11" s="76"/>
      <c r="H11" s="76"/>
      <c r="I11" s="76"/>
      <c r="J11" s="76"/>
      <c r="K11" s="76"/>
      <c r="L11" s="82"/>
      <c r="M11" s="73"/>
    </row>
    <row r="12" spans="2:13" ht="22.5" customHeight="1">
      <c r="B12" s="69"/>
      <c r="C12" s="75" t="s">
        <v>160</v>
      </c>
      <c r="D12" s="78"/>
      <c r="E12" s="71"/>
      <c r="F12" s="72"/>
      <c r="G12" s="77"/>
      <c r="H12" s="70"/>
      <c r="I12" s="76"/>
      <c r="J12" s="409"/>
      <c r="K12" s="410"/>
      <c r="L12" s="411"/>
      <c r="M12" s="73"/>
    </row>
    <row r="13" spans="2:13" ht="22.5" customHeight="1">
      <c r="B13" s="69"/>
      <c r="C13" s="75"/>
      <c r="D13" s="78"/>
      <c r="E13" s="75"/>
      <c r="F13" s="76" t="s">
        <v>161</v>
      </c>
      <c r="G13" s="78"/>
      <c r="H13" s="74" t="s">
        <v>162</v>
      </c>
      <c r="I13" s="76"/>
      <c r="J13" s="412" t="s">
        <v>163</v>
      </c>
      <c r="K13" s="413"/>
      <c r="L13" s="414"/>
      <c r="M13" s="73"/>
    </row>
    <row r="14" spans="2:13" ht="22.5" customHeight="1">
      <c r="B14" s="69"/>
      <c r="C14" s="75"/>
      <c r="D14" s="78"/>
      <c r="E14" s="75"/>
      <c r="F14" s="76"/>
      <c r="G14" s="78"/>
      <c r="H14" s="74" t="s">
        <v>156</v>
      </c>
      <c r="I14" s="76"/>
      <c r="J14" s="412"/>
      <c r="K14" s="413"/>
      <c r="L14" s="414"/>
      <c r="M14" s="73"/>
    </row>
    <row r="15" spans="2:13" ht="22.5" customHeight="1">
      <c r="B15" s="69"/>
      <c r="C15" s="79"/>
      <c r="D15" s="82"/>
      <c r="E15" s="79"/>
      <c r="F15" s="81"/>
      <c r="G15" s="82"/>
      <c r="H15" s="80"/>
      <c r="I15" s="80"/>
      <c r="J15" s="407"/>
      <c r="K15" s="415"/>
      <c r="L15" s="408"/>
      <c r="M15" s="73"/>
    </row>
    <row r="16" spans="2:13" ht="71.25" customHeight="1" thickBot="1">
      <c r="B16" s="83"/>
      <c r="C16" s="84"/>
      <c r="D16" s="84"/>
      <c r="E16" s="84"/>
      <c r="F16" s="84"/>
      <c r="G16" s="84"/>
      <c r="H16" s="84"/>
      <c r="I16" s="84"/>
      <c r="J16" s="84"/>
      <c r="K16" s="84"/>
      <c r="L16" s="84"/>
      <c r="M16" s="85"/>
    </row>
    <row r="17" spans="2:3" ht="22.5" customHeight="1">
      <c r="B17" s="86" t="s">
        <v>164</v>
      </c>
      <c r="C17" s="65" t="s">
        <v>165</v>
      </c>
    </row>
    <row r="18" spans="2:3" ht="22.5" customHeight="1">
      <c r="B18" s="65">
        <v>2</v>
      </c>
      <c r="C18" s="65" t="s">
        <v>166</v>
      </c>
    </row>
    <row r="19" spans="2:3" ht="22.5" customHeight="1">
      <c r="B19" s="65">
        <v>3</v>
      </c>
      <c r="C19" s="65" t="s">
        <v>167</v>
      </c>
    </row>
  </sheetData>
  <mergeCells count="11">
    <mergeCell ref="G8:H8"/>
    <mergeCell ref="B3:D3"/>
    <mergeCell ref="E3:H3"/>
    <mergeCell ref="G6:H6"/>
    <mergeCell ref="I6:L6"/>
    <mergeCell ref="G7:H7"/>
    <mergeCell ref="G9:H9"/>
    <mergeCell ref="J12:L12"/>
    <mergeCell ref="J13:L13"/>
    <mergeCell ref="J14:L14"/>
    <mergeCell ref="J15:L15"/>
  </mergeCells>
  <phoneticPr fontId="3"/>
  <printOptions verticalCentered="1"/>
  <pageMargins left="0.70866141732283472" right="0.70866141732283472" top="0.74803149606299213" bottom="0.74803149606299213" header="0.31496062992125984" footer="0.31496062992125984"/>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
  <sheetViews>
    <sheetView zoomScale="130" zoomScaleNormal="130" zoomScaleSheetLayoutView="130" workbookViewId="0">
      <selection sqref="A1:L1"/>
    </sheetView>
  </sheetViews>
  <sheetFormatPr defaultColWidth="7.8984375" defaultRowHeight="18"/>
  <cols>
    <col min="1" max="1" width="5.69921875" style="97" customWidth="1"/>
    <col min="2" max="3" width="13.296875" style="97" customWidth="1"/>
    <col min="4" max="5" width="11.5" style="97" customWidth="1"/>
    <col min="6" max="6" width="16" style="97" customWidth="1"/>
    <col min="7" max="12" width="4.796875" style="97" customWidth="1"/>
    <col min="13" max="16384" width="7.8984375" style="97"/>
  </cols>
  <sheetData>
    <row r="1" spans="1:12">
      <c r="A1" s="423" t="s">
        <v>172</v>
      </c>
      <c r="B1" s="423"/>
      <c r="C1" s="423"/>
      <c r="D1" s="423"/>
      <c r="E1" s="423"/>
      <c r="F1" s="423"/>
      <c r="G1" s="423"/>
      <c r="H1" s="423"/>
      <c r="I1" s="423"/>
      <c r="J1" s="423"/>
      <c r="K1" s="423"/>
      <c r="L1" s="423"/>
    </row>
    <row r="3" spans="1:12" ht="16.95" customHeight="1">
      <c r="A3" s="424" t="s">
        <v>173</v>
      </c>
      <c r="B3" s="424"/>
      <c r="C3" s="424"/>
      <c r="D3" s="424"/>
      <c r="E3" s="424"/>
      <c r="F3" s="424"/>
      <c r="G3" s="424"/>
      <c r="H3" s="424"/>
      <c r="I3" s="424"/>
      <c r="J3" s="424"/>
      <c r="K3" s="424"/>
      <c r="L3" s="424"/>
    </row>
    <row r="4" spans="1:12" ht="16.95" customHeight="1">
      <c r="A4" s="98"/>
      <c r="B4" s="98"/>
      <c r="C4" s="98"/>
      <c r="D4" s="98"/>
      <c r="E4" s="98"/>
      <c r="F4" s="98"/>
      <c r="G4" s="98"/>
      <c r="H4" s="98"/>
      <c r="I4" s="98"/>
      <c r="J4" s="98"/>
      <c r="K4" s="98"/>
      <c r="L4" s="98"/>
    </row>
    <row r="5" spans="1:12" ht="24" customHeight="1">
      <c r="A5" s="99"/>
      <c r="B5" s="99"/>
      <c r="C5" s="99"/>
      <c r="D5" s="99"/>
      <c r="E5" s="99"/>
      <c r="F5" s="99"/>
      <c r="G5" s="100"/>
      <c r="H5" s="101" t="s">
        <v>17</v>
      </c>
      <c r="I5" s="101"/>
      <c r="J5" s="101" t="s">
        <v>174</v>
      </c>
      <c r="K5" s="101"/>
      <c r="L5" s="101" t="s">
        <v>175</v>
      </c>
    </row>
    <row r="6" spans="1:12" ht="16.95" customHeight="1">
      <c r="A6" s="425" t="s">
        <v>176</v>
      </c>
      <c r="B6" s="425"/>
      <c r="C6" s="99" t="s">
        <v>177</v>
      </c>
      <c r="D6" s="99"/>
      <c r="E6" s="99"/>
      <c r="F6" s="99"/>
      <c r="G6" s="99"/>
      <c r="H6" s="99"/>
      <c r="I6" s="99"/>
      <c r="J6" s="99"/>
      <c r="K6" s="99"/>
      <c r="L6" s="99"/>
    </row>
    <row r="7" spans="1:12" ht="16.95" customHeight="1">
      <c r="A7" s="102"/>
      <c r="B7" s="102"/>
      <c r="C7" s="102"/>
      <c r="D7" s="102"/>
      <c r="E7" s="102"/>
      <c r="F7" s="102"/>
      <c r="G7" s="102"/>
      <c r="H7" s="102"/>
      <c r="I7" s="102"/>
      <c r="J7" s="102"/>
      <c r="K7" s="102"/>
      <c r="L7" s="102"/>
    </row>
    <row r="8" spans="1:12" s="104" customFormat="1" ht="21" customHeight="1">
      <c r="A8" s="426" t="s">
        <v>178</v>
      </c>
      <c r="B8" s="426"/>
      <c r="C8" s="426"/>
      <c r="D8" s="103" t="s">
        <v>179</v>
      </c>
      <c r="E8" s="427"/>
      <c r="F8" s="427"/>
      <c r="G8" s="427"/>
      <c r="H8" s="427"/>
      <c r="I8" s="427"/>
      <c r="J8" s="427"/>
      <c r="K8" s="427"/>
      <c r="L8" s="427"/>
    </row>
    <row r="9" spans="1:12" ht="21" customHeight="1">
      <c r="A9" s="105"/>
      <c r="B9" s="105"/>
      <c r="C9" s="105"/>
      <c r="D9" s="106"/>
      <c r="E9" s="428"/>
      <c r="F9" s="428"/>
      <c r="G9" s="428"/>
      <c r="H9" s="428"/>
      <c r="I9" s="428"/>
      <c r="J9" s="428"/>
      <c r="K9" s="428"/>
      <c r="L9" s="428"/>
    </row>
    <row r="10" spans="1:12" ht="21" customHeight="1">
      <c r="A10" s="105"/>
      <c r="B10" s="105"/>
      <c r="C10" s="105"/>
      <c r="D10" s="429" t="s">
        <v>180</v>
      </c>
      <c r="E10" s="429"/>
      <c r="F10" s="430"/>
      <c r="G10" s="430"/>
      <c r="H10" s="430"/>
      <c r="I10" s="430"/>
      <c r="J10" s="430"/>
      <c r="K10" s="430"/>
      <c r="L10" s="430"/>
    </row>
    <row r="11" spans="1:12" ht="21" customHeight="1">
      <c r="D11" s="432"/>
      <c r="E11" s="432"/>
      <c r="F11" s="431"/>
      <c r="G11" s="431"/>
      <c r="H11" s="431"/>
      <c r="I11" s="431"/>
      <c r="J11" s="431"/>
      <c r="K11" s="431"/>
      <c r="L11" s="431"/>
    </row>
    <row r="12" spans="1:12" ht="27.75" customHeight="1">
      <c r="A12" s="433"/>
      <c r="B12" s="433"/>
      <c r="C12" s="433"/>
      <c r="D12" s="433"/>
      <c r="E12" s="433"/>
      <c r="F12" s="433"/>
      <c r="G12" s="433"/>
      <c r="H12" s="433"/>
      <c r="I12" s="433"/>
      <c r="J12" s="433"/>
      <c r="K12" s="433"/>
      <c r="L12" s="433"/>
    </row>
    <row r="13" spans="1:12" ht="27.75" customHeight="1">
      <c r="A13" s="107"/>
      <c r="B13" s="107"/>
      <c r="C13" s="107"/>
      <c r="D13" s="107"/>
      <c r="E13" s="107"/>
      <c r="F13" s="107"/>
      <c r="G13" s="107"/>
      <c r="H13" s="107"/>
      <c r="I13" s="107"/>
      <c r="J13" s="107"/>
      <c r="K13" s="107"/>
      <c r="L13" s="107"/>
    </row>
    <row r="14" spans="1:12" s="110" customFormat="1" ht="16.95" customHeight="1">
      <c r="A14" s="108" t="s">
        <v>181</v>
      </c>
      <c r="B14" s="109"/>
      <c r="C14" s="109"/>
      <c r="D14" s="109"/>
      <c r="E14" s="109"/>
      <c r="F14" s="109"/>
      <c r="G14" s="109"/>
      <c r="H14" s="109"/>
      <c r="I14" s="109"/>
      <c r="J14" s="109"/>
      <c r="K14" s="109"/>
      <c r="L14" s="109"/>
    </row>
    <row r="20" spans="1:8" ht="19.5" customHeight="1">
      <c r="A20" s="111"/>
      <c r="B20" s="422" t="s">
        <v>182</v>
      </c>
      <c r="C20" s="422"/>
      <c r="D20" s="422"/>
      <c r="E20" s="422"/>
      <c r="F20" s="422"/>
      <c r="G20" s="422"/>
      <c r="H20" s="422"/>
    </row>
    <row r="21" spans="1:8" ht="19.5" customHeight="1">
      <c r="A21" s="111"/>
      <c r="B21" s="422" t="s">
        <v>183</v>
      </c>
      <c r="C21" s="422"/>
      <c r="D21" s="422"/>
      <c r="E21" s="422"/>
      <c r="F21" s="422"/>
      <c r="G21" s="422"/>
      <c r="H21" s="422"/>
    </row>
    <row r="22" spans="1:8" ht="19.5" customHeight="1">
      <c r="A22" s="111"/>
      <c r="B22" s="422" t="s">
        <v>184</v>
      </c>
      <c r="C22" s="422"/>
      <c r="D22" s="422"/>
      <c r="E22" s="422"/>
      <c r="F22" s="422"/>
      <c r="G22" s="422"/>
      <c r="H22" s="422"/>
    </row>
    <row r="23" spans="1:8" ht="19.5" customHeight="1">
      <c r="A23" s="111"/>
      <c r="B23" s="422" t="s">
        <v>185</v>
      </c>
      <c r="C23" s="422"/>
      <c r="D23" s="422"/>
      <c r="E23" s="422"/>
      <c r="F23" s="422"/>
      <c r="G23" s="422"/>
      <c r="H23" s="422"/>
    </row>
    <row r="24" spans="1:8" ht="19.5" customHeight="1">
      <c r="A24" s="111"/>
      <c r="B24" s="422" t="s">
        <v>186</v>
      </c>
      <c r="C24" s="422"/>
      <c r="D24" s="422"/>
      <c r="E24" s="422"/>
      <c r="F24" s="422"/>
      <c r="G24" s="422"/>
      <c r="H24" s="422"/>
    </row>
    <row r="25" spans="1:8">
      <c r="A25" s="97" t="s">
        <v>187</v>
      </c>
    </row>
  </sheetData>
  <mergeCells count="14">
    <mergeCell ref="B24:H24"/>
    <mergeCell ref="A1:L1"/>
    <mergeCell ref="A3:L3"/>
    <mergeCell ref="A6:B6"/>
    <mergeCell ref="A8:C8"/>
    <mergeCell ref="E8:L9"/>
    <mergeCell ref="D10:E10"/>
    <mergeCell ref="F10:L11"/>
    <mergeCell ref="D11:E11"/>
    <mergeCell ref="A12:L12"/>
    <mergeCell ref="B20:H20"/>
    <mergeCell ref="B21:H21"/>
    <mergeCell ref="B22:H22"/>
    <mergeCell ref="B23:H23"/>
  </mergeCells>
  <phoneticPr fontId="3"/>
  <printOptions horizontalCentered="1"/>
  <pageMargins left="0.70866141732283472" right="0.70866141732283472" top="0.74803149606299213" bottom="0.74803149606299213"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8"/>
  <sheetViews>
    <sheetView showGridLines="0" zoomScale="130" zoomScaleNormal="130" workbookViewId="0">
      <selection activeCell="F10" sqref="F10:L11"/>
    </sheetView>
  </sheetViews>
  <sheetFormatPr defaultColWidth="8.3984375" defaultRowHeight="18"/>
  <cols>
    <col min="1" max="1" width="0.8984375" style="112" customWidth="1"/>
    <col min="2" max="2" width="7" style="112" customWidth="1"/>
    <col min="3" max="3" width="99.69921875" style="113" customWidth="1"/>
    <col min="4" max="4" width="0.8984375" style="112" customWidth="1"/>
    <col min="5" max="10" width="8.3984375" style="112"/>
    <col min="11" max="11" width="7.796875" style="112" customWidth="1"/>
    <col min="12" max="16384" width="8.3984375" style="112"/>
  </cols>
  <sheetData>
    <row r="1" spans="2:3">
      <c r="B1" s="112" t="s">
        <v>188</v>
      </c>
      <c r="C1" s="112"/>
    </row>
    <row r="2" spans="2:3">
      <c r="C2" s="112" t="s">
        <v>189</v>
      </c>
    </row>
    <row r="3" spans="2:3" ht="6" customHeight="1"/>
    <row r="4" spans="2:3">
      <c r="B4" s="114" t="s">
        <v>190</v>
      </c>
      <c r="C4" s="115" t="s">
        <v>191</v>
      </c>
    </row>
    <row r="5" spans="2:3" ht="26.4">
      <c r="B5" s="116" t="s">
        <v>192</v>
      </c>
      <c r="C5" s="117" t="s">
        <v>193</v>
      </c>
    </row>
    <row r="6" spans="2:3">
      <c r="B6" s="116" t="s">
        <v>194</v>
      </c>
      <c r="C6" s="117" t="s">
        <v>195</v>
      </c>
    </row>
    <row r="7" spans="2:3">
      <c r="B7" s="116" t="s">
        <v>196</v>
      </c>
      <c r="C7" s="117" t="s">
        <v>197</v>
      </c>
    </row>
    <row r="8" spans="2:3" ht="26.4">
      <c r="B8" s="116" t="s">
        <v>198</v>
      </c>
      <c r="C8" s="117" t="s">
        <v>199</v>
      </c>
    </row>
    <row r="9" spans="2:3">
      <c r="B9" s="116" t="s">
        <v>200</v>
      </c>
      <c r="C9" s="117" t="s">
        <v>201</v>
      </c>
    </row>
    <row r="10" spans="2:3" ht="26.4">
      <c r="B10" s="116" t="s">
        <v>202</v>
      </c>
      <c r="C10" s="117" t="s">
        <v>203</v>
      </c>
    </row>
    <row r="11" spans="2:3" ht="92.4">
      <c r="B11" s="116" t="s">
        <v>204</v>
      </c>
      <c r="C11" s="117" t="s">
        <v>205</v>
      </c>
    </row>
    <row r="12" spans="2:3" ht="39.6">
      <c r="B12" s="116" t="s">
        <v>206</v>
      </c>
      <c r="C12" s="117" t="s">
        <v>207</v>
      </c>
    </row>
    <row r="13" spans="2:3" ht="52.8">
      <c r="B13" s="116" t="s">
        <v>208</v>
      </c>
      <c r="C13" s="117" t="s">
        <v>209</v>
      </c>
    </row>
    <row r="14" spans="2:3" ht="39.6">
      <c r="B14" s="116" t="s">
        <v>210</v>
      </c>
      <c r="C14" s="117" t="s">
        <v>211</v>
      </c>
    </row>
    <row r="15" spans="2:3">
      <c r="B15" s="116" t="s">
        <v>212</v>
      </c>
      <c r="C15" s="117" t="s">
        <v>213</v>
      </c>
    </row>
    <row r="16" spans="2:3">
      <c r="B16" s="116" t="s">
        <v>214</v>
      </c>
      <c r="C16" s="117" t="s">
        <v>215</v>
      </c>
    </row>
    <row r="17" spans="2:3" ht="26.4">
      <c r="B17" s="118" t="s">
        <v>216</v>
      </c>
      <c r="C17" s="119" t="s">
        <v>217</v>
      </c>
    </row>
    <row r="18" spans="2:3">
      <c r="B18" s="120"/>
    </row>
  </sheetData>
  <phoneticPr fontId="3"/>
  <printOptions horizontalCentered="1"/>
  <pageMargins left="0.23622047244094491" right="0.23622047244094491" top="0.74803149606299213" bottom="0.74803149606299213" header="0.31496062992125984" footer="0.3149606299212598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2"/>
  <sheetViews>
    <sheetView zoomScaleNormal="100" workbookViewId="0"/>
  </sheetViews>
  <sheetFormatPr defaultColWidth="8.09765625" defaultRowHeight="13.2"/>
  <cols>
    <col min="1" max="1" width="41.5" style="88" customWidth="1"/>
    <col min="2" max="2" width="27" style="88" customWidth="1"/>
    <col min="3" max="16384" width="8.09765625" style="88"/>
  </cols>
  <sheetData>
    <row r="1" spans="1:6" ht="22.5" customHeight="1">
      <c r="A1" s="87" t="s">
        <v>168</v>
      </c>
      <c r="B1" s="87"/>
    </row>
    <row r="2" spans="1:6" ht="24.75" customHeight="1">
      <c r="A2" s="437" t="s">
        <v>169</v>
      </c>
      <c r="B2" s="437"/>
      <c r="C2" s="89"/>
      <c r="D2" s="89"/>
      <c r="E2" s="89"/>
      <c r="F2" s="89"/>
    </row>
    <row r="3" spans="1:6" ht="18.75" customHeight="1">
      <c r="A3" s="87"/>
      <c r="B3" s="87"/>
    </row>
    <row r="4" spans="1:6" ht="14.1" customHeight="1">
      <c r="A4" s="90" t="s">
        <v>146</v>
      </c>
      <c r="B4" s="438" t="s">
        <v>170</v>
      </c>
    </row>
    <row r="5" spans="1:6" ht="18.75" customHeight="1">
      <c r="A5" s="91" t="s">
        <v>171</v>
      </c>
      <c r="B5" s="439"/>
    </row>
    <row r="6" spans="1:6" ht="15" customHeight="1">
      <c r="A6" s="92"/>
      <c r="B6" s="434"/>
    </row>
    <row r="7" spans="1:6" ht="39" customHeight="1">
      <c r="A7" s="93"/>
      <c r="B7" s="435"/>
    </row>
    <row r="8" spans="1:6" ht="15" customHeight="1">
      <c r="A8" s="92"/>
      <c r="B8" s="434"/>
    </row>
    <row r="9" spans="1:6" ht="39" customHeight="1">
      <c r="A9" s="93"/>
      <c r="B9" s="435"/>
    </row>
    <row r="10" spans="1:6" ht="15" customHeight="1">
      <c r="A10" s="92"/>
      <c r="B10" s="434"/>
    </row>
    <row r="11" spans="1:6" ht="39" customHeight="1">
      <c r="A11" s="93"/>
      <c r="B11" s="435"/>
    </row>
    <row r="12" spans="1:6" ht="15" customHeight="1">
      <c r="A12" s="92"/>
      <c r="B12" s="434"/>
    </row>
    <row r="13" spans="1:6" ht="39" customHeight="1">
      <c r="A13" s="93"/>
      <c r="B13" s="435"/>
    </row>
    <row r="14" spans="1:6" ht="15" customHeight="1">
      <c r="A14" s="92"/>
      <c r="B14" s="434"/>
    </row>
    <row r="15" spans="1:6" ht="39" customHeight="1">
      <c r="A15" s="93"/>
      <c r="B15" s="435"/>
    </row>
    <row r="16" spans="1:6" ht="7.5" customHeight="1">
      <c r="A16" s="94"/>
      <c r="B16" s="95"/>
    </row>
    <row r="17" spans="1:2" ht="15" customHeight="1">
      <c r="A17" s="436"/>
      <c r="B17" s="436"/>
    </row>
    <row r="18" spans="1:2" ht="15" customHeight="1">
      <c r="A18" s="436"/>
      <c r="B18" s="436"/>
    </row>
    <row r="19" spans="1:2">
      <c r="A19" s="96"/>
      <c r="B19" s="96"/>
    </row>
    <row r="20" spans="1:2">
      <c r="A20" s="96"/>
      <c r="B20" s="96"/>
    </row>
    <row r="21" spans="1:2">
      <c r="A21" s="96"/>
      <c r="B21" s="96"/>
    </row>
    <row r="22" spans="1:2">
      <c r="A22" s="96"/>
      <c r="B22" s="96"/>
    </row>
    <row r="23" spans="1:2">
      <c r="A23" s="96"/>
      <c r="B23" s="96"/>
    </row>
    <row r="24" spans="1:2">
      <c r="A24" s="96"/>
      <c r="B24" s="96"/>
    </row>
    <row r="25" spans="1:2">
      <c r="A25" s="96"/>
      <c r="B25" s="96"/>
    </row>
    <row r="26" spans="1:2">
      <c r="A26" s="96"/>
      <c r="B26" s="96"/>
    </row>
    <row r="27" spans="1:2">
      <c r="A27" s="96"/>
      <c r="B27" s="96"/>
    </row>
    <row r="28" spans="1:2">
      <c r="A28" s="96"/>
      <c r="B28" s="96"/>
    </row>
    <row r="29" spans="1:2">
      <c r="A29" s="96"/>
      <c r="B29" s="96"/>
    </row>
    <row r="30" spans="1:2">
      <c r="A30" s="96"/>
      <c r="B30" s="96"/>
    </row>
    <row r="31" spans="1:2">
      <c r="A31" s="96"/>
      <c r="B31" s="96"/>
    </row>
    <row r="32" spans="1:2">
      <c r="A32" s="96"/>
      <c r="B32" s="96"/>
    </row>
  </sheetData>
  <mergeCells count="9">
    <mergeCell ref="B14:B15"/>
    <mergeCell ref="A17:B17"/>
    <mergeCell ref="A18:B18"/>
    <mergeCell ref="A2:B2"/>
    <mergeCell ref="B4:B5"/>
    <mergeCell ref="B6:B7"/>
    <mergeCell ref="B8:B9"/>
    <mergeCell ref="B10:B11"/>
    <mergeCell ref="B12:B13"/>
  </mergeCells>
  <phoneticPr fontId="3"/>
  <printOptions horizontalCentered="1"/>
  <pageMargins left="0.55118110236220474" right="0.39370078740157483" top="0.59055118110236227" bottom="0.43307086614173229" header="0.35433070866141736" footer="0.2755905511811023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添付書類一覧（届）</vt:lpstr>
      <vt:lpstr>別紙様式第一号（五）</vt:lpstr>
      <vt:lpstr>変更理由書</vt:lpstr>
      <vt:lpstr>様式１（勤務形態一覧表）</vt:lpstr>
      <vt:lpstr>様式３（シフト記号表）</vt:lpstr>
      <vt:lpstr>標準様式２（平面図）</vt:lpstr>
      <vt:lpstr>標準様式６（誓約書）</vt:lpstr>
      <vt:lpstr>別紙③</vt:lpstr>
      <vt:lpstr>標準様式７（介護支援専門員一覧）</vt:lpstr>
      <vt:lpstr>事業所一覧</vt:lpstr>
      <vt:lpstr>送付先</vt:lpstr>
      <vt:lpstr>'添付書類一覧（届）'!__xlnm.Print_Area</vt:lpstr>
      <vt:lpstr>変更理由書!OLE_LINK5</vt:lpstr>
      <vt:lpstr>'添付書類一覧（届）'!Print_Area</vt:lpstr>
      <vt:lpstr>'標準様式６（誓約書）'!Print_Area</vt:lpstr>
      <vt:lpstr>'別紙様式第一号（五）'!Print_Area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2024-05-10T05:37:08Z</cp:lastPrinted>
  <dcterms:created xsi:type="dcterms:W3CDTF">2024-04-08T02:30:09Z</dcterms:created>
  <dcterms:modified xsi:type="dcterms:W3CDTF">2024-05-24T05:56:07Z</dcterms:modified>
</cp:coreProperties>
</file>