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特養班\0200_要綱等\007借地料補助要綱等\02_実施要領\R7要領改正（地密追加）\01 起案\"/>
    </mc:Choice>
  </mc:AlternateContent>
  <xr:revisionPtr revIDLastSave="0" documentId="13_ncr:1_{7A743A41-5111-42E5-95CF-C73F128F0ED4}" xr6:coauthVersionLast="47" xr6:coauthVersionMax="47" xr10:uidLastSave="{00000000-0000-0000-0000-000000000000}"/>
  <bookViews>
    <workbookView xWindow="-28920" yWindow="-60" windowWidth="29040" windowHeight="15720" tabRatio="892" firstSheet="6" xr2:uid="{00000000-000D-0000-FFFF-FFFF00000000}"/>
  </bookViews>
  <sheets>
    <sheet name="参考資料 " sheetId="23" r:id="rId1"/>
    <sheet name="第１号様式" sheetId="1" r:id="rId2"/>
    <sheet name="第２号様式" sheetId="2" r:id="rId3"/>
    <sheet name="第３号様式" sheetId="3" r:id="rId4"/>
    <sheet name="1-別紙１" sheetId="5" r:id="rId5"/>
    <sheet name="1-別紙２（事業所ごと） " sheetId="6" r:id="rId6"/>
    <sheet name="1-別紙３" sheetId="24" r:id="rId7"/>
    <sheet name="2-別紙１" sheetId="30" r:id="rId8"/>
    <sheet name="２-別紙２（事業所ごと）" sheetId="12" r:id="rId9"/>
    <sheet name="2-別紙３ " sheetId="26" r:id="rId10"/>
    <sheet name="３-別紙１" sheetId="18" r:id="rId11"/>
    <sheet name="３-別紙２（事業所ごと）" sheetId="14" r:id="rId12"/>
    <sheet name="3-別紙３" sheetId="27" r:id="rId13"/>
  </sheets>
  <definedNames>
    <definedName name="_xlnm.Print_Area" localSheetId="4">'1-別紙１'!$A$1:$CF$34</definedName>
    <definedName name="_xlnm.Print_Area" localSheetId="5">'1-別紙２（事業所ごと） '!$A$1:$AB$46</definedName>
    <definedName name="_xlnm.Print_Area" localSheetId="6">'1-別紙３'!$A$1:$BC$50</definedName>
    <definedName name="_xlnm.Print_Area" localSheetId="7">'2-別紙１'!$B$1:$CF$34</definedName>
    <definedName name="_xlnm.Print_Area" localSheetId="8">'２-別紙２（事業所ごと）'!$A$1:$AB$46</definedName>
    <definedName name="_xlnm.Print_Area" localSheetId="9">'2-別紙３ '!$A$1:$BC$50</definedName>
    <definedName name="_xlnm.Print_Area" localSheetId="11">'３-別紙２（事業所ごと）'!$A$1:$AB$50</definedName>
    <definedName name="_xlnm.Print_Area" localSheetId="12">'3-別紙３'!$A$1:$BC$50</definedName>
    <definedName name="_xlnm.Print_Area" localSheetId="0">'参考資料 '!$A$1:$AD$53</definedName>
    <definedName name="_xlnm.Print_Area" localSheetId="1">第１号様式!$A$1:$BA$65</definedName>
    <definedName name="_xlnm.Print_Area" localSheetId="2">第２号様式!$A$1:$BB$69</definedName>
    <definedName name="Z_F63A374B_2E7E_4669_87B0_97E26FB48C52_.wvu.PrintArea" localSheetId="4" hidden="1">'1-別紙１'!$A$1:$CG$34</definedName>
    <definedName name="Z_F63A374B_2E7E_4669_87B0_97E26FB48C52_.wvu.PrintArea" localSheetId="5" hidden="1">'1-別紙２（事業所ごと） '!$A$1:$AB$41</definedName>
    <definedName name="Z_F63A374B_2E7E_4669_87B0_97E26FB48C52_.wvu.PrintArea" localSheetId="7" hidden="1">'2-別紙１'!$A$1:$CG$34</definedName>
    <definedName name="Z_F63A374B_2E7E_4669_87B0_97E26FB48C52_.wvu.PrintArea" localSheetId="8" hidden="1">'２-別紙２（事業所ごと）'!$A$1:$AB$46</definedName>
    <definedName name="Z_F63A374B_2E7E_4669_87B0_97E26FB48C52_.wvu.PrintArea" localSheetId="10" hidden="1">'３-別紙１'!$A$1:$BI$36</definedName>
    <definedName name="Z_F63A374B_2E7E_4669_87B0_97E26FB48C52_.wvu.PrintArea" localSheetId="11" hidden="1">'３-別紙２（事業所ごと）'!$A$1:$AB$50</definedName>
  </definedNames>
  <calcPr calcId="191029"/>
  <customWorkbookViews>
    <customWorkbookView name="東京都 - 個人用ビュー" guid="{F63A374B-2E7E-4669-87B0-97E26FB48C52}" mergeInterval="0" personalView="1" maximized="1" windowWidth="1362" windowHeight="550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2" i="14" l="1"/>
  <c r="Z40" i="12"/>
  <c r="Z21" i="23"/>
  <c r="Z14" i="23"/>
  <c r="U27" i="23" s="1"/>
  <c r="X23" i="23"/>
  <c r="AE14" i="5"/>
  <c r="BI29" i="30"/>
  <c r="AO29" i="30"/>
  <c r="BI28" i="30"/>
  <c r="AO28" i="30"/>
  <c r="BI27" i="30"/>
  <c r="AO27" i="30"/>
  <c r="AE16" i="30"/>
  <c r="AE15" i="30"/>
  <c r="AE14" i="30"/>
  <c r="AO29" i="5"/>
  <c r="AO28" i="5"/>
  <c r="AO27" i="5"/>
  <c r="BI28" i="5"/>
  <c r="BI29" i="5"/>
  <c r="BI27" i="5"/>
  <c r="AE15" i="5"/>
  <c r="AE16" i="5"/>
  <c r="Y46" i="23"/>
  <c r="U35" i="23"/>
  <c r="AB51" i="23"/>
  <c r="AB50" i="23"/>
  <c r="AB49" i="23"/>
  <c r="AB48" i="23"/>
  <c r="AB47" i="23"/>
  <c r="AB46" i="23"/>
  <c r="F46" i="23"/>
  <c r="M46" i="23" s="1"/>
  <c r="O42" i="23"/>
  <c r="H42" i="23"/>
  <c r="O41" i="23"/>
  <c r="H41" i="23"/>
  <c r="O40" i="23"/>
  <c r="H40" i="23"/>
  <c r="Y39" i="23"/>
  <c r="O39" i="23"/>
  <c r="H39" i="23"/>
  <c r="Y38" i="23"/>
  <c r="O38" i="23"/>
  <c r="H38" i="23"/>
  <c r="Y37" i="23"/>
  <c r="O37" i="23"/>
  <c r="H37" i="23"/>
  <c r="Y36" i="23"/>
  <c r="O36" i="23"/>
  <c r="H36" i="23"/>
  <c r="Y35" i="23"/>
  <c r="O35" i="23"/>
  <c r="H35" i="23"/>
  <c r="O34" i="23"/>
  <c r="H34" i="23"/>
  <c r="O33" i="23"/>
  <c r="H33" i="23"/>
  <c r="O32" i="23"/>
  <c r="H32" i="23"/>
  <c r="O31" i="23"/>
  <c r="H31" i="23"/>
  <c r="O30" i="23"/>
  <c r="H30" i="23"/>
  <c r="O29" i="23"/>
  <c r="H29" i="23"/>
  <c r="O28" i="23"/>
  <c r="H28" i="23"/>
  <c r="O27" i="23"/>
  <c r="H27" i="23"/>
  <c r="O26" i="23"/>
  <c r="H26" i="23"/>
  <c r="O25" i="23"/>
  <c r="H25" i="23"/>
  <c r="O24" i="23"/>
  <c r="H24" i="23"/>
  <c r="Z23" i="23"/>
  <c r="O23" i="23"/>
  <c r="H23" i="23"/>
  <c r="O22" i="23"/>
  <c r="H22" i="23"/>
  <c r="O21" i="23"/>
  <c r="H21" i="23"/>
  <c r="X20" i="23"/>
  <c r="O20" i="23"/>
  <c r="H20" i="23"/>
  <c r="O19" i="23"/>
  <c r="H19" i="23"/>
  <c r="O18" i="23"/>
  <c r="H18" i="23"/>
  <c r="O17" i="23"/>
  <c r="H17" i="23"/>
  <c r="O16" i="23"/>
  <c r="H16" i="23"/>
  <c r="O15" i="23"/>
  <c r="H15" i="23"/>
  <c r="O14" i="23"/>
  <c r="H14" i="23"/>
  <c r="O13" i="23"/>
  <c r="H13" i="23"/>
  <c r="Z20" i="23" l="1"/>
  <c r="Z17" i="23" s="1"/>
  <c r="K46" i="23"/>
  <c r="O46" i="23" s="1"/>
  <c r="D47" i="23"/>
  <c r="F47" i="23" s="1"/>
  <c r="H46" i="23"/>
  <c r="W46" i="23" s="1"/>
  <c r="W27" i="23" l="1"/>
  <c r="Z27" i="23" s="1"/>
  <c r="D48" i="23"/>
  <c r="F48" i="23" s="1"/>
  <c r="K47" i="23"/>
  <c r="M47" i="23"/>
  <c r="H47" i="23"/>
  <c r="W47" i="23" s="1"/>
  <c r="Y47" i="23" s="1"/>
  <c r="Z40" i="6"/>
  <c r="M48" i="23" l="1"/>
  <c r="H48" i="23"/>
  <c r="W48" i="23" s="1"/>
  <c r="Y48" i="23" s="1"/>
  <c r="D49" i="23"/>
  <c r="F49" i="23" s="1"/>
  <c r="K48" i="23"/>
  <c r="O48" i="23" s="1"/>
  <c r="U37" i="23" s="1"/>
  <c r="W39" i="23"/>
  <c r="W38" i="23"/>
  <c r="W37" i="23"/>
  <c r="W36" i="23"/>
  <c r="W35" i="23"/>
  <c r="AA35" i="23" s="1"/>
  <c r="O47" i="23"/>
  <c r="U36" i="23" s="1"/>
  <c r="AA37" i="23" l="1"/>
  <c r="U48" i="23" s="1"/>
  <c r="AA48" i="23" s="1"/>
  <c r="U46" i="23"/>
  <c r="AA46" i="23" s="1"/>
  <c r="AC35" i="23"/>
  <c r="AA36" i="23"/>
  <c r="U47" i="23" s="1"/>
  <c r="AA47" i="23" s="1"/>
  <c r="D50" i="23"/>
  <c r="F50" i="23" s="1"/>
  <c r="K49" i="23"/>
  <c r="M49" i="23"/>
  <c r="H49" i="23"/>
  <c r="W49" i="23" s="1"/>
  <c r="Y49" i="23" s="1"/>
  <c r="AC36" i="23" l="1"/>
  <c r="AC37" i="23" s="1"/>
  <c r="O49" i="23"/>
  <c r="U38" i="23" s="1"/>
  <c r="AA38" i="23" s="1"/>
  <c r="U49" i="23" s="1"/>
  <c r="AA49" i="23" s="1"/>
  <c r="M50" i="23"/>
  <c r="H50" i="23"/>
  <c r="W50" i="23" s="1"/>
  <c r="Y50" i="23" s="1"/>
  <c r="D51" i="23"/>
  <c r="K50" i="23"/>
  <c r="O50" i="23" s="1"/>
  <c r="U39" i="23" s="1"/>
  <c r="AA39" i="23" s="1"/>
  <c r="U50" i="23" s="1"/>
  <c r="AC38" i="23" l="1"/>
  <c r="AC39" i="23" s="1"/>
  <c r="AA50" i="23"/>
  <c r="F51" i="23"/>
  <c r="K51" i="23" s="1"/>
  <c r="O51" i="23" s="1"/>
  <c r="U40" i="23" s="1"/>
  <c r="W40" i="23"/>
  <c r="M51" i="23"/>
  <c r="H51" i="23"/>
  <c r="W51" i="23" s="1"/>
  <c r="Y51" i="23" s="1"/>
  <c r="Y40" i="23"/>
  <c r="AA40" i="23" l="1"/>
  <c r="U51" i="23" s="1"/>
  <c r="AA51" i="23" s="1"/>
  <c r="AC40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" authorId="0" shapeId="0" xr:uid="{46419B18-B0CA-4689-8937-F95041F9A8F3}">
      <text>
        <r>
          <rPr>
            <b/>
            <sz val="14"/>
            <color indexed="81"/>
            <rFont val="MS P ゴシック"/>
            <family val="3"/>
            <charset val="128"/>
          </rPr>
          <t>補助内容、基準額を区市町村独自で設定している場合は、本計算シートは使えません。</t>
        </r>
      </text>
    </comment>
    <comment ref="S5" authorId="0" shapeId="0" xr:uid="{00000000-0006-0000-0000-000001000000}">
      <text>
        <r>
          <rPr>
            <b/>
            <sz val="12"/>
            <color indexed="8"/>
            <rFont val="ＭＳ Ｐゴシック"/>
            <family val="3"/>
            <charset val="128"/>
          </rPr>
          <t>各区市町村の補助基準額は補助要綱別表3を確認すること。</t>
        </r>
      </text>
    </comment>
    <comment ref="Z5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国有地の場合は0円を選択すること。</t>
        </r>
      </text>
    </comment>
    <comment ref="N6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契約日以降、土地の賃貸が始まる月を記載する。</t>
        </r>
      </text>
    </comment>
    <comment ref="AA10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原則、地積測量図、土地登記簿謄本の数値を転記</t>
        </r>
      </text>
    </comment>
    <comment ref="C13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契約日以降、土地の賃貸が始まった月を「１ヵ月目」とする。</t>
        </r>
      </text>
    </comment>
    <comment ref="AC34" authorId="0" shapeId="0" xr:uid="{00000000-0006-0000-0000-000008000000}">
      <text>
        <r>
          <rPr>
            <b/>
            <sz val="12"/>
            <color indexed="8"/>
            <rFont val="MS P ゴシック"/>
            <family val="3"/>
            <charset val="128"/>
          </rPr>
          <t>→事業計画書、事業実績報告書の
３（補助対象分の賃借料）の以下の項目の記載する際に参考にすること。
・60か月分の支払予定額
・本年度の支払予定額、既支払額
・前年度までの既支払額</t>
        </r>
      </text>
    </comment>
    <comment ref="D45" authorId="0" shapeId="0" xr:uid="{00000000-0006-0000-0000-000009000000}">
      <text>
        <r>
          <rPr>
            <b/>
            <sz val="12"/>
            <color indexed="81"/>
            <rFont val="ＭＳ Ｐゴシック"/>
            <family val="3"/>
            <charset val="128"/>
          </rPr>
          <t>「１　土地の賃貸の開始（予定）日」から各年度の積算期間を自動計算</t>
        </r>
      </text>
    </comment>
    <comment ref="O45" authorId="0" shapeId="0" xr:uid="{00000000-0006-0000-0000-00000A000000}">
      <text>
        <r>
          <rPr>
            <b/>
            <sz val="12"/>
            <color indexed="81"/>
            <rFont val="ＭＳ Ｐゴシック"/>
            <family val="3"/>
            <charset val="128"/>
          </rPr>
          <t>左の積算期間と「２　実支出予定額の算出」から自動計算</t>
        </r>
      </text>
    </comment>
  </commentList>
</comments>
</file>

<file path=xl/sharedStrings.xml><?xml version="1.0" encoding="utf-8"?>
<sst xmlns="http://schemas.openxmlformats.org/spreadsheetml/2006/main" count="888" uniqueCount="306">
  <si>
    <t>所在地</t>
    <rPh sb="0" eb="3">
      <t>ショザイチ</t>
    </rPh>
    <phoneticPr fontId="3"/>
  </si>
  <si>
    <t>地積</t>
    <rPh sb="0" eb="2">
      <t>チセキ</t>
    </rPh>
    <phoneticPr fontId="3"/>
  </si>
  <si>
    <t>㎡</t>
    <phoneticPr fontId="3"/>
  </si>
  <si>
    <t>円</t>
    <rPh sb="0" eb="1">
      <t>エン</t>
    </rPh>
    <phoneticPr fontId="3"/>
  </si>
  <si>
    <t>月分</t>
    <rPh sb="0" eb="1">
      <t>ツキ</t>
    </rPh>
    <rPh sb="1" eb="2">
      <t>ブン</t>
    </rPh>
    <phoneticPr fontId="3"/>
  </si>
  <si>
    <t>国有地　　　・　　　民有地</t>
    <rPh sb="0" eb="3">
      <t>コクユウチ</t>
    </rPh>
    <rPh sb="10" eb="13">
      <t>ミンユウチ</t>
    </rPh>
    <phoneticPr fontId="3"/>
  </si>
  <si>
    <t>土地賃貸借期間</t>
    <rPh sb="0" eb="2">
      <t>トチ</t>
    </rPh>
    <rPh sb="2" eb="5">
      <t>チンタイシャク</t>
    </rPh>
    <rPh sb="5" eb="7">
      <t>キカン</t>
    </rPh>
    <phoneticPr fontId="3"/>
  </si>
  <si>
    <t>保証金</t>
    <rPh sb="0" eb="3">
      <t>ホショウキン</t>
    </rPh>
    <phoneticPr fontId="3"/>
  </si>
  <si>
    <t>（契約終了後　返還有　・　返還無）　</t>
  </si>
  <si>
    <t>（補助対象分の賃借料）</t>
    <rPh sb="1" eb="3">
      <t>ホジョ</t>
    </rPh>
    <rPh sb="3" eb="5">
      <t>タイショウ</t>
    </rPh>
    <rPh sb="5" eb="6">
      <t>ブン</t>
    </rPh>
    <rPh sb="7" eb="10">
      <t>チンシャクリョウ</t>
    </rPh>
    <phoneticPr fontId="3"/>
  </si>
  <si>
    <t>年度</t>
    <rPh sb="0" eb="2">
      <t>ネンド</t>
    </rPh>
    <phoneticPr fontId="3"/>
  </si>
  <si>
    <t>月</t>
    <rPh sb="0" eb="1">
      <t>ツキ</t>
    </rPh>
    <phoneticPr fontId="3"/>
  </si>
  <si>
    <t>（単位：円）</t>
    <rPh sb="1" eb="3">
      <t>タンイ</t>
    </rPh>
    <rPh sb="4" eb="5">
      <t>エン</t>
    </rPh>
    <phoneticPr fontId="3"/>
  </si>
  <si>
    <t>計</t>
    <rPh sb="0" eb="1">
      <t>ケイ</t>
    </rPh>
    <phoneticPr fontId="3"/>
  </si>
  <si>
    <t>賃料前払い一時金</t>
    <rPh sb="0" eb="2">
      <t>チンリョウ</t>
    </rPh>
    <rPh sb="2" eb="4">
      <t>マエバラ</t>
    </rPh>
    <rPh sb="5" eb="8">
      <t>イチジキン</t>
    </rPh>
    <phoneticPr fontId="3"/>
  </si>
  <si>
    <t>土地所有者
（賃貸人）</t>
    <rPh sb="0" eb="2">
      <t>トチ</t>
    </rPh>
    <rPh sb="2" eb="5">
      <t>ショユウシャ</t>
    </rPh>
    <rPh sb="7" eb="10">
      <t>チンタイニン</t>
    </rPh>
    <phoneticPr fontId="3"/>
  </si>
  <si>
    <t>支払対象月数</t>
    <rPh sb="0" eb="2">
      <t>シハライ</t>
    </rPh>
    <rPh sb="2" eb="4">
      <t>タイショウ</t>
    </rPh>
    <rPh sb="4" eb="6">
      <t>ツキスウ</t>
    </rPh>
    <phoneticPr fontId="3"/>
  </si>
  <si>
    <t>１　施設等の種別（該当するものに○）</t>
    <rPh sb="2" eb="4">
      <t>シセツ</t>
    </rPh>
    <rPh sb="4" eb="5">
      <t>トウ</t>
    </rPh>
    <rPh sb="6" eb="8">
      <t>シュベツ</t>
    </rPh>
    <rPh sb="9" eb="11">
      <t>ガイトウ</t>
    </rPh>
    <phoneticPr fontId="3"/>
  </si>
  <si>
    <t>契約締結日後60か月分の実支払予定額
（賃料前払い一時金及び保証金を除く）</t>
    <rPh sb="0" eb="2">
      <t>ケイヤク</t>
    </rPh>
    <rPh sb="2" eb="4">
      <t>テイケツ</t>
    </rPh>
    <rPh sb="4" eb="5">
      <t>ビ</t>
    </rPh>
    <rPh sb="5" eb="6">
      <t>ゴ</t>
    </rPh>
    <rPh sb="9" eb="11">
      <t>ゲツブン</t>
    </rPh>
    <rPh sb="12" eb="13">
      <t>ジツ</t>
    </rPh>
    <rPh sb="13" eb="15">
      <t>シハライ</t>
    </rPh>
    <rPh sb="15" eb="17">
      <t>ヨテイ</t>
    </rPh>
    <rPh sb="17" eb="18">
      <t>ガク</t>
    </rPh>
    <rPh sb="20" eb="22">
      <t>チンリョウ</t>
    </rPh>
    <rPh sb="22" eb="24">
      <t>マエバラ</t>
    </rPh>
    <rPh sb="25" eb="28">
      <t>イチジキン</t>
    </rPh>
    <rPh sb="28" eb="29">
      <t>オヨ</t>
    </rPh>
    <rPh sb="30" eb="32">
      <t>ホショウ</t>
    </rPh>
    <rPh sb="32" eb="33">
      <t>キン</t>
    </rPh>
    <rPh sb="34" eb="35">
      <t>ノゾ</t>
    </rPh>
    <phoneticPr fontId="3"/>
  </si>
  <si>
    <t>賃借料</t>
    <rPh sb="0" eb="3">
      <t>チンシャクリョウ</t>
    </rPh>
    <phoneticPr fontId="3"/>
  </si>
  <si>
    <t>法人名：</t>
    <rPh sb="0" eb="2">
      <t>ホウジン</t>
    </rPh>
    <rPh sb="2" eb="3">
      <t>メイ</t>
    </rPh>
    <phoneticPr fontId="3"/>
  </si>
  <si>
    <t>※色付きのセルのみ入力</t>
    <rPh sb="1" eb="2">
      <t>イロ</t>
    </rPh>
    <rPh sb="2" eb="3">
      <t>ツ</t>
    </rPh>
    <rPh sb="9" eb="11">
      <t>ニュウリョク</t>
    </rPh>
    <phoneticPr fontId="3"/>
  </si>
  <si>
    <t>（円）</t>
    <rPh sb="1" eb="2">
      <t>エン</t>
    </rPh>
    <phoneticPr fontId="3"/>
  </si>
  <si>
    <t>対　象　地</t>
    <rPh sb="0" eb="1">
      <t>タイ</t>
    </rPh>
    <rPh sb="2" eb="3">
      <t>ゾウ</t>
    </rPh>
    <rPh sb="4" eb="5">
      <t>チ</t>
    </rPh>
    <phoneticPr fontId="3"/>
  </si>
  <si>
    <t>地積合計</t>
    <rPh sb="0" eb="1">
      <t>チ</t>
    </rPh>
    <rPh sb="1" eb="2">
      <t>セキ</t>
    </rPh>
    <rPh sb="2" eb="4">
      <t>ゴウケイ</t>
    </rPh>
    <phoneticPr fontId="3"/>
  </si>
  <si>
    <t>施設種別</t>
    <rPh sb="0" eb="2">
      <t>シセツ</t>
    </rPh>
    <rPh sb="2" eb="4">
      <t>シュベツ</t>
    </rPh>
    <phoneticPr fontId="3"/>
  </si>
  <si>
    <t>合計</t>
    <rPh sb="0" eb="2">
      <t>ゴウケイ</t>
    </rPh>
    <phoneticPr fontId="3"/>
  </si>
  <si>
    <t>対象事業に係る額</t>
    <rPh sb="0" eb="2">
      <t>タイショウ</t>
    </rPh>
    <rPh sb="2" eb="4">
      <t>ジギョウ</t>
    </rPh>
    <rPh sb="5" eb="6">
      <t>カカ</t>
    </rPh>
    <rPh sb="7" eb="8">
      <t>ガク</t>
    </rPh>
    <phoneticPr fontId="3"/>
  </si>
  <si>
    <t>１　歳入の部</t>
    <rPh sb="2" eb="4">
      <t>サイニュウ</t>
    </rPh>
    <rPh sb="5" eb="6">
      <t>ブ</t>
    </rPh>
    <phoneticPr fontId="3"/>
  </si>
  <si>
    <t>備　　考</t>
    <rPh sb="0" eb="1">
      <t>ソナエ</t>
    </rPh>
    <rPh sb="3" eb="4">
      <t>コウ</t>
    </rPh>
    <phoneticPr fontId="3"/>
  </si>
  <si>
    <t>２　歳出の部</t>
    <rPh sb="2" eb="4">
      <t>サイシュツ</t>
    </rPh>
    <rPh sb="5" eb="6">
      <t>ブ</t>
    </rPh>
    <phoneticPr fontId="3"/>
  </si>
  <si>
    <t>第１号様式</t>
    <rPh sb="0" eb="1">
      <t>ダイ</t>
    </rPh>
    <rPh sb="2" eb="3">
      <t>ゴウ</t>
    </rPh>
    <rPh sb="3" eb="5">
      <t>ヨウシキ</t>
    </rPh>
    <phoneticPr fontId="3"/>
  </si>
  <si>
    <t>第　　　　号</t>
    <rPh sb="0" eb="1">
      <t>ダイ</t>
    </rPh>
    <rPh sb="5" eb="6">
      <t>ゴウ</t>
    </rPh>
    <phoneticPr fontId="3"/>
  </si>
  <si>
    <t>　東京都知事　殿</t>
    <rPh sb="1" eb="3">
      <t>トウキョウ</t>
    </rPh>
    <rPh sb="3" eb="4">
      <t>ト</t>
    </rPh>
    <rPh sb="4" eb="6">
      <t>チジ</t>
    </rPh>
    <rPh sb="7" eb="8">
      <t>トノ</t>
    </rPh>
    <phoneticPr fontId="3"/>
  </si>
  <si>
    <t>記</t>
    <rPh sb="0" eb="1">
      <t>シル</t>
    </rPh>
    <phoneticPr fontId="3"/>
  </si>
  <si>
    <t>（２）事業計画書（別紙２）</t>
    <rPh sb="3" eb="5">
      <t>ジギョウ</t>
    </rPh>
    <rPh sb="5" eb="7">
      <t>ケイカク</t>
    </rPh>
    <rPh sb="7" eb="8">
      <t>ショ</t>
    </rPh>
    <rPh sb="9" eb="11">
      <t>ベッシ</t>
    </rPh>
    <phoneticPr fontId="3"/>
  </si>
  <si>
    <t>担　当　者</t>
    <rPh sb="0" eb="1">
      <t>タン</t>
    </rPh>
    <rPh sb="2" eb="3">
      <t>トウ</t>
    </rPh>
    <rPh sb="4" eb="5">
      <t>シャ</t>
    </rPh>
    <phoneticPr fontId="3"/>
  </si>
  <si>
    <t>氏　名</t>
    <rPh sb="0" eb="1">
      <t>シ</t>
    </rPh>
    <rPh sb="2" eb="3">
      <t>メイ</t>
    </rPh>
    <phoneticPr fontId="3"/>
  </si>
  <si>
    <t>電　話</t>
    <rPh sb="0" eb="1">
      <t>デン</t>
    </rPh>
    <rPh sb="2" eb="3">
      <t>ハナシ</t>
    </rPh>
    <phoneticPr fontId="3"/>
  </si>
  <si>
    <t>総事業費の
実支出（予定）額</t>
    <rPh sb="0" eb="4">
      <t>ソウジギョウヒ</t>
    </rPh>
    <rPh sb="6" eb="9">
      <t>ジツシシュツ</t>
    </rPh>
    <rPh sb="10" eb="12">
      <t>ヨテイ</t>
    </rPh>
    <rPh sb="13" eb="14">
      <t>ガク</t>
    </rPh>
    <phoneticPr fontId="3"/>
  </si>
  <si>
    <t>対象経費の
実支出（予定）額</t>
    <rPh sb="0" eb="2">
      <t>タイショウ</t>
    </rPh>
    <rPh sb="2" eb="4">
      <t>ケイヒ</t>
    </rPh>
    <rPh sb="6" eb="9">
      <t>ジツシシュツ</t>
    </rPh>
    <rPh sb="10" eb="12">
      <t>ヨテイ</t>
    </rPh>
    <rPh sb="13" eb="14">
      <t>ガク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</si>
  <si>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</si>
  <si>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選定額</t>
    <rPh sb="0" eb="2">
      <t>センテイ</t>
    </rPh>
    <rPh sb="2" eb="3">
      <t>ガク</t>
    </rPh>
    <phoneticPr fontId="3"/>
  </si>
  <si>
    <t>補助率</t>
    <rPh sb="0" eb="2">
      <t>ホジョ</t>
    </rPh>
    <rPh sb="2" eb="3">
      <t>リツ</t>
    </rPh>
    <phoneticPr fontId="3"/>
  </si>
  <si>
    <t>Ａ</t>
    <phoneticPr fontId="3"/>
  </si>
  <si>
    <t>Ｂ</t>
    <phoneticPr fontId="3"/>
  </si>
  <si>
    <t>所要月数</t>
    <rPh sb="0" eb="2">
      <t>ショヨウ</t>
    </rPh>
    <rPh sb="1" eb="2">
      <t>トウネンド</t>
    </rPh>
    <rPh sb="2" eb="4">
      <t>ツキスウ</t>
    </rPh>
    <phoneticPr fontId="3"/>
  </si>
  <si>
    <t>Ｃ</t>
    <phoneticPr fontId="3"/>
  </si>
  <si>
    <t>Ｄ</t>
    <phoneticPr fontId="3"/>
  </si>
  <si>
    <t>1/2</t>
    <phoneticPr fontId="3"/>
  </si>
  <si>
    <t>（注）</t>
    <rPh sb="1" eb="2">
      <t>チュウ</t>
    </rPh>
    <phoneticPr fontId="3"/>
  </si>
  <si>
    <t>Ａ</t>
    <phoneticPr fontId="3"/>
  </si>
  <si>
    <t>Ｂ</t>
    <phoneticPr fontId="3"/>
  </si>
  <si>
    <t>Ｆ</t>
    <phoneticPr fontId="3"/>
  </si>
  <si>
    <t>Ｇ</t>
    <phoneticPr fontId="3"/>
  </si>
  <si>
    <t>Ｈ＝Ｆ×Ｇ</t>
    <phoneticPr fontId="3"/>
  </si>
  <si>
    <t>Ｃ</t>
    <phoneticPr fontId="3"/>
  </si>
  <si>
    <t>Ｄ</t>
    <phoneticPr fontId="3"/>
  </si>
  <si>
    <t>Ｅ＝Ｃ×Ｄ／12</t>
    <phoneticPr fontId="3"/>
  </si>
  <si>
    <t>２　Ｄ欄は、日数が１月に満たない月も１月とみなすこと。</t>
    <rPh sb="3" eb="4">
      <t>ラン</t>
    </rPh>
    <rPh sb="6" eb="8">
      <t>ニッスウ</t>
    </rPh>
    <rPh sb="10" eb="11">
      <t>ツキ</t>
    </rPh>
    <rPh sb="12" eb="13">
      <t>ミ</t>
    </rPh>
    <rPh sb="16" eb="17">
      <t>ツキ</t>
    </rPh>
    <rPh sb="19" eb="20">
      <t>ツキ</t>
    </rPh>
    <phoneticPr fontId="3"/>
  </si>
  <si>
    <t>３　Ｆ欄には、Ｂ欄とＥ欄の額を比較して少ない方の額を記入すること。</t>
    <rPh sb="3" eb="4">
      <t>ラン</t>
    </rPh>
    <rPh sb="8" eb="9">
      <t>ラン</t>
    </rPh>
    <rPh sb="11" eb="12">
      <t>ラン</t>
    </rPh>
    <rPh sb="13" eb="14">
      <t>ガク</t>
    </rPh>
    <rPh sb="15" eb="17">
      <t>ヒカク</t>
    </rPh>
    <rPh sb="19" eb="20">
      <t>スク</t>
    </rPh>
    <rPh sb="22" eb="23">
      <t>ホウ</t>
    </rPh>
    <rPh sb="24" eb="25">
      <t>ガク</t>
    </rPh>
    <rPh sb="26" eb="28">
      <t>キニュウ</t>
    </rPh>
    <phoneticPr fontId="3"/>
  </si>
  <si>
    <t>(A)</t>
    <phoneticPr fontId="3"/>
  </si>
  <si>
    <t>（参考）算定根拠資料による月額賃借料</t>
    <rPh sb="1" eb="3">
      <t>サンコウ</t>
    </rPh>
    <rPh sb="4" eb="6">
      <t>サンテイ</t>
    </rPh>
    <rPh sb="6" eb="8">
      <t>コンキョ</t>
    </rPh>
    <rPh sb="8" eb="10">
      <t>シリョウ</t>
    </rPh>
    <rPh sb="13" eb="15">
      <t>ゲツガク</t>
    </rPh>
    <rPh sb="15" eb="18">
      <t>チンシャクリョウ</t>
    </rPh>
    <phoneticPr fontId="3"/>
  </si>
  <si>
    <t>賃料月額
（前払一時金除く）</t>
    <rPh sb="0" eb="2">
      <t>チンリョウ</t>
    </rPh>
    <rPh sb="2" eb="4">
      <t>ゲツガク</t>
    </rPh>
    <rPh sb="6" eb="8">
      <t>マエバライ</t>
    </rPh>
    <rPh sb="8" eb="11">
      <t>イチジキン</t>
    </rPh>
    <rPh sb="11" eb="12">
      <t>ノゾ</t>
    </rPh>
    <phoneticPr fontId="3"/>
  </si>
  <si>
    <t>賃料年額
（前払一時金除く）</t>
    <rPh sb="0" eb="2">
      <t>チンリョウ</t>
    </rPh>
    <rPh sb="2" eb="4">
      <t>ネンガク</t>
    </rPh>
    <phoneticPr fontId="3"/>
  </si>
  <si>
    <t>(B)</t>
    <phoneticPr fontId="3"/>
  </si>
  <si>
    <t>(C)</t>
    <phoneticPr fontId="3"/>
  </si>
  <si>
    <t>第３号様式</t>
    <rPh sb="0" eb="1">
      <t>ダイ</t>
    </rPh>
    <rPh sb="2" eb="3">
      <t>ゴウ</t>
    </rPh>
    <rPh sb="3" eb="5">
      <t>ヨウシキ</t>
    </rPh>
    <phoneticPr fontId="3"/>
  </si>
  <si>
    <t>第２号様式</t>
    <rPh sb="0" eb="1">
      <t>ダイ</t>
    </rPh>
    <rPh sb="2" eb="3">
      <t>ゴウ</t>
    </rPh>
    <rPh sb="3" eb="5">
      <t>ヨウシキ</t>
    </rPh>
    <phoneticPr fontId="3"/>
  </si>
  <si>
    <t>建物延床面積</t>
    <rPh sb="0" eb="2">
      <t>タテモノ</t>
    </rPh>
    <rPh sb="2" eb="3">
      <t>ノ</t>
    </rPh>
    <rPh sb="3" eb="4">
      <t>ユカ</t>
    </rPh>
    <rPh sb="4" eb="6">
      <t>メンセキ</t>
    </rPh>
    <phoneticPr fontId="3"/>
  </si>
  <si>
    <t>地積</t>
    <rPh sb="0" eb="1">
      <t>チ</t>
    </rPh>
    <rPh sb="1" eb="2">
      <t>セキ</t>
    </rPh>
    <phoneticPr fontId="3"/>
  </si>
  <si>
    <t>　このことについて、下記のとおり申請します。</t>
    <rPh sb="10" eb="12">
      <t>カキ</t>
    </rPh>
    <rPh sb="16" eb="18">
      <t>シンセイ</t>
    </rPh>
    <phoneticPr fontId="3"/>
  </si>
  <si>
    <t>　　　既交付申請額</t>
    <rPh sb="3" eb="4">
      <t>キ</t>
    </rPh>
    <rPh sb="4" eb="6">
      <t>コウフ</t>
    </rPh>
    <rPh sb="6" eb="8">
      <t>シンセイ</t>
    </rPh>
    <rPh sb="8" eb="9">
      <t>ガク</t>
    </rPh>
    <phoneticPr fontId="3"/>
  </si>
  <si>
    <t>　　　追加(減額）交付申請額</t>
    <rPh sb="3" eb="5">
      <t>ツイカ</t>
    </rPh>
    <rPh sb="6" eb="8">
      <t>ゲンガク</t>
    </rPh>
    <rPh sb="9" eb="11">
      <t>コウフ</t>
    </rPh>
    <rPh sb="11" eb="13">
      <t>シンセイ</t>
    </rPh>
    <rPh sb="13" eb="14">
      <t>ガク</t>
    </rPh>
    <phoneticPr fontId="3"/>
  </si>
  <si>
    <t>１　変更後の交付申請額</t>
    <rPh sb="2" eb="4">
      <t>ヘンコウ</t>
    </rPh>
    <rPh sb="4" eb="5">
      <t>ゴ</t>
    </rPh>
    <rPh sb="6" eb="8">
      <t>コウフ</t>
    </rPh>
    <rPh sb="8" eb="10">
      <t>シンセイ</t>
    </rPh>
    <rPh sb="10" eb="11">
      <t>ガク</t>
    </rPh>
    <phoneticPr fontId="3"/>
  </si>
  <si>
    <t>金</t>
    <rPh sb="0" eb="1">
      <t>キン</t>
    </rPh>
    <phoneticPr fontId="3"/>
  </si>
  <si>
    <t>第１号様式　別紙 ２</t>
    <rPh sb="0" eb="1">
      <t>ダイ</t>
    </rPh>
    <rPh sb="2" eb="3">
      <t>ゴウ</t>
    </rPh>
    <rPh sb="3" eb="5">
      <t>ヨウシキ</t>
    </rPh>
    <rPh sb="6" eb="7">
      <t>ベツ</t>
    </rPh>
    <rPh sb="7" eb="8">
      <t>カミ</t>
    </rPh>
    <phoneticPr fontId="3"/>
  </si>
  <si>
    <t>（２）変更事業計画書（別紙２）</t>
    <rPh sb="3" eb="5">
      <t>ヘンコウ</t>
    </rPh>
    <rPh sb="5" eb="7">
      <t>ジギョウ</t>
    </rPh>
    <rPh sb="7" eb="9">
      <t>ケイカク</t>
    </rPh>
    <rPh sb="9" eb="10">
      <t>ショ</t>
    </rPh>
    <rPh sb="11" eb="13">
      <t>ベッシ</t>
    </rPh>
    <phoneticPr fontId="3"/>
  </si>
  <si>
    <t>第２号様式　別紙 ２</t>
    <rPh sb="0" eb="1">
      <t>ダイ</t>
    </rPh>
    <rPh sb="2" eb="3">
      <t>ゴウ</t>
    </rPh>
    <rPh sb="3" eb="5">
      <t>ヨウシキ</t>
    </rPh>
    <rPh sb="6" eb="7">
      <t>ベツ</t>
    </rPh>
    <rPh sb="7" eb="8">
      <t>カミ</t>
    </rPh>
    <phoneticPr fontId="3"/>
  </si>
  <si>
    <t>第３号様式　別紙 ２</t>
    <rPh sb="0" eb="1">
      <t>ダイ</t>
    </rPh>
    <rPh sb="2" eb="3">
      <t>ゴウ</t>
    </rPh>
    <rPh sb="3" eb="5">
      <t>ヨウシキ</t>
    </rPh>
    <rPh sb="6" eb="7">
      <t>ベツ</t>
    </rPh>
    <rPh sb="7" eb="8">
      <t>カミ</t>
    </rPh>
    <phoneticPr fontId="3"/>
  </si>
  <si>
    <t>（１）国有地</t>
    <rPh sb="3" eb="6">
      <t>コクユウチ</t>
    </rPh>
    <phoneticPr fontId="3"/>
  </si>
  <si>
    <t>（２）民有地</t>
    <rPh sb="3" eb="6">
      <t>ミンユウチ</t>
    </rPh>
    <phoneticPr fontId="3"/>
  </si>
  <si>
    <t>第３号様式　別紙１</t>
    <rPh sb="0" eb="1">
      <t>ダイ</t>
    </rPh>
    <rPh sb="2" eb="3">
      <t>ゴウ</t>
    </rPh>
    <rPh sb="3" eb="5">
      <t>ヨウシキ</t>
    </rPh>
    <rPh sb="6" eb="8">
      <t>ベッシ</t>
    </rPh>
    <phoneticPr fontId="3"/>
  </si>
  <si>
    <t>第１号様式　別紙１</t>
    <rPh sb="0" eb="1">
      <t>ダイ</t>
    </rPh>
    <rPh sb="2" eb="3">
      <t>ゴウ</t>
    </rPh>
    <rPh sb="3" eb="5">
      <t>ヨウシキ</t>
    </rPh>
    <rPh sb="6" eb="8">
      <t>ベッシ</t>
    </rPh>
    <phoneticPr fontId="3"/>
  </si>
  <si>
    <t>総事業費の
実支出額</t>
    <rPh sb="0" eb="4">
      <t>ソウジギョウヒ</t>
    </rPh>
    <rPh sb="6" eb="9">
      <t>ジツシシュツ</t>
    </rPh>
    <rPh sb="9" eb="10">
      <t>ガク</t>
    </rPh>
    <phoneticPr fontId="3"/>
  </si>
  <si>
    <t>対象経費の
実支出額</t>
    <rPh sb="0" eb="2">
      <t>タイショウ</t>
    </rPh>
    <rPh sb="2" eb="4">
      <t>ケイヒ</t>
    </rPh>
    <rPh sb="6" eb="9">
      <t>ジツシシュツ</t>
    </rPh>
    <rPh sb="9" eb="10">
      <t>ガク</t>
    </rPh>
    <phoneticPr fontId="3"/>
  </si>
  <si>
    <t>補助金申請額</t>
    <rPh sb="0" eb="2">
      <t>ホジョ</t>
    </rPh>
    <rPh sb="2" eb="3">
      <t>キン</t>
    </rPh>
    <rPh sb="3" eb="5">
      <t>シンセイ</t>
    </rPh>
    <rPh sb="5" eb="6">
      <t>ガク</t>
    </rPh>
    <phoneticPr fontId="3"/>
  </si>
  <si>
    <t>所要
月数</t>
    <rPh sb="0" eb="2">
      <t>ショヨウ</t>
    </rPh>
    <rPh sb="3" eb="5">
      <t>ツキスウ</t>
    </rPh>
    <phoneticPr fontId="3"/>
  </si>
  <si>
    <t>選定額</t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</si>
  <si>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</si>
  <si>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補助金精算額</t>
    <rPh sb="0" eb="3">
      <t>ホジョキン</t>
    </rPh>
    <rPh sb="3" eb="5">
      <t>セイサン</t>
    </rPh>
    <rPh sb="5" eb="6">
      <t>ガク</t>
    </rPh>
    <phoneticPr fontId="3"/>
  </si>
  <si>
    <t>不用額</t>
    <rPh sb="0" eb="2">
      <t>フヨウ</t>
    </rPh>
    <rPh sb="2" eb="3">
      <t>ガク</t>
    </rPh>
    <phoneticPr fontId="3"/>
  </si>
  <si>
    <t>年度　事業計画書</t>
    <phoneticPr fontId="3"/>
  </si>
  <si>
    <t>年度　変更事業計画書</t>
    <rPh sb="3" eb="5">
      <t>ヘンコウ</t>
    </rPh>
    <phoneticPr fontId="3"/>
  </si>
  <si>
    <t>（単位：円）</t>
    <phoneticPr fontId="3"/>
  </si>
  <si>
    <t>（１）補助金精算調書（別紙１）</t>
    <rPh sb="3" eb="6">
      <t>ホジョキン</t>
    </rPh>
    <rPh sb="6" eb="8">
      <t>セイサン</t>
    </rPh>
    <rPh sb="8" eb="10">
      <t>チョウショ</t>
    </rPh>
    <rPh sb="11" eb="13">
      <t>ベッシ</t>
    </rPh>
    <phoneticPr fontId="3"/>
  </si>
  <si>
    <t>（１）補助金積算調書（別紙１）</t>
    <rPh sb="3" eb="6">
      <t>ホジョキン</t>
    </rPh>
    <rPh sb="6" eb="8">
      <t>セキサン</t>
    </rPh>
    <rPh sb="8" eb="10">
      <t>チョウショ</t>
    </rPh>
    <rPh sb="11" eb="13">
      <t>ベッシ</t>
    </rPh>
    <phoneticPr fontId="3"/>
  </si>
  <si>
    <t>年度　事業実績報告書</t>
    <rPh sb="3" eb="5">
      <t>ジギョウ</t>
    </rPh>
    <rPh sb="5" eb="7">
      <t>ジッセキ</t>
    </rPh>
    <rPh sb="7" eb="9">
      <t>ホウコク</t>
    </rPh>
    <phoneticPr fontId="3"/>
  </si>
  <si>
    <t>（２）事業実績報告書（別紙２）</t>
    <rPh sb="3" eb="5">
      <t>ジギョウ</t>
    </rPh>
    <rPh sb="5" eb="7">
      <t>ジッセキ</t>
    </rPh>
    <rPh sb="7" eb="10">
      <t>ホウコクショ</t>
    </rPh>
    <rPh sb="9" eb="10">
      <t>ショ</t>
    </rPh>
    <rPh sb="11" eb="13">
      <t>ベッシ</t>
    </rPh>
    <phoneticPr fontId="3"/>
  </si>
  <si>
    <t>１　精算額</t>
    <rPh sb="2" eb="4">
      <t>セイサン</t>
    </rPh>
    <rPh sb="4" eb="5">
      <t>ガク</t>
    </rPh>
    <phoneticPr fontId="3"/>
  </si>
  <si>
    <t>１　交付申請額</t>
    <rPh sb="2" eb="4">
      <t>コウフ</t>
    </rPh>
    <rPh sb="4" eb="6">
      <t>シンセイ</t>
    </rPh>
    <rPh sb="6" eb="7">
      <t>ガク</t>
    </rPh>
    <phoneticPr fontId="3"/>
  </si>
  <si>
    <t>（１）変更補助金積算調書（別紙１）</t>
    <rPh sb="3" eb="5">
      <t>ヘンコウ</t>
    </rPh>
    <rPh sb="5" eb="8">
      <t>ホジョキン</t>
    </rPh>
    <rPh sb="8" eb="10">
      <t>セキサン</t>
    </rPh>
    <rPh sb="10" eb="12">
      <t>チョウショ</t>
    </rPh>
    <rPh sb="13" eb="15">
      <t>ベッシ</t>
    </rPh>
    <phoneticPr fontId="3"/>
  </si>
  <si>
    <t>借地を活用した特養設置支援事業補助金</t>
    <rPh sb="0" eb="2">
      <t>シャクチ</t>
    </rPh>
    <rPh sb="3" eb="5">
      <t>カツヨウ</t>
    </rPh>
    <rPh sb="7" eb="9">
      <t>トクヨウ</t>
    </rPh>
    <rPh sb="9" eb="11">
      <t>セッチ</t>
    </rPh>
    <rPh sb="11" eb="13">
      <t>シエン</t>
    </rPh>
    <rPh sb="13" eb="15">
      <t>ジギョウ</t>
    </rPh>
    <rPh sb="15" eb="18">
      <t>ホジョキン</t>
    </rPh>
    <phoneticPr fontId="3"/>
  </si>
  <si>
    <t>３　施設の所在する区市町村の補助基準額</t>
    <rPh sb="2" eb="4">
      <t>シセツ</t>
    </rPh>
    <rPh sb="5" eb="7">
      <t>ショザイ</t>
    </rPh>
    <rPh sb="9" eb="13">
      <t>クシチョウソン</t>
    </rPh>
    <rPh sb="14" eb="16">
      <t>ホジョ</t>
    </rPh>
    <rPh sb="16" eb="18">
      <t>キジュン</t>
    </rPh>
    <rPh sb="18" eb="19">
      <t>ガク</t>
    </rPh>
    <phoneticPr fontId="3"/>
  </si>
  <si>
    <t>１　土地の賃貸の開始（予定）日</t>
    <rPh sb="2" eb="4">
      <t>トチ</t>
    </rPh>
    <rPh sb="5" eb="7">
      <t>チンタイ</t>
    </rPh>
    <rPh sb="8" eb="10">
      <t>カイシ</t>
    </rPh>
    <rPh sb="11" eb="13">
      <t>ヨテイ</t>
    </rPh>
    <rPh sb="14" eb="15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</si>
  <si>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</si>
  <si>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</si>
  <si>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</si>
  <si>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２　契約締結後60か月分の実支出予定額の算出</t>
    <rPh sb="2" eb="4">
      <t>ケイヤク</t>
    </rPh>
    <rPh sb="4" eb="6">
      <t>テイケツ</t>
    </rPh>
    <rPh sb="6" eb="7">
      <t>ゴ</t>
    </rPh>
    <rPh sb="10" eb="11">
      <t>ゲツ</t>
    </rPh>
    <rPh sb="11" eb="12">
      <t>ブン</t>
    </rPh>
    <rPh sb="13" eb="16">
      <t>ジツシシュツ</t>
    </rPh>
    <rPh sb="16" eb="18">
      <t>ヨテイ</t>
    </rPh>
    <rPh sb="18" eb="19">
      <t>ガク</t>
    </rPh>
    <rPh sb="20" eb="22">
      <t>サンシュツ</t>
    </rPh>
    <phoneticPr fontId="3"/>
  </si>
  <si>
    <t>所在地地番
（区市町村から記入）</t>
    <rPh sb="0" eb="3">
      <t>ショザイチ</t>
    </rPh>
    <rPh sb="3" eb="5">
      <t>チバン</t>
    </rPh>
    <rPh sb="7" eb="8">
      <t>ク</t>
    </rPh>
    <rPh sb="8" eb="11">
      <t>シチョウソン</t>
    </rPh>
    <rPh sb="13" eb="15">
      <t>キニュウ</t>
    </rPh>
    <phoneticPr fontId="3"/>
  </si>
  <si>
    <t>賃料</t>
    <rPh sb="0" eb="2">
      <t>チンリョウ</t>
    </rPh>
    <phoneticPr fontId="3"/>
  </si>
  <si>
    <t>前払い賃料(一時金)</t>
    <rPh sb="0" eb="2">
      <t>マエバラ</t>
    </rPh>
    <rPh sb="3" eb="5">
      <t>チンリョウ</t>
    </rPh>
    <rPh sb="6" eb="9">
      <t>イチジキン</t>
    </rPh>
    <phoneticPr fontId="3"/>
  </si>
  <si>
    <t>小計</t>
    <rPh sb="0" eb="2">
      <t>ショウケイ</t>
    </rPh>
    <phoneticPr fontId="3"/>
  </si>
  <si>
    <t>補助対象事業</t>
    <rPh sb="0" eb="2">
      <t>ホジョ</t>
    </rPh>
    <rPh sb="2" eb="4">
      <t>タイショウ</t>
    </rPh>
    <rPh sb="4" eb="6">
      <t>ジギョウ</t>
    </rPh>
    <phoneticPr fontId="3"/>
  </si>
  <si>
    <t>補助対象外事業</t>
    <rPh sb="0" eb="2">
      <t>ホジョ</t>
    </rPh>
    <rPh sb="2" eb="5">
      <t>タイショウガイ</t>
    </rPh>
    <rPh sb="5" eb="7">
      <t>ジギョウ</t>
    </rPh>
    <phoneticPr fontId="3"/>
  </si>
  <si>
    <t>その他事業計</t>
    <rPh sb="2" eb="3">
      <t>タ</t>
    </rPh>
    <rPh sb="3" eb="5">
      <t>ジギョウ</t>
    </rPh>
    <rPh sb="5" eb="6">
      <t>ケイ</t>
    </rPh>
    <phoneticPr fontId="3"/>
  </si>
  <si>
    <t>３　施設の所在する区市町村の補助基準額</t>
  </si>
  <si>
    <t>対象地積</t>
    <rPh sb="0" eb="2">
      <t>タイショウ</t>
    </rPh>
    <rPh sb="2" eb="4">
      <t>チセキ</t>
    </rPh>
    <phoneticPr fontId="3"/>
  </si>
  <si>
    <t>区市町村名</t>
  </si>
  <si>
    <t>区部</t>
  </si>
  <si>
    <t>市部</t>
  </si>
  <si>
    <t>上記以外</t>
  </si>
  <si>
    <t>地積合計</t>
    <rPh sb="0" eb="2">
      <t>チセキ</t>
    </rPh>
    <rPh sb="2" eb="4">
      <t>ゴウケイ</t>
    </rPh>
    <phoneticPr fontId="3"/>
  </si>
  <si>
    <t>1年度目</t>
    <rPh sb="1" eb="3">
      <t>ネンド</t>
    </rPh>
    <rPh sb="3" eb="4">
      <t>メ</t>
    </rPh>
    <phoneticPr fontId="3"/>
  </si>
  <si>
    <t>2年度目</t>
    <rPh sb="1" eb="3">
      <t>ネンド</t>
    </rPh>
    <rPh sb="3" eb="4">
      <t>メ</t>
    </rPh>
    <phoneticPr fontId="3"/>
  </si>
  <si>
    <t>3年度目</t>
    <rPh sb="1" eb="3">
      <t>ネンド</t>
    </rPh>
    <rPh sb="3" eb="4">
      <t>メ</t>
    </rPh>
    <phoneticPr fontId="3"/>
  </si>
  <si>
    <t>4年度目</t>
    <rPh sb="1" eb="3">
      <t>ネンド</t>
    </rPh>
    <rPh sb="3" eb="4">
      <t>メ</t>
    </rPh>
    <phoneticPr fontId="3"/>
  </si>
  <si>
    <t>5年度目</t>
    <rPh sb="1" eb="3">
      <t>ネンド</t>
    </rPh>
    <rPh sb="3" eb="4">
      <t>メ</t>
    </rPh>
    <phoneticPr fontId="3"/>
  </si>
  <si>
    <t>6年度目</t>
    <rPh sb="1" eb="3">
      <t>ネンド</t>
    </rPh>
    <rPh sb="3" eb="4">
      <t>メ</t>
    </rPh>
    <phoneticPr fontId="3"/>
  </si>
  <si>
    <t>　　60か月分の実支出予定額を各年度ごとに再算出（上記１の再掲）</t>
    <rPh sb="5" eb="6">
      <t>ゲツ</t>
    </rPh>
    <rPh sb="6" eb="7">
      <t>ブン</t>
    </rPh>
    <rPh sb="11" eb="13">
      <t>ヨテイ</t>
    </rPh>
    <rPh sb="15" eb="16">
      <t>カク</t>
    </rPh>
    <rPh sb="16" eb="18">
      <t>ネンド</t>
    </rPh>
    <rPh sb="21" eb="22">
      <t>サイ</t>
    </rPh>
    <rPh sb="22" eb="24">
      <t>サンシュツ</t>
    </rPh>
    <rPh sb="25" eb="27">
      <t>ジョウキ</t>
    </rPh>
    <rPh sb="29" eb="31">
      <t>サイケイ</t>
    </rPh>
    <phoneticPr fontId="3"/>
  </si>
  <si>
    <t>積算期間</t>
    <rPh sb="0" eb="2">
      <t>セキサン</t>
    </rPh>
    <rPh sb="2" eb="4">
      <t>キカン</t>
    </rPh>
    <phoneticPr fontId="3"/>
  </si>
  <si>
    <t>所用月数</t>
    <rPh sb="0" eb="2">
      <t>ショヨウ</t>
    </rPh>
    <rPh sb="2" eb="3">
      <t>ツキ</t>
    </rPh>
    <rPh sb="3" eb="4">
      <t>スウ</t>
    </rPh>
    <phoneticPr fontId="3"/>
  </si>
  <si>
    <t>６　各年度の補助額の算出</t>
    <rPh sb="2" eb="5">
      <t>カクネンド</t>
    </rPh>
    <rPh sb="6" eb="8">
      <t>ホジョ</t>
    </rPh>
    <rPh sb="8" eb="9">
      <t>ガク</t>
    </rPh>
    <rPh sb="9" eb="10">
      <t>ジツガク</t>
    </rPh>
    <rPh sb="10" eb="12">
      <t>サンシュツ</t>
    </rPh>
    <phoneticPr fontId="3"/>
  </si>
  <si>
    <t>１年度目</t>
    <rPh sb="1" eb="2">
      <t>ネン</t>
    </rPh>
    <rPh sb="2" eb="3">
      <t>ド</t>
    </rPh>
    <rPh sb="3" eb="4">
      <t>メ</t>
    </rPh>
    <phoneticPr fontId="3"/>
  </si>
  <si>
    <t>補助額（選定額*1/2　1,000円未満切捨）</t>
    <rPh sb="0" eb="2">
      <t>ホジョ</t>
    </rPh>
    <rPh sb="2" eb="3">
      <t>ガク</t>
    </rPh>
    <rPh sb="4" eb="6">
      <t>センテイ</t>
    </rPh>
    <rPh sb="6" eb="7">
      <t>ガク</t>
    </rPh>
    <rPh sb="17" eb="18">
      <t>エン</t>
    </rPh>
    <rPh sb="18" eb="20">
      <t>ミマン</t>
    </rPh>
    <rPh sb="20" eb="22">
      <t>キリス</t>
    </rPh>
    <phoneticPr fontId="3"/>
  </si>
  <si>
    <t>２年度目</t>
    <rPh sb="1" eb="2">
      <t>ネン</t>
    </rPh>
    <rPh sb="2" eb="3">
      <t>ド</t>
    </rPh>
    <rPh sb="3" eb="4">
      <t>メ</t>
    </rPh>
    <phoneticPr fontId="3"/>
  </si>
  <si>
    <t>３年度目</t>
    <rPh sb="1" eb="2">
      <t>ネン</t>
    </rPh>
    <rPh sb="2" eb="3">
      <t>ド</t>
    </rPh>
    <rPh sb="3" eb="4">
      <t>メ</t>
    </rPh>
    <phoneticPr fontId="3"/>
  </si>
  <si>
    <t>・・・（２）</t>
  </si>
  <si>
    <t>４年度目</t>
    <rPh sb="1" eb="2">
      <t>ネン</t>
    </rPh>
    <rPh sb="2" eb="3">
      <t>ド</t>
    </rPh>
    <rPh sb="3" eb="4">
      <t>メ</t>
    </rPh>
    <phoneticPr fontId="3"/>
  </si>
  <si>
    <t>・・・（３）</t>
  </si>
  <si>
    <t>５年度目</t>
    <rPh sb="1" eb="2">
      <t>ネン</t>
    </rPh>
    <rPh sb="2" eb="3">
      <t>ド</t>
    </rPh>
    <rPh sb="3" eb="4">
      <t>メ</t>
    </rPh>
    <phoneticPr fontId="3"/>
  </si>
  <si>
    <t>・・・（４）</t>
  </si>
  <si>
    <t>６年度目</t>
    <rPh sb="1" eb="2">
      <t>ネン</t>
    </rPh>
    <rPh sb="2" eb="3">
      <t>ド</t>
    </rPh>
    <rPh sb="3" eb="4">
      <t>メ</t>
    </rPh>
    <phoneticPr fontId="3"/>
  </si>
  <si>
    <t>・・・（５）</t>
  </si>
  <si>
    <t>・・・（６）</t>
  </si>
  <si>
    <t>併設施設</t>
    <rPh sb="2" eb="4">
      <t>シセツ</t>
    </rPh>
    <phoneticPr fontId="3"/>
  </si>
  <si>
    <t>（再掲）補助対象事業計</t>
    <rPh sb="1" eb="3">
      <t>サイケイ</t>
    </rPh>
    <rPh sb="4" eb="6">
      <t>ホジョ</t>
    </rPh>
    <rPh sb="6" eb="8">
      <t>タイショウ</t>
    </rPh>
    <rPh sb="8" eb="10">
      <t>ジギョウ</t>
    </rPh>
    <rPh sb="10" eb="11">
      <t>ケイ</t>
    </rPh>
    <phoneticPr fontId="3"/>
  </si>
  <si>
    <t>併設施設の地積（※）</t>
    <rPh sb="0" eb="2">
      <t>ヘイセツ</t>
    </rPh>
    <rPh sb="2" eb="4">
      <t>シセツ</t>
    </rPh>
    <rPh sb="5" eb="7">
      <t>チセキ</t>
    </rPh>
    <phoneticPr fontId="3"/>
  </si>
  <si>
    <t>５　各年度の対象経費の実支出予定額の算出（小数点以下切捨て）</t>
    <rPh sb="2" eb="5">
      <t>カクネンド</t>
    </rPh>
    <rPh sb="6" eb="8">
      <t>タイショウ</t>
    </rPh>
    <rPh sb="8" eb="10">
      <t>ケイヒ</t>
    </rPh>
    <rPh sb="11" eb="14">
      <t>ジツシシュツ</t>
    </rPh>
    <rPh sb="14" eb="16">
      <t>ヨテイ</t>
    </rPh>
    <rPh sb="16" eb="17">
      <t>ガク</t>
    </rPh>
    <rPh sb="18" eb="20">
      <t>サンシュツ</t>
    </rPh>
    <rPh sb="21" eb="24">
      <t>ショウスウテン</t>
    </rPh>
    <rPh sb="24" eb="26">
      <t>イカ</t>
    </rPh>
    <rPh sb="26" eb="28">
      <t>キリス</t>
    </rPh>
    <phoneticPr fontId="3"/>
  </si>
  <si>
    <t>(福)○○会</t>
    <phoneticPr fontId="3"/>
  </si>
  <si>
    <t>→申請時、積算調書Cへ転記
（民有地の場合）</t>
    <rPh sb="1" eb="4">
      <t>シンセイジ</t>
    </rPh>
    <phoneticPr fontId="3"/>
  </si>
  <si>
    <t>４　対象地積の算出</t>
    <phoneticPr fontId="3"/>
  </si>
  <si>
    <t>東京都××区××１２３番４</t>
    <phoneticPr fontId="3"/>
  </si>
  <si>
    <t>-</t>
    <phoneticPr fontId="3"/>
  </si>
  <si>
    <t>＝</t>
    <phoneticPr fontId="3"/>
  </si>
  <si>
    <t>=</t>
    <phoneticPr fontId="3"/>
  </si>
  <si>
    <t>本体施設</t>
    <rPh sb="0" eb="2">
      <t>ホンタイ</t>
    </rPh>
    <rPh sb="2" eb="4">
      <t>シセツ</t>
    </rPh>
    <phoneticPr fontId="3"/>
  </si>
  <si>
    <t>A　小数第３位切捨</t>
    <phoneticPr fontId="3"/>
  </si>
  <si>
    <t>B=対象地積計-A</t>
    <rPh sb="6" eb="7">
      <t>ケイ</t>
    </rPh>
    <phoneticPr fontId="3"/>
  </si>
  <si>
    <t>小数第３位切捨</t>
    <phoneticPr fontId="3"/>
  </si>
  <si>
    <t>C=地積合計-A-B</t>
    <phoneticPr fontId="3"/>
  </si>
  <si>
    <t>本体施設の地積</t>
    <rPh sb="0" eb="2">
      <t>ホンタイ</t>
    </rPh>
    <rPh sb="2" eb="4">
      <t>シセツ</t>
    </rPh>
    <rPh sb="5" eb="7">
      <t>チセキ</t>
    </rPh>
    <phoneticPr fontId="3"/>
  </si>
  <si>
    <t>+</t>
    <phoneticPr fontId="3"/>
  </si>
  <si>
    <t>補助基準額</t>
    <phoneticPr fontId="3"/>
  </si>
  <si>
    <t>×</t>
    <phoneticPr fontId="3"/>
  </si>
  <si>
    <t>÷</t>
    <phoneticPr fontId="3"/>
  </si>
  <si>
    <t>→申請時、積算調書のAへ転記</t>
    <rPh sb="1" eb="4">
      <t>シンセイジ</t>
    </rPh>
    <rPh sb="5" eb="7">
      <t>セキサン</t>
    </rPh>
    <rPh sb="7" eb="9">
      <t>チョウショ</t>
    </rPh>
    <rPh sb="12" eb="14">
      <t>テンキ</t>
    </rPh>
    <phoneticPr fontId="3"/>
  </si>
  <si>
    <t>→申請時、積算調書のBへ転記</t>
    <rPh sb="5" eb="7">
      <t>セキサン</t>
    </rPh>
    <rPh sb="7" eb="9">
      <t>チョウショ</t>
    </rPh>
    <rPh sb="12" eb="14">
      <t>テンキ</t>
    </rPh>
    <phoneticPr fontId="3"/>
  </si>
  <si>
    <t>～</t>
    <phoneticPr fontId="3"/>
  </si>
  <si>
    <t>→</t>
    <phoneticPr fontId="3"/>
  </si>
  <si>
    <t>・・・（１）</t>
    <phoneticPr fontId="3"/>
  </si>
  <si>
    <t>→申請時、
積算調書Dへ転記
（民有地の場合）</t>
    <rPh sb="1" eb="4">
      <t>シンセイジ</t>
    </rPh>
    <rPh sb="6" eb="8">
      <t>セキサン</t>
    </rPh>
    <rPh sb="8" eb="10">
      <t>チョウショ</t>
    </rPh>
    <rPh sb="12" eb="14">
      <t>テンキ</t>
    </rPh>
    <rPh sb="20" eb="22">
      <t>バアイ</t>
    </rPh>
    <phoneticPr fontId="3"/>
  </si>
  <si>
    <t>→申請時、積算調書Eへ転記
（民有地の場合）</t>
    <rPh sb="1" eb="4">
      <t>シンセイジ</t>
    </rPh>
    <rPh sb="5" eb="7">
      <t>セキサン</t>
    </rPh>
    <rPh sb="7" eb="9">
      <t>チョウショ</t>
    </rPh>
    <rPh sb="11" eb="13">
      <t>テンキ</t>
    </rPh>
    <rPh sb="15" eb="18">
      <t>ミンユウチ</t>
    </rPh>
    <rPh sb="19" eb="21">
      <t>バアイ</t>
    </rPh>
    <phoneticPr fontId="3"/>
  </si>
  <si>
    <t>（A）のうち本年度の支払予定額</t>
    <rPh sb="12" eb="14">
      <t>ヨテイ</t>
    </rPh>
    <phoneticPr fontId="3"/>
  </si>
  <si>
    <t>　㎡）</t>
    <phoneticPr fontId="3"/>
  </si>
  <si>
    <t>（うち、補助対象部分</t>
    <rPh sb="4" eb="6">
      <t>ホジョ</t>
    </rPh>
    <rPh sb="6" eb="8">
      <t>タイショウ</t>
    </rPh>
    <rPh sb="8" eb="10">
      <t>ブブン</t>
    </rPh>
    <phoneticPr fontId="3"/>
  </si>
  <si>
    <t>～</t>
    <phoneticPr fontId="3"/>
  </si>
  <si>
    <t>から</t>
    <phoneticPr fontId="3"/>
  </si>
  <si>
    <t>（1㎡当たり）</t>
    <rPh sb="3" eb="4">
      <t>ア</t>
    </rPh>
    <phoneticPr fontId="3"/>
  </si>
  <si>
    <t>円</t>
    <rPh sb="0" eb="1">
      <t>エン</t>
    </rPh>
    <phoneticPr fontId="3"/>
  </si>
  <si>
    <t>（全体）　　　　　　　　　</t>
    <phoneticPr fontId="3"/>
  </si>
  <si>
    <t>円</t>
    <phoneticPr fontId="3"/>
  </si>
  <si>
    <t>円　</t>
    <rPh sb="0" eb="1">
      <t>エン</t>
    </rPh>
    <phoneticPr fontId="3"/>
  </si>
  <si>
    <t>(D)</t>
    <phoneticPr fontId="3"/>
  </si>
  <si>
    <t>（A）のうち前年度までの既支払額</t>
    <rPh sb="6" eb="9">
      <t>ゼンネンド</t>
    </rPh>
    <rPh sb="12" eb="13">
      <t>キ</t>
    </rPh>
    <rPh sb="13" eb="15">
      <t>シハライ</t>
    </rPh>
    <rPh sb="15" eb="16">
      <t>ガク</t>
    </rPh>
    <phoneticPr fontId="3"/>
  </si>
  <si>
    <t xml:space="preserve">○提出時、セルのコメントを非表示にし、Ａ３横で提出すること。
</t>
    <rPh sb="1" eb="3">
      <t>テイシュツ</t>
    </rPh>
    <rPh sb="3" eb="4">
      <t>ジ</t>
    </rPh>
    <rPh sb="13" eb="16">
      <t>ヒヒョウジ</t>
    </rPh>
    <rPh sb="21" eb="22">
      <t>ヨコ</t>
    </rPh>
    <rPh sb="23" eb="25">
      <t>テイシュツ</t>
    </rPh>
    <phoneticPr fontId="3"/>
  </si>
  <si>
    <t>【参考資料】</t>
    <rPh sb="1" eb="3">
      <t>サンコウ</t>
    </rPh>
    <rPh sb="3" eb="5">
      <t>シリョウ</t>
    </rPh>
    <phoneticPr fontId="3"/>
  </si>
  <si>
    <t>　　　</t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</si>
  <si>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</si>
  <si>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　　　　年　　月　　日</t>
    <phoneticPr fontId="3"/>
  </si>
  <si>
    <t>（　　　　年　　　月　　　日</t>
    <rPh sb="5" eb="6">
      <t>ネン</t>
    </rPh>
    <rPh sb="9" eb="10">
      <t>ガツ</t>
    </rPh>
    <rPh sb="13" eb="14">
      <t>ニチ</t>
    </rPh>
    <phoneticPr fontId="3"/>
  </si>
  <si>
    <t>　　　　年　　　月　　　日分）</t>
    <phoneticPr fontId="3"/>
  </si>
  <si>
    <t>　　　　年度　補助金精算調書</t>
    <rPh sb="4" eb="6">
      <t>ネンド</t>
    </rPh>
    <rPh sb="7" eb="10">
      <t>ホジョキン</t>
    </rPh>
    <rPh sb="10" eb="12">
      <t>セイサン</t>
    </rPh>
    <rPh sb="12" eb="14">
      <t>チョウショ</t>
    </rPh>
    <phoneticPr fontId="3"/>
  </si>
  <si>
    <t>　　　　　</t>
    <phoneticPr fontId="3"/>
  </si>
  <si>
    <t>　　　　年度　補助金積算調書</t>
    <rPh sb="4" eb="6">
      <t>ネンド</t>
    </rPh>
    <rPh sb="7" eb="10">
      <t>ホジョキン</t>
    </rPh>
    <rPh sb="10" eb="12">
      <t>セキサン</t>
    </rPh>
    <rPh sb="12" eb="14">
      <t>チョウショ</t>
    </rPh>
    <phoneticPr fontId="3"/>
  </si>
  <si>
    <t>　　　　　年　　月　　日付　　　　　　第　　　　号により交付決定を受けた標記の補助金について、下記のとおり報告します。</t>
    <rPh sb="5" eb="6">
      <t>ネン</t>
    </rPh>
    <rPh sb="8" eb="9">
      <t>ガツ</t>
    </rPh>
    <rPh sb="11" eb="12">
      <t>ニチ</t>
    </rPh>
    <rPh sb="12" eb="13">
      <t>ヅ</t>
    </rPh>
    <rPh sb="19" eb="20">
      <t>ダイ</t>
    </rPh>
    <rPh sb="24" eb="25">
      <t>ゴウ</t>
    </rPh>
    <rPh sb="28" eb="30">
      <t>コウフ</t>
    </rPh>
    <rPh sb="30" eb="32">
      <t>ケッテイ</t>
    </rPh>
    <rPh sb="33" eb="34">
      <t>ウ</t>
    </rPh>
    <rPh sb="36" eb="38">
      <t>ヒョウキ</t>
    </rPh>
    <rPh sb="39" eb="42">
      <t>ホジョキン</t>
    </rPh>
    <rPh sb="47" eb="49">
      <t>カキ</t>
    </rPh>
    <rPh sb="53" eb="55">
      <t>ホウコク</t>
    </rPh>
    <phoneticPr fontId="3"/>
  </si>
  <si>
    <t>　　　　　年　　月　　日付　　　　　　第　　　　号により交付決定を受けた標記の補助金　について、下記のとおり変更交付を申請します。</t>
    <rPh sb="5" eb="6">
      <t>ネン</t>
    </rPh>
    <rPh sb="8" eb="9">
      <t>ガツ</t>
    </rPh>
    <rPh sb="11" eb="12">
      <t>ニチ</t>
    </rPh>
    <rPh sb="12" eb="13">
      <t>ヅ</t>
    </rPh>
    <rPh sb="19" eb="20">
      <t>ダイ</t>
    </rPh>
    <rPh sb="24" eb="25">
      <t>ゴウ</t>
    </rPh>
    <rPh sb="28" eb="30">
      <t>コウフ</t>
    </rPh>
    <rPh sb="30" eb="32">
      <t>ケッテイ</t>
    </rPh>
    <rPh sb="33" eb="34">
      <t>ウ</t>
    </rPh>
    <rPh sb="36" eb="38">
      <t>ヒョウキ</t>
    </rPh>
    <rPh sb="39" eb="42">
      <t>ホジョキン</t>
    </rPh>
    <rPh sb="48" eb="50">
      <t>カキ</t>
    </rPh>
    <rPh sb="54" eb="56">
      <t>ヘンコウ</t>
    </rPh>
    <rPh sb="56" eb="58">
      <t>コウフ</t>
    </rPh>
    <rPh sb="59" eb="61">
      <t>シンセイ</t>
    </rPh>
    <phoneticPr fontId="3"/>
  </si>
  <si>
    <t xml:space="preserve">　　　　　 </t>
    <phoneticPr fontId="3"/>
  </si>
  <si>
    <t>借地を活用した特別養護老人ホーム等設置支援事業補助金の交付申請について</t>
    <rPh sb="0" eb="2">
      <t>シャクチ</t>
    </rPh>
    <rPh sb="3" eb="5">
      <t>カツヨウ</t>
    </rPh>
    <rPh sb="7" eb="9">
      <t>トクベツ</t>
    </rPh>
    <rPh sb="9" eb="11">
      <t>ヨウゴ</t>
    </rPh>
    <rPh sb="11" eb="13">
      <t>ロウジン</t>
    </rPh>
    <rPh sb="16" eb="17">
      <t>ナド</t>
    </rPh>
    <rPh sb="17" eb="19">
      <t>セッチ</t>
    </rPh>
    <rPh sb="19" eb="21">
      <t>シエン</t>
    </rPh>
    <rPh sb="21" eb="23">
      <t>ジギョウ</t>
    </rPh>
    <rPh sb="23" eb="26">
      <t>ホジョキン</t>
    </rPh>
    <phoneticPr fontId="3"/>
  </si>
  <si>
    <t>借地を活用した特別養護老人ホーム等設置支援事業補助金の実績報告について</t>
    <rPh sb="0" eb="2">
      <t>シャクチ</t>
    </rPh>
    <rPh sb="3" eb="5">
      <t>カツヨウ</t>
    </rPh>
    <rPh sb="7" eb="9">
      <t>トクベツ</t>
    </rPh>
    <rPh sb="9" eb="11">
      <t>ヨウゴ</t>
    </rPh>
    <rPh sb="11" eb="13">
      <t>ロウジン</t>
    </rPh>
    <rPh sb="16" eb="17">
      <t>ナド</t>
    </rPh>
    <rPh sb="17" eb="19">
      <t>セッチ</t>
    </rPh>
    <rPh sb="19" eb="21">
      <t>シエン</t>
    </rPh>
    <rPh sb="21" eb="23">
      <t>ジギョウ</t>
    </rPh>
    <rPh sb="23" eb="26">
      <t>ホジョキン</t>
    </rPh>
    <phoneticPr fontId="3"/>
  </si>
  <si>
    <t xml:space="preserve">　　　　　 </t>
    <phoneticPr fontId="3"/>
  </si>
  <si>
    <t>借地を活用した特別養護老人ホーム等設置支援事業補助金の変更交付申請について</t>
    <rPh sb="0" eb="2">
      <t>シャクチ</t>
    </rPh>
    <rPh sb="3" eb="5">
      <t>カツヨウ</t>
    </rPh>
    <rPh sb="7" eb="9">
      <t>トクベツ</t>
    </rPh>
    <rPh sb="9" eb="11">
      <t>ヨウゴ</t>
    </rPh>
    <rPh sb="11" eb="13">
      <t>ロウジン</t>
    </rPh>
    <rPh sb="16" eb="17">
      <t>ナド</t>
    </rPh>
    <rPh sb="17" eb="19">
      <t>セッチ</t>
    </rPh>
    <rPh sb="19" eb="21">
      <t>シエン</t>
    </rPh>
    <rPh sb="21" eb="23">
      <t>ジギョウ</t>
    </rPh>
    <rPh sb="23" eb="26">
      <t>ホジョキン</t>
    </rPh>
    <phoneticPr fontId="3"/>
  </si>
  <si>
    <t>　</t>
    <phoneticPr fontId="3"/>
  </si>
  <si>
    <t>武蔵野</t>
    <phoneticPr fontId="3"/>
  </si>
  <si>
    <t>残額（翌年度以降の実支払予定額）（A－B－C）</t>
    <rPh sb="0" eb="2">
      <t>ザンガク</t>
    </rPh>
    <phoneticPr fontId="3"/>
  </si>
  <si>
    <t>対象事業に係る額の累計</t>
    <rPh sb="9" eb="11">
      <t>ルイケイ</t>
    </rPh>
    <phoneticPr fontId="3"/>
  </si>
  <si>
    <t>1～3年度目までの累計</t>
    <rPh sb="3" eb="5">
      <t>ネンド</t>
    </rPh>
    <rPh sb="5" eb="6">
      <t>メ</t>
    </rPh>
    <rPh sb="9" eb="11">
      <t>ルイケイ</t>
    </rPh>
    <phoneticPr fontId="3"/>
  </si>
  <si>
    <t>1～2年度目までの累計</t>
    <rPh sb="3" eb="5">
      <t>ネンド</t>
    </rPh>
    <rPh sb="5" eb="6">
      <t>メ</t>
    </rPh>
    <rPh sb="9" eb="11">
      <t>ルイケイ</t>
    </rPh>
    <phoneticPr fontId="3"/>
  </si>
  <si>
    <t>1年度目の累計</t>
    <rPh sb="1" eb="3">
      <t>ネンド</t>
    </rPh>
    <rPh sb="3" eb="4">
      <t>メ</t>
    </rPh>
    <rPh sb="5" eb="7">
      <t>ルイケイ</t>
    </rPh>
    <phoneticPr fontId="3"/>
  </si>
  <si>
    <t>1～4年度目までの累計</t>
    <rPh sb="3" eb="5">
      <t>ネンド</t>
    </rPh>
    <rPh sb="5" eb="6">
      <t>メ</t>
    </rPh>
    <rPh sb="9" eb="11">
      <t>ルイケイ</t>
    </rPh>
    <phoneticPr fontId="3"/>
  </si>
  <si>
    <t>1～5年度目までの累計</t>
    <rPh sb="3" eb="5">
      <t>ネンド</t>
    </rPh>
    <rPh sb="5" eb="6">
      <t>メ</t>
    </rPh>
    <rPh sb="9" eb="11">
      <t>ルイケイ</t>
    </rPh>
    <phoneticPr fontId="3"/>
  </si>
  <si>
    <t>1～6年度目までの累計</t>
    <rPh sb="3" eb="5">
      <t>ネンド</t>
    </rPh>
    <rPh sb="5" eb="6">
      <t>メ</t>
    </rPh>
    <rPh sb="9" eb="11">
      <t>ルイケイ</t>
    </rPh>
    <phoneticPr fontId="3"/>
  </si>
  <si>
    <t>E-mail</t>
    <phoneticPr fontId="3"/>
  </si>
  <si>
    <t>（A）のうち本年度の既支払額</t>
    <rPh sb="6" eb="9">
      <t>ホンネンド</t>
    </rPh>
    <rPh sb="10" eb="11">
      <t>キ</t>
    </rPh>
    <rPh sb="11" eb="13">
      <t>シハライ</t>
    </rPh>
    <rPh sb="13" eb="14">
      <t>ガク</t>
    </rPh>
    <phoneticPr fontId="3"/>
  </si>
  <si>
    <t>区市町村長　　　　　　　印</t>
    <rPh sb="0" eb="4">
      <t>クシチョウソン</t>
    </rPh>
    <rPh sb="4" eb="5">
      <t>チョウ</t>
    </rPh>
    <rPh sb="12" eb="13">
      <t>イン</t>
    </rPh>
    <phoneticPr fontId="3"/>
  </si>
  <si>
    <t>認知症高齢者グループホーム</t>
    <rPh sb="0" eb="6">
      <t>ニンチショウコウレイシャ</t>
    </rPh>
    <phoneticPr fontId="3"/>
  </si>
  <si>
    <t>小規模多機能型居宅介護事業所</t>
    <rPh sb="0" eb="6">
      <t>ショウキボタキノウ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3"/>
  </si>
  <si>
    <t>看護小規模多機能型居宅介護事業所</t>
    <rPh sb="0" eb="2">
      <t>カンゴ</t>
    </rPh>
    <rPh sb="2" eb="13">
      <t>ショウキボタキノウガタキョタクカイゴ</t>
    </rPh>
    <rPh sb="13" eb="16">
      <t>ジギョウショ</t>
    </rPh>
    <phoneticPr fontId="3"/>
  </si>
  <si>
    <t>地域密着型特別養護老人ホーム及び併設ショートステイ用居室</t>
    <rPh sb="0" eb="11">
      <t>チイキミッチャクガタトクベツヨウゴロウジン</t>
    </rPh>
    <rPh sb="14" eb="15">
      <t>オヨ</t>
    </rPh>
    <rPh sb="16" eb="18">
      <t>ヘイセツ</t>
    </rPh>
    <rPh sb="25" eb="26">
      <t>ヨウ</t>
    </rPh>
    <rPh sb="26" eb="28">
      <t>キョシツ</t>
    </rPh>
    <phoneticPr fontId="3"/>
  </si>
  <si>
    <t>（区市町村名　　　　　　　）</t>
    <rPh sb="1" eb="2">
      <t>ク</t>
    </rPh>
    <rPh sb="2" eb="5">
      <t>シチョウソン</t>
    </rPh>
    <rPh sb="5" eb="6">
      <t>メイ</t>
    </rPh>
    <phoneticPr fontId="3"/>
  </si>
  <si>
    <t>歳入歳出予算（見込）書抄本</t>
    <rPh sb="0" eb="2">
      <t>サイニュウ</t>
    </rPh>
    <rPh sb="2" eb="4">
      <t>サイシュツ</t>
    </rPh>
    <rPh sb="4" eb="6">
      <t>ヨサン</t>
    </rPh>
    <rPh sb="7" eb="9">
      <t>ミコミ</t>
    </rPh>
    <rPh sb="10" eb="11">
      <t>ショ</t>
    </rPh>
    <rPh sb="11" eb="13">
      <t>ショウホン</t>
    </rPh>
    <phoneticPr fontId="3"/>
  </si>
  <si>
    <t>区　分</t>
    <rPh sb="0" eb="1">
      <t>ク</t>
    </rPh>
    <rPh sb="2" eb="3">
      <t>フン</t>
    </rPh>
    <phoneticPr fontId="3"/>
  </si>
  <si>
    <t>予算（見込）額</t>
    <rPh sb="0" eb="2">
      <t>ヨサン</t>
    </rPh>
    <rPh sb="3" eb="5">
      <t>ミコミ</t>
    </rPh>
    <rPh sb="6" eb="7">
      <t>ガク</t>
    </rPh>
    <phoneticPr fontId="3"/>
  </si>
  <si>
    <t>この抄本は原本と相違ないことを証明します。</t>
    <rPh sb="2" eb="4">
      <t>ショウホン</t>
    </rPh>
    <rPh sb="5" eb="7">
      <t>ゲンポン</t>
    </rPh>
    <rPh sb="8" eb="10">
      <t>ソウイ</t>
    </rPh>
    <rPh sb="15" eb="17">
      <t>ショウメイ</t>
    </rPh>
    <phoneticPr fontId="3"/>
  </si>
  <si>
    <t>令和　　年　　月　　日</t>
  </si>
  <si>
    <t xml:space="preserve">○○○長　　○○　 </t>
    <phoneticPr fontId="3"/>
  </si>
  <si>
    <t>歳入歳出決算（見込）書抄本</t>
    <rPh sb="0" eb="2">
      <t>サイニュウ</t>
    </rPh>
    <rPh sb="2" eb="4">
      <t>サイシュツ</t>
    </rPh>
    <rPh sb="4" eb="6">
      <t>ケッサン</t>
    </rPh>
    <rPh sb="7" eb="9">
      <t>ミコミ</t>
    </rPh>
    <rPh sb="10" eb="11">
      <t>ショ</t>
    </rPh>
    <rPh sb="11" eb="13">
      <t>ショウホン</t>
    </rPh>
    <phoneticPr fontId="3"/>
  </si>
  <si>
    <t>決算（見込）額</t>
    <rPh sb="0" eb="2">
      <t>ケッサン</t>
    </rPh>
    <rPh sb="3" eb="5">
      <t>ミコミ</t>
    </rPh>
    <rPh sb="6" eb="7">
      <t>ガク</t>
    </rPh>
    <phoneticPr fontId="3"/>
  </si>
  <si>
    <t>事業者名</t>
    <rPh sb="0" eb="3">
      <t>ジギョウシャ</t>
    </rPh>
    <rPh sb="3" eb="4">
      <t>メイ</t>
    </rPh>
    <phoneticPr fontId="3"/>
  </si>
  <si>
    <t>施設名称</t>
    <rPh sb="0" eb="2">
      <t>シセツ</t>
    </rPh>
    <rPh sb="2" eb="4">
      <t>メイショウ</t>
    </rPh>
    <phoneticPr fontId="3"/>
  </si>
  <si>
    <t>（区市町村名）＿＿＿＿＿＿＿＿＿＿＿＿＿＿＿</t>
    <rPh sb="1" eb="5">
      <t>クシチョウソン</t>
    </rPh>
    <rPh sb="5" eb="6">
      <t>メイ</t>
    </rPh>
    <phoneticPr fontId="3"/>
  </si>
  <si>
    <t>交付申請額　計（円）</t>
    <rPh sb="0" eb="2">
      <t>コウフ</t>
    </rPh>
    <rPh sb="2" eb="4">
      <t>シンセイ</t>
    </rPh>
    <rPh sb="4" eb="5">
      <t>ガク</t>
    </rPh>
    <rPh sb="6" eb="7">
      <t>ケイ</t>
    </rPh>
    <rPh sb="8" eb="9">
      <t>エン</t>
    </rPh>
    <phoneticPr fontId="3"/>
  </si>
  <si>
    <r>
      <rPr>
        <sz val="11"/>
        <color rgb="FFFF0000"/>
        <rFont val="ＭＳ 明朝"/>
        <family val="1"/>
        <charset val="128"/>
      </rPr>
      <t>２</t>
    </r>
    <r>
      <rPr>
        <sz val="11"/>
        <rFont val="ＭＳ 明朝"/>
        <family val="1"/>
        <charset val="128"/>
      </rPr>
      <t>　添付書類</t>
    </r>
    <rPh sb="2" eb="4">
      <t>テンプ</t>
    </rPh>
    <rPh sb="4" eb="6">
      <t>ショルイ</t>
    </rPh>
    <phoneticPr fontId="3"/>
  </si>
  <si>
    <t>変更交付申請額　計（円）</t>
    <rPh sb="0" eb="2">
      <t>ヘンコウ</t>
    </rPh>
    <rPh sb="2" eb="4">
      <t>コウフ</t>
    </rPh>
    <rPh sb="4" eb="6">
      <t>シンセイ</t>
    </rPh>
    <rPh sb="6" eb="7">
      <t>ガク</t>
    </rPh>
    <rPh sb="8" eb="9">
      <t>ケイ</t>
    </rPh>
    <rPh sb="10" eb="11">
      <t>エン</t>
    </rPh>
    <phoneticPr fontId="3"/>
  </si>
  <si>
    <t>開設者</t>
    <rPh sb="0" eb="2">
      <t>カイセツ</t>
    </rPh>
    <rPh sb="2" eb="3">
      <t>シャ</t>
    </rPh>
    <phoneticPr fontId="3"/>
  </si>
  <si>
    <t>整備形態</t>
    <rPh sb="0" eb="2">
      <t>セイビ</t>
    </rPh>
    <rPh sb="2" eb="4">
      <t>ケイタイ</t>
    </rPh>
    <phoneticPr fontId="3"/>
  </si>
  <si>
    <t>２　施設等の概要</t>
    <rPh sb="2" eb="4">
      <t>シセツ</t>
    </rPh>
    <rPh sb="4" eb="5">
      <t>トウ</t>
    </rPh>
    <rPh sb="6" eb="8">
      <t>ガイヨウ</t>
    </rPh>
    <phoneticPr fontId="3"/>
  </si>
  <si>
    <t>　　　　　　　　　　　　   　　　　</t>
    <phoneticPr fontId="3"/>
  </si>
  <si>
    <t>（開設（予定）:　　年　　月）</t>
  </si>
  <si>
    <t>事業者整備型</t>
    <rPh sb="0" eb="3">
      <t>ジギョウシャ</t>
    </rPh>
    <rPh sb="3" eb="6">
      <t>セイビガタ</t>
    </rPh>
    <phoneticPr fontId="3"/>
  </si>
  <si>
    <t>オーナー整備型</t>
    <rPh sb="4" eb="7">
      <t>セイビガタ</t>
    </rPh>
    <phoneticPr fontId="3"/>
  </si>
  <si>
    <t>（７）土地登記事項証明書</t>
    <rPh sb="3" eb="5">
      <t>トチ</t>
    </rPh>
    <rPh sb="5" eb="7">
      <t>トウキ</t>
    </rPh>
    <rPh sb="7" eb="9">
      <t>ジコウ</t>
    </rPh>
    <rPh sb="9" eb="11">
      <t>ショウメイ</t>
    </rPh>
    <rPh sb="11" eb="12">
      <t>ショ</t>
    </rPh>
    <phoneticPr fontId="3"/>
  </si>
  <si>
    <t>（８）求積図・測量図</t>
    <rPh sb="3" eb="6">
      <t>キュウセキズ</t>
    </rPh>
    <rPh sb="7" eb="9">
      <t>ソクリョウ</t>
    </rPh>
    <rPh sb="9" eb="10">
      <t>ズ</t>
    </rPh>
    <phoneticPr fontId="3"/>
  </si>
  <si>
    <t>（９）公図</t>
    <rPh sb="3" eb="5">
      <t>コウズ</t>
    </rPh>
    <phoneticPr fontId="3"/>
  </si>
  <si>
    <t>（10）過年度の補助額確定通知の写し</t>
    <rPh sb="4" eb="7">
      <t>カネンド</t>
    </rPh>
    <rPh sb="8" eb="10">
      <t>ホジョ</t>
    </rPh>
    <rPh sb="10" eb="11">
      <t>ガク</t>
    </rPh>
    <rPh sb="11" eb="13">
      <t>カクテイ</t>
    </rPh>
    <rPh sb="13" eb="15">
      <t>ツウチ</t>
    </rPh>
    <rPh sb="16" eb="17">
      <t>シャ</t>
    </rPh>
    <phoneticPr fontId="3"/>
  </si>
  <si>
    <t>（３）歳入歳出予算書抄本（別紙３）</t>
    <rPh sb="3" eb="5">
      <t>サイニュウ</t>
    </rPh>
    <rPh sb="5" eb="7">
      <t>サイシュツ</t>
    </rPh>
    <rPh sb="7" eb="9">
      <t>ヨサン</t>
    </rPh>
    <rPh sb="9" eb="10">
      <t>ショ</t>
    </rPh>
    <rPh sb="10" eb="12">
      <t>ショウホン</t>
    </rPh>
    <rPh sb="13" eb="15">
      <t>ベッシ</t>
    </rPh>
    <phoneticPr fontId="3"/>
  </si>
  <si>
    <t>（３）変更歳入歳出予算書抄本（別紙３）</t>
    <rPh sb="3" eb="5">
      <t>ヘンコウ</t>
    </rPh>
    <rPh sb="5" eb="7">
      <t>サイニュウ</t>
    </rPh>
    <rPh sb="7" eb="9">
      <t>サイシュツ</t>
    </rPh>
    <rPh sb="9" eb="11">
      <t>ヨサン</t>
    </rPh>
    <rPh sb="11" eb="12">
      <t>ショ</t>
    </rPh>
    <rPh sb="12" eb="14">
      <t>ショウホン</t>
    </rPh>
    <rPh sb="15" eb="17">
      <t>ベッシ</t>
    </rPh>
    <phoneticPr fontId="3"/>
  </si>
  <si>
    <t>※上記（10）については初年度交付申請時は添付不要</t>
    <rPh sb="1" eb="3">
      <t>ジョウキ</t>
    </rPh>
    <rPh sb="12" eb="15">
      <t>ショネンド</t>
    </rPh>
    <rPh sb="15" eb="17">
      <t>コウフ</t>
    </rPh>
    <rPh sb="17" eb="20">
      <t>シンセイジ</t>
    </rPh>
    <rPh sb="21" eb="23">
      <t>テンプ</t>
    </rPh>
    <rPh sb="23" eb="25">
      <t>フヨウ</t>
    </rPh>
    <phoneticPr fontId="3"/>
  </si>
  <si>
    <t>（３）歳入歳出決算（見込）書抄本（別紙３）</t>
    <rPh sb="3" eb="5">
      <t>サイニュウ</t>
    </rPh>
    <rPh sb="5" eb="7">
      <t>サイシュツ</t>
    </rPh>
    <rPh sb="7" eb="9">
      <t>ケッサン</t>
    </rPh>
    <rPh sb="10" eb="12">
      <t>ミコミ</t>
    </rPh>
    <rPh sb="13" eb="14">
      <t>ショ</t>
    </rPh>
    <rPh sb="14" eb="16">
      <t>ショウホン</t>
    </rPh>
    <rPh sb="17" eb="19">
      <t>ベッシ</t>
    </rPh>
    <phoneticPr fontId="3"/>
  </si>
  <si>
    <t>（10）賃貸人からの請求書</t>
    <rPh sb="4" eb="7">
      <t>チンタイニン</t>
    </rPh>
    <rPh sb="10" eb="13">
      <t>セイキュウショ</t>
    </rPh>
    <phoneticPr fontId="3"/>
  </si>
  <si>
    <t>（11）賃貸人からの領収書</t>
    <rPh sb="4" eb="7">
      <t>チンタイニン</t>
    </rPh>
    <rPh sb="10" eb="13">
      <t>リョウシュウショ</t>
    </rPh>
    <phoneticPr fontId="3"/>
  </si>
  <si>
    <t>（12）過年度の補助額確定通知の写し</t>
    <rPh sb="4" eb="7">
      <t>カネンド</t>
    </rPh>
    <rPh sb="8" eb="10">
      <t>ホジョ</t>
    </rPh>
    <rPh sb="10" eb="11">
      <t>ガク</t>
    </rPh>
    <rPh sb="11" eb="13">
      <t>カクテイ</t>
    </rPh>
    <rPh sb="13" eb="15">
      <t>ツウチ</t>
    </rPh>
    <rPh sb="16" eb="17">
      <t>シャ</t>
    </rPh>
    <phoneticPr fontId="3"/>
  </si>
  <si>
    <t>（13）その他参考となる資料</t>
    <rPh sb="6" eb="7">
      <t>タ</t>
    </rPh>
    <rPh sb="7" eb="9">
      <t>サンコウ</t>
    </rPh>
    <rPh sb="12" eb="14">
      <t>シリョウ</t>
    </rPh>
    <phoneticPr fontId="3"/>
  </si>
  <si>
    <t>※上記（７）、（８）、（９）については初年度実績報告時のみ添付</t>
    <rPh sb="1" eb="3">
      <t>ジョウキ</t>
    </rPh>
    <rPh sb="19" eb="22">
      <t>ショネンド</t>
    </rPh>
    <rPh sb="22" eb="24">
      <t>ジッセキ</t>
    </rPh>
    <rPh sb="24" eb="26">
      <t>ホウコク</t>
    </rPh>
    <rPh sb="26" eb="27">
      <t>ジ</t>
    </rPh>
    <rPh sb="29" eb="31">
      <t>テンプ</t>
    </rPh>
    <phoneticPr fontId="3"/>
  </si>
  <si>
    <t>※補助金申請時に、最新の補助要綱別表3をもとに補助基準額を入力してください。要綱改正があった場合は、以後の補助額算出にあたって、改正後の補助基準額を適用することとなります。</t>
    <rPh sb="1" eb="4">
      <t>ホジョキン</t>
    </rPh>
    <rPh sb="4" eb="7">
      <t>シンセイジ</t>
    </rPh>
    <rPh sb="9" eb="11">
      <t>サイシン</t>
    </rPh>
    <rPh sb="23" eb="25">
      <t>ホジョ</t>
    </rPh>
    <rPh sb="38" eb="40">
      <t>ヨウコウ</t>
    </rPh>
    <rPh sb="40" eb="42">
      <t>カイセイ</t>
    </rPh>
    <rPh sb="46" eb="48">
      <t>バアイ</t>
    </rPh>
    <rPh sb="50" eb="52">
      <t>イゴ</t>
    </rPh>
    <rPh sb="53" eb="55">
      <t>ホジョ</t>
    </rPh>
    <rPh sb="55" eb="56">
      <t>ガク</t>
    </rPh>
    <rPh sb="56" eb="58">
      <t>サンシュツ</t>
    </rPh>
    <rPh sb="64" eb="67">
      <t>カイセイゴ</t>
    </rPh>
    <rPh sb="68" eb="70">
      <t>ホジョ</t>
    </rPh>
    <rPh sb="70" eb="72">
      <t>キジュン</t>
    </rPh>
    <rPh sb="72" eb="73">
      <t>ガク</t>
    </rPh>
    <rPh sb="74" eb="76">
      <t>テキヨウ</t>
    </rPh>
    <phoneticPr fontId="3"/>
  </si>
  <si>
    <t>2200万円</t>
    <phoneticPr fontId="3"/>
  </si>
  <si>
    <t>1300万円</t>
    <phoneticPr fontId="3"/>
  </si>
  <si>
    <t>700万円</t>
    <phoneticPr fontId="3"/>
  </si>
  <si>
    <t>千代田、中央、港、文京、台東、品川、目黒、渋谷</t>
    <rPh sb="12" eb="14">
      <t>タイトウ</t>
    </rPh>
    <rPh sb="15" eb="17">
      <t>シナガワ</t>
    </rPh>
    <phoneticPr fontId="3"/>
  </si>
  <si>
    <t>豊島、北、荒川</t>
    <phoneticPr fontId="3"/>
  </si>
  <si>
    <t>新宿、墨田、江東、大田、世田谷、中野、杉並</t>
    <rPh sb="3" eb="5">
      <t>スミダ</t>
    </rPh>
    <phoneticPr fontId="3"/>
  </si>
  <si>
    <t>賃借人との関係：</t>
    <rPh sb="0" eb="3">
      <t>チンシャクニン</t>
    </rPh>
    <rPh sb="5" eb="7">
      <t>カンケイ</t>
    </rPh>
    <phoneticPr fontId="3"/>
  </si>
  <si>
    <t>（11）借地料の算定根拠資料（不動産鑑定評価書等）</t>
    <rPh sb="4" eb="7">
      <t>シャクチリョウ</t>
    </rPh>
    <rPh sb="8" eb="10">
      <t>サンテイ</t>
    </rPh>
    <rPh sb="10" eb="12">
      <t>コンキョ</t>
    </rPh>
    <rPh sb="12" eb="14">
      <t>シリョウ</t>
    </rPh>
    <rPh sb="15" eb="18">
      <t>フドウサン</t>
    </rPh>
    <rPh sb="18" eb="20">
      <t>カンテイ</t>
    </rPh>
    <rPh sb="20" eb="22">
      <t>ヒョウカ</t>
    </rPh>
    <rPh sb="22" eb="23">
      <t>ショ</t>
    </rPh>
    <rPh sb="23" eb="24">
      <t>トウ</t>
    </rPh>
    <phoneticPr fontId="3"/>
  </si>
  <si>
    <t>※上記（７）、（８）、（９）、（１１）については初年度交付申請時のみ添付</t>
    <rPh sb="1" eb="3">
      <t>ジョウキ</t>
    </rPh>
    <rPh sb="24" eb="27">
      <t>ショネンド</t>
    </rPh>
    <rPh sb="27" eb="29">
      <t>コウフ</t>
    </rPh>
    <rPh sb="29" eb="32">
      <t>シンセイジ</t>
    </rPh>
    <rPh sb="34" eb="36">
      <t>テンプ</t>
    </rPh>
    <phoneticPr fontId="3"/>
  </si>
  <si>
    <t>区市町村の実支出（予定）額</t>
    <rPh sb="0" eb="4">
      <t>クシチョウソン</t>
    </rPh>
    <rPh sb="5" eb="8">
      <t>ジツシシュツ</t>
    </rPh>
    <rPh sb="9" eb="11">
      <t>ヨテイ</t>
    </rPh>
    <rPh sb="12" eb="13">
      <t>ガク</t>
    </rPh>
    <phoneticPr fontId="3"/>
  </si>
  <si>
    <t>Ｅ</t>
    <phoneticPr fontId="3"/>
  </si>
  <si>
    <t>別表3第2欄に定める額</t>
    <rPh sb="0" eb="2">
      <t>ベッピョウ</t>
    </rPh>
    <rPh sb="3" eb="4">
      <t>ダイ</t>
    </rPh>
    <rPh sb="5" eb="6">
      <t>ラン</t>
    </rPh>
    <rPh sb="7" eb="8">
      <t>サダ</t>
    </rPh>
    <rPh sb="10" eb="11">
      <t>ガク</t>
    </rPh>
    <phoneticPr fontId="3"/>
  </si>
  <si>
    <t>補助基本額</t>
    <rPh sb="0" eb="2">
      <t>ホジョ</t>
    </rPh>
    <rPh sb="2" eb="4">
      <t>キホン</t>
    </rPh>
    <rPh sb="4" eb="5">
      <t>ガク</t>
    </rPh>
    <phoneticPr fontId="3"/>
  </si>
  <si>
    <t>Ｈ＝Ｆ＊Ｇ</t>
    <phoneticPr fontId="3"/>
  </si>
  <si>
    <t>I</t>
    <phoneticPr fontId="3"/>
  </si>
  <si>
    <t>J</t>
    <phoneticPr fontId="3"/>
  </si>
  <si>
    <t>Ｄ＝Ｂ＊Ｃ</t>
    <phoneticPr fontId="3"/>
  </si>
  <si>
    <t>区市町村の
実支出（予定）額</t>
    <rPh sb="0" eb="4">
      <t>クシチョウソン</t>
    </rPh>
    <rPh sb="6" eb="9">
      <t>ジツシシュツ</t>
    </rPh>
    <rPh sb="10" eb="12">
      <t>ヨテイ</t>
    </rPh>
    <rPh sb="13" eb="14">
      <t>ガク</t>
    </rPh>
    <phoneticPr fontId="3"/>
  </si>
  <si>
    <t>　　　　年度　変更交付補助金積算調書</t>
    <rPh sb="4" eb="6">
      <t>ネンド</t>
    </rPh>
    <rPh sb="7" eb="9">
      <t>ヘンコウ</t>
    </rPh>
    <rPh sb="9" eb="11">
      <t>コウフ</t>
    </rPh>
    <rPh sb="11" eb="14">
      <t>ホジョキン</t>
    </rPh>
    <rPh sb="14" eb="16">
      <t>セキサン</t>
    </rPh>
    <rPh sb="16" eb="18">
      <t>チョウショ</t>
    </rPh>
    <phoneticPr fontId="3"/>
  </si>
  <si>
    <t>１　Ｃ欄には、別表に定める基準額を記入すること（7,000,000円、13,000,000円、22,000,000円のいずれか）。</t>
    <rPh sb="3" eb="4">
      <t>ラン</t>
    </rPh>
    <rPh sb="7" eb="9">
      <t>ベッピョウ</t>
    </rPh>
    <rPh sb="10" eb="11">
      <t>サダ</t>
    </rPh>
    <rPh sb="13" eb="15">
      <t>キジュン</t>
    </rPh>
    <rPh sb="15" eb="16">
      <t>ガク</t>
    </rPh>
    <rPh sb="17" eb="19">
      <t>キニュウ</t>
    </rPh>
    <rPh sb="33" eb="34">
      <t>エン</t>
    </rPh>
    <rPh sb="45" eb="46">
      <t>エン</t>
    </rPh>
    <rPh sb="57" eb="58">
      <t>エン</t>
    </rPh>
    <phoneticPr fontId="3"/>
  </si>
  <si>
    <t>※上記（10）については初年度変更交付申請時は添付不要</t>
    <rPh sb="1" eb="3">
      <t>ジョウキ</t>
    </rPh>
    <rPh sb="12" eb="15">
      <t>ショネンド</t>
    </rPh>
    <rPh sb="15" eb="17">
      <t>ヘンコウ</t>
    </rPh>
    <rPh sb="17" eb="19">
      <t>コウフ</t>
    </rPh>
    <rPh sb="19" eb="22">
      <t>シンセイジ</t>
    </rPh>
    <rPh sb="23" eb="25">
      <t>テンプ</t>
    </rPh>
    <rPh sb="25" eb="27">
      <t>フヨウ</t>
    </rPh>
    <phoneticPr fontId="3"/>
  </si>
  <si>
    <t>賃借人</t>
    <rPh sb="0" eb="3">
      <t>チンシャクニン</t>
    </rPh>
    <phoneticPr fontId="3"/>
  </si>
  <si>
    <t>精算額　計（円）</t>
    <rPh sb="0" eb="3">
      <t>セイサンガク</t>
    </rPh>
    <rPh sb="4" eb="5">
      <t>ケイ</t>
    </rPh>
    <rPh sb="6" eb="7">
      <t>エン</t>
    </rPh>
    <phoneticPr fontId="3"/>
  </si>
  <si>
    <t>区市町村の実支出額</t>
    <phoneticPr fontId="3"/>
  </si>
  <si>
    <t>E=C*D/12</t>
    <phoneticPr fontId="3"/>
  </si>
  <si>
    <t>Ｋ</t>
    <phoneticPr fontId="3"/>
  </si>
  <si>
    <t>Ｌ＝Ｊ－Ｋ</t>
    <phoneticPr fontId="3"/>
  </si>
  <si>
    <t>別表3第2欄
に定める額</t>
    <rPh sb="0" eb="2">
      <t>ベッピョウ</t>
    </rPh>
    <rPh sb="3" eb="4">
      <t>ダイ</t>
    </rPh>
    <rPh sb="5" eb="6">
      <t>ラン</t>
    </rPh>
    <rPh sb="8" eb="9">
      <t>サダ</t>
    </rPh>
    <rPh sb="11" eb="12">
      <t>ガク</t>
    </rPh>
    <phoneticPr fontId="3"/>
  </si>
  <si>
    <t>４　J欄は、Ｈ欄とＩ欄を比較して少ない方の額とし、千円未満を切り捨てた額とすること。</t>
    <rPh sb="3" eb="4">
      <t>ラン</t>
    </rPh>
    <rPh sb="7" eb="8">
      <t>ラン</t>
    </rPh>
    <rPh sb="10" eb="11">
      <t>ラン</t>
    </rPh>
    <rPh sb="12" eb="14">
      <t>ヒカク</t>
    </rPh>
    <rPh sb="16" eb="17">
      <t>スク</t>
    </rPh>
    <rPh sb="19" eb="20">
      <t>ホウ</t>
    </rPh>
    <rPh sb="21" eb="22">
      <t>ガク</t>
    </rPh>
    <rPh sb="25" eb="27">
      <t>センエン</t>
    </rPh>
    <rPh sb="27" eb="29">
      <t>ミマン</t>
    </rPh>
    <rPh sb="30" eb="31">
      <t>キ</t>
    </rPh>
    <rPh sb="32" eb="33">
      <t>ス</t>
    </rPh>
    <rPh sb="35" eb="36">
      <t>ガク</t>
    </rPh>
    <phoneticPr fontId="3"/>
  </si>
  <si>
    <t>１　Ｆ欄は、Ｄ欄とＥ欄を比較して少ない方の額とし、千円未満を切り捨てた額とすること。</t>
    <rPh sb="3" eb="4">
      <t>ラン</t>
    </rPh>
    <rPh sb="7" eb="8">
      <t>ラン</t>
    </rPh>
    <rPh sb="10" eb="11">
      <t>ラン</t>
    </rPh>
    <rPh sb="12" eb="14">
      <t>ヒカク</t>
    </rPh>
    <rPh sb="16" eb="17">
      <t>スク</t>
    </rPh>
    <rPh sb="19" eb="20">
      <t>ホウ</t>
    </rPh>
    <rPh sb="21" eb="22">
      <t>ガク</t>
    </rPh>
    <rPh sb="25" eb="27">
      <t>センエン</t>
    </rPh>
    <rPh sb="27" eb="29">
      <t>ミマン</t>
    </rPh>
    <rPh sb="30" eb="31">
      <t>キ</t>
    </rPh>
    <rPh sb="32" eb="33">
      <t>ス</t>
    </rPh>
    <rPh sb="35" eb="36">
      <t>ガク</t>
    </rPh>
    <phoneticPr fontId="3"/>
  </si>
  <si>
    <t>認知症ＧＨ、小多機、看多機、地密特養（併設ショート含む）</t>
    <rPh sb="0" eb="3">
      <t>ニンチショウ</t>
    </rPh>
    <rPh sb="6" eb="9">
      <t>ショウタキ</t>
    </rPh>
    <rPh sb="10" eb="13">
      <t>カンタキ</t>
    </rPh>
    <rPh sb="14" eb="16">
      <t>チミツ</t>
    </rPh>
    <rPh sb="16" eb="18">
      <t>トクヨウ</t>
    </rPh>
    <rPh sb="19" eb="21">
      <t>ヘイセツ</t>
    </rPh>
    <rPh sb="25" eb="26">
      <t>フク</t>
    </rPh>
    <phoneticPr fontId="3"/>
  </si>
  <si>
    <t>Ｈ＝Ｆ－Ｇ</t>
    <phoneticPr fontId="3"/>
  </si>
  <si>
    <t>３　賃貸借契約の概要</t>
    <rPh sb="2" eb="5">
      <t>チンタイシャク</t>
    </rPh>
    <rPh sb="5" eb="7">
      <t>ケイヤク</t>
    </rPh>
    <rPh sb="8" eb="10">
      <t>ガイヨウ</t>
    </rPh>
    <phoneticPr fontId="3"/>
  </si>
  <si>
    <t>１　Ｃ欄には、別表に定める基準額を記入すること（7,000,000円、13,000,000円、22,000,000円のいずれか）。</t>
    <rPh sb="3" eb="4">
      <t>ラン</t>
    </rPh>
    <rPh sb="7" eb="9">
      <t>ベッピョウ</t>
    </rPh>
    <rPh sb="10" eb="11">
      <t>サダ</t>
    </rPh>
    <rPh sb="13" eb="15">
      <t>キジュン</t>
    </rPh>
    <rPh sb="15" eb="16">
      <t>ガク</t>
    </rPh>
    <rPh sb="17" eb="19">
      <t>キニュウ</t>
    </rPh>
    <phoneticPr fontId="3"/>
  </si>
  <si>
    <t>（12）その他参考となる資料</t>
    <rPh sb="6" eb="7">
      <t>タ</t>
    </rPh>
    <rPh sb="7" eb="9">
      <t>サンコウ</t>
    </rPh>
    <rPh sb="12" eb="14">
      <t>シリョウ</t>
    </rPh>
    <phoneticPr fontId="3"/>
  </si>
  <si>
    <t>（４）民間事業者からの実績報告書の写し</t>
    <rPh sb="3" eb="5">
      <t>ミンカン</t>
    </rPh>
    <rPh sb="5" eb="8">
      <t>ジギョウシャ</t>
    </rPh>
    <rPh sb="11" eb="13">
      <t>ジッセキ</t>
    </rPh>
    <rPh sb="13" eb="15">
      <t>ホウコク</t>
    </rPh>
    <rPh sb="15" eb="16">
      <t>ショ</t>
    </rPh>
    <rPh sb="17" eb="18">
      <t>ウツ</t>
    </rPh>
    <phoneticPr fontId="3"/>
  </si>
  <si>
    <t>（５）土地賃貸借契約書の写し</t>
    <rPh sb="3" eb="5">
      <t>トチ</t>
    </rPh>
    <rPh sb="5" eb="8">
      <t>チンタイシャク</t>
    </rPh>
    <rPh sb="8" eb="10">
      <t>ケイヤク</t>
    </rPh>
    <rPh sb="10" eb="11">
      <t>ショ</t>
    </rPh>
    <rPh sb="12" eb="13">
      <t>ウツ</t>
    </rPh>
    <phoneticPr fontId="3"/>
  </si>
  <si>
    <t>（６）室別面積表（事業別）</t>
    <rPh sb="3" eb="4">
      <t>シツ</t>
    </rPh>
    <rPh sb="4" eb="5">
      <t>ベツ</t>
    </rPh>
    <rPh sb="5" eb="7">
      <t>メンセキ</t>
    </rPh>
    <rPh sb="7" eb="8">
      <t>ヒョウ</t>
    </rPh>
    <rPh sb="9" eb="11">
      <t>ジギョウ</t>
    </rPh>
    <rPh sb="11" eb="12">
      <t>ベツ</t>
    </rPh>
    <phoneticPr fontId="3"/>
  </si>
  <si>
    <t>※上記（12）については初年度実績報告時は不要</t>
    <rPh sb="1" eb="3">
      <t>ジョウキ</t>
    </rPh>
    <rPh sb="12" eb="15">
      <t>ショネンド</t>
    </rPh>
    <rPh sb="15" eb="17">
      <t>ジッセキ</t>
    </rPh>
    <rPh sb="17" eb="19">
      <t>ホウコク</t>
    </rPh>
    <rPh sb="19" eb="20">
      <t>ジ</t>
    </rPh>
    <rPh sb="21" eb="23">
      <t>フヨウ</t>
    </rPh>
    <phoneticPr fontId="3"/>
  </si>
  <si>
    <t>％</t>
    <phoneticPr fontId="3"/>
  </si>
  <si>
    <t>５　借地料支払い計画</t>
    <rPh sb="2" eb="5">
      <t>シャクチリョウ</t>
    </rPh>
    <rPh sb="5" eb="7">
      <t>シハラ</t>
    </rPh>
    <rPh sb="8" eb="10">
      <t>ケイカク</t>
    </rPh>
    <phoneticPr fontId="3"/>
  </si>
  <si>
    <t>４　借地料支払い計画</t>
    <rPh sb="2" eb="5">
      <t>シャクチリョウ</t>
    </rPh>
    <rPh sb="5" eb="7">
      <t>シハラ</t>
    </rPh>
    <rPh sb="8" eb="10">
      <t>ケイカク</t>
    </rPh>
    <phoneticPr fontId="3"/>
  </si>
  <si>
    <t>５　当該年度の施設整備計画（施設開設後は記載不要）</t>
    <rPh sb="2" eb="4">
      <t>トウガイ</t>
    </rPh>
    <rPh sb="4" eb="6">
      <t>ネンド</t>
    </rPh>
    <rPh sb="7" eb="9">
      <t>シセツ</t>
    </rPh>
    <rPh sb="9" eb="11">
      <t>セイビ</t>
    </rPh>
    <rPh sb="11" eb="13">
      <t>ケイカク</t>
    </rPh>
    <rPh sb="14" eb="16">
      <t>シセツ</t>
    </rPh>
    <rPh sb="16" eb="18">
      <t>カイセツ</t>
    </rPh>
    <rPh sb="18" eb="19">
      <t>ゴ</t>
    </rPh>
    <rPh sb="20" eb="22">
      <t>キサイ</t>
    </rPh>
    <rPh sb="22" eb="24">
      <t>フヨウ</t>
    </rPh>
    <phoneticPr fontId="3"/>
  </si>
  <si>
    <t>年度末時点の出来高（見込み）</t>
    <rPh sb="0" eb="2">
      <t>ネンド</t>
    </rPh>
    <rPh sb="2" eb="3">
      <t>マツ</t>
    </rPh>
    <rPh sb="3" eb="5">
      <t>ジテン</t>
    </rPh>
    <rPh sb="6" eb="9">
      <t>デキダカ</t>
    </rPh>
    <rPh sb="10" eb="12">
      <t>ミコ</t>
    </rPh>
    <phoneticPr fontId="3"/>
  </si>
  <si>
    <t>入札（予定）日</t>
    <rPh sb="0" eb="2">
      <t>ニュウサツ</t>
    </rPh>
    <rPh sb="3" eb="5">
      <t>ヨテイ</t>
    </rPh>
    <rPh sb="6" eb="7">
      <t>ビ</t>
    </rPh>
    <phoneticPr fontId="3"/>
  </si>
  <si>
    <t>契約（予定）日</t>
    <rPh sb="0" eb="2">
      <t>ケイヤク</t>
    </rPh>
    <rPh sb="3" eb="5">
      <t>ヨテイ</t>
    </rPh>
    <rPh sb="6" eb="7">
      <t>ビ</t>
    </rPh>
    <phoneticPr fontId="3"/>
  </si>
  <si>
    <t>着工（予定）日</t>
    <rPh sb="0" eb="2">
      <t>チャッコウ</t>
    </rPh>
    <rPh sb="3" eb="5">
      <t>ヨテイ</t>
    </rPh>
    <rPh sb="6" eb="7">
      <t>ビ</t>
    </rPh>
    <phoneticPr fontId="3"/>
  </si>
  <si>
    <t>竣工（予定）日</t>
    <rPh sb="0" eb="2">
      <t>シュンコウ</t>
    </rPh>
    <rPh sb="3" eb="5">
      <t>ヨテイ</t>
    </rPh>
    <rPh sb="6" eb="7">
      <t>ビ</t>
    </rPh>
    <phoneticPr fontId="3"/>
  </si>
  <si>
    <t>６　当該年度の施設整備の進捗状況（施設開設後は記載不要）</t>
    <rPh sb="2" eb="4">
      <t>トウガイ</t>
    </rPh>
    <rPh sb="4" eb="6">
      <t>ネンド</t>
    </rPh>
    <rPh sb="7" eb="9">
      <t>シセツ</t>
    </rPh>
    <rPh sb="9" eb="11">
      <t>セイビ</t>
    </rPh>
    <rPh sb="12" eb="14">
      <t>シンチョク</t>
    </rPh>
    <rPh sb="14" eb="16">
      <t>ジョウキョウ</t>
    </rPh>
    <rPh sb="17" eb="19">
      <t>シセツ</t>
    </rPh>
    <rPh sb="19" eb="21">
      <t>カイセツ</t>
    </rPh>
    <rPh sb="21" eb="22">
      <t>ゴ</t>
    </rPh>
    <rPh sb="23" eb="25">
      <t>キサイ</t>
    </rPh>
    <rPh sb="25" eb="27">
      <t>フヨウ</t>
    </rPh>
    <phoneticPr fontId="3"/>
  </si>
  <si>
    <t>年度末時点の出来高（実績）</t>
    <rPh sb="0" eb="2">
      <t>ネンド</t>
    </rPh>
    <rPh sb="2" eb="3">
      <t>マツ</t>
    </rPh>
    <rPh sb="3" eb="5">
      <t>ジテン</t>
    </rPh>
    <rPh sb="6" eb="9">
      <t>デキダカ</t>
    </rPh>
    <rPh sb="10" eb="12">
      <t>ジッセキ</t>
    </rPh>
    <phoneticPr fontId="3"/>
  </si>
  <si>
    <t>（第１号様式別紙 ２「事業計画」と齟齬がある場合はその理由）</t>
    <rPh sb="1" eb="2">
      <t>ダイ</t>
    </rPh>
    <rPh sb="3" eb="4">
      <t>ゴウ</t>
    </rPh>
    <rPh sb="4" eb="6">
      <t>ヨウシキ</t>
    </rPh>
    <rPh sb="6" eb="8">
      <t>ベッシ</t>
    </rPh>
    <rPh sb="11" eb="13">
      <t>ジギョウ</t>
    </rPh>
    <rPh sb="13" eb="15">
      <t>ケイカク</t>
    </rPh>
    <rPh sb="17" eb="19">
      <t>ソゴ</t>
    </rPh>
    <rPh sb="22" eb="24">
      <t>バアイ</t>
    </rPh>
    <rPh sb="27" eb="29">
      <t>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</si>
</sst>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_ "/>
    <numFmt numFmtId="177" formatCode="#,##0.00&quot;㎡&quot;"/>
    <numFmt numFmtId="178" formatCode="#,###&quot;円&quot;"/>
    <numFmt numFmtId="179" formatCode="0_ "/>
    <numFmt numFmtId="180" formatCode="0_);[Red]\(0\)"/>
    <numFmt numFmtId="181" formatCode="0&quot;ヵ月目&quot;"/>
    <numFmt numFmtId="182" formatCode="#,##0.00_ ;[Red]\-#,##0.00\ "/>
    <numFmt numFmtId="183" formatCode="##,##0&quot;円&quot;"/>
    <numFmt numFmtId="184" formatCode="0&quot;か月目&quot;"/>
    <numFmt numFmtId="185" formatCode="0&quot;月&quot;&quot;数&quot;&quot;ズ&quot;&quot;レ&quot;&quot;あ&quot;&quot;り&quot;"/>
    <numFmt numFmtId="186" formatCode="#,##0.000&quot;㎡&quot;"/>
    <numFmt numFmtId="187" formatCode="\(#,##0.00&quot;㎡&quot;\)"/>
    <numFmt numFmtId="188" formatCode="\(#,##0.000&quot;㎡&quot;\)"/>
    <numFmt numFmtId="189" formatCode="#,##0.000_ ;[Red]\-#,##0.000\ "/>
    <numFmt numFmtId="190" formatCode="0&quot;年度&quot;"/>
    <numFmt numFmtId="191" formatCode="0_ ;[Red]\-0\ "/>
    <numFmt numFmtId="192" formatCode="[$-411]ge\.m\.d;@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i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8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1">
      <left/>
      <right/>
      <top/>
      <bottom/>
      <diagonal style="thin">
        <color indexed="64"/>
      </diagonal>
    </border>
    <border diagonalUp="1">
      <left style="medium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3" borderId="78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" fillId="25" borderId="79" applyNumberFormat="0" applyFont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26" borderId="8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5" applyNumberFormat="0" applyFill="0" applyAlignment="0" applyProtection="0">
      <alignment vertical="center"/>
    </xf>
    <xf numFmtId="0" fontId="47" fillId="26" borderId="8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81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</cellStyleXfs>
  <cellXfs count="5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 indent="15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2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2" fillId="0" borderId="52" xfId="0" applyFont="1" applyBorder="1">
      <alignment vertical="center"/>
    </xf>
    <xf numFmtId="0" fontId="12" fillId="0" borderId="34" xfId="0" applyFont="1" applyBorder="1">
      <alignment vertical="center"/>
    </xf>
    <xf numFmtId="0" fontId="12" fillId="0" borderId="32" xfId="0" applyFont="1" applyBorder="1">
      <alignment vertical="center"/>
    </xf>
    <xf numFmtId="0" fontId="12" fillId="0" borderId="33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180" fontId="17" fillId="0" borderId="0" xfId="1" applyNumberFormat="1" applyAlignment="1">
      <alignment horizontal="center" vertical="center"/>
    </xf>
    <xf numFmtId="0" fontId="17" fillId="0" borderId="0" xfId="1" applyAlignment="1">
      <alignment horizontal="left" vertical="center"/>
    </xf>
    <xf numFmtId="38" fontId="0" fillId="0" borderId="0" xfId="2" applyFont="1" applyAlignment="1" applyProtection="1">
      <alignment horizontal="right" vertical="center"/>
    </xf>
    <xf numFmtId="38" fontId="0" fillId="0" borderId="0" xfId="2" applyFont="1" applyAlignment="1" applyProtection="1">
      <alignment horizontal="center" vertical="center"/>
    </xf>
    <xf numFmtId="0" fontId="17" fillId="0" borderId="0" xfId="1">
      <alignment vertical="center"/>
    </xf>
    <xf numFmtId="180" fontId="17" fillId="0" borderId="0" xfId="1" applyNumberFormat="1">
      <alignment vertical="center"/>
    </xf>
    <xf numFmtId="0" fontId="5" fillId="0" borderId="0" xfId="1" applyFont="1">
      <alignment vertical="center"/>
    </xf>
    <xf numFmtId="0" fontId="17" fillId="0" borderId="0" xfId="1" applyAlignment="1">
      <alignment horizontal="right" vertical="center"/>
    </xf>
    <xf numFmtId="0" fontId="17" fillId="0" borderId="10" xfId="1" applyBorder="1" applyAlignment="1">
      <alignment horizontal="right"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177" fontId="17" fillId="0" borderId="0" xfId="1" applyNumberFormat="1">
      <alignment vertical="center"/>
    </xf>
    <xf numFmtId="177" fontId="17" fillId="0" borderId="0" xfId="1" applyNumberForma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177" fontId="7" fillId="0" borderId="0" xfId="1" applyNumberFormat="1" applyFont="1" applyAlignment="1">
      <alignment horizontal="left" vertical="center"/>
    </xf>
    <xf numFmtId="180" fontId="7" fillId="0" borderId="0" xfId="1" applyNumberFormat="1" applyFont="1" applyAlignment="1">
      <alignment horizontal="left" vertical="center"/>
    </xf>
    <xf numFmtId="0" fontId="1" fillId="0" borderId="22" xfId="1" applyFont="1" applyBorder="1">
      <alignment vertical="center"/>
    </xf>
    <xf numFmtId="0" fontId="1" fillId="2" borderId="22" xfId="1" applyFont="1" applyFill="1" applyBorder="1" applyAlignment="1" applyProtection="1">
      <alignment horizontal="center" vertical="center"/>
      <protection locked="0"/>
    </xf>
    <xf numFmtId="0" fontId="1" fillId="0" borderId="23" xfId="1" applyFont="1" applyBorder="1">
      <alignment vertical="center"/>
    </xf>
    <xf numFmtId="38" fontId="17" fillId="0" borderId="0" xfId="1" applyNumberFormat="1" applyAlignment="1">
      <alignment horizontal="center" vertical="center"/>
    </xf>
    <xf numFmtId="0" fontId="17" fillId="0" borderId="0" xfId="1" applyAlignment="1">
      <alignment horizontal="center" vertical="center"/>
    </xf>
    <xf numFmtId="0" fontId="7" fillId="0" borderId="0" xfId="1" applyFont="1" applyAlignment="1">
      <alignment horizontal="left" vertical="center"/>
    </xf>
    <xf numFmtId="38" fontId="0" fillId="0" borderId="0" xfId="2" applyFont="1" applyAlignment="1" applyProtection="1">
      <alignment horizontal="left" vertical="center"/>
    </xf>
    <xf numFmtId="0" fontId="17" fillId="0" borderId="53" xfId="1" applyBorder="1" applyAlignment="1">
      <alignment horizontal="center" vertical="center" shrinkToFit="1"/>
    </xf>
    <xf numFmtId="38" fontId="0" fillId="0" borderId="53" xfId="2" applyFont="1" applyBorder="1" applyAlignment="1" applyProtection="1">
      <alignment horizontal="center" vertical="center" shrinkToFit="1"/>
    </xf>
    <xf numFmtId="38" fontId="0" fillId="0" borderId="0" xfId="2" applyFont="1" applyAlignment="1" applyProtection="1">
      <alignment horizontal="center" vertical="center" shrinkToFit="1"/>
    </xf>
    <xf numFmtId="181" fontId="18" fillId="0" borderId="53" xfId="1" applyNumberFormat="1" applyFont="1" applyBorder="1" applyAlignment="1">
      <alignment horizontal="center" vertical="center" shrinkToFit="1"/>
    </xf>
    <xf numFmtId="38" fontId="17" fillId="2" borderId="53" xfId="2" applyFont="1" applyFill="1" applyBorder="1" applyAlignment="1" applyProtection="1">
      <alignment horizontal="right" vertical="center" shrinkToFit="1"/>
      <protection locked="0"/>
    </xf>
    <xf numFmtId="0" fontId="21" fillId="0" borderId="0" xfId="1" applyFont="1">
      <alignment vertical="center"/>
    </xf>
    <xf numFmtId="0" fontId="9" fillId="0" borderId="13" xfId="1" applyFont="1" applyBorder="1" applyAlignment="1">
      <alignment vertical="center" textRotation="255"/>
    </xf>
    <xf numFmtId="0" fontId="17" fillId="0" borderId="0" xfId="1" applyAlignment="1">
      <alignment vertical="center" wrapText="1"/>
    </xf>
    <xf numFmtId="0" fontId="22" fillId="0" borderId="0" xfId="1" applyFont="1">
      <alignment vertical="center"/>
    </xf>
    <xf numFmtId="0" fontId="17" fillId="0" borderId="21" xfId="1" applyBorder="1">
      <alignment vertical="center"/>
    </xf>
    <xf numFmtId="0" fontId="13" fillId="0" borderId="14" xfId="1" applyFont="1" applyBorder="1">
      <alignment vertical="center"/>
    </xf>
    <xf numFmtId="0" fontId="13" fillId="0" borderId="7" xfId="1" applyFont="1" applyBorder="1">
      <alignment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3" xfId="1" applyFont="1" applyBorder="1">
      <alignment vertical="center"/>
    </xf>
    <xf numFmtId="38" fontId="0" fillId="0" borderId="0" xfId="2" applyFont="1" applyFill="1" applyBorder="1" applyAlignment="1" applyProtection="1">
      <alignment horizontal="center" vertical="center" shrinkToFit="1"/>
    </xf>
    <xf numFmtId="0" fontId="13" fillId="0" borderId="0" xfId="1" applyFont="1">
      <alignment vertical="center"/>
    </xf>
    <xf numFmtId="0" fontId="13" fillId="0" borderId="13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" fillId="0" borderId="0" xfId="1" quotePrefix="1" applyFont="1">
      <alignment vertical="center"/>
    </xf>
    <xf numFmtId="177" fontId="1" fillId="0" borderId="0" xfId="1" applyNumberFormat="1" applyFont="1">
      <alignment vertical="center"/>
    </xf>
    <xf numFmtId="0" fontId="1" fillId="0" borderId="0" xfId="1" applyFont="1">
      <alignment vertical="center"/>
    </xf>
    <xf numFmtId="183" fontId="17" fillId="0" borderId="14" xfId="1" applyNumberFormat="1" applyBorder="1">
      <alignment vertical="center"/>
    </xf>
    <xf numFmtId="177" fontId="5" fillId="0" borderId="0" xfId="1" applyNumberFormat="1" applyFont="1" applyAlignment="1">
      <alignment horizontal="center" vertical="center"/>
    </xf>
    <xf numFmtId="177" fontId="1" fillId="0" borderId="14" xfId="1" applyNumberFormat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183" fontId="17" fillId="0" borderId="1" xfId="1" applyNumberFormat="1" applyBorder="1" applyAlignment="1">
      <alignment vertical="center" shrinkToFit="1"/>
    </xf>
    <xf numFmtId="183" fontId="17" fillId="0" borderId="1" xfId="1" applyNumberFormat="1" applyBorder="1">
      <alignment vertical="center"/>
    </xf>
    <xf numFmtId="177" fontId="1" fillId="0" borderId="1" xfId="1" applyNumberFormat="1" applyFont="1" applyBorder="1" applyAlignment="1">
      <alignment vertical="center" shrinkToFit="1"/>
    </xf>
    <xf numFmtId="0" fontId="17" fillId="0" borderId="0" xfId="1" applyAlignment="1">
      <alignment vertical="top" wrapText="1"/>
    </xf>
    <xf numFmtId="0" fontId="17" fillId="0" borderId="53" xfId="1" applyBorder="1" applyAlignment="1">
      <alignment horizontal="center" vertical="center"/>
    </xf>
    <xf numFmtId="38" fontId="0" fillId="0" borderId="53" xfId="2" applyFont="1" applyBorder="1" applyAlignment="1" applyProtection="1">
      <alignment horizontal="center" vertical="center"/>
    </xf>
    <xf numFmtId="184" fontId="0" fillId="0" borderId="53" xfId="2" applyNumberFormat="1" applyFont="1" applyFill="1" applyBorder="1" applyAlignment="1" applyProtection="1">
      <alignment horizontal="center" vertical="center"/>
    </xf>
    <xf numFmtId="184" fontId="17" fillId="0" borderId="53" xfId="2" applyNumberFormat="1" applyFont="1" applyFill="1" applyBorder="1" applyAlignment="1" applyProtection="1">
      <alignment horizontal="center" vertical="center"/>
    </xf>
    <xf numFmtId="38" fontId="0" fillId="0" borderId="47" xfId="2" applyFont="1" applyBorder="1" applyAlignment="1" applyProtection="1">
      <alignment horizontal="center" vertical="center"/>
    </xf>
    <xf numFmtId="38" fontId="0" fillId="0" borderId="53" xfId="2" applyFont="1" applyBorder="1" applyAlignment="1" applyProtection="1">
      <alignment horizontal="right" vertical="center" shrinkToFit="1"/>
    </xf>
    <xf numFmtId="38" fontId="17" fillId="0" borderId="53" xfId="1" applyNumberFormat="1" applyBorder="1" applyAlignment="1">
      <alignment horizontal="right" vertical="center" shrinkToFit="1"/>
    </xf>
    <xf numFmtId="0" fontId="17" fillId="0" borderId="28" xfId="1" applyBorder="1">
      <alignment vertical="center"/>
    </xf>
    <xf numFmtId="178" fontId="17" fillId="0" borderId="0" xfId="1" applyNumberFormat="1">
      <alignment vertical="center"/>
    </xf>
    <xf numFmtId="177" fontId="17" fillId="0" borderId="0" xfId="1" applyNumberFormat="1" applyAlignment="1">
      <alignment horizontal="center" vertical="center"/>
    </xf>
    <xf numFmtId="178" fontId="9" fillId="0" borderId="0" xfId="1" applyNumberFormat="1" applyFont="1">
      <alignment vertical="center"/>
    </xf>
    <xf numFmtId="184" fontId="1" fillId="0" borderId="14" xfId="1" applyNumberFormat="1" applyFont="1" applyBorder="1" applyAlignment="1">
      <alignment vertical="center" shrinkToFit="1"/>
    </xf>
    <xf numFmtId="183" fontId="17" fillId="0" borderId="19" xfId="1" applyNumberFormat="1" applyBorder="1">
      <alignment vertical="center"/>
    </xf>
    <xf numFmtId="183" fontId="17" fillId="0" borderId="19" xfId="1" applyNumberFormat="1" applyBorder="1" applyAlignment="1">
      <alignment vertical="center" shrinkToFit="1"/>
    </xf>
    <xf numFmtId="185" fontId="0" fillId="0" borderId="0" xfId="2" applyNumberFormat="1" applyFont="1" applyAlignment="1" applyProtection="1">
      <alignment horizontal="left" vertical="center"/>
    </xf>
    <xf numFmtId="184" fontId="1" fillId="0" borderId="1" xfId="1" applyNumberFormat="1" applyFont="1" applyBorder="1" applyAlignment="1">
      <alignment vertical="center" shrinkToFit="1"/>
    </xf>
    <xf numFmtId="180" fontId="17" fillId="0" borderId="0" xfId="1" applyNumberFormat="1" applyAlignment="1">
      <alignment horizontal="left" vertical="center"/>
    </xf>
    <xf numFmtId="182" fontId="17" fillId="0" borderId="0" xfId="1" applyNumberFormat="1">
      <alignment vertical="center"/>
    </xf>
    <xf numFmtId="182" fontId="17" fillId="0" borderId="0" xfId="1" applyNumberFormat="1" applyAlignment="1">
      <alignment vertical="center" wrapText="1"/>
    </xf>
    <xf numFmtId="0" fontId="17" fillId="0" borderId="13" xfId="1" applyBorder="1" applyAlignment="1">
      <alignment horizontal="center" vertical="center" textRotation="255" wrapText="1"/>
    </xf>
    <xf numFmtId="0" fontId="9" fillId="0" borderId="20" xfId="1" applyFont="1" applyBorder="1" applyAlignment="1">
      <alignment horizontal="center" vertical="center"/>
    </xf>
    <xf numFmtId="0" fontId="27" fillId="0" borderId="71" xfId="1" applyFont="1" applyBorder="1" applyAlignment="1">
      <alignment horizontal="center" vertical="center"/>
    </xf>
    <xf numFmtId="0" fontId="17" fillId="0" borderId="24" xfId="1" applyBorder="1">
      <alignment vertical="center"/>
    </xf>
    <xf numFmtId="0" fontId="28" fillId="0" borderId="55" xfId="1" applyFont="1" applyBorder="1" applyAlignment="1">
      <alignment vertical="center" wrapText="1"/>
    </xf>
    <xf numFmtId="189" fontId="17" fillId="0" borderId="0" xfId="1" applyNumberFormat="1">
      <alignment vertical="center"/>
    </xf>
    <xf numFmtId="0" fontId="0" fillId="0" borderId="0" xfId="9" applyFont="1" applyAlignment="1">
      <alignment vertical="top"/>
    </xf>
    <xf numFmtId="0" fontId="1" fillId="0" borderId="0" xfId="9" applyAlignment="1">
      <alignment vertical="center"/>
    </xf>
    <xf numFmtId="178" fontId="1" fillId="0" borderId="0" xfId="9" applyNumberFormat="1" applyAlignment="1">
      <alignment vertical="center"/>
    </xf>
    <xf numFmtId="184" fontId="0" fillId="0" borderId="53" xfId="2" applyNumberFormat="1" applyFont="1" applyFill="1" applyBorder="1" applyAlignment="1" applyProtection="1">
      <alignment horizontal="center" vertical="center" shrinkToFit="1"/>
    </xf>
    <xf numFmtId="38" fontId="17" fillId="0" borderId="57" xfId="2" applyFont="1" applyFill="1" applyBorder="1" applyAlignment="1" applyProtection="1">
      <alignment horizontal="center" vertical="center"/>
    </xf>
    <xf numFmtId="190" fontId="30" fillId="0" borderId="0" xfId="1" applyNumberFormat="1" applyFont="1" applyAlignment="1">
      <alignment horizontal="center" vertical="center" shrinkToFit="1"/>
    </xf>
    <xf numFmtId="191" fontId="17" fillId="2" borderId="22" xfId="1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1" applyAlignment="1">
      <alignment horizontal="left" vertical="center" wrapText="1"/>
    </xf>
    <xf numFmtId="0" fontId="13" fillId="0" borderId="1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183" fontId="1" fillId="0" borderId="14" xfId="1" applyNumberFormat="1" applyFont="1" applyBorder="1" applyAlignment="1">
      <alignment vertical="center" shrinkToFit="1"/>
    </xf>
    <xf numFmtId="183" fontId="1" fillId="0" borderId="1" xfId="1" applyNumberFormat="1" applyFont="1" applyBorder="1" applyAlignment="1">
      <alignment vertical="center" shrinkToFit="1"/>
    </xf>
    <xf numFmtId="183" fontId="17" fillId="0" borderId="0" xfId="1" applyNumberFormat="1">
      <alignment vertical="center"/>
    </xf>
    <xf numFmtId="0" fontId="14" fillId="0" borderId="36" xfId="0" applyFont="1" applyBorder="1" applyAlignment="1">
      <alignment horizontal="center" vertical="center" shrinkToFit="1"/>
    </xf>
    <xf numFmtId="0" fontId="17" fillId="0" borderId="0" xfId="1" applyAlignment="1">
      <alignment vertical="center" shrinkToFit="1"/>
    </xf>
    <xf numFmtId="0" fontId="31" fillId="0" borderId="0" xfId="0" applyFont="1">
      <alignment vertical="center"/>
    </xf>
    <xf numFmtId="0" fontId="14" fillId="0" borderId="77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4" fillId="0" borderId="3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4" fillId="0" borderId="35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  <xf numFmtId="0" fontId="14" fillId="0" borderId="75" xfId="0" applyFont="1" applyBorder="1" applyAlignment="1">
      <alignment vertical="center" shrinkToFit="1"/>
    </xf>
    <xf numFmtId="0" fontId="14" fillId="0" borderId="76" xfId="0" applyFont="1" applyBorder="1" applyAlignment="1">
      <alignment vertical="center" shrinkToFit="1"/>
    </xf>
    <xf numFmtId="0" fontId="27" fillId="0" borderId="93" xfId="1" applyFont="1" applyBorder="1" applyAlignment="1">
      <alignment horizontal="center" vertical="center" shrinkToFit="1"/>
    </xf>
    <xf numFmtId="0" fontId="26" fillId="0" borderId="7" xfId="1" applyFont="1" applyBorder="1" applyProtection="1">
      <alignment vertical="center"/>
      <protection locked="0"/>
    </xf>
    <xf numFmtId="0" fontId="26" fillId="0" borderId="8" xfId="1" applyFont="1" applyBorder="1" applyProtection="1">
      <alignment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3" xfId="0" applyFon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5" fillId="0" borderId="5" xfId="0" applyFont="1" applyBorder="1">
      <alignment vertical="center"/>
    </xf>
    <xf numFmtId="0" fontId="12" fillId="0" borderId="5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2" fillId="0" borderId="0" xfId="0" applyFo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17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distributed" vertical="center" indent="15"/>
    </xf>
    <xf numFmtId="176" fontId="2" fillId="0" borderId="75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13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2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2" fillId="3" borderId="5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00" xfId="0" applyFont="1" applyFill="1" applyBorder="1">
      <alignment vertical="center"/>
    </xf>
    <xf numFmtId="0" fontId="2" fillId="3" borderId="101" xfId="0" applyFont="1" applyFill="1" applyBorder="1">
      <alignment vertical="center"/>
    </xf>
    <xf numFmtId="0" fontId="2" fillId="3" borderId="101" xfId="0" applyFont="1" applyFill="1" applyBorder="1" applyAlignment="1">
      <alignment horizontal="right" vertical="center"/>
    </xf>
    <xf numFmtId="0" fontId="2" fillId="3" borderId="102" xfId="0" applyFont="1" applyFill="1" applyBorder="1">
      <alignment vertical="center"/>
    </xf>
    <xf numFmtId="0" fontId="17" fillId="0" borderId="0" xfId="1" applyAlignment="1">
      <alignment horizontal="center" vertical="center"/>
    </xf>
    <xf numFmtId="0" fontId="17" fillId="2" borderId="10" xfId="1" applyFill="1" applyBorder="1" applyAlignment="1" applyProtection="1">
      <alignment horizontal="center" vertical="center"/>
      <protection locked="0"/>
    </xf>
    <xf numFmtId="38" fontId="17" fillId="2" borderId="6" xfId="2" applyFont="1" applyFill="1" applyBorder="1" applyAlignment="1" applyProtection="1">
      <alignment horizontal="right" vertical="center"/>
      <protection locked="0"/>
    </xf>
    <xf numFmtId="38" fontId="17" fillId="2" borderId="7" xfId="2" applyFont="1" applyFill="1" applyBorder="1" applyAlignment="1" applyProtection="1">
      <alignment horizontal="right" vertical="center"/>
      <protection locked="0"/>
    </xf>
    <xf numFmtId="38" fontId="17" fillId="2" borderId="9" xfId="2" applyFont="1" applyFill="1" applyBorder="1" applyAlignment="1" applyProtection="1">
      <alignment horizontal="right" vertical="center"/>
      <protection locked="0"/>
    </xf>
    <xf numFmtId="38" fontId="17" fillId="2" borderId="10" xfId="2" applyFont="1" applyFill="1" applyBorder="1" applyAlignment="1" applyProtection="1">
      <alignment horizontal="right" vertical="center"/>
      <protection locked="0"/>
    </xf>
    <xf numFmtId="0" fontId="17" fillId="0" borderId="8" xfId="1" applyBorder="1" applyAlignment="1">
      <alignment horizontal="left" vertical="center"/>
    </xf>
    <xf numFmtId="0" fontId="17" fillId="0" borderId="11" xfId="1" applyBorder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17" fillId="0" borderId="7" xfId="1" applyBorder="1" applyAlignment="1">
      <alignment horizontal="left" vertical="center" wrapText="1"/>
    </xf>
    <xf numFmtId="0" fontId="17" fillId="0" borderId="7" xfId="1" applyBorder="1" applyAlignment="1">
      <alignment horizontal="left" vertical="center"/>
    </xf>
    <xf numFmtId="0" fontId="17" fillId="0" borderId="10" xfId="1" applyBorder="1" applyAlignment="1">
      <alignment horizontal="left" vertical="center"/>
    </xf>
    <xf numFmtId="0" fontId="17" fillId="0" borderId="1" xfId="1" applyBorder="1" applyAlignment="1">
      <alignment horizontal="center" vertical="center"/>
    </xf>
    <xf numFmtId="0" fontId="17" fillId="0" borderId="6" xfId="1" applyBorder="1" applyAlignment="1">
      <alignment horizontal="center" vertical="center" wrapText="1"/>
    </xf>
    <xf numFmtId="0" fontId="17" fillId="0" borderId="8" xfId="1" applyBorder="1" applyAlignment="1">
      <alignment horizontal="center" vertical="center"/>
    </xf>
    <xf numFmtId="0" fontId="17" fillId="0" borderId="9" xfId="1" applyBorder="1" applyAlignment="1">
      <alignment horizontal="center" vertical="center"/>
    </xf>
    <xf numFmtId="0" fontId="17" fillId="0" borderId="11" xfId="1" applyBorder="1" applyAlignment="1">
      <alignment horizontal="center" vertical="center"/>
    </xf>
    <xf numFmtId="0" fontId="17" fillId="2" borderId="6" xfId="1" applyFill="1" applyBorder="1" applyAlignment="1" applyProtection="1">
      <alignment horizontal="center" vertical="center"/>
      <protection locked="0"/>
    </xf>
    <xf numFmtId="0" fontId="17" fillId="2" borderId="7" xfId="1" applyFill="1" applyBorder="1" applyAlignment="1" applyProtection="1">
      <alignment horizontal="center" vertical="center"/>
      <protection locked="0"/>
    </xf>
    <xf numFmtId="0" fontId="17" fillId="2" borderId="8" xfId="1" applyFill="1" applyBorder="1" applyAlignment="1" applyProtection="1">
      <alignment horizontal="center" vertical="center"/>
      <protection locked="0"/>
    </xf>
    <xf numFmtId="0" fontId="17" fillId="2" borderId="9" xfId="1" applyFill="1" applyBorder="1" applyAlignment="1" applyProtection="1">
      <alignment horizontal="center" vertical="center"/>
      <protection locked="0"/>
    </xf>
    <xf numFmtId="0" fontId="17" fillId="2" borderId="11" xfId="1" applyFill="1" applyBorder="1" applyAlignment="1" applyProtection="1">
      <alignment horizontal="center" vertical="center"/>
      <protection locked="0"/>
    </xf>
    <xf numFmtId="0" fontId="17" fillId="0" borderId="6" xfId="1" applyBorder="1" applyAlignment="1">
      <alignment horizontal="center" vertical="center"/>
    </xf>
    <xf numFmtId="40" fontId="17" fillId="2" borderId="6" xfId="2" applyNumberFormat="1" applyFont="1" applyFill="1" applyBorder="1" applyAlignment="1" applyProtection="1">
      <alignment horizontal="center" vertical="center" shrinkToFit="1"/>
      <protection locked="0"/>
    </xf>
    <xf numFmtId="40" fontId="17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7" fillId="0" borderId="14" xfId="1" applyBorder="1" applyAlignment="1">
      <alignment horizontal="center" vertical="center"/>
    </xf>
    <xf numFmtId="0" fontId="17" fillId="0" borderId="8" xfId="1" applyBorder="1" applyAlignment="1">
      <alignment horizontal="center" vertical="center" wrapText="1"/>
    </xf>
    <xf numFmtId="0" fontId="13" fillId="0" borderId="61" xfId="1" applyFont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64" xfId="1" applyFont="1" applyBorder="1" applyAlignment="1">
      <alignment horizontal="center" vertical="center" wrapText="1"/>
    </xf>
    <xf numFmtId="0" fontId="13" fillId="0" borderId="59" xfId="1" applyFont="1" applyBorder="1" applyAlignment="1">
      <alignment horizontal="center" vertical="center" wrapText="1"/>
    </xf>
    <xf numFmtId="177" fontId="29" fillId="2" borderId="54" xfId="1" applyNumberFormat="1" applyFont="1" applyFill="1" applyBorder="1" applyAlignment="1" applyProtection="1">
      <alignment horizontal="center" vertical="center" shrinkToFit="1"/>
      <protection locked="0"/>
    </xf>
    <xf numFmtId="177" fontId="29" fillId="2" borderId="55" xfId="1" applyNumberFormat="1" applyFont="1" applyFill="1" applyBorder="1" applyAlignment="1" applyProtection="1">
      <alignment horizontal="center" vertical="center" shrinkToFit="1"/>
      <protection locked="0"/>
    </xf>
    <xf numFmtId="177" fontId="29" fillId="2" borderId="5" xfId="1" applyNumberFormat="1" applyFont="1" applyFill="1" applyBorder="1" applyAlignment="1" applyProtection="1">
      <alignment horizontal="center" vertical="center" shrinkToFit="1"/>
      <protection locked="0"/>
    </xf>
    <xf numFmtId="177" fontId="29" fillId="2" borderId="13" xfId="1" applyNumberFormat="1" applyFont="1" applyFill="1" applyBorder="1" applyAlignment="1" applyProtection="1">
      <alignment horizontal="center" vertical="center" shrinkToFit="1"/>
      <protection locked="0"/>
    </xf>
    <xf numFmtId="186" fontId="20" fillId="0" borderId="54" xfId="1" applyNumberFormat="1" applyFont="1" applyBorder="1" applyAlignment="1">
      <alignment horizontal="right" vertical="center" shrinkToFit="1"/>
    </xf>
    <xf numFmtId="186" fontId="20" fillId="0" borderId="56" xfId="1" applyNumberFormat="1" applyFont="1" applyBorder="1" applyAlignment="1">
      <alignment horizontal="right" vertical="center" shrinkToFit="1"/>
    </xf>
    <xf numFmtId="186" fontId="20" fillId="0" borderId="5" xfId="1" applyNumberFormat="1" applyFont="1" applyBorder="1" applyAlignment="1">
      <alignment horizontal="right" vertical="center" shrinkToFit="1"/>
    </xf>
    <xf numFmtId="186" fontId="20" fillId="0" borderId="57" xfId="1" applyNumberFormat="1" applyFont="1" applyBorder="1" applyAlignment="1">
      <alignment horizontal="right" vertical="center" shrinkToFit="1"/>
    </xf>
    <xf numFmtId="0" fontId="28" fillId="0" borderId="5" xfId="1" applyFont="1" applyBorder="1" applyAlignment="1">
      <alignment horizontal="left" vertical="center" wrapText="1"/>
    </xf>
    <xf numFmtId="0" fontId="28" fillId="0" borderId="0" xfId="1" applyFont="1" applyAlignment="1">
      <alignment horizontal="left" vertical="center" wrapText="1"/>
    </xf>
    <xf numFmtId="0" fontId="28" fillId="0" borderId="13" xfId="1" applyFont="1" applyBorder="1" applyAlignment="1">
      <alignment horizontal="left" vertical="center" wrapText="1"/>
    </xf>
    <xf numFmtId="177" fontId="29" fillId="3" borderId="87" xfId="1" applyNumberFormat="1" applyFont="1" applyFill="1" applyBorder="1" applyAlignment="1" applyProtection="1">
      <alignment horizontal="center" vertical="center" shrinkToFit="1"/>
      <protection locked="0"/>
    </xf>
    <xf numFmtId="177" fontId="29" fillId="3" borderId="88" xfId="1" applyNumberFormat="1" applyFont="1" applyFill="1" applyBorder="1" applyAlignment="1" applyProtection="1">
      <alignment horizontal="center" vertical="center" shrinkToFit="1"/>
      <protection locked="0"/>
    </xf>
    <xf numFmtId="177" fontId="29" fillId="3" borderId="89" xfId="1" applyNumberFormat="1" applyFont="1" applyFill="1" applyBorder="1" applyAlignment="1" applyProtection="1">
      <alignment horizontal="center" vertical="center" shrinkToFit="1"/>
      <protection locked="0"/>
    </xf>
    <xf numFmtId="177" fontId="29" fillId="3" borderId="90" xfId="1" applyNumberFormat="1" applyFont="1" applyFill="1" applyBorder="1" applyAlignment="1" applyProtection="1">
      <alignment horizontal="center" vertical="center" shrinkToFit="1"/>
      <protection locked="0"/>
    </xf>
    <xf numFmtId="177" fontId="29" fillId="3" borderId="91" xfId="1" applyNumberFormat="1" applyFont="1" applyFill="1" applyBorder="1" applyAlignment="1" applyProtection="1">
      <alignment horizontal="center" vertical="center" shrinkToFit="1"/>
      <protection locked="0"/>
    </xf>
    <xf numFmtId="177" fontId="29" fillId="3" borderId="92" xfId="1" applyNumberFormat="1" applyFont="1" applyFill="1" applyBorder="1" applyAlignment="1" applyProtection="1">
      <alignment horizontal="center" vertical="center" shrinkToFit="1"/>
      <protection locked="0"/>
    </xf>
    <xf numFmtId="186" fontId="20" fillId="0" borderId="68" xfId="1" applyNumberFormat="1" applyFont="1" applyBorder="1" applyAlignment="1">
      <alignment horizontal="right" vertical="center" shrinkToFit="1"/>
    </xf>
    <xf numFmtId="186" fontId="20" fillId="0" borderId="69" xfId="1" applyNumberFormat="1" applyFont="1" applyBorder="1" applyAlignment="1">
      <alignment horizontal="right" vertical="center" shrinkToFit="1"/>
    </xf>
    <xf numFmtId="186" fontId="20" fillId="0" borderId="9" xfId="1" applyNumberFormat="1" applyFont="1" applyBorder="1" applyAlignment="1">
      <alignment horizontal="right" vertical="center" shrinkToFit="1"/>
    </xf>
    <xf numFmtId="186" fontId="20" fillId="0" borderId="70" xfId="1" applyNumberFormat="1" applyFont="1" applyBorder="1" applyAlignment="1">
      <alignment horizontal="right" vertical="center" shrinkToFit="1"/>
    </xf>
    <xf numFmtId="0" fontId="51" fillId="3" borderId="89" xfId="1" applyFont="1" applyFill="1" applyBorder="1" applyAlignment="1">
      <alignment horizontal="left" vertical="center" shrinkToFit="1"/>
    </xf>
    <xf numFmtId="0" fontId="51" fillId="3" borderId="95" xfId="1" applyFont="1" applyFill="1" applyBorder="1" applyAlignment="1">
      <alignment horizontal="left" vertical="center" shrinkToFit="1"/>
    </xf>
    <xf numFmtId="0" fontId="51" fillId="3" borderId="90" xfId="1" applyFont="1" applyFill="1" applyBorder="1" applyAlignment="1">
      <alignment horizontal="left" vertical="center" shrinkToFit="1"/>
    </xf>
    <xf numFmtId="0" fontId="51" fillId="3" borderId="91" xfId="1" applyFont="1" applyFill="1" applyBorder="1" applyAlignment="1">
      <alignment horizontal="left" vertical="center" shrinkToFit="1"/>
    </xf>
    <xf numFmtId="0" fontId="51" fillId="3" borderId="51" xfId="1" applyFont="1" applyFill="1" applyBorder="1" applyAlignment="1">
      <alignment horizontal="left" vertical="center" shrinkToFit="1"/>
    </xf>
    <xf numFmtId="0" fontId="51" fillId="3" borderId="92" xfId="1" applyFont="1" applyFill="1" applyBorder="1" applyAlignment="1">
      <alignment horizontal="left" vertical="center" shrinkToFit="1"/>
    </xf>
    <xf numFmtId="0" fontId="18" fillId="0" borderId="41" xfId="1" applyFont="1" applyBorder="1" applyAlignment="1">
      <alignment horizontal="right" vertical="center"/>
    </xf>
    <xf numFmtId="0" fontId="18" fillId="0" borderId="58" xfId="1" applyFont="1" applyBorder="1" applyAlignment="1">
      <alignment horizontal="right" vertical="center"/>
    </xf>
    <xf numFmtId="0" fontId="18" fillId="0" borderId="59" xfId="1" applyFont="1" applyBorder="1" applyAlignment="1">
      <alignment horizontal="right" vertical="center"/>
    </xf>
    <xf numFmtId="187" fontId="19" fillId="3" borderId="41" xfId="1" applyNumberFormat="1" applyFont="1" applyFill="1" applyBorder="1" applyAlignment="1">
      <alignment horizontal="center" vertical="center" shrinkToFit="1"/>
    </xf>
    <xf numFmtId="187" fontId="19" fillId="3" borderId="59" xfId="1" applyNumberFormat="1" applyFont="1" applyFill="1" applyBorder="1" applyAlignment="1">
      <alignment horizontal="center" vertical="center" shrinkToFit="1"/>
    </xf>
    <xf numFmtId="188" fontId="20" fillId="0" borderId="41" xfId="1" applyNumberFormat="1" applyFont="1" applyBorder="1" applyAlignment="1">
      <alignment horizontal="right" vertical="center" shrinkToFit="1"/>
    </xf>
    <xf numFmtId="188" fontId="20" fillId="0" borderId="60" xfId="1" applyNumberFormat="1" applyFont="1" applyBorder="1" applyAlignment="1">
      <alignment horizontal="right" vertical="center" shrinkToFit="1"/>
    </xf>
    <xf numFmtId="0" fontId="20" fillId="0" borderId="54" xfId="1" applyFont="1" applyBorder="1" applyAlignment="1">
      <alignment horizontal="center" vertical="center" wrapText="1"/>
    </xf>
    <xf numFmtId="0" fontId="20" fillId="0" borderId="55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177" fontId="29" fillId="2" borderId="9" xfId="1" applyNumberFormat="1" applyFont="1" applyFill="1" applyBorder="1" applyAlignment="1" applyProtection="1">
      <alignment horizontal="center" vertical="center" shrinkToFit="1"/>
      <protection locked="0"/>
    </xf>
    <xf numFmtId="177" fontId="29" fillId="2" borderId="11" xfId="1" applyNumberFormat="1" applyFont="1" applyFill="1" applyBorder="1" applyAlignment="1" applyProtection="1">
      <alignment horizontal="center" vertical="center" shrinkToFit="1"/>
      <protection locked="0"/>
    </xf>
    <xf numFmtId="186" fontId="20" fillId="0" borderId="13" xfId="1" applyNumberFormat="1" applyFont="1" applyBorder="1" applyAlignment="1">
      <alignment horizontal="right" vertical="center" shrinkToFit="1"/>
    </xf>
    <xf numFmtId="186" fontId="20" fillId="0" borderId="11" xfId="1" applyNumberFormat="1" applyFont="1" applyBorder="1" applyAlignment="1">
      <alignment horizontal="right" vertical="center" shrinkToFit="1"/>
    </xf>
    <xf numFmtId="0" fontId="9" fillId="0" borderId="0" xfId="9" applyFont="1" applyAlignment="1">
      <alignment horizontal="left" vertical="top" wrapText="1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177" fontId="20" fillId="0" borderId="6" xfId="1" applyNumberFormat="1" applyFont="1" applyBorder="1" applyAlignment="1">
      <alignment horizontal="center" vertical="center" shrinkToFit="1"/>
    </xf>
    <xf numFmtId="177" fontId="20" fillId="0" borderId="8" xfId="1" applyNumberFormat="1" applyFont="1" applyBorder="1" applyAlignment="1">
      <alignment horizontal="center" vertical="center" shrinkToFit="1"/>
    </xf>
    <xf numFmtId="177" fontId="20" fillId="0" borderId="9" xfId="1" applyNumberFormat="1" applyFont="1" applyBorder="1" applyAlignment="1">
      <alignment horizontal="center" vertical="center" shrinkToFit="1"/>
    </xf>
    <xf numFmtId="177" fontId="20" fillId="0" borderId="11" xfId="1" applyNumberFormat="1" applyFont="1" applyBorder="1" applyAlignment="1">
      <alignment horizontal="center" vertical="center" shrinkToFit="1"/>
    </xf>
    <xf numFmtId="186" fontId="20" fillId="0" borderId="6" xfId="1" applyNumberFormat="1" applyFont="1" applyBorder="1" applyAlignment="1">
      <alignment horizontal="right" vertical="center" shrinkToFit="1"/>
    </xf>
    <xf numFmtId="186" fontId="20" fillId="0" borderId="8" xfId="1" applyNumberFormat="1" applyFont="1" applyBorder="1" applyAlignment="1">
      <alignment horizontal="right" vertical="center" shrinkToFit="1"/>
    </xf>
    <xf numFmtId="177" fontId="23" fillId="0" borderId="61" xfId="1" applyNumberFormat="1" applyFont="1" applyBorder="1" applyAlignment="1">
      <alignment horizontal="center" vertical="center" wrapText="1"/>
    </xf>
    <xf numFmtId="177" fontId="23" fillId="0" borderId="56" xfId="1" applyNumberFormat="1" applyFont="1" applyBorder="1" applyAlignment="1">
      <alignment horizontal="center" vertical="center" wrapText="1"/>
    </xf>
    <xf numFmtId="0" fontId="17" fillId="0" borderId="61" xfId="1" applyBorder="1" applyAlignment="1">
      <alignment horizontal="center" vertical="center"/>
    </xf>
    <xf numFmtId="0" fontId="17" fillId="0" borderId="56" xfId="1" applyBorder="1" applyAlignment="1">
      <alignment horizontal="center" vertical="center"/>
    </xf>
    <xf numFmtId="177" fontId="17" fillId="0" borderId="72" xfId="1" applyNumberFormat="1" applyBorder="1" applyAlignment="1">
      <alignment horizontal="center" vertical="center"/>
    </xf>
    <xf numFmtId="177" fontId="17" fillId="0" borderId="63" xfId="1" applyNumberForma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177" fontId="17" fillId="0" borderId="96" xfId="1" applyNumberFormat="1" applyBorder="1" applyAlignment="1">
      <alignment horizontal="center" vertical="center"/>
    </xf>
    <xf numFmtId="177" fontId="17" fillId="0" borderId="97" xfId="1" applyNumberFormat="1" applyBorder="1" applyAlignment="1">
      <alignment horizontal="center" vertical="center"/>
    </xf>
    <xf numFmtId="177" fontId="17" fillId="0" borderId="98" xfId="1" applyNumberFormat="1" applyBorder="1" applyAlignment="1">
      <alignment horizontal="center" vertical="center"/>
    </xf>
    <xf numFmtId="177" fontId="17" fillId="0" borderId="99" xfId="1" applyNumberFormat="1" applyBorder="1" applyAlignment="1">
      <alignment horizontal="center" vertical="center"/>
    </xf>
    <xf numFmtId="177" fontId="17" fillId="0" borderId="73" xfId="1" applyNumberFormat="1" applyBorder="1" applyAlignment="1">
      <alignment horizontal="center" vertical="center"/>
    </xf>
    <xf numFmtId="177" fontId="17" fillId="0" borderId="69" xfId="1" applyNumberFormat="1" applyBorder="1" applyAlignment="1">
      <alignment horizontal="center" vertical="center"/>
    </xf>
    <xf numFmtId="177" fontId="17" fillId="0" borderId="64" xfId="1" applyNumberFormat="1" applyBorder="1" applyAlignment="1">
      <alignment horizontal="center" vertical="center"/>
    </xf>
    <xf numFmtId="177" fontId="17" fillId="0" borderId="60" xfId="1" applyNumberFormat="1" applyBorder="1" applyAlignment="1">
      <alignment horizontal="center" vertical="center"/>
    </xf>
    <xf numFmtId="0" fontId="17" fillId="0" borderId="0" xfId="1" applyAlignment="1">
      <alignment horizontal="left" vertical="center" wrapText="1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38" fontId="0" fillId="0" borderId="65" xfId="2" applyFont="1" applyBorder="1" applyAlignment="1" applyProtection="1">
      <alignment horizontal="center" vertical="center"/>
    </xf>
    <xf numFmtId="38" fontId="0" fillId="0" borderId="66" xfId="2" applyFont="1" applyBorder="1" applyAlignment="1" applyProtection="1">
      <alignment horizontal="center" vertical="center"/>
    </xf>
    <xf numFmtId="38" fontId="0" fillId="0" borderId="67" xfId="2" applyFont="1" applyBorder="1" applyAlignment="1" applyProtection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4" fillId="4" borderId="94" xfId="0" applyFont="1" applyFill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37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180" fontId="14" fillId="0" borderId="75" xfId="0" applyNumberFormat="1" applyFont="1" applyBorder="1" applyAlignment="1">
      <alignment horizontal="center" vertical="center" shrinkToFit="1"/>
    </xf>
    <xf numFmtId="180" fontId="14" fillId="0" borderId="3" xfId="0" applyNumberFormat="1" applyFont="1" applyBorder="1" applyAlignment="1">
      <alignment horizontal="center" vertical="center" shrinkToFit="1"/>
    </xf>
    <xf numFmtId="180" fontId="14" fillId="0" borderId="74" xfId="0" applyNumberFormat="1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179" fontId="14" fillId="0" borderId="77" xfId="0" applyNumberFormat="1" applyFont="1" applyBorder="1" applyAlignment="1">
      <alignment horizontal="center" vertical="center" shrinkToFit="1"/>
    </xf>
    <xf numFmtId="179" fontId="14" fillId="0" borderId="3" xfId="0" applyNumberFormat="1" applyFont="1" applyBorder="1" applyAlignment="1">
      <alignment horizontal="center" vertical="center" shrinkToFit="1"/>
    </xf>
    <xf numFmtId="179" fontId="14" fillId="0" borderId="74" xfId="0" applyNumberFormat="1" applyFont="1" applyBorder="1" applyAlignment="1">
      <alignment horizontal="center" vertical="center" shrinkToFit="1"/>
    </xf>
    <xf numFmtId="49" fontId="14" fillId="0" borderId="75" xfId="0" applyNumberFormat="1" applyFont="1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74" xfId="0" applyFont="1" applyBorder="1" applyAlignment="1">
      <alignment vertical="center" shrinkToFit="1"/>
    </xf>
    <xf numFmtId="0" fontId="14" fillId="0" borderId="76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74" xfId="0" applyNumberFormat="1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49" fontId="12" fillId="0" borderId="75" xfId="0" applyNumberFormat="1" applyFont="1" applyBorder="1" applyAlignment="1">
      <alignment horizontal="center"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37" xfId="0" applyFont="1" applyBorder="1" applyAlignment="1">
      <alignment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92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5" xfId="0" applyFont="1" applyBorder="1" applyAlignment="1">
      <alignment horizontal="right" vertical="center"/>
    </xf>
    <xf numFmtId="0" fontId="2" fillId="0" borderId="75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5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7" fillId="0" borderId="4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2" fillId="0" borderId="76" xfId="0" applyNumberFormat="1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49" fontId="12" fillId="0" borderId="77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176" fontId="14" fillId="0" borderId="36" xfId="0" applyNumberFormat="1" applyFont="1" applyBorder="1" applyAlignment="1">
      <alignment horizontal="center" vertical="center" shrinkToFit="1"/>
    </xf>
    <xf numFmtId="176" fontId="14" fillId="0" borderId="10" xfId="0" applyNumberFormat="1" applyFont="1" applyBorder="1" applyAlignment="1">
      <alignment horizontal="center" vertical="center" shrinkToFit="1"/>
    </xf>
    <xf numFmtId="176" fontId="14" fillId="0" borderId="37" xfId="0" applyNumberFormat="1" applyFont="1" applyBorder="1" applyAlignment="1">
      <alignment horizontal="center" vertical="center" shrinkToFit="1"/>
    </xf>
    <xf numFmtId="176" fontId="14" fillId="0" borderId="77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176" fontId="14" fillId="0" borderId="74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wrapText="1" shrinkToFit="1"/>
    </xf>
    <xf numFmtId="0" fontId="14" fillId="0" borderId="45" xfId="0" applyFont="1" applyBorder="1" applyAlignment="1">
      <alignment horizontal="center" vertical="center" wrapText="1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 shrinkToFit="1"/>
    </xf>
    <xf numFmtId="0" fontId="14" fillId="0" borderId="43" xfId="0" applyFont="1" applyBorder="1" applyAlignment="1">
      <alignment horizontal="center" vertical="center" wrapText="1" shrinkToFit="1"/>
    </xf>
    <xf numFmtId="0" fontId="14" fillId="0" borderId="46" xfId="0" applyFont="1" applyBorder="1" applyAlignment="1">
      <alignment horizontal="center" vertical="center" wrapText="1" shrinkToFit="1"/>
    </xf>
    <xf numFmtId="0" fontId="14" fillId="0" borderId="47" xfId="0" applyFont="1" applyBorder="1" applyAlignment="1">
      <alignment horizontal="center" vertical="center" wrapText="1" shrinkToFit="1"/>
    </xf>
    <xf numFmtId="0" fontId="14" fillId="0" borderId="4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</cellXfs>
  <cellStyles count="52">
    <cellStyle name="20% - アクセント 1 2" xfId="18" xr:uid="{6C0AEEAB-2B93-4D34-8302-BE8F31F728F8}"/>
    <cellStyle name="20% - アクセント 2 2" xfId="17" xr:uid="{93C18706-8288-45AD-B67C-EAFD42CA428D}"/>
    <cellStyle name="20% - アクセント 3 2" xfId="19" xr:uid="{BC53AFAF-73D1-4F8B-9356-6C04F6F72FB1}"/>
    <cellStyle name="20% - アクセント 4 2" xfId="12" xr:uid="{50D5886D-F5E3-42BE-8A2F-17C7875A1614}"/>
    <cellStyle name="20% - アクセント 5 2" xfId="11" xr:uid="{B6EA8E78-5585-4DD3-9758-2FCF842605DD}"/>
    <cellStyle name="20% - アクセント 6 2" xfId="13" xr:uid="{4B6114D1-6BC2-4E3A-9096-928ED2C5CD22}"/>
    <cellStyle name="40% - アクセント 1 2" xfId="16" xr:uid="{34CFBA2D-4455-46F7-A80C-0E8B63EC7F74}"/>
    <cellStyle name="40% - アクセント 2 2" xfId="20" xr:uid="{4569C54B-D75F-4893-80D3-E410384857B3}"/>
    <cellStyle name="40% - アクセント 3 2" xfId="15" xr:uid="{4413596E-96A9-44F1-AB9D-6112624C1965}"/>
    <cellStyle name="40% - アクセント 4 2" xfId="14" xr:uid="{D1CF5F2D-404D-4E6B-A332-DC87967718AC}"/>
    <cellStyle name="40% - アクセント 5 2" xfId="21" xr:uid="{CCCCF308-79B5-44D7-87CF-B8AFC38885BA}"/>
    <cellStyle name="40% - アクセント 6 2" xfId="22" xr:uid="{CF0C9492-DF86-4526-A3C1-F5ABECF32BFE}"/>
    <cellStyle name="60% - アクセント 1 2" xfId="23" xr:uid="{65633FAD-35E1-434B-8BBC-7D90B180A23F}"/>
    <cellStyle name="60% - アクセント 2 2" xfId="24" xr:uid="{5F15CEDD-1A94-4EF8-8B23-9A9F01B7593E}"/>
    <cellStyle name="60% - アクセント 3 2" xfId="25" xr:uid="{2DE8D060-51FF-4CE4-958E-502636A9FCA4}"/>
    <cellStyle name="60% - アクセント 4 2" xfId="26" xr:uid="{F2142D0F-A325-48A6-91FE-BFED7DFEDDE0}"/>
    <cellStyle name="60% - アクセント 5 2" xfId="27" xr:uid="{5B372935-136C-4BD6-A6F2-59725B1CD8CF}"/>
    <cellStyle name="60% - アクセント 6 2" xfId="28" xr:uid="{B6239C86-0783-4BC8-9859-EA90F3E20D2B}"/>
    <cellStyle name="アクセント 1 2" xfId="29" xr:uid="{AD94E8F3-5DFB-4F63-821D-F35083420F6C}"/>
    <cellStyle name="アクセント 2 2" xfId="30" xr:uid="{8848D0DA-3242-41C4-904E-2ABC206EA77C}"/>
    <cellStyle name="アクセント 3 2" xfId="31" xr:uid="{90CAB91E-ACF2-4C63-968F-1322A9B0766A}"/>
    <cellStyle name="アクセント 4 2" xfId="32" xr:uid="{1001A46D-F3BF-4C2D-94B2-069D77D32B26}"/>
    <cellStyle name="アクセント 5 2" xfId="33" xr:uid="{5BF107DF-7ED9-43F5-8CB7-3C80A5A37E89}"/>
    <cellStyle name="アクセント 6 2" xfId="34" xr:uid="{45AEC42F-EA40-456A-916E-8E706944B2BE}"/>
    <cellStyle name="タイトル 2" xfId="35" xr:uid="{D2F53933-0F21-4514-8C20-0C92A9F5EB64}"/>
    <cellStyle name="チェック セル 2" xfId="36" xr:uid="{021B34E4-6078-4885-87D2-E785D7B9282D}"/>
    <cellStyle name="どちらでもない 2" xfId="37" xr:uid="{DB261E8E-011F-4AC5-963A-077495373CF1}"/>
    <cellStyle name="パーセント 2" xfId="3" xr:uid="{00000000-0005-0000-0000-000000000000}"/>
    <cellStyle name="パーセント 3" xfId="4" xr:uid="{00000000-0005-0000-0000-000001000000}"/>
    <cellStyle name="メモ 2" xfId="38" xr:uid="{BB855C95-CABF-4952-BE23-9CA61773B3AA}"/>
    <cellStyle name="リンク セル 2" xfId="39" xr:uid="{41C0F7D4-82B1-4B93-86C5-4FDA707FC74D}"/>
    <cellStyle name="悪い 2" xfId="40" xr:uid="{2E9E9381-B45F-4235-8D8B-F921B4EA55B0}"/>
    <cellStyle name="計算 2" xfId="41" xr:uid="{C84623EA-BD9B-4FF8-9D53-B22D3ECA6A1C}"/>
    <cellStyle name="警告文 2" xfId="42" xr:uid="{35028C05-EE02-4FDD-8797-BCB41FCAD079}"/>
    <cellStyle name="桁区切り" xfId="10" builtinId="6"/>
    <cellStyle name="桁区切り 2" xfId="5" xr:uid="{00000000-0005-0000-0000-000003000000}"/>
    <cellStyle name="桁区切り 3" xfId="2" xr:uid="{00000000-0005-0000-0000-000004000000}"/>
    <cellStyle name="見出し 1 2" xfId="43" xr:uid="{7035790F-4541-41B2-9F59-21D4284F124A}"/>
    <cellStyle name="見出し 2 2" xfId="44" xr:uid="{D86D0078-48B9-4072-BAD4-7CB9F7025528}"/>
    <cellStyle name="見出し 3 2" xfId="45" xr:uid="{DB80282F-E1F2-4D62-A0FA-B6A0CB65785D}"/>
    <cellStyle name="見出し 4 2" xfId="46" xr:uid="{4F7381CF-4E74-443F-8258-F5D2CAE7FC94}"/>
    <cellStyle name="集計 2" xfId="47" xr:uid="{B7C44874-27C6-4CC7-B115-D96710A6770E}"/>
    <cellStyle name="出力 2" xfId="48" xr:uid="{59F9B496-BD97-496D-A5F2-2D74E632248A}"/>
    <cellStyle name="説明文 2" xfId="49" xr:uid="{9CD280E8-EDE0-497C-8888-C18C5985D7C8}"/>
    <cellStyle name="入力 2" xfId="50" xr:uid="{8E7B9D03-B4D2-4D4D-BC54-E1A25A05F85C}"/>
    <cellStyle name="標準" xfId="0" builtinId="0"/>
    <cellStyle name="標準 2" xfId="1" xr:uid="{00000000-0005-0000-0000-000006000000}"/>
    <cellStyle name="標準 2 2" xfId="9" xr:uid="{00000000-0005-0000-0000-000007000000}"/>
    <cellStyle name="標準 3" xfId="6" xr:uid="{00000000-0005-0000-0000-000008000000}"/>
    <cellStyle name="標準 4" xfId="7" xr:uid="{00000000-0005-0000-0000-000009000000}"/>
    <cellStyle name="標準 5" xfId="8" xr:uid="{00000000-0005-0000-0000-00000A000000}"/>
    <cellStyle name="良い 2" xfId="51" xr:uid="{245DD8E9-6E79-4ABC-A6A1-176B73F3CC33}"/>
  </cellStyles>
  <dxfs count="0"/>
  <tableStyles count="0" defaultTableStyle="TableStyleMedium2" defaultPivotStyle="PivotStyleLight16"/>
  <colors>
    <mruColors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P59"/>
  <sheetViews>
    <sheetView showGridLines="0" tabSelected="1" view="pageBreakPreview" zoomScale="70" zoomScaleNormal="70" zoomScaleSheetLayoutView="70" workbookViewId="0">
      <selection activeCell="B3" sqref="B3"/>
    </sheetView>
  </sheetViews>
  <sheetFormatPr defaultRowHeight="12"/>
  <cols>
    <col min="1" max="2" width="2.88671875" style="25" customWidth="1"/>
    <col min="3" max="15" width="8.44140625" style="25" customWidth="1"/>
    <col min="16" max="18" width="8.77734375" style="25" customWidth="1"/>
    <col min="19" max="20" width="8.88671875" style="25"/>
    <col min="21" max="21" width="12.88671875" style="25" customWidth="1"/>
    <col min="22" max="24" width="8.88671875" style="25"/>
    <col min="25" max="25" width="12.44140625" style="25" bestFit="1" customWidth="1"/>
    <col min="26" max="26" width="8.88671875" style="25"/>
    <col min="27" max="27" width="10.5546875" style="25" customWidth="1"/>
    <col min="28" max="28" width="10.109375" style="25" customWidth="1"/>
    <col min="29" max="29" width="12.5546875" style="25" customWidth="1"/>
    <col min="30" max="30" width="16.77734375" style="25" customWidth="1"/>
    <col min="31" max="31" width="8.88671875" style="25"/>
    <col min="32" max="32" width="15.88671875" style="25" customWidth="1"/>
    <col min="33" max="38" width="8.88671875" style="25"/>
    <col min="39" max="39" width="22.5546875" style="25" customWidth="1"/>
    <col min="40" max="256" width="8.88671875" style="25"/>
    <col min="257" max="258" width="2.88671875" style="25" customWidth="1"/>
    <col min="259" max="271" width="8.44140625" style="25" customWidth="1"/>
    <col min="272" max="276" width="8.88671875" style="25"/>
    <col min="277" max="277" width="12.88671875" style="25" customWidth="1"/>
    <col min="278" max="280" width="8.88671875" style="25"/>
    <col min="281" max="281" width="12.44140625" style="25" bestFit="1" customWidth="1"/>
    <col min="282" max="282" width="8.88671875" style="25"/>
    <col min="283" max="283" width="10.33203125" style="25" customWidth="1"/>
    <col min="284" max="287" width="8.88671875" style="25"/>
    <col min="288" max="288" width="15.88671875" style="25" customWidth="1"/>
    <col min="289" max="512" width="8.88671875" style="25"/>
    <col min="513" max="514" width="2.88671875" style="25" customWidth="1"/>
    <col min="515" max="527" width="8.44140625" style="25" customWidth="1"/>
    <col min="528" max="532" width="8.88671875" style="25"/>
    <col min="533" max="533" width="12.88671875" style="25" customWidth="1"/>
    <col min="534" max="536" width="8.88671875" style="25"/>
    <col min="537" max="537" width="12.44140625" style="25" bestFit="1" customWidth="1"/>
    <col min="538" max="538" width="8.88671875" style="25"/>
    <col min="539" max="539" width="10.33203125" style="25" customWidth="1"/>
    <col min="540" max="543" width="8.88671875" style="25"/>
    <col min="544" max="544" width="15.88671875" style="25" customWidth="1"/>
    <col min="545" max="768" width="8.88671875" style="25"/>
    <col min="769" max="770" width="2.88671875" style="25" customWidth="1"/>
    <col min="771" max="783" width="8.44140625" style="25" customWidth="1"/>
    <col min="784" max="788" width="8.88671875" style="25"/>
    <col min="789" max="789" width="12.88671875" style="25" customWidth="1"/>
    <col min="790" max="792" width="8.88671875" style="25"/>
    <col min="793" max="793" width="12.44140625" style="25" bestFit="1" customWidth="1"/>
    <col min="794" max="794" width="8.88671875" style="25"/>
    <col min="795" max="795" width="10.33203125" style="25" customWidth="1"/>
    <col min="796" max="799" width="8.88671875" style="25"/>
    <col min="800" max="800" width="15.88671875" style="25" customWidth="1"/>
    <col min="801" max="1024" width="8.88671875" style="25"/>
    <col min="1025" max="1026" width="2.88671875" style="25" customWidth="1"/>
    <col min="1027" max="1039" width="8.44140625" style="25" customWidth="1"/>
    <col min="1040" max="1044" width="8.88671875" style="25"/>
    <col min="1045" max="1045" width="12.88671875" style="25" customWidth="1"/>
    <col min="1046" max="1048" width="8.88671875" style="25"/>
    <col min="1049" max="1049" width="12.44140625" style="25" bestFit="1" customWidth="1"/>
    <col min="1050" max="1050" width="8.88671875" style="25"/>
    <col min="1051" max="1051" width="10.33203125" style="25" customWidth="1"/>
    <col min="1052" max="1055" width="8.88671875" style="25"/>
    <col min="1056" max="1056" width="15.88671875" style="25" customWidth="1"/>
    <col min="1057" max="1280" width="8.88671875" style="25"/>
    <col min="1281" max="1282" width="2.88671875" style="25" customWidth="1"/>
    <col min="1283" max="1295" width="8.44140625" style="25" customWidth="1"/>
    <col min="1296" max="1300" width="8.88671875" style="25"/>
    <col min="1301" max="1301" width="12.88671875" style="25" customWidth="1"/>
    <col min="1302" max="1304" width="8.88671875" style="25"/>
    <col min="1305" max="1305" width="12.44140625" style="25" bestFit="1" customWidth="1"/>
    <col min="1306" max="1306" width="8.88671875" style="25"/>
    <col min="1307" max="1307" width="10.33203125" style="25" customWidth="1"/>
    <col min="1308" max="1311" width="8.88671875" style="25"/>
    <col min="1312" max="1312" width="15.88671875" style="25" customWidth="1"/>
    <col min="1313" max="1536" width="8.88671875" style="25"/>
    <col min="1537" max="1538" width="2.88671875" style="25" customWidth="1"/>
    <col min="1539" max="1551" width="8.44140625" style="25" customWidth="1"/>
    <col min="1552" max="1556" width="8.88671875" style="25"/>
    <col min="1557" max="1557" width="12.88671875" style="25" customWidth="1"/>
    <col min="1558" max="1560" width="8.88671875" style="25"/>
    <col min="1561" max="1561" width="12.44140625" style="25" bestFit="1" customWidth="1"/>
    <col min="1562" max="1562" width="8.88671875" style="25"/>
    <col min="1563" max="1563" width="10.33203125" style="25" customWidth="1"/>
    <col min="1564" max="1567" width="8.88671875" style="25"/>
    <col min="1568" max="1568" width="15.88671875" style="25" customWidth="1"/>
    <col min="1569" max="1792" width="8.88671875" style="25"/>
    <col min="1793" max="1794" width="2.88671875" style="25" customWidth="1"/>
    <col min="1795" max="1807" width="8.44140625" style="25" customWidth="1"/>
    <col min="1808" max="1812" width="8.88671875" style="25"/>
    <col min="1813" max="1813" width="12.88671875" style="25" customWidth="1"/>
    <col min="1814" max="1816" width="8.88671875" style="25"/>
    <col min="1817" max="1817" width="12.44140625" style="25" bestFit="1" customWidth="1"/>
    <col min="1818" max="1818" width="8.88671875" style="25"/>
    <col min="1819" max="1819" width="10.33203125" style="25" customWidth="1"/>
    <col min="1820" max="1823" width="8.88671875" style="25"/>
    <col min="1824" max="1824" width="15.88671875" style="25" customWidth="1"/>
    <col min="1825" max="2048" width="8.88671875" style="25"/>
    <col min="2049" max="2050" width="2.88671875" style="25" customWidth="1"/>
    <col min="2051" max="2063" width="8.44140625" style="25" customWidth="1"/>
    <col min="2064" max="2068" width="8.88671875" style="25"/>
    <col min="2069" max="2069" width="12.88671875" style="25" customWidth="1"/>
    <col min="2070" max="2072" width="8.88671875" style="25"/>
    <col min="2073" max="2073" width="12.44140625" style="25" bestFit="1" customWidth="1"/>
    <col min="2074" max="2074" width="8.88671875" style="25"/>
    <col min="2075" max="2075" width="10.33203125" style="25" customWidth="1"/>
    <col min="2076" max="2079" width="8.88671875" style="25"/>
    <col min="2080" max="2080" width="15.88671875" style="25" customWidth="1"/>
    <col min="2081" max="2304" width="8.88671875" style="25"/>
    <col min="2305" max="2306" width="2.88671875" style="25" customWidth="1"/>
    <col min="2307" max="2319" width="8.44140625" style="25" customWidth="1"/>
    <col min="2320" max="2324" width="8.88671875" style="25"/>
    <col min="2325" max="2325" width="12.88671875" style="25" customWidth="1"/>
    <col min="2326" max="2328" width="8.88671875" style="25"/>
    <col min="2329" max="2329" width="12.44140625" style="25" bestFit="1" customWidth="1"/>
    <col min="2330" max="2330" width="8.88671875" style="25"/>
    <col min="2331" max="2331" width="10.33203125" style="25" customWidth="1"/>
    <col min="2332" max="2335" width="8.88671875" style="25"/>
    <col min="2336" max="2336" width="15.88671875" style="25" customWidth="1"/>
    <col min="2337" max="2560" width="8.88671875" style="25"/>
    <col min="2561" max="2562" width="2.88671875" style="25" customWidth="1"/>
    <col min="2563" max="2575" width="8.44140625" style="25" customWidth="1"/>
    <col min="2576" max="2580" width="8.88671875" style="25"/>
    <col min="2581" max="2581" width="12.88671875" style="25" customWidth="1"/>
    <col min="2582" max="2584" width="8.88671875" style="25"/>
    <col min="2585" max="2585" width="12.44140625" style="25" bestFit="1" customWidth="1"/>
    <col min="2586" max="2586" width="8.88671875" style="25"/>
    <col min="2587" max="2587" width="10.33203125" style="25" customWidth="1"/>
    <col min="2588" max="2591" width="8.88671875" style="25"/>
    <col min="2592" max="2592" width="15.88671875" style="25" customWidth="1"/>
    <col min="2593" max="2816" width="8.88671875" style="25"/>
    <col min="2817" max="2818" width="2.88671875" style="25" customWidth="1"/>
    <col min="2819" max="2831" width="8.44140625" style="25" customWidth="1"/>
    <col min="2832" max="2836" width="8.88671875" style="25"/>
    <col min="2837" max="2837" width="12.88671875" style="25" customWidth="1"/>
    <col min="2838" max="2840" width="8.88671875" style="25"/>
    <col min="2841" max="2841" width="12.44140625" style="25" bestFit="1" customWidth="1"/>
    <col min="2842" max="2842" width="8.88671875" style="25"/>
    <col min="2843" max="2843" width="10.33203125" style="25" customWidth="1"/>
    <col min="2844" max="2847" width="8.88671875" style="25"/>
    <col min="2848" max="2848" width="15.88671875" style="25" customWidth="1"/>
    <col min="2849" max="3072" width="8.88671875" style="25"/>
    <col min="3073" max="3074" width="2.88671875" style="25" customWidth="1"/>
    <col min="3075" max="3087" width="8.44140625" style="25" customWidth="1"/>
    <col min="3088" max="3092" width="8.88671875" style="25"/>
    <col min="3093" max="3093" width="12.88671875" style="25" customWidth="1"/>
    <col min="3094" max="3096" width="8.88671875" style="25"/>
    <col min="3097" max="3097" width="12.44140625" style="25" bestFit="1" customWidth="1"/>
    <col min="3098" max="3098" width="8.88671875" style="25"/>
    <col min="3099" max="3099" width="10.33203125" style="25" customWidth="1"/>
    <col min="3100" max="3103" width="8.88671875" style="25"/>
    <col min="3104" max="3104" width="15.88671875" style="25" customWidth="1"/>
    <col min="3105" max="3328" width="8.88671875" style="25"/>
    <col min="3329" max="3330" width="2.88671875" style="25" customWidth="1"/>
    <col min="3331" max="3343" width="8.44140625" style="25" customWidth="1"/>
    <col min="3344" max="3348" width="8.88671875" style="25"/>
    <col min="3349" max="3349" width="12.88671875" style="25" customWidth="1"/>
    <col min="3350" max="3352" width="8.88671875" style="25"/>
    <col min="3353" max="3353" width="12.44140625" style="25" bestFit="1" customWidth="1"/>
    <col min="3354" max="3354" width="8.88671875" style="25"/>
    <col min="3355" max="3355" width="10.33203125" style="25" customWidth="1"/>
    <col min="3356" max="3359" width="8.88671875" style="25"/>
    <col min="3360" max="3360" width="15.88671875" style="25" customWidth="1"/>
    <col min="3361" max="3584" width="8.88671875" style="25"/>
    <col min="3585" max="3586" width="2.88671875" style="25" customWidth="1"/>
    <col min="3587" max="3599" width="8.44140625" style="25" customWidth="1"/>
    <col min="3600" max="3604" width="8.88671875" style="25"/>
    <col min="3605" max="3605" width="12.88671875" style="25" customWidth="1"/>
    <col min="3606" max="3608" width="8.88671875" style="25"/>
    <col min="3609" max="3609" width="12.44140625" style="25" bestFit="1" customWidth="1"/>
    <col min="3610" max="3610" width="8.88671875" style="25"/>
    <col min="3611" max="3611" width="10.33203125" style="25" customWidth="1"/>
    <col min="3612" max="3615" width="8.88671875" style="25"/>
    <col min="3616" max="3616" width="15.88671875" style="25" customWidth="1"/>
    <col min="3617" max="3840" width="8.88671875" style="25"/>
    <col min="3841" max="3842" width="2.88671875" style="25" customWidth="1"/>
    <col min="3843" max="3855" width="8.44140625" style="25" customWidth="1"/>
    <col min="3856" max="3860" width="8.88671875" style="25"/>
    <col min="3861" max="3861" width="12.88671875" style="25" customWidth="1"/>
    <col min="3862" max="3864" width="8.88671875" style="25"/>
    <col min="3865" max="3865" width="12.44140625" style="25" bestFit="1" customWidth="1"/>
    <col min="3866" max="3866" width="8.88671875" style="25"/>
    <col min="3867" max="3867" width="10.33203125" style="25" customWidth="1"/>
    <col min="3868" max="3871" width="8.88671875" style="25"/>
    <col min="3872" max="3872" width="15.88671875" style="25" customWidth="1"/>
    <col min="3873" max="4096" width="8.88671875" style="25"/>
    <col min="4097" max="4098" width="2.88671875" style="25" customWidth="1"/>
    <col min="4099" max="4111" width="8.44140625" style="25" customWidth="1"/>
    <col min="4112" max="4116" width="8.88671875" style="25"/>
    <col min="4117" max="4117" width="12.88671875" style="25" customWidth="1"/>
    <col min="4118" max="4120" width="8.88671875" style="25"/>
    <col min="4121" max="4121" width="12.44140625" style="25" bestFit="1" customWidth="1"/>
    <col min="4122" max="4122" width="8.88671875" style="25"/>
    <col min="4123" max="4123" width="10.33203125" style="25" customWidth="1"/>
    <col min="4124" max="4127" width="8.88671875" style="25"/>
    <col min="4128" max="4128" width="15.88671875" style="25" customWidth="1"/>
    <col min="4129" max="4352" width="8.88671875" style="25"/>
    <col min="4353" max="4354" width="2.88671875" style="25" customWidth="1"/>
    <col min="4355" max="4367" width="8.44140625" style="25" customWidth="1"/>
    <col min="4368" max="4372" width="8.88671875" style="25"/>
    <col min="4373" max="4373" width="12.88671875" style="25" customWidth="1"/>
    <col min="4374" max="4376" width="8.88671875" style="25"/>
    <col min="4377" max="4377" width="12.44140625" style="25" bestFit="1" customWidth="1"/>
    <col min="4378" max="4378" width="8.88671875" style="25"/>
    <col min="4379" max="4379" width="10.33203125" style="25" customWidth="1"/>
    <col min="4380" max="4383" width="8.88671875" style="25"/>
    <col min="4384" max="4384" width="15.88671875" style="25" customWidth="1"/>
    <col min="4385" max="4608" width="8.88671875" style="25"/>
    <col min="4609" max="4610" width="2.88671875" style="25" customWidth="1"/>
    <col min="4611" max="4623" width="8.44140625" style="25" customWidth="1"/>
    <col min="4624" max="4628" width="8.88671875" style="25"/>
    <col min="4629" max="4629" width="12.88671875" style="25" customWidth="1"/>
    <col min="4630" max="4632" width="8.88671875" style="25"/>
    <col min="4633" max="4633" width="12.44140625" style="25" bestFit="1" customWidth="1"/>
    <col min="4634" max="4634" width="8.88671875" style="25"/>
    <col min="4635" max="4635" width="10.33203125" style="25" customWidth="1"/>
    <col min="4636" max="4639" width="8.88671875" style="25"/>
    <col min="4640" max="4640" width="15.88671875" style="25" customWidth="1"/>
    <col min="4641" max="4864" width="8.88671875" style="25"/>
    <col min="4865" max="4866" width="2.88671875" style="25" customWidth="1"/>
    <col min="4867" max="4879" width="8.44140625" style="25" customWidth="1"/>
    <col min="4880" max="4884" width="8.88671875" style="25"/>
    <col min="4885" max="4885" width="12.88671875" style="25" customWidth="1"/>
    <col min="4886" max="4888" width="8.88671875" style="25"/>
    <col min="4889" max="4889" width="12.44140625" style="25" bestFit="1" customWidth="1"/>
    <col min="4890" max="4890" width="8.88671875" style="25"/>
    <col min="4891" max="4891" width="10.33203125" style="25" customWidth="1"/>
    <col min="4892" max="4895" width="8.88671875" style="25"/>
    <col min="4896" max="4896" width="15.88671875" style="25" customWidth="1"/>
    <col min="4897" max="5120" width="8.88671875" style="25"/>
    <col min="5121" max="5122" width="2.88671875" style="25" customWidth="1"/>
    <col min="5123" max="5135" width="8.44140625" style="25" customWidth="1"/>
    <col min="5136" max="5140" width="8.88671875" style="25"/>
    <col min="5141" max="5141" width="12.88671875" style="25" customWidth="1"/>
    <col min="5142" max="5144" width="8.88671875" style="25"/>
    <col min="5145" max="5145" width="12.44140625" style="25" bestFit="1" customWidth="1"/>
    <col min="5146" max="5146" width="8.88671875" style="25"/>
    <col min="5147" max="5147" width="10.33203125" style="25" customWidth="1"/>
    <col min="5148" max="5151" width="8.88671875" style="25"/>
    <col min="5152" max="5152" width="15.88671875" style="25" customWidth="1"/>
    <col min="5153" max="5376" width="8.88671875" style="25"/>
    <col min="5377" max="5378" width="2.88671875" style="25" customWidth="1"/>
    <col min="5379" max="5391" width="8.44140625" style="25" customWidth="1"/>
    <col min="5392" max="5396" width="8.88671875" style="25"/>
    <col min="5397" max="5397" width="12.88671875" style="25" customWidth="1"/>
    <col min="5398" max="5400" width="8.88671875" style="25"/>
    <col min="5401" max="5401" width="12.44140625" style="25" bestFit="1" customWidth="1"/>
    <col min="5402" max="5402" width="8.88671875" style="25"/>
    <col min="5403" max="5403" width="10.33203125" style="25" customWidth="1"/>
    <col min="5404" max="5407" width="8.88671875" style="25"/>
    <col min="5408" max="5408" width="15.88671875" style="25" customWidth="1"/>
    <col min="5409" max="5632" width="8.88671875" style="25"/>
    <col min="5633" max="5634" width="2.88671875" style="25" customWidth="1"/>
    <col min="5635" max="5647" width="8.44140625" style="25" customWidth="1"/>
    <col min="5648" max="5652" width="8.88671875" style="25"/>
    <col min="5653" max="5653" width="12.88671875" style="25" customWidth="1"/>
    <col min="5654" max="5656" width="8.88671875" style="25"/>
    <col min="5657" max="5657" width="12.44140625" style="25" bestFit="1" customWidth="1"/>
    <col min="5658" max="5658" width="8.88671875" style="25"/>
    <col min="5659" max="5659" width="10.33203125" style="25" customWidth="1"/>
    <col min="5660" max="5663" width="8.88671875" style="25"/>
    <col min="5664" max="5664" width="15.88671875" style="25" customWidth="1"/>
    <col min="5665" max="5888" width="8.88671875" style="25"/>
    <col min="5889" max="5890" width="2.88671875" style="25" customWidth="1"/>
    <col min="5891" max="5903" width="8.44140625" style="25" customWidth="1"/>
    <col min="5904" max="5908" width="8.88671875" style="25"/>
    <col min="5909" max="5909" width="12.88671875" style="25" customWidth="1"/>
    <col min="5910" max="5912" width="8.88671875" style="25"/>
    <col min="5913" max="5913" width="12.44140625" style="25" bestFit="1" customWidth="1"/>
    <col min="5914" max="5914" width="8.88671875" style="25"/>
    <col min="5915" max="5915" width="10.33203125" style="25" customWidth="1"/>
    <col min="5916" max="5919" width="8.88671875" style="25"/>
    <col min="5920" max="5920" width="15.88671875" style="25" customWidth="1"/>
    <col min="5921" max="6144" width="8.88671875" style="25"/>
    <col min="6145" max="6146" width="2.88671875" style="25" customWidth="1"/>
    <col min="6147" max="6159" width="8.44140625" style="25" customWidth="1"/>
    <col min="6160" max="6164" width="8.88671875" style="25"/>
    <col min="6165" max="6165" width="12.88671875" style="25" customWidth="1"/>
    <col min="6166" max="6168" width="8.88671875" style="25"/>
    <col min="6169" max="6169" width="12.44140625" style="25" bestFit="1" customWidth="1"/>
    <col min="6170" max="6170" width="8.88671875" style="25"/>
    <col min="6171" max="6171" width="10.33203125" style="25" customWidth="1"/>
    <col min="6172" max="6175" width="8.88671875" style="25"/>
    <col min="6176" max="6176" width="15.88671875" style="25" customWidth="1"/>
    <col min="6177" max="6400" width="8.88671875" style="25"/>
    <col min="6401" max="6402" width="2.88671875" style="25" customWidth="1"/>
    <col min="6403" max="6415" width="8.44140625" style="25" customWidth="1"/>
    <col min="6416" max="6420" width="8.88671875" style="25"/>
    <col min="6421" max="6421" width="12.88671875" style="25" customWidth="1"/>
    <col min="6422" max="6424" width="8.88671875" style="25"/>
    <col min="6425" max="6425" width="12.44140625" style="25" bestFit="1" customWidth="1"/>
    <col min="6426" max="6426" width="8.88671875" style="25"/>
    <col min="6427" max="6427" width="10.33203125" style="25" customWidth="1"/>
    <col min="6428" max="6431" width="8.88671875" style="25"/>
    <col min="6432" max="6432" width="15.88671875" style="25" customWidth="1"/>
    <col min="6433" max="6656" width="8.88671875" style="25"/>
    <col min="6657" max="6658" width="2.88671875" style="25" customWidth="1"/>
    <col min="6659" max="6671" width="8.44140625" style="25" customWidth="1"/>
    <col min="6672" max="6676" width="8.88671875" style="25"/>
    <col min="6677" max="6677" width="12.88671875" style="25" customWidth="1"/>
    <col min="6678" max="6680" width="8.88671875" style="25"/>
    <col min="6681" max="6681" width="12.44140625" style="25" bestFit="1" customWidth="1"/>
    <col min="6682" max="6682" width="8.88671875" style="25"/>
    <col min="6683" max="6683" width="10.33203125" style="25" customWidth="1"/>
    <col min="6684" max="6687" width="8.88671875" style="25"/>
    <col min="6688" max="6688" width="15.88671875" style="25" customWidth="1"/>
    <col min="6689" max="6912" width="8.88671875" style="25"/>
    <col min="6913" max="6914" width="2.88671875" style="25" customWidth="1"/>
    <col min="6915" max="6927" width="8.44140625" style="25" customWidth="1"/>
    <col min="6928" max="6932" width="8.88671875" style="25"/>
    <col min="6933" max="6933" width="12.88671875" style="25" customWidth="1"/>
    <col min="6934" max="6936" width="8.88671875" style="25"/>
    <col min="6937" max="6937" width="12.44140625" style="25" bestFit="1" customWidth="1"/>
    <col min="6938" max="6938" width="8.88671875" style="25"/>
    <col min="6939" max="6939" width="10.33203125" style="25" customWidth="1"/>
    <col min="6940" max="6943" width="8.88671875" style="25"/>
    <col min="6944" max="6944" width="15.88671875" style="25" customWidth="1"/>
    <col min="6945" max="7168" width="8.88671875" style="25"/>
    <col min="7169" max="7170" width="2.88671875" style="25" customWidth="1"/>
    <col min="7171" max="7183" width="8.44140625" style="25" customWidth="1"/>
    <col min="7184" max="7188" width="8.88671875" style="25"/>
    <col min="7189" max="7189" width="12.88671875" style="25" customWidth="1"/>
    <col min="7190" max="7192" width="8.88671875" style="25"/>
    <col min="7193" max="7193" width="12.44140625" style="25" bestFit="1" customWidth="1"/>
    <col min="7194" max="7194" width="8.88671875" style="25"/>
    <col min="7195" max="7195" width="10.33203125" style="25" customWidth="1"/>
    <col min="7196" max="7199" width="8.88671875" style="25"/>
    <col min="7200" max="7200" width="15.88671875" style="25" customWidth="1"/>
    <col min="7201" max="7424" width="8.88671875" style="25"/>
    <col min="7425" max="7426" width="2.88671875" style="25" customWidth="1"/>
    <col min="7427" max="7439" width="8.44140625" style="25" customWidth="1"/>
    <col min="7440" max="7444" width="8.88671875" style="25"/>
    <col min="7445" max="7445" width="12.88671875" style="25" customWidth="1"/>
    <col min="7446" max="7448" width="8.88671875" style="25"/>
    <col min="7449" max="7449" width="12.44140625" style="25" bestFit="1" customWidth="1"/>
    <col min="7450" max="7450" width="8.88671875" style="25"/>
    <col min="7451" max="7451" width="10.33203125" style="25" customWidth="1"/>
    <col min="7452" max="7455" width="8.88671875" style="25"/>
    <col min="7456" max="7456" width="15.88671875" style="25" customWidth="1"/>
    <col min="7457" max="7680" width="8.88671875" style="25"/>
    <col min="7681" max="7682" width="2.88671875" style="25" customWidth="1"/>
    <col min="7683" max="7695" width="8.44140625" style="25" customWidth="1"/>
    <col min="7696" max="7700" width="8.88671875" style="25"/>
    <col min="7701" max="7701" width="12.88671875" style="25" customWidth="1"/>
    <col min="7702" max="7704" width="8.88671875" style="25"/>
    <col min="7705" max="7705" width="12.44140625" style="25" bestFit="1" customWidth="1"/>
    <col min="7706" max="7706" width="8.88671875" style="25"/>
    <col min="7707" max="7707" width="10.33203125" style="25" customWidth="1"/>
    <col min="7708" max="7711" width="8.88671875" style="25"/>
    <col min="7712" max="7712" width="15.88671875" style="25" customWidth="1"/>
    <col min="7713" max="7936" width="8.88671875" style="25"/>
    <col min="7937" max="7938" width="2.88671875" style="25" customWidth="1"/>
    <col min="7939" max="7951" width="8.44140625" style="25" customWidth="1"/>
    <col min="7952" max="7956" width="8.88671875" style="25"/>
    <col min="7957" max="7957" width="12.88671875" style="25" customWidth="1"/>
    <col min="7958" max="7960" width="8.88671875" style="25"/>
    <col min="7961" max="7961" width="12.44140625" style="25" bestFit="1" customWidth="1"/>
    <col min="7962" max="7962" width="8.88671875" style="25"/>
    <col min="7963" max="7963" width="10.33203125" style="25" customWidth="1"/>
    <col min="7964" max="7967" width="8.88671875" style="25"/>
    <col min="7968" max="7968" width="15.88671875" style="25" customWidth="1"/>
    <col min="7969" max="8192" width="8.88671875" style="25"/>
    <col min="8193" max="8194" width="2.88671875" style="25" customWidth="1"/>
    <col min="8195" max="8207" width="8.44140625" style="25" customWidth="1"/>
    <col min="8208" max="8212" width="8.88671875" style="25"/>
    <col min="8213" max="8213" width="12.88671875" style="25" customWidth="1"/>
    <col min="8214" max="8216" width="8.88671875" style="25"/>
    <col min="8217" max="8217" width="12.44140625" style="25" bestFit="1" customWidth="1"/>
    <col min="8218" max="8218" width="8.88671875" style="25"/>
    <col min="8219" max="8219" width="10.33203125" style="25" customWidth="1"/>
    <col min="8220" max="8223" width="8.88671875" style="25"/>
    <col min="8224" max="8224" width="15.88671875" style="25" customWidth="1"/>
    <col min="8225" max="8448" width="8.88671875" style="25"/>
    <col min="8449" max="8450" width="2.88671875" style="25" customWidth="1"/>
    <col min="8451" max="8463" width="8.44140625" style="25" customWidth="1"/>
    <col min="8464" max="8468" width="8.88671875" style="25"/>
    <col min="8469" max="8469" width="12.88671875" style="25" customWidth="1"/>
    <col min="8470" max="8472" width="8.88671875" style="25"/>
    <col min="8473" max="8473" width="12.44140625" style="25" bestFit="1" customWidth="1"/>
    <col min="8474" max="8474" width="8.88671875" style="25"/>
    <col min="8475" max="8475" width="10.33203125" style="25" customWidth="1"/>
    <col min="8476" max="8479" width="8.88671875" style="25"/>
    <col min="8480" max="8480" width="15.88671875" style="25" customWidth="1"/>
    <col min="8481" max="8704" width="8.88671875" style="25"/>
    <col min="8705" max="8706" width="2.88671875" style="25" customWidth="1"/>
    <col min="8707" max="8719" width="8.44140625" style="25" customWidth="1"/>
    <col min="8720" max="8724" width="8.88671875" style="25"/>
    <col min="8725" max="8725" width="12.88671875" style="25" customWidth="1"/>
    <col min="8726" max="8728" width="8.88671875" style="25"/>
    <col min="8729" max="8729" width="12.44140625" style="25" bestFit="1" customWidth="1"/>
    <col min="8730" max="8730" width="8.88671875" style="25"/>
    <col min="8731" max="8731" width="10.33203125" style="25" customWidth="1"/>
    <col min="8732" max="8735" width="8.88671875" style="25"/>
    <col min="8736" max="8736" width="15.88671875" style="25" customWidth="1"/>
    <col min="8737" max="8960" width="8.88671875" style="25"/>
    <col min="8961" max="8962" width="2.88671875" style="25" customWidth="1"/>
    <col min="8963" max="8975" width="8.44140625" style="25" customWidth="1"/>
    <col min="8976" max="8980" width="8.88671875" style="25"/>
    <col min="8981" max="8981" width="12.88671875" style="25" customWidth="1"/>
    <col min="8982" max="8984" width="8.88671875" style="25"/>
    <col min="8985" max="8985" width="12.44140625" style="25" bestFit="1" customWidth="1"/>
    <col min="8986" max="8986" width="8.88671875" style="25"/>
    <col min="8987" max="8987" width="10.33203125" style="25" customWidth="1"/>
    <col min="8988" max="8991" width="8.88671875" style="25"/>
    <col min="8992" max="8992" width="15.88671875" style="25" customWidth="1"/>
    <col min="8993" max="9216" width="8.88671875" style="25"/>
    <col min="9217" max="9218" width="2.88671875" style="25" customWidth="1"/>
    <col min="9219" max="9231" width="8.44140625" style="25" customWidth="1"/>
    <col min="9232" max="9236" width="8.88671875" style="25"/>
    <col min="9237" max="9237" width="12.88671875" style="25" customWidth="1"/>
    <col min="9238" max="9240" width="8.88671875" style="25"/>
    <col min="9241" max="9241" width="12.44140625" style="25" bestFit="1" customWidth="1"/>
    <col min="9242" max="9242" width="8.88671875" style="25"/>
    <col min="9243" max="9243" width="10.33203125" style="25" customWidth="1"/>
    <col min="9244" max="9247" width="8.88671875" style="25"/>
    <col min="9248" max="9248" width="15.88671875" style="25" customWidth="1"/>
    <col min="9249" max="9472" width="8.88671875" style="25"/>
    <col min="9473" max="9474" width="2.88671875" style="25" customWidth="1"/>
    <col min="9475" max="9487" width="8.44140625" style="25" customWidth="1"/>
    <col min="9488" max="9492" width="8.88671875" style="25"/>
    <col min="9493" max="9493" width="12.88671875" style="25" customWidth="1"/>
    <col min="9494" max="9496" width="8.88671875" style="25"/>
    <col min="9497" max="9497" width="12.44140625" style="25" bestFit="1" customWidth="1"/>
    <col min="9498" max="9498" width="8.88671875" style="25"/>
    <col min="9499" max="9499" width="10.33203125" style="25" customWidth="1"/>
    <col min="9500" max="9503" width="8.88671875" style="25"/>
    <col min="9504" max="9504" width="15.88671875" style="25" customWidth="1"/>
    <col min="9505" max="9728" width="8.88671875" style="25"/>
    <col min="9729" max="9730" width="2.88671875" style="25" customWidth="1"/>
    <col min="9731" max="9743" width="8.44140625" style="25" customWidth="1"/>
    <col min="9744" max="9748" width="8.88671875" style="25"/>
    <col min="9749" max="9749" width="12.88671875" style="25" customWidth="1"/>
    <col min="9750" max="9752" width="8.88671875" style="25"/>
    <col min="9753" max="9753" width="12.44140625" style="25" bestFit="1" customWidth="1"/>
    <col min="9754" max="9754" width="8.88671875" style="25"/>
    <col min="9755" max="9755" width="10.33203125" style="25" customWidth="1"/>
    <col min="9756" max="9759" width="8.88671875" style="25"/>
    <col min="9760" max="9760" width="15.88671875" style="25" customWidth="1"/>
    <col min="9761" max="9984" width="8.88671875" style="25"/>
    <col min="9985" max="9986" width="2.88671875" style="25" customWidth="1"/>
    <col min="9987" max="9999" width="8.44140625" style="25" customWidth="1"/>
    <col min="10000" max="10004" width="8.88671875" style="25"/>
    <col min="10005" max="10005" width="12.88671875" style="25" customWidth="1"/>
    <col min="10006" max="10008" width="8.88671875" style="25"/>
    <col min="10009" max="10009" width="12.44140625" style="25" bestFit="1" customWidth="1"/>
    <col min="10010" max="10010" width="8.88671875" style="25"/>
    <col min="10011" max="10011" width="10.33203125" style="25" customWidth="1"/>
    <col min="10012" max="10015" width="8.88671875" style="25"/>
    <col min="10016" max="10016" width="15.88671875" style="25" customWidth="1"/>
    <col min="10017" max="10240" width="8.88671875" style="25"/>
    <col min="10241" max="10242" width="2.88671875" style="25" customWidth="1"/>
    <col min="10243" max="10255" width="8.44140625" style="25" customWidth="1"/>
    <col min="10256" max="10260" width="8.88671875" style="25"/>
    <col min="10261" max="10261" width="12.88671875" style="25" customWidth="1"/>
    <col min="10262" max="10264" width="8.88671875" style="25"/>
    <col min="10265" max="10265" width="12.44140625" style="25" bestFit="1" customWidth="1"/>
    <col min="10266" max="10266" width="8.88671875" style="25"/>
    <col min="10267" max="10267" width="10.33203125" style="25" customWidth="1"/>
    <col min="10268" max="10271" width="8.88671875" style="25"/>
    <col min="10272" max="10272" width="15.88671875" style="25" customWidth="1"/>
    <col min="10273" max="10496" width="8.88671875" style="25"/>
    <col min="10497" max="10498" width="2.88671875" style="25" customWidth="1"/>
    <col min="10499" max="10511" width="8.44140625" style="25" customWidth="1"/>
    <col min="10512" max="10516" width="8.88671875" style="25"/>
    <col min="10517" max="10517" width="12.88671875" style="25" customWidth="1"/>
    <col min="10518" max="10520" width="8.88671875" style="25"/>
    <col min="10521" max="10521" width="12.44140625" style="25" bestFit="1" customWidth="1"/>
    <col min="10522" max="10522" width="8.88671875" style="25"/>
    <col min="10523" max="10523" width="10.33203125" style="25" customWidth="1"/>
    <col min="10524" max="10527" width="8.88671875" style="25"/>
    <col min="10528" max="10528" width="15.88671875" style="25" customWidth="1"/>
    <col min="10529" max="10752" width="8.88671875" style="25"/>
    <col min="10753" max="10754" width="2.88671875" style="25" customWidth="1"/>
    <col min="10755" max="10767" width="8.44140625" style="25" customWidth="1"/>
    <col min="10768" max="10772" width="8.88671875" style="25"/>
    <col min="10773" max="10773" width="12.88671875" style="25" customWidth="1"/>
    <col min="10774" max="10776" width="8.88671875" style="25"/>
    <col min="10777" max="10777" width="12.44140625" style="25" bestFit="1" customWidth="1"/>
    <col min="10778" max="10778" width="8.88671875" style="25"/>
    <col min="10779" max="10779" width="10.33203125" style="25" customWidth="1"/>
    <col min="10780" max="10783" width="8.88671875" style="25"/>
    <col min="10784" max="10784" width="15.88671875" style="25" customWidth="1"/>
    <col min="10785" max="11008" width="8.88671875" style="25"/>
    <col min="11009" max="11010" width="2.88671875" style="25" customWidth="1"/>
    <col min="11011" max="11023" width="8.44140625" style="25" customWidth="1"/>
    <col min="11024" max="11028" width="8.88671875" style="25"/>
    <col min="11029" max="11029" width="12.88671875" style="25" customWidth="1"/>
    <col min="11030" max="11032" width="8.88671875" style="25"/>
    <col min="11033" max="11033" width="12.44140625" style="25" bestFit="1" customWidth="1"/>
    <col min="11034" max="11034" width="8.88671875" style="25"/>
    <col min="11035" max="11035" width="10.33203125" style="25" customWidth="1"/>
    <col min="11036" max="11039" width="8.88671875" style="25"/>
    <col min="11040" max="11040" width="15.88671875" style="25" customWidth="1"/>
    <col min="11041" max="11264" width="8.88671875" style="25"/>
    <col min="11265" max="11266" width="2.88671875" style="25" customWidth="1"/>
    <col min="11267" max="11279" width="8.44140625" style="25" customWidth="1"/>
    <col min="11280" max="11284" width="8.88671875" style="25"/>
    <col min="11285" max="11285" width="12.88671875" style="25" customWidth="1"/>
    <col min="11286" max="11288" width="8.88671875" style="25"/>
    <col min="11289" max="11289" width="12.44140625" style="25" bestFit="1" customWidth="1"/>
    <col min="11290" max="11290" width="8.88671875" style="25"/>
    <col min="11291" max="11291" width="10.33203125" style="25" customWidth="1"/>
    <col min="11292" max="11295" width="8.88671875" style="25"/>
    <col min="11296" max="11296" width="15.88671875" style="25" customWidth="1"/>
    <col min="11297" max="11520" width="8.88671875" style="25"/>
    <col min="11521" max="11522" width="2.88671875" style="25" customWidth="1"/>
    <col min="11523" max="11535" width="8.44140625" style="25" customWidth="1"/>
    <col min="11536" max="11540" width="8.88671875" style="25"/>
    <col min="11541" max="11541" width="12.88671875" style="25" customWidth="1"/>
    <col min="11542" max="11544" width="8.88671875" style="25"/>
    <col min="11545" max="11545" width="12.44140625" style="25" bestFit="1" customWidth="1"/>
    <col min="11546" max="11546" width="8.88671875" style="25"/>
    <col min="11547" max="11547" width="10.33203125" style="25" customWidth="1"/>
    <col min="11548" max="11551" width="8.88671875" style="25"/>
    <col min="11552" max="11552" width="15.88671875" style="25" customWidth="1"/>
    <col min="11553" max="11776" width="8.88671875" style="25"/>
    <col min="11777" max="11778" width="2.88671875" style="25" customWidth="1"/>
    <col min="11779" max="11791" width="8.44140625" style="25" customWidth="1"/>
    <col min="11792" max="11796" width="8.88671875" style="25"/>
    <col min="11797" max="11797" width="12.88671875" style="25" customWidth="1"/>
    <col min="11798" max="11800" width="8.88671875" style="25"/>
    <col min="11801" max="11801" width="12.44140625" style="25" bestFit="1" customWidth="1"/>
    <col min="11802" max="11802" width="8.88671875" style="25"/>
    <col min="11803" max="11803" width="10.33203125" style="25" customWidth="1"/>
    <col min="11804" max="11807" width="8.88671875" style="25"/>
    <col min="11808" max="11808" width="15.88671875" style="25" customWidth="1"/>
    <col min="11809" max="12032" width="8.88671875" style="25"/>
    <col min="12033" max="12034" width="2.88671875" style="25" customWidth="1"/>
    <col min="12035" max="12047" width="8.44140625" style="25" customWidth="1"/>
    <col min="12048" max="12052" width="8.88671875" style="25"/>
    <col min="12053" max="12053" width="12.88671875" style="25" customWidth="1"/>
    <col min="12054" max="12056" width="8.88671875" style="25"/>
    <col min="12057" max="12057" width="12.44140625" style="25" bestFit="1" customWidth="1"/>
    <col min="12058" max="12058" width="8.88671875" style="25"/>
    <col min="12059" max="12059" width="10.33203125" style="25" customWidth="1"/>
    <col min="12060" max="12063" width="8.88671875" style="25"/>
    <col min="12064" max="12064" width="15.88671875" style="25" customWidth="1"/>
    <col min="12065" max="12288" width="8.88671875" style="25"/>
    <col min="12289" max="12290" width="2.88671875" style="25" customWidth="1"/>
    <col min="12291" max="12303" width="8.44140625" style="25" customWidth="1"/>
    <col min="12304" max="12308" width="8.88671875" style="25"/>
    <col min="12309" max="12309" width="12.88671875" style="25" customWidth="1"/>
    <col min="12310" max="12312" width="8.88671875" style="25"/>
    <col min="12313" max="12313" width="12.44140625" style="25" bestFit="1" customWidth="1"/>
    <col min="12314" max="12314" width="8.88671875" style="25"/>
    <col min="12315" max="12315" width="10.33203125" style="25" customWidth="1"/>
    <col min="12316" max="12319" width="8.88671875" style="25"/>
    <col min="12320" max="12320" width="15.88671875" style="25" customWidth="1"/>
    <col min="12321" max="12544" width="8.88671875" style="25"/>
    <col min="12545" max="12546" width="2.88671875" style="25" customWidth="1"/>
    <col min="12547" max="12559" width="8.44140625" style="25" customWidth="1"/>
    <col min="12560" max="12564" width="8.88671875" style="25"/>
    <col min="12565" max="12565" width="12.88671875" style="25" customWidth="1"/>
    <col min="12566" max="12568" width="8.88671875" style="25"/>
    <col min="12569" max="12569" width="12.44140625" style="25" bestFit="1" customWidth="1"/>
    <col min="12570" max="12570" width="8.88671875" style="25"/>
    <col min="12571" max="12571" width="10.33203125" style="25" customWidth="1"/>
    <col min="12572" max="12575" width="8.88671875" style="25"/>
    <col min="12576" max="12576" width="15.88671875" style="25" customWidth="1"/>
    <col min="12577" max="12800" width="8.88671875" style="25"/>
    <col min="12801" max="12802" width="2.88671875" style="25" customWidth="1"/>
    <col min="12803" max="12815" width="8.44140625" style="25" customWidth="1"/>
    <col min="12816" max="12820" width="8.88671875" style="25"/>
    <col min="12821" max="12821" width="12.88671875" style="25" customWidth="1"/>
    <col min="12822" max="12824" width="8.88671875" style="25"/>
    <col min="12825" max="12825" width="12.44140625" style="25" bestFit="1" customWidth="1"/>
    <col min="12826" max="12826" width="8.88671875" style="25"/>
    <col min="12827" max="12827" width="10.33203125" style="25" customWidth="1"/>
    <col min="12828" max="12831" width="8.88671875" style="25"/>
    <col min="12832" max="12832" width="15.88671875" style="25" customWidth="1"/>
    <col min="12833" max="13056" width="8.88671875" style="25"/>
    <col min="13057" max="13058" width="2.88671875" style="25" customWidth="1"/>
    <col min="13059" max="13071" width="8.44140625" style="25" customWidth="1"/>
    <col min="13072" max="13076" width="8.88671875" style="25"/>
    <col min="13077" max="13077" width="12.88671875" style="25" customWidth="1"/>
    <col min="13078" max="13080" width="8.88671875" style="25"/>
    <col min="13081" max="13081" width="12.44140625" style="25" bestFit="1" customWidth="1"/>
    <col min="13082" max="13082" width="8.88671875" style="25"/>
    <col min="13083" max="13083" width="10.33203125" style="25" customWidth="1"/>
    <col min="13084" max="13087" width="8.88671875" style="25"/>
    <col min="13088" max="13088" width="15.88671875" style="25" customWidth="1"/>
    <col min="13089" max="13312" width="8.88671875" style="25"/>
    <col min="13313" max="13314" width="2.88671875" style="25" customWidth="1"/>
    <col min="13315" max="13327" width="8.44140625" style="25" customWidth="1"/>
    <col min="13328" max="13332" width="8.88671875" style="25"/>
    <col min="13333" max="13333" width="12.88671875" style="25" customWidth="1"/>
    <col min="13334" max="13336" width="8.88671875" style="25"/>
    <col min="13337" max="13337" width="12.44140625" style="25" bestFit="1" customWidth="1"/>
    <col min="13338" max="13338" width="8.88671875" style="25"/>
    <col min="13339" max="13339" width="10.33203125" style="25" customWidth="1"/>
    <col min="13340" max="13343" width="8.88671875" style="25"/>
    <col min="13344" max="13344" width="15.88671875" style="25" customWidth="1"/>
    <col min="13345" max="13568" width="8.88671875" style="25"/>
    <col min="13569" max="13570" width="2.88671875" style="25" customWidth="1"/>
    <col min="13571" max="13583" width="8.44140625" style="25" customWidth="1"/>
    <col min="13584" max="13588" width="8.88671875" style="25"/>
    <col min="13589" max="13589" width="12.88671875" style="25" customWidth="1"/>
    <col min="13590" max="13592" width="8.88671875" style="25"/>
    <col min="13593" max="13593" width="12.44140625" style="25" bestFit="1" customWidth="1"/>
    <col min="13594" max="13594" width="8.88671875" style="25"/>
    <col min="13595" max="13595" width="10.33203125" style="25" customWidth="1"/>
    <col min="13596" max="13599" width="8.88671875" style="25"/>
    <col min="13600" max="13600" width="15.88671875" style="25" customWidth="1"/>
    <col min="13601" max="13824" width="8.88671875" style="25"/>
    <col min="13825" max="13826" width="2.88671875" style="25" customWidth="1"/>
    <col min="13827" max="13839" width="8.44140625" style="25" customWidth="1"/>
    <col min="13840" max="13844" width="8.88671875" style="25"/>
    <col min="13845" max="13845" width="12.88671875" style="25" customWidth="1"/>
    <col min="13846" max="13848" width="8.88671875" style="25"/>
    <col min="13849" max="13849" width="12.44140625" style="25" bestFit="1" customWidth="1"/>
    <col min="13850" max="13850" width="8.88671875" style="25"/>
    <col min="13851" max="13851" width="10.33203125" style="25" customWidth="1"/>
    <col min="13852" max="13855" width="8.88671875" style="25"/>
    <col min="13856" max="13856" width="15.88671875" style="25" customWidth="1"/>
    <col min="13857" max="14080" width="8.88671875" style="25"/>
    <col min="14081" max="14082" width="2.88671875" style="25" customWidth="1"/>
    <col min="14083" max="14095" width="8.44140625" style="25" customWidth="1"/>
    <col min="14096" max="14100" width="8.88671875" style="25"/>
    <col min="14101" max="14101" width="12.88671875" style="25" customWidth="1"/>
    <col min="14102" max="14104" width="8.88671875" style="25"/>
    <col min="14105" max="14105" width="12.44140625" style="25" bestFit="1" customWidth="1"/>
    <col min="14106" max="14106" width="8.88671875" style="25"/>
    <col min="14107" max="14107" width="10.33203125" style="25" customWidth="1"/>
    <col min="14108" max="14111" width="8.88671875" style="25"/>
    <col min="14112" max="14112" width="15.88671875" style="25" customWidth="1"/>
    <col min="14113" max="14336" width="8.88671875" style="25"/>
    <col min="14337" max="14338" width="2.88671875" style="25" customWidth="1"/>
    <col min="14339" max="14351" width="8.44140625" style="25" customWidth="1"/>
    <col min="14352" max="14356" width="8.88671875" style="25"/>
    <col min="14357" max="14357" width="12.88671875" style="25" customWidth="1"/>
    <col min="14358" max="14360" width="8.88671875" style="25"/>
    <col min="14361" max="14361" width="12.44140625" style="25" bestFit="1" customWidth="1"/>
    <col min="14362" max="14362" width="8.88671875" style="25"/>
    <col min="14363" max="14363" width="10.33203125" style="25" customWidth="1"/>
    <col min="14364" max="14367" width="8.88671875" style="25"/>
    <col min="14368" max="14368" width="15.88671875" style="25" customWidth="1"/>
    <col min="14369" max="14592" width="8.88671875" style="25"/>
    <col min="14593" max="14594" width="2.88671875" style="25" customWidth="1"/>
    <col min="14595" max="14607" width="8.44140625" style="25" customWidth="1"/>
    <col min="14608" max="14612" width="8.88671875" style="25"/>
    <col min="14613" max="14613" width="12.88671875" style="25" customWidth="1"/>
    <col min="14614" max="14616" width="8.88671875" style="25"/>
    <col min="14617" max="14617" width="12.44140625" style="25" bestFit="1" customWidth="1"/>
    <col min="14618" max="14618" width="8.88671875" style="25"/>
    <col min="14619" max="14619" width="10.33203125" style="25" customWidth="1"/>
    <col min="14620" max="14623" width="8.88671875" style="25"/>
    <col min="14624" max="14624" width="15.88671875" style="25" customWidth="1"/>
    <col min="14625" max="14848" width="8.88671875" style="25"/>
    <col min="14849" max="14850" width="2.88671875" style="25" customWidth="1"/>
    <col min="14851" max="14863" width="8.44140625" style="25" customWidth="1"/>
    <col min="14864" max="14868" width="8.88671875" style="25"/>
    <col min="14869" max="14869" width="12.88671875" style="25" customWidth="1"/>
    <col min="14870" max="14872" width="8.88671875" style="25"/>
    <col min="14873" max="14873" width="12.44140625" style="25" bestFit="1" customWidth="1"/>
    <col min="14874" max="14874" width="8.88671875" style="25"/>
    <col min="14875" max="14875" width="10.33203125" style="25" customWidth="1"/>
    <col min="14876" max="14879" width="8.88671875" style="25"/>
    <col min="14880" max="14880" width="15.88671875" style="25" customWidth="1"/>
    <col min="14881" max="15104" width="8.88671875" style="25"/>
    <col min="15105" max="15106" width="2.88671875" style="25" customWidth="1"/>
    <col min="15107" max="15119" width="8.44140625" style="25" customWidth="1"/>
    <col min="15120" max="15124" width="8.88671875" style="25"/>
    <col min="15125" max="15125" width="12.88671875" style="25" customWidth="1"/>
    <col min="15126" max="15128" width="8.88671875" style="25"/>
    <col min="15129" max="15129" width="12.44140625" style="25" bestFit="1" customWidth="1"/>
    <col min="15130" max="15130" width="8.88671875" style="25"/>
    <col min="15131" max="15131" width="10.33203125" style="25" customWidth="1"/>
    <col min="15132" max="15135" width="8.88671875" style="25"/>
    <col min="15136" max="15136" width="15.88671875" style="25" customWidth="1"/>
    <col min="15137" max="15360" width="8.88671875" style="25"/>
    <col min="15361" max="15362" width="2.88671875" style="25" customWidth="1"/>
    <col min="15363" max="15375" width="8.44140625" style="25" customWidth="1"/>
    <col min="15376" max="15380" width="8.88671875" style="25"/>
    <col min="15381" max="15381" width="12.88671875" style="25" customWidth="1"/>
    <col min="15382" max="15384" width="8.88671875" style="25"/>
    <col min="15385" max="15385" width="12.44140625" style="25" bestFit="1" customWidth="1"/>
    <col min="15386" max="15386" width="8.88671875" style="25"/>
    <col min="15387" max="15387" width="10.33203125" style="25" customWidth="1"/>
    <col min="15388" max="15391" width="8.88671875" style="25"/>
    <col min="15392" max="15392" width="15.88671875" style="25" customWidth="1"/>
    <col min="15393" max="15616" width="8.88671875" style="25"/>
    <col min="15617" max="15618" width="2.88671875" style="25" customWidth="1"/>
    <col min="15619" max="15631" width="8.44140625" style="25" customWidth="1"/>
    <col min="15632" max="15636" width="8.88671875" style="25"/>
    <col min="15637" max="15637" width="12.88671875" style="25" customWidth="1"/>
    <col min="15638" max="15640" width="8.88671875" style="25"/>
    <col min="15641" max="15641" width="12.44140625" style="25" bestFit="1" customWidth="1"/>
    <col min="15642" max="15642" width="8.88671875" style="25"/>
    <col min="15643" max="15643" width="10.33203125" style="25" customWidth="1"/>
    <col min="15644" max="15647" width="8.88671875" style="25"/>
    <col min="15648" max="15648" width="15.88671875" style="25" customWidth="1"/>
    <col min="15649" max="15872" width="8.88671875" style="25"/>
    <col min="15873" max="15874" width="2.88671875" style="25" customWidth="1"/>
    <col min="15875" max="15887" width="8.44140625" style="25" customWidth="1"/>
    <col min="15888" max="15892" width="8.88671875" style="25"/>
    <col min="15893" max="15893" width="12.88671875" style="25" customWidth="1"/>
    <col min="15894" max="15896" width="8.88671875" style="25"/>
    <col min="15897" max="15897" width="12.44140625" style="25" bestFit="1" customWidth="1"/>
    <col min="15898" max="15898" width="8.88671875" style="25"/>
    <col min="15899" max="15899" width="10.33203125" style="25" customWidth="1"/>
    <col min="15900" max="15903" width="8.88671875" style="25"/>
    <col min="15904" max="15904" width="15.88671875" style="25" customWidth="1"/>
    <col min="15905" max="16128" width="8.88671875" style="25"/>
    <col min="16129" max="16130" width="2.88671875" style="25" customWidth="1"/>
    <col min="16131" max="16143" width="8.44140625" style="25" customWidth="1"/>
    <col min="16144" max="16148" width="8.88671875" style="25"/>
    <col min="16149" max="16149" width="12.88671875" style="25" customWidth="1"/>
    <col min="16150" max="16152" width="8.88671875" style="25"/>
    <col min="16153" max="16153" width="12.44140625" style="25" bestFit="1" customWidth="1"/>
    <col min="16154" max="16154" width="8.88671875" style="25"/>
    <col min="16155" max="16155" width="10.33203125" style="25" customWidth="1"/>
    <col min="16156" max="16159" width="8.88671875" style="25"/>
    <col min="16160" max="16160" width="15.88671875" style="25" customWidth="1"/>
    <col min="16161" max="16384" width="8.88671875" style="25"/>
  </cols>
  <sheetData>
    <row r="1" spans="1:42" ht="13.2">
      <c r="A1" s="210" t="s">
        <v>186</v>
      </c>
      <c r="B1" s="210"/>
      <c r="C1" s="210"/>
      <c r="D1" s="23"/>
      <c r="E1" s="24"/>
      <c r="F1" s="23"/>
      <c r="G1" s="24"/>
      <c r="H1" s="24"/>
      <c r="I1" s="24"/>
      <c r="J1" s="24"/>
      <c r="K1" s="23"/>
      <c r="L1" s="24"/>
      <c r="M1" s="23"/>
      <c r="N1" s="42"/>
      <c r="O1" s="42"/>
      <c r="P1" s="42"/>
      <c r="Q1" s="42"/>
      <c r="S1" s="42"/>
      <c r="T1" s="42"/>
      <c r="U1" s="42"/>
      <c r="V1" s="42"/>
      <c r="W1" s="42"/>
      <c r="X1" s="42"/>
      <c r="Y1" s="42"/>
      <c r="Z1" s="42"/>
      <c r="AA1" s="42"/>
      <c r="AB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</row>
    <row r="2" spans="1:42" ht="19.2">
      <c r="B2" s="26"/>
      <c r="C2" s="27" t="s">
        <v>102</v>
      </c>
      <c r="D2" s="28"/>
      <c r="F2" s="28"/>
      <c r="J2" s="29" t="s">
        <v>20</v>
      </c>
      <c r="K2" s="211" t="s">
        <v>149</v>
      </c>
      <c r="L2" s="211"/>
      <c r="M2" s="211"/>
      <c r="S2" s="42"/>
      <c r="T2" s="42"/>
      <c r="U2" s="42"/>
      <c r="V2" s="42"/>
      <c r="W2" s="42"/>
      <c r="X2" s="42"/>
      <c r="Y2" s="42"/>
      <c r="Z2" s="42"/>
      <c r="AA2" s="42"/>
      <c r="AB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2" ht="12" customHeight="1">
      <c r="B3" s="26"/>
      <c r="K3" s="28"/>
      <c r="M3" s="28"/>
      <c r="S3" s="42"/>
      <c r="T3" s="42"/>
      <c r="U3" s="42"/>
      <c r="V3" s="42"/>
      <c r="W3" s="42"/>
      <c r="X3" s="42"/>
      <c r="Y3" s="42"/>
      <c r="Z3" s="42"/>
      <c r="AA3" s="42"/>
      <c r="AB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2" ht="13.2">
      <c r="A4" s="42"/>
      <c r="B4" s="21"/>
      <c r="C4" s="25" t="s">
        <v>185</v>
      </c>
      <c r="H4" s="24"/>
      <c r="I4" s="24"/>
      <c r="J4" s="24"/>
      <c r="K4" s="23"/>
      <c r="L4" s="30" t="s">
        <v>21</v>
      </c>
      <c r="M4" s="31"/>
      <c r="N4" s="30"/>
      <c r="O4" s="42"/>
      <c r="P4" s="42"/>
      <c r="Q4" s="42"/>
      <c r="S4" s="42"/>
      <c r="T4" s="42"/>
      <c r="U4" s="42"/>
      <c r="V4" s="42"/>
      <c r="W4" s="42"/>
      <c r="Y4" s="32"/>
      <c r="Z4" s="33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</row>
    <row r="5" spans="1:42" ht="16.8" thickBot="1">
      <c r="A5" s="42"/>
      <c r="B5" s="21"/>
      <c r="C5" s="42"/>
      <c r="D5" s="23"/>
      <c r="E5" s="24"/>
      <c r="F5" s="23"/>
      <c r="G5" s="24"/>
      <c r="H5" s="24"/>
      <c r="I5" s="24"/>
      <c r="J5" s="24"/>
      <c r="K5" s="23"/>
      <c r="L5" s="34"/>
      <c r="M5" s="35"/>
      <c r="N5" s="34"/>
      <c r="O5" s="42"/>
      <c r="P5" s="42"/>
      <c r="Q5" s="42"/>
      <c r="S5" s="36" t="s">
        <v>103</v>
      </c>
      <c r="T5" s="32"/>
      <c r="U5" s="42"/>
      <c r="V5" s="42"/>
      <c r="W5" s="42"/>
      <c r="Y5" s="32"/>
      <c r="Z5" s="212">
        <v>13000000</v>
      </c>
      <c r="AA5" s="213"/>
      <c r="AB5" s="216" t="s">
        <v>3</v>
      </c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</row>
    <row r="6" spans="1:42" ht="16.8" thickBot="1">
      <c r="A6" s="42"/>
      <c r="B6" s="37" t="s">
        <v>104</v>
      </c>
      <c r="C6" s="42"/>
      <c r="D6" s="23"/>
      <c r="E6" s="24"/>
      <c r="F6" s="23"/>
      <c r="G6" s="24"/>
      <c r="H6" s="107"/>
      <c r="I6" s="109">
        <v>2021</v>
      </c>
      <c r="J6" s="38" t="s">
        <v>105</v>
      </c>
      <c r="K6" s="39">
        <v>7</v>
      </c>
      <c r="L6" s="38" t="s">
        <v>106</v>
      </c>
      <c r="M6" s="39">
        <v>20</v>
      </c>
      <c r="N6" s="40" t="s">
        <v>107</v>
      </c>
      <c r="O6" s="42"/>
      <c r="P6" s="41"/>
      <c r="Q6" s="42"/>
      <c r="R6" s="25" t="s">
        <v>202</v>
      </c>
      <c r="S6" s="218" t="s">
        <v>254</v>
      </c>
      <c r="T6" s="218"/>
      <c r="U6" s="218"/>
      <c r="V6" s="218"/>
      <c r="W6" s="218"/>
      <c r="X6" s="218"/>
      <c r="Y6" s="218"/>
      <c r="Z6" s="214"/>
      <c r="AA6" s="215"/>
      <c r="AB6" s="217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</row>
    <row r="7" spans="1:42" ht="13.2">
      <c r="A7" s="42"/>
      <c r="B7" s="21"/>
      <c r="C7" s="22"/>
      <c r="D7" s="23"/>
      <c r="E7" s="24"/>
      <c r="F7" s="23"/>
      <c r="G7" s="24"/>
      <c r="M7" s="35"/>
      <c r="N7" s="34"/>
      <c r="O7" s="42"/>
      <c r="P7" s="42"/>
      <c r="Q7" s="42"/>
      <c r="S7" s="218"/>
      <c r="T7" s="218"/>
      <c r="U7" s="218"/>
      <c r="V7" s="218"/>
      <c r="W7" s="218"/>
      <c r="X7" s="218"/>
      <c r="Y7" s="218"/>
      <c r="Z7" s="219" t="s">
        <v>150</v>
      </c>
      <c r="AA7" s="220"/>
      <c r="AB7" s="220"/>
      <c r="AC7" s="42"/>
      <c r="AK7" s="42"/>
      <c r="AL7" s="42"/>
      <c r="AM7" s="42"/>
      <c r="AN7" s="42"/>
      <c r="AO7" s="42"/>
      <c r="AP7" s="42"/>
    </row>
    <row r="8" spans="1:42" ht="16.2">
      <c r="A8" s="42"/>
      <c r="B8" s="21"/>
      <c r="C8" s="42"/>
      <c r="D8" s="23"/>
      <c r="E8" s="24"/>
      <c r="F8" s="23"/>
      <c r="G8" s="24"/>
      <c r="H8" s="24"/>
      <c r="I8" s="24"/>
      <c r="J8" s="24"/>
      <c r="K8" s="23"/>
      <c r="L8" s="34"/>
      <c r="M8" s="35"/>
      <c r="N8" s="34"/>
      <c r="O8" s="42"/>
      <c r="P8" s="42"/>
      <c r="Q8" s="42"/>
      <c r="S8" s="43" t="s">
        <v>151</v>
      </c>
      <c r="T8" s="42"/>
      <c r="U8" s="42"/>
      <c r="V8" s="42"/>
      <c r="W8" s="42"/>
      <c r="X8" s="42"/>
      <c r="Y8" s="42"/>
      <c r="Z8" s="221"/>
      <c r="AA8" s="221"/>
      <c r="AB8" s="221"/>
      <c r="AC8" s="42"/>
      <c r="AK8" s="42"/>
      <c r="AL8" s="42"/>
      <c r="AM8" s="42"/>
      <c r="AN8" s="42"/>
      <c r="AO8" s="42"/>
      <c r="AP8" s="42"/>
    </row>
    <row r="9" spans="1:42" ht="13.2">
      <c r="A9" s="42"/>
      <c r="B9" s="21"/>
      <c r="C9" s="42"/>
      <c r="D9" s="23"/>
      <c r="E9" s="24"/>
      <c r="F9" s="23"/>
      <c r="G9" s="24"/>
      <c r="H9" s="24"/>
      <c r="I9" s="24"/>
      <c r="J9" s="24"/>
      <c r="K9" s="23"/>
      <c r="L9" s="34"/>
      <c r="M9" s="35"/>
      <c r="N9" s="34"/>
      <c r="O9" s="42"/>
      <c r="P9" s="42"/>
      <c r="Q9" s="42"/>
      <c r="S9" s="222" t="s">
        <v>23</v>
      </c>
      <c r="T9" s="222"/>
      <c r="U9" s="222"/>
      <c r="V9" s="222"/>
      <c r="W9" s="222"/>
      <c r="X9" s="222"/>
      <c r="Y9" s="222"/>
      <c r="Z9" s="222"/>
      <c r="AA9" s="222"/>
      <c r="AB9" s="222"/>
      <c r="AC9" s="42"/>
      <c r="AK9" s="42"/>
      <c r="AL9" s="42"/>
      <c r="AM9" s="42"/>
      <c r="AN9" s="42"/>
      <c r="AO9" s="42"/>
      <c r="AP9" s="42"/>
    </row>
    <row r="10" spans="1:42" ht="16.2">
      <c r="A10" s="42"/>
      <c r="B10" s="37" t="s">
        <v>108</v>
      </c>
      <c r="C10" s="42"/>
      <c r="D10" s="23"/>
      <c r="E10" s="24"/>
      <c r="F10" s="23"/>
      <c r="G10" s="24"/>
      <c r="H10" s="24"/>
      <c r="I10" s="24"/>
      <c r="J10" s="24"/>
      <c r="K10" s="23"/>
      <c r="L10" s="24"/>
      <c r="M10" s="23"/>
      <c r="N10" s="42"/>
      <c r="O10" s="42"/>
      <c r="P10" s="42"/>
      <c r="Q10" s="42"/>
      <c r="S10" s="223" t="s">
        <v>109</v>
      </c>
      <c r="T10" s="224"/>
      <c r="U10" s="227" t="s">
        <v>152</v>
      </c>
      <c r="V10" s="228"/>
      <c r="W10" s="228"/>
      <c r="X10" s="229"/>
      <c r="Y10" s="232" t="s">
        <v>24</v>
      </c>
      <c r="Z10" s="224"/>
      <c r="AA10" s="233">
        <v>2000</v>
      </c>
      <c r="AB10" s="216" t="s">
        <v>2</v>
      </c>
      <c r="AK10" s="42"/>
      <c r="AL10" s="42"/>
      <c r="AM10" s="42"/>
      <c r="AN10" s="42"/>
      <c r="AO10" s="42"/>
      <c r="AP10" s="42"/>
    </row>
    <row r="11" spans="1:42" ht="13.2">
      <c r="A11" s="42"/>
      <c r="B11" s="21"/>
      <c r="C11" s="22"/>
      <c r="D11" s="44"/>
      <c r="E11" s="44"/>
      <c r="F11" s="44"/>
      <c r="G11" s="44"/>
      <c r="H11" s="44"/>
      <c r="I11" s="44"/>
      <c r="J11" s="24"/>
      <c r="K11" s="23"/>
      <c r="L11" s="24"/>
      <c r="M11" s="28"/>
      <c r="N11" s="42"/>
      <c r="O11" s="23" t="s">
        <v>22</v>
      </c>
      <c r="P11" s="42"/>
      <c r="Q11" s="42"/>
      <c r="S11" s="225"/>
      <c r="T11" s="226"/>
      <c r="U11" s="230"/>
      <c r="V11" s="211"/>
      <c r="W11" s="211"/>
      <c r="X11" s="231"/>
      <c r="Y11" s="225"/>
      <c r="Z11" s="226"/>
      <c r="AA11" s="234"/>
      <c r="AB11" s="217"/>
      <c r="AK11" s="42"/>
      <c r="AL11" s="42"/>
      <c r="AM11" s="42"/>
      <c r="AN11" s="42"/>
      <c r="AO11" s="42"/>
      <c r="AP11" s="42"/>
    </row>
    <row r="12" spans="1:42" ht="15" customHeight="1">
      <c r="A12" s="42"/>
      <c r="B12" s="21"/>
      <c r="C12" s="45"/>
      <c r="D12" s="46" t="s">
        <v>110</v>
      </c>
      <c r="E12" s="46"/>
      <c r="F12" s="46" t="s">
        <v>111</v>
      </c>
      <c r="G12" s="46"/>
      <c r="H12" s="46" t="s">
        <v>112</v>
      </c>
      <c r="I12" s="47"/>
      <c r="J12" s="46"/>
      <c r="K12" s="46" t="s">
        <v>110</v>
      </c>
      <c r="L12" s="46"/>
      <c r="M12" s="46" t="s">
        <v>111</v>
      </c>
      <c r="N12" s="45"/>
      <c r="O12" s="45" t="s">
        <v>112</v>
      </c>
      <c r="P12" s="42"/>
      <c r="Q12" s="42"/>
      <c r="S12" s="42"/>
      <c r="T12" s="42"/>
      <c r="U12" s="42"/>
      <c r="V12" s="42"/>
      <c r="W12" s="42"/>
      <c r="Z12" s="35"/>
      <c r="AK12" s="42"/>
      <c r="AL12" s="42"/>
      <c r="AM12" s="42"/>
      <c r="AN12" s="42"/>
      <c r="AO12" s="42"/>
      <c r="AP12" s="42"/>
    </row>
    <row r="13" spans="1:42" ht="20.25" customHeight="1" thickBot="1">
      <c r="A13" s="42"/>
      <c r="B13" s="21"/>
      <c r="C13" s="48">
        <v>1</v>
      </c>
      <c r="D13" s="49">
        <v>1500000</v>
      </c>
      <c r="E13" s="46" t="s">
        <v>153</v>
      </c>
      <c r="F13" s="49">
        <v>1000000</v>
      </c>
      <c r="G13" s="46" t="s">
        <v>154</v>
      </c>
      <c r="H13" s="46">
        <f t="shared" ref="H13:H42" si="0">D13-F13</f>
        <v>500000</v>
      </c>
      <c r="I13" s="47"/>
      <c r="J13" s="48">
        <v>31</v>
      </c>
      <c r="K13" s="49">
        <v>1500000</v>
      </c>
      <c r="L13" s="46" t="s">
        <v>153</v>
      </c>
      <c r="M13" s="49">
        <v>1000000</v>
      </c>
      <c r="N13" s="45" t="s">
        <v>155</v>
      </c>
      <c r="O13" s="46">
        <f>K13-M13</f>
        <v>500000</v>
      </c>
      <c r="P13" s="42"/>
      <c r="Q13" s="42"/>
      <c r="U13" s="235" t="s">
        <v>25</v>
      </c>
      <c r="V13" s="235"/>
      <c r="W13" s="235"/>
      <c r="X13" s="223" t="s">
        <v>69</v>
      </c>
      <c r="Y13" s="236"/>
      <c r="Z13" s="235" t="s">
        <v>70</v>
      </c>
      <c r="AA13" s="235"/>
      <c r="AK13" s="42"/>
      <c r="AL13" s="42"/>
      <c r="AM13" s="42"/>
      <c r="AN13" s="42"/>
      <c r="AO13" s="42"/>
      <c r="AP13" s="42"/>
    </row>
    <row r="14" spans="1:42" ht="20.25" customHeight="1">
      <c r="A14" s="42"/>
      <c r="B14" s="21"/>
      <c r="C14" s="48">
        <v>2</v>
      </c>
      <c r="D14" s="49">
        <v>1500000</v>
      </c>
      <c r="E14" s="46" t="s">
        <v>153</v>
      </c>
      <c r="F14" s="49">
        <v>1000000</v>
      </c>
      <c r="G14" s="46" t="s">
        <v>154</v>
      </c>
      <c r="H14" s="46">
        <f t="shared" si="0"/>
        <v>500000</v>
      </c>
      <c r="I14" s="47"/>
      <c r="J14" s="48">
        <v>32</v>
      </c>
      <c r="K14" s="49">
        <v>1500000</v>
      </c>
      <c r="L14" s="46" t="s">
        <v>153</v>
      </c>
      <c r="M14" s="49">
        <v>1000000</v>
      </c>
      <c r="N14" s="45" t="s">
        <v>155</v>
      </c>
      <c r="O14" s="46">
        <f t="shared" ref="O14:O42" si="1">K14-M14</f>
        <v>500000</v>
      </c>
      <c r="P14" s="42"/>
      <c r="Q14" s="42"/>
      <c r="S14" s="237" t="s">
        <v>113</v>
      </c>
      <c r="T14" s="238"/>
      <c r="U14" s="99" t="s">
        <v>156</v>
      </c>
      <c r="V14" s="100"/>
      <c r="W14" s="101"/>
      <c r="X14" s="243">
        <v>4400</v>
      </c>
      <c r="Y14" s="244"/>
      <c r="Z14" s="247">
        <f>ROUNDDOWN($AA$10/$X$23*X14,2)</f>
        <v>1795.91</v>
      </c>
      <c r="AA14" s="248"/>
      <c r="AK14" s="42"/>
      <c r="AL14" s="42"/>
      <c r="AM14" s="42"/>
      <c r="AN14" s="42"/>
      <c r="AO14" s="42"/>
      <c r="AP14" s="42"/>
    </row>
    <row r="15" spans="1:42" ht="20.25" customHeight="1">
      <c r="A15" s="42"/>
      <c r="B15" s="21"/>
      <c r="C15" s="48">
        <v>3</v>
      </c>
      <c r="D15" s="49">
        <v>1500000</v>
      </c>
      <c r="E15" s="46" t="s">
        <v>153</v>
      </c>
      <c r="F15" s="49">
        <v>1000000</v>
      </c>
      <c r="G15" s="46" t="s">
        <v>154</v>
      </c>
      <c r="H15" s="46">
        <f t="shared" si="0"/>
        <v>500000</v>
      </c>
      <c r="I15" s="47"/>
      <c r="J15" s="48">
        <v>33</v>
      </c>
      <c r="K15" s="49">
        <v>1500000</v>
      </c>
      <c r="L15" s="46" t="s">
        <v>153</v>
      </c>
      <c r="M15" s="49">
        <v>1000000</v>
      </c>
      <c r="N15" s="45" t="s">
        <v>155</v>
      </c>
      <c r="O15" s="46">
        <f t="shared" si="1"/>
        <v>500000</v>
      </c>
      <c r="P15" s="42"/>
      <c r="Q15" s="42"/>
      <c r="S15" s="239"/>
      <c r="T15" s="240"/>
      <c r="U15" s="251" t="s">
        <v>285</v>
      </c>
      <c r="V15" s="252"/>
      <c r="W15" s="253"/>
      <c r="X15" s="245"/>
      <c r="Y15" s="246"/>
      <c r="Z15" s="249"/>
      <c r="AA15" s="250"/>
      <c r="AB15" s="25" t="s">
        <v>157</v>
      </c>
      <c r="AK15" s="42"/>
      <c r="AL15" s="42"/>
      <c r="AM15" s="42"/>
      <c r="AN15" s="42"/>
      <c r="AO15" s="42"/>
      <c r="AP15" s="42"/>
    </row>
    <row r="16" spans="1:42" ht="20.25" customHeight="1">
      <c r="A16" s="42"/>
      <c r="B16" s="21"/>
      <c r="C16" s="48">
        <v>4</v>
      </c>
      <c r="D16" s="49">
        <v>1500000</v>
      </c>
      <c r="E16" s="46" t="s">
        <v>153</v>
      </c>
      <c r="F16" s="49">
        <v>1000000</v>
      </c>
      <c r="G16" s="46" t="s">
        <v>154</v>
      </c>
      <c r="H16" s="46">
        <f t="shared" si="0"/>
        <v>500000</v>
      </c>
      <c r="I16" s="47"/>
      <c r="J16" s="48">
        <v>34</v>
      </c>
      <c r="K16" s="49">
        <v>1500000</v>
      </c>
      <c r="L16" s="46" t="s">
        <v>153</v>
      </c>
      <c r="M16" s="49">
        <v>1000000</v>
      </c>
      <c r="N16" s="45" t="s">
        <v>155</v>
      </c>
      <c r="O16" s="46">
        <f t="shared" si="1"/>
        <v>500000</v>
      </c>
      <c r="P16" s="42"/>
      <c r="Q16" s="42"/>
      <c r="S16" s="239"/>
      <c r="T16" s="240"/>
      <c r="U16" s="251"/>
      <c r="V16" s="252"/>
      <c r="W16" s="253"/>
      <c r="X16" s="245"/>
      <c r="Y16" s="246"/>
      <c r="Z16" s="249"/>
      <c r="AA16" s="250"/>
      <c r="AK16" s="42"/>
      <c r="AL16" s="42"/>
      <c r="AM16" s="42"/>
      <c r="AN16" s="42"/>
      <c r="AO16" s="42"/>
      <c r="AP16" s="42"/>
    </row>
    <row r="17" spans="1:42" ht="20.25" customHeight="1">
      <c r="A17" s="42"/>
      <c r="B17" s="21"/>
      <c r="C17" s="48">
        <v>5</v>
      </c>
      <c r="D17" s="49">
        <v>1500000</v>
      </c>
      <c r="E17" s="46" t="s">
        <v>153</v>
      </c>
      <c r="F17" s="49">
        <v>1000000</v>
      </c>
      <c r="G17" s="46" t="s">
        <v>154</v>
      </c>
      <c r="H17" s="46">
        <f t="shared" si="0"/>
        <v>500000</v>
      </c>
      <c r="I17" s="47"/>
      <c r="J17" s="48">
        <v>35</v>
      </c>
      <c r="K17" s="49">
        <v>1500000</v>
      </c>
      <c r="L17" s="46" t="s">
        <v>153</v>
      </c>
      <c r="M17" s="49">
        <v>1000000</v>
      </c>
      <c r="N17" s="45" t="s">
        <v>155</v>
      </c>
      <c r="O17" s="46">
        <f t="shared" si="1"/>
        <v>500000</v>
      </c>
      <c r="P17" s="42"/>
      <c r="Q17" s="42"/>
      <c r="S17" s="239"/>
      <c r="T17" s="240"/>
      <c r="U17" s="130" t="s">
        <v>145</v>
      </c>
      <c r="V17" s="131"/>
      <c r="W17" s="132"/>
      <c r="X17" s="254"/>
      <c r="Y17" s="255"/>
      <c r="Z17" s="260">
        <f>Z20-Z14</f>
        <v>0</v>
      </c>
      <c r="AA17" s="261"/>
      <c r="AK17" s="42"/>
      <c r="AL17" s="42"/>
      <c r="AM17" s="42"/>
      <c r="AN17" s="42"/>
      <c r="AO17" s="42"/>
      <c r="AP17" s="42"/>
    </row>
    <row r="18" spans="1:42" ht="20.25" customHeight="1">
      <c r="A18" s="42"/>
      <c r="B18" s="21"/>
      <c r="C18" s="48">
        <v>6</v>
      </c>
      <c r="D18" s="49">
        <v>1500000</v>
      </c>
      <c r="E18" s="46" t="s">
        <v>153</v>
      </c>
      <c r="F18" s="49">
        <v>1000000</v>
      </c>
      <c r="G18" s="46" t="s">
        <v>154</v>
      </c>
      <c r="H18" s="46">
        <f t="shared" si="0"/>
        <v>500000</v>
      </c>
      <c r="I18" s="47"/>
      <c r="J18" s="48">
        <v>36</v>
      </c>
      <c r="K18" s="49">
        <v>1500000</v>
      </c>
      <c r="L18" s="46" t="s">
        <v>153</v>
      </c>
      <c r="M18" s="49">
        <v>1000000</v>
      </c>
      <c r="N18" s="45" t="s">
        <v>155</v>
      </c>
      <c r="O18" s="46">
        <f t="shared" si="1"/>
        <v>500000</v>
      </c>
      <c r="P18" s="42"/>
      <c r="Q18" s="42"/>
      <c r="S18" s="239"/>
      <c r="T18" s="240"/>
      <c r="U18" s="264"/>
      <c r="V18" s="265"/>
      <c r="W18" s="266"/>
      <c r="X18" s="256"/>
      <c r="Y18" s="257"/>
      <c r="Z18" s="249"/>
      <c r="AA18" s="250"/>
      <c r="AB18" s="25" t="s">
        <v>158</v>
      </c>
      <c r="AK18" s="42"/>
      <c r="AL18" s="42"/>
      <c r="AM18" s="42"/>
      <c r="AN18" s="42"/>
      <c r="AO18" s="42"/>
      <c r="AP18" s="42"/>
    </row>
    <row r="19" spans="1:42" ht="20.25" customHeight="1">
      <c r="A19" s="42"/>
      <c r="B19" s="21"/>
      <c r="C19" s="48">
        <v>7</v>
      </c>
      <c r="D19" s="49">
        <v>1500000</v>
      </c>
      <c r="E19" s="46" t="s">
        <v>153</v>
      </c>
      <c r="F19" s="49">
        <v>1000000</v>
      </c>
      <c r="G19" s="46" t="s">
        <v>154</v>
      </c>
      <c r="H19" s="46">
        <f t="shared" si="0"/>
        <v>500000</v>
      </c>
      <c r="I19" s="47"/>
      <c r="J19" s="48">
        <v>37</v>
      </c>
      <c r="K19" s="49">
        <v>1500000</v>
      </c>
      <c r="L19" s="46" t="s">
        <v>153</v>
      </c>
      <c r="M19" s="49">
        <v>1000000</v>
      </c>
      <c r="N19" s="45" t="s">
        <v>155</v>
      </c>
      <c r="O19" s="46">
        <f t="shared" si="1"/>
        <v>500000</v>
      </c>
      <c r="P19" s="42"/>
      <c r="Q19" s="42"/>
      <c r="S19" s="239"/>
      <c r="T19" s="240"/>
      <c r="U19" s="267"/>
      <c r="V19" s="268"/>
      <c r="W19" s="269"/>
      <c r="X19" s="258"/>
      <c r="Y19" s="259"/>
      <c r="Z19" s="262"/>
      <c r="AA19" s="263"/>
      <c r="AB19" s="102"/>
      <c r="AC19" s="96"/>
      <c r="AD19" s="96"/>
      <c r="AK19" s="42"/>
      <c r="AL19" s="42"/>
      <c r="AM19" s="42"/>
      <c r="AN19" s="42"/>
      <c r="AO19" s="42"/>
      <c r="AP19" s="42"/>
    </row>
    <row r="20" spans="1:42" ht="20.25" customHeight="1" thickBot="1">
      <c r="A20" s="42"/>
      <c r="B20" s="21"/>
      <c r="C20" s="48">
        <v>8</v>
      </c>
      <c r="D20" s="49">
        <v>1500000</v>
      </c>
      <c r="E20" s="46" t="s">
        <v>153</v>
      </c>
      <c r="F20" s="49">
        <v>1000000</v>
      </c>
      <c r="G20" s="46" t="s">
        <v>154</v>
      </c>
      <c r="H20" s="46">
        <f t="shared" si="0"/>
        <v>500000</v>
      </c>
      <c r="I20" s="47"/>
      <c r="J20" s="48">
        <v>38</v>
      </c>
      <c r="K20" s="49">
        <v>1500000</v>
      </c>
      <c r="L20" s="46" t="s">
        <v>153</v>
      </c>
      <c r="M20" s="49">
        <v>1000000</v>
      </c>
      <c r="N20" s="45" t="s">
        <v>155</v>
      </c>
      <c r="O20" s="46">
        <f t="shared" si="1"/>
        <v>500000</v>
      </c>
      <c r="P20" s="42"/>
      <c r="Q20" s="42"/>
      <c r="S20" s="241"/>
      <c r="T20" s="242"/>
      <c r="U20" s="270" t="s">
        <v>146</v>
      </c>
      <c r="V20" s="271"/>
      <c r="W20" s="272"/>
      <c r="X20" s="273">
        <f>SUM(X14:Y19)</f>
        <v>4400</v>
      </c>
      <c r="Y20" s="274"/>
      <c r="Z20" s="275">
        <f>IF(X21=0,AA10,ROUNDDOWN(AA10*SUM(X14:Y19)/X23,2))</f>
        <v>1795.91</v>
      </c>
      <c r="AA20" s="276"/>
      <c r="AB20" s="95" t="s">
        <v>159</v>
      </c>
      <c r="AC20" s="96"/>
      <c r="AD20" s="96"/>
      <c r="AK20" s="42"/>
      <c r="AL20" s="42"/>
      <c r="AM20" s="42"/>
      <c r="AN20" s="42"/>
      <c r="AO20" s="42"/>
      <c r="AP20" s="42"/>
    </row>
    <row r="21" spans="1:42" ht="20.25" customHeight="1">
      <c r="A21" s="42"/>
      <c r="B21" s="21"/>
      <c r="C21" s="48">
        <v>9</v>
      </c>
      <c r="D21" s="49">
        <v>1500000</v>
      </c>
      <c r="E21" s="46" t="s">
        <v>153</v>
      </c>
      <c r="F21" s="49">
        <v>1000000</v>
      </c>
      <c r="G21" s="46" t="s">
        <v>154</v>
      </c>
      <c r="H21" s="46">
        <f t="shared" si="0"/>
        <v>500000</v>
      </c>
      <c r="I21" s="47"/>
      <c r="J21" s="48">
        <v>39</v>
      </c>
      <c r="K21" s="49">
        <v>1500000</v>
      </c>
      <c r="L21" s="46" t="s">
        <v>153</v>
      </c>
      <c r="M21" s="49">
        <v>1000000</v>
      </c>
      <c r="N21" s="45" t="s">
        <v>155</v>
      </c>
      <c r="O21" s="46">
        <f t="shared" si="1"/>
        <v>500000</v>
      </c>
      <c r="P21" s="42"/>
      <c r="Q21" s="42"/>
      <c r="S21" s="277" t="s">
        <v>114</v>
      </c>
      <c r="T21" s="278"/>
      <c r="U21" s="281" t="s">
        <v>115</v>
      </c>
      <c r="V21" s="282"/>
      <c r="W21" s="283"/>
      <c r="X21" s="245">
        <v>500</v>
      </c>
      <c r="Y21" s="246"/>
      <c r="Z21" s="249">
        <f>Z23-Z14-Z17</f>
        <v>204.08999999999992</v>
      </c>
      <c r="AA21" s="289"/>
      <c r="AB21" s="25" t="s">
        <v>160</v>
      </c>
      <c r="AC21" s="96"/>
      <c r="AD21" s="96"/>
      <c r="AK21" s="42"/>
      <c r="AL21" s="42"/>
      <c r="AM21" s="42"/>
      <c r="AN21" s="42"/>
      <c r="AO21" s="42"/>
      <c r="AP21" s="42"/>
    </row>
    <row r="22" spans="1:42" ht="20.25" customHeight="1">
      <c r="A22" s="42"/>
      <c r="B22" s="21"/>
      <c r="C22" s="48">
        <v>10</v>
      </c>
      <c r="D22" s="49">
        <v>1500000</v>
      </c>
      <c r="E22" s="46" t="s">
        <v>153</v>
      </c>
      <c r="F22" s="49">
        <v>1000000</v>
      </c>
      <c r="G22" s="46" t="s">
        <v>154</v>
      </c>
      <c r="H22" s="46">
        <f t="shared" si="0"/>
        <v>500000</v>
      </c>
      <c r="I22" s="47"/>
      <c r="J22" s="48">
        <v>40</v>
      </c>
      <c r="K22" s="49">
        <v>1500000</v>
      </c>
      <c r="L22" s="46" t="s">
        <v>153</v>
      </c>
      <c r="M22" s="49">
        <v>1000000</v>
      </c>
      <c r="N22" s="45" t="s">
        <v>155</v>
      </c>
      <c r="O22" s="46">
        <f t="shared" si="1"/>
        <v>500000</v>
      </c>
      <c r="P22" s="42"/>
      <c r="Q22" s="42"/>
      <c r="S22" s="279"/>
      <c r="T22" s="280"/>
      <c r="U22" s="284"/>
      <c r="V22" s="285"/>
      <c r="W22" s="286"/>
      <c r="X22" s="287"/>
      <c r="Y22" s="288"/>
      <c r="Z22" s="262"/>
      <c r="AA22" s="290"/>
      <c r="AK22" s="42"/>
      <c r="AL22" s="42"/>
      <c r="AM22" s="42"/>
      <c r="AN22" s="42"/>
      <c r="AO22" s="42"/>
      <c r="AP22" s="42"/>
    </row>
    <row r="23" spans="1:42" ht="20.25" customHeight="1">
      <c r="A23" s="42"/>
      <c r="B23" s="21"/>
      <c r="C23" s="48">
        <v>11</v>
      </c>
      <c r="D23" s="49">
        <v>1500000</v>
      </c>
      <c r="E23" s="46" t="s">
        <v>153</v>
      </c>
      <c r="F23" s="49">
        <v>1000000</v>
      </c>
      <c r="G23" s="46" t="s">
        <v>154</v>
      </c>
      <c r="H23" s="46">
        <f t="shared" si="0"/>
        <v>500000</v>
      </c>
      <c r="I23" s="47"/>
      <c r="J23" s="48">
        <v>41</v>
      </c>
      <c r="K23" s="49">
        <v>1500000</v>
      </c>
      <c r="L23" s="46" t="s">
        <v>153</v>
      </c>
      <c r="M23" s="49">
        <v>1000000</v>
      </c>
      <c r="N23" s="45" t="s">
        <v>155</v>
      </c>
      <c r="O23" s="46">
        <f t="shared" si="1"/>
        <v>500000</v>
      </c>
      <c r="P23" s="42"/>
      <c r="Q23" s="42"/>
      <c r="T23" s="97"/>
      <c r="U23" s="292" t="s">
        <v>26</v>
      </c>
      <c r="V23" s="293"/>
      <c r="W23" s="294"/>
      <c r="X23" s="298">
        <f>X14+X17+X21</f>
        <v>4900</v>
      </c>
      <c r="Y23" s="299"/>
      <c r="Z23" s="302">
        <f>AA10</f>
        <v>2000</v>
      </c>
      <c r="AA23" s="303"/>
      <c r="AK23" s="42"/>
      <c r="AL23" s="42"/>
      <c r="AM23" s="42"/>
      <c r="AN23" s="42"/>
      <c r="AO23" s="42"/>
      <c r="AP23" s="42"/>
    </row>
    <row r="24" spans="1:42" ht="20.25" customHeight="1">
      <c r="A24" s="42"/>
      <c r="B24" s="21"/>
      <c r="C24" s="48">
        <v>12</v>
      </c>
      <c r="D24" s="49">
        <v>1500000</v>
      </c>
      <c r="E24" s="46" t="s">
        <v>153</v>
      </c>
      <c r="F24" s="49">
        <v>1000000</v>
      </c>
      <c r="G24" s="46" t="s">
        <v>154</v>
      </c>
      <c r="H24" s="46">
        <f t="shared" si="0"/>
        <v>500000</v>
      </c>
      <c r="I24" s="47"/>
      <c r="J24" s="48">
        <v>42</v>
      </c>
      <c r="K24" s="49">
        <v>1500000</v>
      </c>
      <c r="L24" s="46" t="s">
        <v>153</v>
      </c>
      <c r="M24" s="49">
        <v>1000000</v>
      </c>
      <c r="N24" s="45" t="s">
        <v>155</v>
      </c>
      <c r="O24" s="46">
        <f t="shared" si="1"/>
        <v>500000</v>
      </c>
      <c r="P24" s="42"/>
      <c r="Q24" s="42"/>
      <c r="T24" s="51"/>
      <c r="U24" s="295"/>
      <c r="V24" s="296"/>
      <c r="W24" s="297"/>
      <c r="X24" s="300"/>
      <c r="Y24" s="301"/>
      <c r="Z24" s="262"/>
      <c r="AA24" s="290"/>
      <c r="AB24" s="52"/>
      <c r="AK24" s="42"/>
      <c r="AL24" s="42"/>
      <c r="AM24" s="42"/>
      <c r="AN24" s="42"/>
      <c r="AO24" s="42"/>
      <c r="AP24" s="42"/>
    </row>
    <row r="25" spans="1:42" ht="20.25" customHeight="1" thickBot="1">
      <c r="A25" s="42"/>
      <c r="B25" s="21"/>
      <c r="C25" s="48">
        <v>13</v>
      </c>
      <c r="D25" s="49">
        <v>1500000</v>
      </c>
      <c r="E25" s="46" t="s">
        <v>153</v>
      </c>
      <c r="F25" s="49">
        <v>1000000</v>
      </c>
      <c r="G25" s="46" t="s">
        <v>154</v>
      </c>
      <c r="H25" s="46">
        <f t="shared" si="0"/>
        <v>500000</v>
      </c>
      <c r="I25" s="47"/>
      <c r="J25" s="48">
        <v>43</v>
      </c>
      <c r="K25" s="49">
        <v>1500000</v>
      </c>
      <c r="L25" s="46" t="s">
        <v>153</v>
      </c>
      <c r="M25" s="49">
        <v>1000000</v>
      </c>
      <c r="N25" s="45" t="s">
        <v>155</v>
      </c>
      <c r="O25" s="46">
        <f t="shared" si="1"/>
        <v>500000</v>
      </c>
      <c r="P25" s="42"/>
      <c r="Q25" s="42"/>
      <c r="AF25" s="53" t="s">
        <v>116</v>
      </c>
      <c r="AK25" s="42"/>
      <c r="AL25" s="42"/>
      <c r="AM25" s="42"/>
      <c r="AN25" s="42"/>
      <c r="AO25" s="42"/>
      <c r="AP25" s="42"/>
    </row>
    <row r="26" spans="1:42" ht="20.25" customHeight="1">
      <c r="A26" s="42"/>
      <c r="B26" s="21"/>
      <c r="C26" s="48">
        <v>14</v>
      </c>
      <c r="D26" s="49">
        <v>1500000</v>
      </c>
      <c r="E26" s="46" t="s">
        <v>153</v>
      </c>
      <c r="F26" s="49">
        <v>1000000</v>
      </c>
      <c r="G26" s="46" t="s">
        <v>154</v>
      </c>
      <c r="H26" s="46">
        <f t="shared" si="0"/>
        <v>500000</v>
      </c>
      <c r="I26" s="47"/>
      <c r="J26" s="48">
        <v>44</v>
      </c>
      <c r="K26" s="49">
        <v>1500000</v>
      </c>
      <c r="L26" s="46" t="s">
        <v>153</v>
      </c>
      <c r="M26" s="49">
        <v>1000000</v>
      </c>
      <c r="N26" s="45" t="s">
        <v>155</v>
      </c>
      <c r="O26" s="46">
        <f t="shared" si="1"/>
        <v>500000</v>
      </c>
      <c r="P26" s="42"/>
      <c r="Q26" s="42"/>
      <c r="T26" s="52"/>
      <c r="U26" s="98" t="s">
        <v>161</v>
      </c>
      <c r="V26" s="54"/>
      <c r="W26" s="304" t="s">
        <v>147</v>
      </c>
      <c r="X26" s="305"/>
      <c r="Y26" s="54"/>
      <c r="Z26" s="306" t="s">
        <v>117</v>
      </c>
      <c r="AA26" s="307"/>
      <c r="AK26" s="42"/>
      <c r="AL26" s="42"/>
      <c r="AM26" s="42"/>
      <c r="AN26" s="42"/>
      <c r="AO26" s="42"/>
      <c r="AP26" s="42"/>
    </row>
    <row r="27" spans="1:42" ht="20.25" customHeight="1">
      <c r="A27" s="42"/>
      <c r="B27" s="21"/>
      <c r="C27" s="48">
        <v>15</v>
      </c>
      <c r="D27" s="49">
        <v>1500000</v>
      </c>
      <c r="E27" s="46" t="s">
        <v>153</v>
      </c>
      <c r="F27" s="49">
        <v>1000000</v>
      </c>
      <c r="G27" s="46" t="s">
        <v>154</v>
      </c>
      <c r="H27" s="46">
        <f t="shared" si="0"/>
        <v>500000</v>
      </c>
      <c r="I27" s="47"/>
      <c r="J27" s="48">
        <v>45</v>
      </c>
      <c r="K27" s="49">
        <v>1500000</v>
      </c>
      <c r="L27" s="46" t="s">
        <v>153</v>
      </c>
      <c r="M27" s="49">
        <v>1000000</v>
      </c>
      <c r="N27" s="45" t="s">
        <v>155</v>
      </c>
      <c r="O27" s="46">
        <f t="shared" si="1"/>
        <v>500000</v>
      </c>
      <c r="P27" s="42"/>
      <c r="Q27" s="42"/>
      <c r="T27" s="52"/>
      <c r="U27" s="308">
        <f>Z14</f>
        <v>1795.91</v>
      </c>
      <c r="V27" s="310" t="s">
        <v>162</v>
      </c>
      <c r="W27" s="311">
        <f>IF(U27&gt;Z17,Z17,U27)</f>
        <v>0</v>
      </c>
      <c r="X27" s="312"/>
      <c r="Y27" s="310" t="s">
        <v>155</v>
      </c>
      <c r="Z27" s="315">
        <f>U27+W27</f>
        <v>1795.91</v>
      </c>
      <c r="AA27" s="316"/>
      <c r="AF27" s="55" t="s">
        <v>163</v>
      </c>
      <c r="AG27" s="56" t="s">
        <v>118</v>
      </c>
      <c r="AH27" s="56"/>
      <c r="AI27" s="56"/>
      <c r="AJ27" s="56"/>
      <c r="AK27" s="57"/>
      <c r="AL27" s="57"/>
      <c r="AM27" s="58"/>
      <c r="AN27" s="59"/>
      <c r="AO27" s="59"/>
      <c r="AP27" s="42"/>
    </row>
    <row r="28" spans="1:42" ht="20.25" customHeight="1" thickBot="1">
      <c r="A28" s="42"/>
      <c r="B28" s="21"/>
      <c r="C28" s="48">
        <v>16</v>
      </c>
      <c r="D28" s="49">
        <v>1500000</v>
      </c>
      <c r="E28" s="46" t="s">
        <v>153</v>
      </c>
      <c r="F28" s="49">
        <v>1000000</v>
      </c>
      <c r="G28" s="46" t="s">
        <v>154</v>
      </c>
      <c r="H28" s="46">
        <f t="shared" si="0"/>
        <v>500000</v>
      </c>
      <c r="I28" s="47"/>
      <c r="J28" s="48">
        <v>46</v>
      </c>
      <c r="K28" s="49">
        <v>1500000</v>
      </c>
      <c r="L28" s="46" t="s">
        <v>153</v>
      </c>
      <c r="M28" s="49">
        <v>1000000</v>
      </c>
      <c r="N28" s="45" t="s">
        <v>155</v>
      </c>
      <c r="O28" s="46">
        <f t="shared" si="1"/>
        <v>500000</v>
      </c>
      <c r="P28" s="42"/>
      <c r="Q28" s="42"/>
      <c r="T28" s="52"/>
      <c r="U28" s="309"/>
      <c r="V28" s="310"/>
      <c r="W28" s="313"/>
      <c r="X28" s="314"/>
      <c r="Y28" s="310"/>
      <c r="Z28" s="317"/>
      <c r="AA28" s="318"/>
      <c r="AB28" s="52"/>
      <c r="AF28" s="60" t="s">
        <v>255</v>
      </c>
      <c r="AG28" s="60" t="s">
        <v>119</v>
      </c>
      <c r="AH28" s="61" t="s">
        <v>258</v>
      </c>
      <c r="AI28" s="61"/>
      <c r="AJ28" s="61"/>
      <c r="AK28" s="112"/>
      <c r="AL28" s="112"/>
      <c r="AM28" s="113"/>
      <c r="AN28" s="59"/>
      <c r="AO28" s="59"/>
      <c r="AP28" s="42"/>
    </row>
    <row r="29" spans="1:42" ht="20.25" customHeight="1">
      <c r="A29" s="42"/>
      <c r="B29" s="21"/>
      <c r="C29" s="48">
        <v>17</v>
      </c>
      <c r="D29" s="49">
        <v>1500000</v>
      </c>
      <c r="E29" s="46" t="s">
        <v>153</v>
      </c>
      <c r="F29" s="49">
        <v>1000000</v>
      </c>
      <c r="G29" s="46" t="s">
        <v>154</v>
      </c>
      <c r="H29" s="46">
        <f t="shared" si="0"/>
        <v>500000</v>
      </c>
      <c r="I29" s="62"/>
      <c r="J29" s="48">
        <v>47</v>
      </c>
      <c r="K29" s="49">
        <v>1500000</v>
      </c>
      <c r="L29" s="46" t="s">
        <v>153</v>
      </c>
      <c r="M29" s="49">
        <v>1000000</v>
      </c>
      <c r="N29" s="45" t="s">
        <v>155</v>
      </c>
      <c r="O29" s="46">
        <f t="shared" si="1"/>
        <v>500000</v>
      </c>
      <c r="P29" s="42"/>
      <c r="Q29" s="42"/>
      <c r="T29" s="52"/>
      <c r="U29" s="319"/>
      <c r="V29" s="319"/>
      <c r="W29" s="319"/>
      <c r="X29" s="319"/>
      <c r="Y29" s="319"/>
      <c r="Z29" s="319"/>
      <c r="AA29" s="319"/>
      <c r="AB29" s="52"/>
      <c r="AF29" s="320" t="s">
        <v>256</v>
      </c>
      <c r="AG29" s="320" t="s">
        <v>119</v>
      </c>
      <c r="AH29" s="63" t="s">
        <v>260</v>
      </c>
      <c r="AI29" s="63"/>
      <c r="AJ29" s="63"/>
      <c r="AK29" s="59"/>
      <c r="AL29" s="59"/>
      <c r="AM29" s="64"/>
      <c r="AN29" s="59"/>
      <c r="AO29" s="59"/>
      <c r="AP29" s="42"/>
    </row>
    <row r="30" spans="1:42" ht="20.25" customHeight="1">
      <c r="A30" s="42"/>
      <c r="B30" s="21"/>
      <c r="C30" s="48">
        <v>18</v>
      </c>
      <c r="D30" s="49">
        <v>1500000</v>
      </c>
      <c r="E30" s="46" t="s">
        <v>153</v>
      </c>
      <c r="F30" s="49">
        <v>1000000</v>
      </c>
      <c r="G30" s="46" t="s">
        <v>154</v>
      </c>
      <c r="H30" s="46">
        <f t="shared" si="0"/>
        <v>500000</v>
      </c>
      <c r="I30" s="62"/>
      <c r="J30" s="48">
        <v>48</v>
      </c>
      <c r="K30" s="49">
        <v>1500000</v>
      </c>
      <c r="L30" s="46" t="s">
        <v>153</v>
      </c>
      <c r="M30" s="49">
        <v>1000000</v>
      </c>
      <c r="N30" s="45" t="s">
        <v>155</v>
      </c>
      <c r="O30" s="46">
        <f t="shared" si="1"/>
        <v>500000</v>
      </c>
      <c r="P30" s="42"/>
      <c r="Q30" s="42"/>
      <c r="T30" s="52"/>
      <c r="U30" s="319"/>
      <c r="V30" s="319"/>
      <c r="W30" s="319"/>
      <c r="X30" s="319"/>
      <c r="Y30" s="319"/>
      <c r="Z30" s="319"/>
      <c r="AA30" s="319"/>
      <c r="AB30" s="52"/>
      <c r="AF30" s="321"/>
      <c r="AG30" s="322"/>
      <c r="AH30" s="63" t="s">
        <v>259</v>
      </c>
      <c r="AI30" s="63"/>
      <c r="AJ30" s="63"/>
      <c r="AK30" s="59"/>
      <c r="AL30" s="59"/>
      <c r="AM30" s="64"/>
      <c r="AN30" s="59"/>
      <c r="AO30" s="59"/>
      <c r="AP30" s="42"/>
    </row>
    <row r="31" spans="1:42" ht="20.25" customHeight="1">
      <c r="A31" s="42"/>
      <c r="B31" s="21"/>
      <c r="C31" s="48">
        <v>19</v>
      </c>
      <c r="D31" s="49">
        <v>1500000</v>
      </c>
      <c r="E31" s="46" t="s">
        <v>153</v>
      </c>
      <c r="F31" s="49">
        <v>1000000</v>
      </c>
      <c r="G31" s="46" t="s">
        <v>154</v>
      </c>
      <c r="H31" s="46">
        <f t="shared" si="0"/>
        <v>500000</v>
      </c>
      <c r="I31" s="62"/>
      <c r="J31" s="48">
        <v>49</v>
      </c>
      <c r="K31" s="49">
        <v>1500000</v>
      </c>
      <c r="L31" s="46" t="s">
        <v>153</v>
      </c>
      <c r="M31" s="49">
        <v>1000000</v>
      </c>
      <c r="N31" s="45" t="s">
        <v>155</v>
      </c>
      <c r="O31" s="46">
        <f t="shared" si="1"/>
        <v>500000</v>
      </c>
      <c r="P31" s="42"/>
      <c r="Q31" s="42"/>
      <c r="T31" s="52"/>
      <c r="U31" s="319"/>
      <c r="V31" s="319"/>
      <c r="W31" s="319"/>
      <c r="X31" s="319"/>
      <c r="Y31" s="319"/>
      <c r="Z31" s="319"/>
      <c r="AA31" s="319"/>
      <c r="AF31" s="322"/>
      <c r="AG31" s="60" t="s">
        <v>120</v>
      </c>
      <c r="AH31" s="61" t="s">
        <v>203</v>
      </c>
      <c r="AI31" s="61"/>
      <c r="AJ31" s="61"/>
      <c r="AK31" s="112"/>
      <c r="AL31" s="112"/>
      <c r="AM31" s="113"/>
      <c r="AN31" s="59"/>
      <c r="AO31" s="59"/>
      <c r="AP31" s="42"/>
    </row>
    <row r="32" spans="1:42" ht="20.25" customHeight="1">
      <c r="A32" s="42"/>
      <c r="B32" s="21"/>
      <c r="C32" s="48">
        <v>20</v>
      </c>
      <c r="D32" s="49">
        <v>1500000</v>
      </c>
      <c r="E32" s="46" t="s">
        <v>153</v>
      </c>
      <c r="F32" s="49">
        <v>1000000</v>
      </c>
      <c r="G32" s="46" t="s">
        <v>154</v>
      </c>
      <c r="H32" s="46">
        <f t="shared" si="0"/>
        <v>500000</v>
      </c>
      <c r="I32" s="62"/>
      <c r="J32" s="48">
        <v>50</v>
      </c>
      <c r="K32" s="49">
        <v>1500000</v>
      </c>
      <c r="L32" s="46" t="s">
        <v>153</v>
      </c>
      <c r="M32" s="49">
        <v>1000000</v>
      </c>
      <c r="N32" s="45" t="s">
        <v>155</v>
      </c>
      <c r="O32" s="46">
        <f t="shared" si="1"/>
        <v>500000</v>
      </c>
      <c r="P32" s="42"/>
      <c r="Q32" s="42"/>
      <c r="S32" s="52"/>
      <c r="T32" s="110"/>
      <c r="U32" s="110"/>
      <c r="V32" s="110"/>
      <c r="W32" s="110"/>
      <c r="X32" s="110"/>
      <c r="Y32" s="110"/>
      <c r="Z32" s="110"/>
      <c r="AF32" s="111" t="s">
        <v>257</v>
      </c>
      <c r="AG32" s="323" t="s">
        <v>121</v>
      </c>
      <c r="AH32" s="324"/>
      <c r="AI32" s="324"/>
      <c r="AJ32" s="324"/>
      <c r="AK32" s="324"/>
      <c r="AL32" s="324"/>
      <c r="AM32" s="325"/>
      <c r="AN32" s="59"/>
      <c r="AO32" s="59"/>
      <c r="AP32" s="42"/>
    </row>
    <row r="33" spans="1:42" ht="20.25" customHeight="1">
      <c r="A33" s="42"/>
      <c r="B33" s="21"/>
      <c r="C33" s="48">
        <v>21</v>
      </c>
      <c r="D33" s="49">
        <v>1500000</v>
      </c>
      <c r="E33" s="46" t="s">
        <v>153</v>
      </c>
      <c r="F33" s="49">
        <v>1000000</v>
      </c>
      <c r="G33" s="46" t="s">
        <v>154</v>
      </c>
      <c r="H33" s="46">
        <f t="shared" si="0"/>
        <v>500000</v>
      </c>
      <c r="I33" s="62"/>
      <c r="J33" s="48">
        <v>51</v>
      </c>
      <c r="K33" s="49">
        <v>1500000</v>
      </c>
      <c r="L33" s="46" t="s">
        <v>153</v>
      </c>
      <c r="M33" s="49">
        <v>1000000</v>
      </c>
      <c r="N33" s="45" t="s">
        <v>155</v>
      </c>
      <c r="O33" s="46">
        <f t="shared" si="1"/>
        <v>500000</v>
      </c>
      <c r="P33" s="42"/>
      <c r="Q33" s="42"/>
      <c r="S33" s="65" t="s">
        <v>148</v>
      </c>
      <c r="T33" s="66"/>
      <c r="W33" s="52"/>
      <c r="AF33" s="63"/>
      <c r="AG33" s="63"/>
      <c r="AH33" s="63"/>
      <c r="AI33" s="63"/>
      <c r="AJ33" s="63"/>
      <c r="AK33" s="59"/>
      <c r="AL33" s="59"/>
      <c r="AM33" s="59"/>
      <c r="AN33" s="59"/>
      <c r="AO33" s="59"/>
      <c r="AP33" s="42"/>
    </row>
    <row r="34" spans="1:42" ht="20.25" customHeight="1">
      <c r="A34" s="42"/>
      <c r="B34" s="21"/>
      <c r="C34" s="48">
        <v>22</v>
      </c>
      <c r="D34" s="49">
        <v>1500000</v>
      </c>
      <c r="E34" s="46" t="s">
        <v>153</v>
      </c>
      <c r="F34" s="49">
        <v>1000000</v>
      </c>
      <c r="G34" s="46" t="s">
        <v>154</v>
      </c>
      <c r="H34" s="46">
        <f t="shared" si="0"/>
        <v>500000</v>
      </c>
      <c r="I34" s="62"/>
      <c r="J34" s="48">
        <v>52</v>
      </c>
      <c r="K34" s="49">
        <v>1500000</v>
      </c>
      <c r="L34" s="46" t="s">
        <v>153</v>
      </c>
      <c r="M34" s="49">
        <v>1000000</v>
      </c>
      <c r="N34" s="45" t="s">
        <v>155</v>
      </c>
      <c r="O34" s="46">
        <f t="shared" si="1"/>
        <v>500000</v>
      </c>
      <c r="P34" s="42"/>
      <c r="Q34" s="42"/>
      <c r="U34" s="67"/>
      <c r="V34" s="68"/>
      <c r="W34" s="32" t="s">
        <v>117</v>
      </c>
      <c r="X34" s="68"/>
      <c r="Y34" s="32" t="s">
        <v>122</v>
      </c>
      <c r="Z34" s="69"/>
      <c r="AA34" s="25" t="s">
        <v>27</v>
      </c>
      <c r="AC34" s="25" t="s">
        <v>205</v>
      </c>
      <c r="AK34" s="42"/>
      <c r="AL34" s="42"/>
      <c r="AM34" s="42"/>
      <c r="AN34" s="42"/>
      <c r="AO34" s="42"/>
      <c r="AP34" s="42"/>
    </row>
    <row r="35" spans="1:42" ht="20.25" customHeight="1">
      <c r="A35" s="42"/>
      <c r="B35" s="21"/>
      <c r="C35" s="48">
        <v>23</v>
      </c>
      <c r="D35" s="49">
        <v>1500000</v>
      </c>
      <c r="E35" s="46" t="s">
        <v>153</v>
      </c>
      <c r="F35" s="49">
        <v>1000000</v>
      </c>
      <c r="G35" s="46" t="s">
        <v>154</v>
      </c>
      <c r="H35" s="46">
        <f t="shared" si="0"/>
        <v>500000</v>
      </c>
      <c r="I35" s="62"/>
      <c r="J35" s="48">
        <v>53</v>
      </c>
      <c r="K35" s="49">
        <v>1500000</v>
      </c>
      <c r="L35" s="46" t="s">
        <v>153</v>
      </c>
      <c r="M35" s="49">
        <v>1000000</v>
      </c>
      <c r="N35" s="45" t="s">
        <v>155</v>
      </c>
      <c r="O35" s="46">
        <f t="shared" si="1"/>
        <v>500000</v>
      </c>
      <c r="P35" s="42"/>
      <c r="Q35" s="42"/>
      <c r="T35" s="25" t="s">
        <v>123</v>
      </c>
      <c r="U35" s="70">
        <f>$O46</f>
        <v>4500000</v>
      </c>
      <c r="V35" s="71" t="s">
        <v>164</v>
      </c>
      <c r="W35" s="72">
        <f>$Z$27</f>
        <v>1795.91</v>
      </c>
      <c r="X35" s="71" t="s">
        <v>165</v>
      </c>
      <c r="Y35" s="72">
        <f>$AA$10</f>
        <v>2000</v>
      </c>
      <c r="Z35" s="73" t="s">
        <v>154</v>
      </c>
      <c r="AA35" s="74">
        <f>INT(U35*W35/Y35)</f>
        <v>4040797</v>
      </c>
      <c r="AC35" s="74">
        <f>AA35</f>
        <v>4040797</v>
      </c>
      <c r="AD35" s="118" t="s">
        <v>208</v>
      </c>
      <c r="AK35" s="42"/>
      <c r="AL35" s="42"/>
      <c r="AM35" s="42"/>
      <c r="AN35" s="42"/>
      <c r="AO35" s="42"/>
      <c r="AP35" s="42"/>
    </row>
    <row r="36" spans="1:42" ht="20.25" customHeight="1">
      <c r="A36" s="42"/>
      <c r="B36" s="21"/>
      <c r="C36" s="48">
        <v>24</v>
      </c>
      <c r="D36" s="49">
        <v>1500000</v>
      </c>
      <c r="E36" s="46" t="s">
        <v>153</v>
      </c>
      <c r="F36" s="49">
        <v>1000000</v>
      </c>
      <c r="G36" s="46" t="s">
        <v>154</v>
      </c>
      <c r="H36" s="46">
        <f t="shared" si="0"/>
        <v>500000</v>
      </c>
      <c r="I36" s="62"/>
      <c r="J36" s="48">
        <v>54</v>
      </c>
      <c r="K36" s="49">
        <v>1500000</v>
      </c>
      <c r="L36" s="46" t="s">
        <v>153</v>
      </c>
      <c r="M36" s="49">
        <v>1000000</v>
      </c>
      <c r="N36" s="45" t="s">
        <v>155</v>
      </c>
      <c r="O36" s="46">
        <f t="shared" si="1"/>
        <v>500000</v>
      </c>
      <c r="P36" s="42"/>
      <c r="Q36" s="42"/>
      <c r="T36" s="25" t="s">
        <v>124</v>
      </c>
      <c r="U36" s="70">
        <f t="shared" ref="U36:U40" si="2">$O47</f>
        <v>6000000</v>
      </c>
      <c r="V36" s="71" t="s">
        <v>164</v>
      </c>
      <c r="W36" s="72">
        <f>$Z$27</f>
        <v>1795.91</v>
      </c>
      <c r="X36" s="71" t="s">
        <v>165</v>
      </c>
      <c r="Y36" s="72">
        <f>$AA$10</f>
        <v>2000</v>
      </c>
      <c r="Z36" s="73" t="s">
        <v>154</v>
      </c>
      <c r="AA36" s="74">
        <f>INT(U36*W36/Y36)</f>
        <v>5387730</v>
      </c>
      <c r="AC36" s="74">
        <f>AC35+AA36</f>
        <v>9428527</v>
      </c>
      <c r="AD36" s="118" t="s">
        <v>207</v>
      </c>
      <c r="AK36" s="42"/>
      <c r="AL36" s="42"/>
      <c r="AM36" s="42"/>
      <c r="AN36" s="42"/>
      <c r="AO36" s="42"/>
      <c r="AP36" s="42"/>
    </row>
    <row r="37" spans="1:42" ht="20.25" customHeight="1">
      <c r="A37" s="42"/>
      <c r="B37" s="21"/>
      <c r="C37" s="48">
        <v>25</v>
      </c>
      <c r="D37" s="49">
        <v>1500000</v>
      </c>
      <c r="E37" s="46" t="s">
        <v>153</v>
      </c>
      <c r="F37" s="49">
        <v>1000000</v>
      </c>
      <c r="G37" s="46" t="s">
        <v>154</v>
      </c>
      <c r="H37" s="46">
        <f t="shared" si="0"/>
        <v>500000</v>
      </c>
      <c r="I37" s="62"/>
      <c r="J37" s="48">
        <v>55</v>
      </c>
      <c r="K37" s="49">
        <v>1500000</v>
      </c>
      <c r="L37" s="46" t="s">
        <v>153</v>
      </c>
      <c r="M37" s="49">
        <v>1000000</v>
      </c>
      <c r="N37" s="45" t="s">
        <v>155</v>
      </c>
      <c r="O37" s="46">
        <f t="shared" si="1"/>
        <v>500000</v>
      </c>
      <c r="P37" s="42"/>
      <c r="Q37" s="42"/>
      <c r="T37" s="25" t="s">
        <v>125</v>
      </c>
      <c r="U37" s="70">
        <f t="shared" si="2"/>
        <v>6000000</v>
      </c>
      <c r="V37" s="71" t="s">
        <v>164</v>
      </c>
      <c r="W37" s="72">
        <f>$Z$27</f>
        <v>1795.91</v>
      </c>
      <c r="X37" s="71" t="s">
        <v>165</v>
      </c>
      <c r="Y37" s="72">
        <f>$AA$10</f>
        <v>2000</v>
      </c>
      <c r="Z37" s="73" t="s">
        <v>154</v>
      </c>
      <c r="AA37" s="74">
        <f>INT(U37*W37/Y37)</f>
        <v>5387730</v>
      </c>
      <c r="AC37" s="74">
        <f>AC36+AA37</f>
        <v>14816257</v>
      </c>
      <c r="AD37" s="118" t="s">
        <v>206</v>
      </c>
      <c r="AK37" s="42"/>
      <c r="AL37" s="42"/>
      <c r="AM37" s="42"/>
      <c r="AN37" s="42"/>
      <c r="AO37" s="42"/>
      <c r="AP37" s="42"/>
    </row>
    <row r="38" spans="1:42" ht="20.25" customHeight="1">
      <c r="A38" s="42"/>
      <c r="B38" s="21"/>
      <c r="C38" s="48">
        <v>26</v>
      </c>
      <c r="D38" s="49">
        <v>1500000</v>
      </c>
      <c r="E38" s="46" t="s">
        <v>153</v>
      </c>
      <c r="F38" s="49">
        <v>1000000</v>
      </c>
      <c r="G38" s="46" t="s">
        <v>154</v>
      </c>
      <c r="H38" s="46">
        <f t="shared" si="0"/>
        <v>500000</v>
      </c>
      <c r="I38" s="62"/>
      <c r="J38" s="48">
        <v>56</v>
      </c>
      <c r="K38" s="49">
        <v>1500000</v>
      </c>
      <c r="L38" s="46" t="s">
        <v>153</v>
      </c>
      <c r="M38" s="49">
        <v>1000000</v>
      </c>
      <c r="N38" s="45" t="s">
        <v>155</v>
      </c>
      <c r="O38" s="46">
        <f t="shared" si="1"/>
        <v>500000</v>
      </c>
      <c r="P38" s="42"/>
      <c r="Q38" s="42"/>
      <c r="T38" s="25" t="s">
        <v>126</v>
      </c>
      <c r="U38" s="70">
        <f t="shared" si="2"/>
        <v>6000000</v>
      </c>
      <c r="V38" s="71" t="s">
        <v>164</v>
      </c>
      <c r="W38" s="72">
        <f>$Z$27</f>
        <v>1795.91</v>
      </c>
      <c r="X38" s="71" t="s">
        <v>165</v>
      </c>
      <c r="Y38" s="72">
        <f>$AA$10</f>
        <v>2000</v>
      </c>
      <c r="Z38" s="73" t="s">
        <v>154</v>
      </c>
      <c r="AA38" s="74">
        <f>INT(U38*W38/Y38)</f>
        <v>5387730</v>
      </c>
      <c r="AC38" s="74">
        <f>AC37+AA38</f>
        <v>20203987</v>
      </c>
      <c r="AD38" s="118" t="s">
        <v>209</v>
      </c>
      <c r="AK38" s="42"/>
      <c r="AL38" s="42"/>
      <c r="AM38" s="42"/>
      <c r="AN38" s="42"/>
      <c r="AO38" s="42"/>
      <c r="AP38" s="42"/>
    </row>
    <row r="39" spans="1:42" ht="20.25" customHeight="1">
      <c r="A39" s="42"/>
      <c r="B39" s="21"/>
      <c r="C39" s="48">
        <v>27</v>
      </c>
      <c r="D39" s="49">
        <v>1500000</v>
      </c>
      <c r="E39" s="46" t="s">
        <v>153</v>
      </c>
      <c r="F39" s="49">
        <v>1000000</v>
      </c>
      <c r="G39" s="46" t="s">
        <v>154</v>
      </c>
      <c r="H39" s="46">
        <f t="shared" si="0"/>
        <v>500000</v>
      </c>
      <c r="I39" s="62"/>
      <c r="J39" s="48">
        <v>57</v>
      </c>
      <c r="K39" s="49">
        <v>1500000</v>
      </c>
      <c r="L39" s="46" t="s">
        <v>153</v>
      </c>
      <c r="M39" s="49">
        <v>1000000</v>
      </c>
      <c r="N39" s="45" t="s">
        <v>155</v>
      </c>
      <c r="O39" s="46">
        <f t="shared" si="1"/>
        <v>500000</v>
      </c>
      <c r="P39" s="42"/>
      <c r="Q39" s="42"/>
      <c r="T39" s="25" t="s">
        <v>127</v>
      </c>
      <c r="U39" s="70">
        <f t="shared" si="2"/>
        <v>6000000</v>
      </c>
      <c r="V39" s="71" t="s">
        <v>164</v>
      </c>
      <c r="W39" s="72">
        <f>$Z$27</f>
        <v>1795.91</v>
      </c>
      <c r="X39" s="71" t="s">
        <v>165</v>
      </c>
      <c r="Y39" s="72">
        <f>$AA$10</f>
        <v>2000</v>
      </c>
      <c r="Z39" s="73" t="s">
        <v>154</v>
      </c>
      <c r="AA39" s="74">
        <f>INT(U39*W39/Y39)</f>
        <v>5387730</v>
      </c>
      <c r="AC39" s="74">
        <f>AC38+AA39</f>
        <v>25591717</v>
      </c>
      <c r="AD39" s="118" t="s">
        <v>210</v>
      </c>
      <c r="AK39" s="42"/>
      <c r="AL39" s="42"/>
      <c r="AM39" s="42"/>
      <c r="AN39" s="42"/>
      <c r="AO39" s="42"/>
      <c r="AP39" s="42"/>
    </row>
    <row r="40" spans="1:42" ht="20.25" customHeight="1">
      <c r="A40" s="42"/>
      <c r="B40" s="21"/>
      <c r="C40" s="48">
        <v>28</v>
      </c>
      <c r="D40" s="49">
        <v>1500000</v>
      </c>
      <c r="E40" s="46" t="s">
        <v>153</v>
      </c>
      <c r="F40" s="49">
        <v>1000000</v>
      </c>
      <c r="G40" s="46" t="s">
        <v>154</v>
      </c>
      <c r="H40" s="46">
        <f t="shared" si="0"/>
        <v>500000</v>
      </c>
      <c r="I40" s="62"/>
      <c r="J40" s="48">
        <v>58</v>
      </c>
      <c r="K40" s="49">
        <v>1500000</v>
      </c>
      <c r="L40" s="46" t="s">
        <v>153</v>
      </c>
      <c r="M40" s="49">
        <v>1000000</v>
      </c>
      <c r="N40" s="45" t="s">
        <v>155</v>
      </c>
      <c r="O40" s="46">
        <f t="shared" si="1"/>
        <v>500000</v>
      </c>
      <c r="P40" s="42"/>
      <c r="Q40" s="42"/>
      <c r="T40" s="25" t="s">
        <v>128</v>
      </c>
      <c r="U40" s="75">
        <f t="shared" si="2"/>
        <v>1500000</v>
      </c>
      <c r="V40" s="71" t="s">
        <v>164</v>
      </c>
      <c r="W40" s="76">
        <f>IF(D51=" "," ",$Z$27)</f>
        <v>1795.91</v>
      </c>
      <c r="X40" s="71" t="s">
        <v>165</v>
      </c>
      <c r="Y40" s="76">
        <f>IF(D51=" "," ",$AA$10)</f>
        <v>2000</v>
      </c>
      <c r="Z40" s="73" t="s">
        <v>154</v>
      </c>
      <c r="AA40" s="74">
        <f>IF(D51=" ",0,INT(U40*W40/Y40))</f>
        <v>1346932</v>
      </c>
      <c r="AB40" s="50"/>
      <c r="AC40" s="74">
        <f>AC39+AA40</f>
        <v>26938649</v>
      </c>
      <c r="AD40" s="118" t="s">
        <v>211</v>
      </c>
      <c r="AK40" s="42"/>
      <c r="AL40" s="42"/>
      <c r="AM40" s="42"/>
      <c r="AN40" s="42"/>
      <c r="AO40" s="42"/>
      <c r="AP40" s="42"/>
    </row>
    <row r="41" spans="1:42" ht="20.25" customHeight="1">
      <c r="A41" s="42"/>
      <c r="B41" s="21"/>
      <c r="C41" s="48">
        <v>29</v>
      </c>
      <c r="D41" s="49">
        <v>1500000</v>
      </c>
      <c r="E41" s="46" t="s">
        <v>153</v>
      </c>
      <c r="F41" s="49">
        <v>1000000</v>
      </c>
      <c r="G41" s="46" t="s">
        <v>154</v>
      </c>
      <c r="H41" s="46">
        <f t="shared" si="0"/>
        <v>500000</v>
      </c>
      <c r="I41" s="62"/>
      <c r="J41" s="48">
        <v>59</v>
      </c>
      <c r="K41" s="49">
        <v>1500000</v>
      </c>
      <c r="L41" s="46" t="s">
        <v>153</v>
      </c>
      <c r="M41" s="49">
        <v>1000000</v>
      </c>
      <c r="N41" s="45" t="s">
        <v>155</v>
      </c>
      <c r="O41" s="46">
        <f t="shared" si="1"/>
        <v>500000</v>
      </c>
      <c r="P41" s="42"/>
      <c r="Q41" s="42"/>
      <c r="U41" s="103" t="s">
        <v>166</v>
      </c>
      <c r="V41" s="104"/>
      <c r="W41" s="105"/>
      <c r="X41" s="104"/>
      <c r="Y41" s="104"/>
      <c r="Z41" s="104"/>
      <c r="AA41" s="103" t="s">
        <v>167</v>
      </c>
      <c r="AB41" s="77"/>
      <c r="AK41" s="42"/>
      <c r="AL41" s="42"/>
      <c r="AM41" s="42"/>
      <c r="AN41" s="42"/>
      <c r="AO41" s="42"/>
      <c r="AP41" s="42"/>
    </row>
    <row r="42" spans="1:42" ht="20.25" customHeight="1">
      <c r="A42" s="42"/>
      <c r="B42" s="21"/>
      <c r="C42" s="48">
        <v>30</v>
      </c>
      <c r="D42" s="49">
        <v>1500000</v>
      </c>
      <c r="E42" s="46" t="s">
        <v>153</v>
      </c>
      <c r="F42" s="49">
        <v>1000000</v>
      </c>
      <c r="G42" s="46" t="s">
        <v>154</v>
      </c>
      <c r="H42" s="46">
        <f t="shared" si="0"/>
        <v>500000</v>
      </c>
      <c r="I42" s="62"/>
      <c r="J42" s="48">
        <v>60</v>
      </c>
      <c r="K42" s="49">
        <v>1500000</v>
      </c>
      <c r="L42" s="46" t="s">
        <v>153</v>
      </c>
      <c r="M42" s="49">
        <v>1000000</v>
      </c>
      <c r="N42" s="45" t="s">
        <v>155</v>
      </c>
      <c r="O42" s="46">
        <f t="shared" si="1"/>
        <v>500000</v>
      </c>
      <c r="P42" s="42"/>
      <c r="Q42" s="42"/>
      <c r="AK42" s="42"/>
      <c r="AL42" s="42"/>
      <c r="AM42" s="42"/>
      <c r="AN42" s="42"/>
      <c r="AO42" s="42"/>
      <c r="AP42" s="42"/>
    </row>
    <row r="43" spans="1:42" ht="13.2">
      <c r="A43" s="42"/>
      <c r="B43" s="21"/>
      <c r="C43" s="42"/>
      <c r="D43" s="23"/>
      <c r="E43" s="24"/>
      <c r="F43" s="23"/>
      <c r="G43" s="24"/>
      <c r="H43" s="24"/>
      <c r="I43" s="24"/>
      <c r="J43" s="24"/>
      <c r="K43" s="23"/>
      <c r="L43" s="24"/>
      <c r="M43" s="23"/>
      <c r="N43" s="42"/>
      <c r="O43" s="42"/>
      <c r="P43" s="42"/>
      <c r="Q43" s="22"/>
      <c r="T43" s="66"/>
      <c r="U43" s="66"/>
      <c r="X43" s="52"/>
      <c r="AK43" s="42"/>
      <c r="AL43" s="42"/>
      <c r="AM43" s="42"/>
      <c r="AN43" s="42"/>
      <c r="AO43" s="42"/>
      <c r="AP43" s="42"/>
    </row>
    <row r="44" spans="1:42" ht="16.2">
      <c r="A44" s="42"/>
      <c r="B44" s="37" t="s">
        <v>129</v>
      </c>
      <c r="C44" s="42"/>
      <c r="D44" s="23"/>
      <c r="E44" s="24"/>
      <c r="F44" s="23"/>
      <c r="G44" s="24"/>
      <c r="H44" s="24"/>
      <c r="I44" s="24"/>
      <c r="J44" s="24"/>
      <c r="K44" s="23"/>
      <c r="L44" s="24"/>
      <c r="M44" s="23"/>
      <c r="N44" s="42"/>
      <c r="O44" s="42"/>
      <c r="P44" s="42"/>
      <c r="Q44" s="42"/>
      <c r="S44" s="65" t="s">
        <v>132</v>
      </c>
      <c r="U44" s="67"/>
      <c r="V44" s="68"/>
      <c r="W44" s="68"/>
      <c r="X44" s="42"/>
      <c r="Y44" s="42"/>
      <c r="Z44" s="42"/>
      <c r="AA44" s="42"/>
      <c r="AB44" s="42"/>
      <c r="AK44" s="42"/>
      <c r="AL44" s="42"/>
      <c r="AM44" s="42"/>
      <c r="AN44" s="42"/>
      <c r="AO44" s="42"/>
      <c r="AP44" s="42"/>
    </row>
    <row r="45" spans="1:42" ht="20.25" customHeight="1" thickBot="1">
      <c r="A45" s="42"/>
      <c r="B45" s="37"/>
      <c r="C45" s="78"/>
      <c r="D45" s="326" t="s">
        <v>130</v>
      </c>
      <c r="E45" s="327"/>
      <c r="F45" s="328"/>
      <c r="G45" s="42"/>
      <c r="H45" s="79" t="s">
        <v>131</v>
      </c>
      <c r="I45" s="24"/>
      <c r="J45" s="24"/>
      <c r="K45" s="79" t="s">
        <v>110</v>
      </c>
      <c r="L45" s="79"/>
      <c r="M45" s="46" t="s">
        <v>111</v>
      </c>
      <c r="N45" s="78"/>
      <c r="O45" s="45" t="s">
        <v>112</v>
      </c>
      <c r="P45" s="42"/>
      <c r="Q45" s="42"/>
      <c r="T45" s="86"/>
      <c r="U45" s="86" t="s">
        <v>27</v>
      </c>
      <c r="W45" s="87" t="s">
        <v>131</v>
      </c>
      <c r="X45" s="87"/>
      <c r="Y45" s="32" t="s">
        <v>41</v>
      </c>
      <c r="Z45" s="42"/>
      <c r="AA45" s="88" t="s">
        <v>134</v>
      </c>
      <c r="AB45" s="86"/>
      <c r="AK45" s="42"/>
      <c r="AL45" s="42"/>
      <c r="AM45" s="42"/>
      <c r="AN45" s="42"/>
      <c r="AO45" s="42"/>
      <c r="AP45" s="42"/>
    </row>
    <row r="46" spans="1:42" ht="20.25" customHeight="1" thickBot="1">
      <c r="A46" s="42"/>
      <c r="B46" s="37"/>
      <c r="C46" s="45" t="s">
        <v>133</v>
      </c>
      <c r="D46" s="80">
        <v>1</v>
      </c>
      <c r="E46" s="79" t="s">
        <v>168</v>
      </c>
      <c r="F46" s="81">
        <f>IF(K6&gt;=4,16-K6,4-K6)</f>
        <v>9</v>
      </c>
      <c r="G46" s="82" t="s">
        <v>169</v>
      </c>
      <c r="H46" s="46">
        <f>F46-D46+1</f>
        <v>9</v>
      </c>
      <c r="I46" s="24"/>
      <c r="J46" s="24" t="s">
        <v>169</v>
      </c>
      <c r="K46" s="83">
        <f>SUMIF($C$13:$C$24,"&lt;="&amp;F46,$D$13:$D$24)</f>
        <v>13500000</v>
      </c>
      <c r="L46" s="79"/>
      <c r="M46" s="83">
        <f>SUMIF($C$13:$C$24,"&lt;="&amp;$F46,$F$13:$F$24)</f>
        <v>9000000</v>
      </c>
      <c r="N46" s="78"/>
      <c r="O46" s="84">
        <f>K46-M46</f>
        <v>4500000</v>
      </c>
      <c r="P46" s="85"/>
      <c r="Q46" s="42"/>
      <c r="T46" s="25" t="s">
        <v>123</v>
      </c>
      <c r="U46" s="70">
        <f>AA35</f>
        <v>4040797</v>
      </c>
      <c r="V46" s="71"/>
      <c r="W46" s="89">
        <f t="shared" ref="W46:W51" si="3">$H46</f>
        <v>9</v>
      </c>
      <c r="X46" s="71"/>
      <c r="Y46" s="114">
        <f>ROUND($Z$5/12*$W46,0)</f>
        <v>9750000</v>
      </c>
      <c r="Z46" s="73"/>
      <c r="AA46" s="90">
        <f>IF($Z$5=0,ROUNDDOWN(U46/2,-3),ROUNDDOWN(MIN($Y46,$U46)/2,-3))</f>
        <v>2020000</v>
      </c>
      <c r="AB46" s="108">
        <f>$I$6</f>
        <v>2021</v>
      </c>
      <c r="AC46" s="25" t="s">
        <v>170</v>
      </c>
      <c r="AK46" s="42"/>
      <c r="AL46" s="42"/>
      <c r="AM46" s="42"/>
      <c r="AN46" s="42"/>
      <c r="AO46" s="42"/>
      <c r="AP46" s="42"/>
    </row>
    <row r="47" spans="1:42" ht="20.25" customHeight="1" thickBot="1">
      <c r="A47" s="42"/>
      <c r="B47" s="37"/>
      <c r="C47" s="45" t="s">
        <v>135</v>
      </c>
      <c r="D47" s="106">
        <f>F46+1</f>
        <v>10</v>
      </c>
      <c r="E47" s="79" t="s">
        <v>168</v>
      </c>
      <c r="F47" s="106">
        <f>D47+11</f>
        <v>21</v>
      </c>
      <c r="G47" s="82" t="s">
        <v>169</v>
      </c>
      <c r="H47" s="46">
        <f>F47-D47+1</f>
        <v>12</v>
      </c>
      <c r="I47" s="24"/>
      <c r="J47" s="24" t="s">
        <v>169</v>
      </c>
      <c r="K47" s="83">
        <f>SUMIF($C$13:$C$36,"&lt;="&amp;F47,$D$13:$D$36)-K46</f>
        <v>18000000</v>
      </c>
      <c r="L47" s="79"/>
      <c r="M47" s="83">
        <f>SUMIF($C$13:$C$36,"&lt;="&amp;$F47,$F$13:$F$36)-M46</f>
        <v>12000000</v>
      </c>
      <c r="N47" s="78"/>
      <c r="O47" s="84">
        <f>K47-M47</f>
        <v>6000000</v>
      </c>
      <c r="P47" s="85"/>
      <c r="Q47" s="42"/>
      <c r="T47" s="25" t="s">
        <v>124</v>
      </c>
      <c r="U47" s="70">
        <f>AA36</f>
        <v>5387730</v>
      </c>
      <c r="V47" s="71"/>
      <c r="W47" s="89">
        <f t="shared" si="3"/>
        <v>12</v>
      </c>
      <c r="X47" s="71"/>
      <c r="Y47" s="114">
        <f>ROUND($Z$5/12*$W47,0)</f>
        <v>13000000</v>
      </c>
      <c r="Z47" s="73"/>
      <c r="AA47" s="91">
        <f>IF($Z$5=0,ROUNDDOWN(U47/2,-3),ROUNDDOWN(MIN($Y47,$U47)/2,-3))</f>
        <v>2693000</v>
      </c>
      <c r="AB47" s="108">
        <f>$I$6+1</f>
        <v>2022</v>
      </c>
      <c r="AC47" s="25" t="s">
        <v>137</v>
      </c>
      <c r="AK47" s="42"/>
      <c r="AL47" s="42"/>
      <c r="AM47" s="42"/>
      <c r="AN47" s="42"/>
      <c r="AO47" s="42"/>
      <c r="AP47" s="42"/>
    </row>
    <row r="48" spans="1:42" ht="20.25" customHeight="1" thickBot="1">
      <c r="A48" s="42"/>
      <c r="B48" s="37"/>
      <c r="C48" s="45" t="s">
        <v>136</v>
      </c>
      <c r="D48" s="106">
        <f>F47+1</f>
        <v>22</v>
      </c>
      <c r="E48" s="79" t="s">
        <v>168</v>
      </c>
      <c r="F48" s="106">
        <f>D48+11</f>
        <v>33</v>
      </c>
      <c r="G48" s="82" t="s">
        <v>169</v>
      </c>
      <c r="H48" s="46">
        <f>F48-D48+1</f>
        <v>12</v>
      </c>
      <c r="I48" s="24"/>
      <c r="J48" s="24" t="s">
        <v>169</v>
      </c>
      <c r="K48" s="83">
        <f>SUMIF($J$13:$J$42,"&lt;="&amp;F48,$K$13:$K$42)+SUMIF($C$13:$C$42,"&lt;="&amp;F48,$D$13:$D$42)-K47-K46</f>
        <v>18000000</v>
      </c>
      <c r="L48" s="79"/>
      <c r="M48" s="83">
        <f>SUMIF($J$13:$J$42,"&lt;="&amp;F48,$M$13:$M$42)+SUMIF($C$13:$C$42,"&lt;="&amp;F48,$F$13:$F$42)-M47-M46</f>
        <v>12000000</v>
      </c>
      <c r="N48" s="78"/>
      <c r="O48" s="84">
        <f>K48-M48</f>
        <v>6000000</v>
      </c>
      <c r="P48" s="85"/>
      <c r="Q48" s="42"/>
      <c r="T48" s="25" t="s">
        <v>125</v>
      </c>
      <c r="U48" s="70">
        <f>AA37</f>
        <v>5387730</v>
      </c>
      <c r="V48" s="71"/>
      <c r="W48" s="89">
        <f t="shared" si="3"/>
        <v>12</v>
      </c>
      <c r="X48" s="71"/>
      <c r="Y48" s="114">
        <f>ROUND($Z$5/12*$W48,0)</f>
        <v>13000000</v>
      </c>
      <c r="Z48" s="73"/>
      <c r="AA48" s="91">
        <f>IF($Z$5=0,ROUNDDOWN(U48/2,-3),ROUNDDOWN(MIN($Y48,$U48)/2,-3))</f>
        <v>2693000</v>
      </c>
      <c r="AB48" s="108">
        <f>$I$6+2</f>
        <v>2023</v>
      </c>
      <c r="AC48" s="25" t="s">
        <v>139</v>
      </c>
      <c r="AK48" s="42"/>
      <c r="AL48" s="42"/>
      <c r="AM48" s="42"/>
      <c r="AN48" s="42"/>
      <c r="AO48" s="42"/>
      <c r="AP48" s="42"/>
    </row>
    <row r="49" spans="1:42" ht="20.25" customHeight="1" thickBot="1">
      <c r="A49" s="42"/>
      <c r="B49" s="37"/>
      <c r="C49" s="45" t="s">
        <v>138</v>
      </c>
      <c r="D49" s="106">
        <f>F48+1</f>
        <v>34</v>
      </c>
      <c r="E49" s="79" t="s">
        <v>168</v>
      </c>
      <c r="F49" s="106">
        <f>D49+11</f>
        <v>45</v>
      </c>
      <c r="G49" s="82" t="s">
        <v>169</v>
      </c>
      <c r="H49" s="46">
        <f>F49-D49+1</f>
        <v>12</v>
      </c>
      <c r="I49" s="24"/>
      <c r="J49" s="24" t="s">
        <v>169</v>
      </c>
      <c r="K49" s="83">
        <f>SUMIF($J$13:$J$42,"&lt;="&amp;F49,$K$13:$K$42)+SUMIF($C$13:$C$42,"&lt;="&amp;F49,$D$13:$D$42)-K48-K47-K46</f>
        <v>18000000</v>
      </c>
      <c r="L49" s="79"/>
      <c r="M49" s="83">
        <f>SUMIF($J$13:$J$42,"&lt;="&amp;F49,$M$13:$M$42)+SUMIF($C$13:$C$42,"&lt;="&amp;F49,$F$13:$F$42)-M48-M47-M46</f>
        <v>12000000</v>
      </c>
      <c r="N49" s="78"/>
      <c r="O49" s="84">
        <f>K49-M49</f>
        <v>6000000</v>
      </c>
      <c r="P49" s="85"/>
      <c r="Q49" s="42"/>
      <c r="T49" s="25" t="s">
        <v>126</v>
      </c>
      <c r="U49" s="70">
        <f>AA38</f>
        <v>5387730</v>
      </c>
      <c r="V49" s="71"/>
      <c r="W49" s="89">
        <f t="shared" si="3"/>
        <v>12</v>
      </c>
      <c r="X49" s="71"/>
      <c r="Y49" s="114">
        <f>ROUND($Z$5/12*$W49,0)</f>
        <v>13000000</v>
      </c>
      <c r="Z49" s="73"/>
      <c r="AA49" s="91">
        <f>IF($Z$5=0,ROUNDDOWN(U49/2,-3),ROUNDDOWN(MIN($Y49,$U49)/2,-3))</f>
        <v>2693000</v>
      </c>
      <c r="AB49" s="108">
        <f>$I$6+3</f>
        <v>2024</v>
      </c>
      <c r="AC49" s="25" t="s">
        <v>141</v>
      </c>
      <c r="AK49" s="42"/>
      <c r="AL49" s="42"/>
      <c r="AM49" s="42"/>
      <c r="AN49" s="42"/>
      <c r="AO49" s="42"/>
      <c r="AP49" s="42"/>
    </row>
    <row r="50" spans="1:42" ht="20.25" customHeight="1" thickBot="1">
      <c r="A50" s="42"/>
      <c r="B50" s="37"/>
      <c r="C50" s="45" t="s">
        <v>140</v>
      </c>
      <c r="D50" s="106">
        <f>F49+1</f>
        <v>46</v>
      </c>
      <c r="E50" s="79" t="s">
        <v>168</v>
      </c>
      <c r="F50" s="106">
        <f>D50+11</f>
        <v>57</v>
      </c>
      <c r="G50" s="82" t="s">
        <v>169</v>
      </c>
      <c r="H50" s="46">
        <f>F50-D50+1</f>
        <v>12</v>
      </c>
      <c r="I50" s="24"/>
      <c r="J50" s="24" t="s">
        <v>169</v>
      </c>
      <c r="K50" s="83">
        <f>SUMIF($J$13:$J$42,"&lt;="&amp;F50,$K$13:$K$42)+SUMIF($C$13:$C$42,"&lt;="&amp;F50,$D$13:$D$42)-K49-K48-K46-K47</f>
        <v>18000000</v>
      </c>
      <c r="L50" s="79"/>
      <c r="M50" s="83">
        <f>SUMIF($J$13:$J$42,"&lt;="&amp;F50,$M$13:$M$42)+SUMIF($C$13:$C$42,"&lt;="&amp;F50,$F$13:$F$42)-M49-M48-M46-M47</f>
        <v>12000000</v>
      </c>
      <c r="N50" s="78"/>
      <c r="O50" s="84">
        <f>K50-M50</f>
        <v>6000000</v>
      </c>
      <c r="P50" s="85"/>
      <c r="Q50" s="42"/>
      <c r="T50" s="25" t="s">
        <v>127</v>
      </c>
      <c r="U50" s="70">
        <f>AA39</f>
        <v>5387730</v>
      </c>
      <c r="V50" s="71"/>
      <c r="W50" s="89">
        <f t="shared" si="3"/>
        <v>12</v>
      </c>
      <c r="X50" s="71"/>
      <c r="Y50" s="114">
        <f>ROUND($Z$5/12*$W50,0)</f>
        <v>13000000</v>
      </c>
      <c r="Z50" s="73"/>
      <c r="AA50" s="91">
        <f>IF($Z$5=0,ROUNDDOWN(U50/2,-3),ROUNDDOWN(MIN($Y50,$U50)/2,-3))</f>
        <v>2693000</v>
      </c>
      <c r="AB50" s="108">
        <f>$I$6+4</f>
        <v>2025</v>
      </c>
      <c r="AC50" s="25" t="s">
        <v>143</v>
      </c>
      <c r="AK50" s="42"/>
      <c r="AL50" s="42"/>
      <c r="AM50" s="42"/>
      <c r="AN50" s="42"/>
      <c r="AO50" s="42"/>
      <c r="AP50" s="42"/>
    </row>
    <row r="51" spans="1:42" ht="20.25" customHeight="1" thickBot="1">
      <c r="A51" s="42"/>
      <c r="B51" s="37"/>
      <c r="C51" s="45" t="s">
        <v>142</v>
      </c>
      <c r="D51" s="106">
        <f>IF(F50=60," ",F50+1)</f>
        <v>58</v>
      </c>
      <c r="E51" s="79" t="s">
        <v>168</v>
      </c>
      <c r="F51" s="106">
        <f>IF(D51=" "," ",60)</f>
        <v>60</v>
      </c>
      <c r="G51" s="82" t="s">
        <v>169</v>
      </c>
      <c r="H51" s="46">
        <f>IF(D51=" "," ",F51-D51+1)</f>
        <v>3</v>
      </c>
      <c r="I51" s="24"/>
      <c r="J51" s="24" t="s">
        <v>169</v>
      </c>
      <c r="K51" s="83">
        <f>IF(D51=" "," ",SUMIF($J$13:$J$42,"&lt;="&amp;F51,$K$13:$K$42)+SUMIF($C$13:$C$42,"&lt;="&amp;F51,$D$13:$D$42)-K50-K49-K46-K47-K48)</f>
        <v>4500000</v>
      </c>
      <c r="L51" s="79"/>
      <c r="M51" s="83">
        <f>IF(D51=" "," ",SUMIF($J$13:$J$42,"&lt;="&amp;F51,$M$13:$M$42)+SUMIF($C$13:$C$42,"&lt;="&amp;F51,$F$13:$F$42)-M50-M49-M46-M47-M48)</f>
        <v>3000000</v>
      </c>
      <c r="N51" s="78"/>
      <c r="O51" s="84">
        <f>IF(D51=" "," ",K51-M51)</f>
        <v>1500000</v>
      </c>
      <c r="P51" s="85"/>
      <c r="Q51" s="42"/>
      <c r="T51" s="25" t="s">
        <v>128</v>
      </c>
      <c r="U51" s="75">
        <f>IF(D51=" "," ",AA40)</f>
        <v>1346932</v>
      </c>
      <c r="V51" s="71"/>
      <c r="W51" s="93">
        <f t="shared" si="3"/>
        <v>3</v>
      </c>
      <c r="X51" s="71"/>
      <c r="Y51" s="115">
        <f>IF(D51=" "," ",ROUND($Z$5/12*$W51,0))</f>
        <v>3250000</v>
      </c>
      <c r="Z51" s="73"/>
      <c r="AA51" s="91">
        <f>IF(D51=" ",0,IF($Z$5=0,ROUNDDOWN(U51/2,-3),ROUNDDOWN(MIN($Y51,$U51)/2,-3)))</f>
        <v>673000</v>
      </c>
      <c r="AB51" s="108">
        <f>$I$6+5</f>
        <v>2026</v>
      </c>
      <c r="AC51" s="25" t="s">
        <v>144</v>
      </c>
      <c r="AK51" s="42"/>
      <c r="AL51" s="42"/>
      <c r="AM51" s="42"/>
      <c r="AN51" s="42"/>
      <c r="AO51" s="42"/>
      <c r="AP51" s="42"/>
    </row>
    <row r="52" spans="1:42" ht="20.25" customHeight="1">
      <c r="A52" s="42"/>
      <c r="B52" s="21"/>
      <c r="C52" s="42"/>
      <c r="D52" s="23"/>
      <c r="E52" s="24"/>
      <c r="F52" s="23"/>
      <c r="G52" s="24"/>
      <c r="H52" s="92"/>
      <c r="I52" s="24"/>
      <c r="J52" s="24"/>
      <c r="K52" s="23"/>
      <c r="L52" s="24"/>
      <c r="M52" s="23"/>
      <c r="N52" s="42"/>
      <c r="O52" s="42"/>
      <c r="P52" s="42"/>
      <c r="Q52" s="42"/>
      <c r="T52" s="22"/>
      <c r="U52" s="22"/>
      <c r="W52" s="291" t="s">
        <v>171</v>
      </c>
      <c r="X52" s="291"/>
      <c r="Y52" s="291" t="s">
        <v>172</v>
      </c>
      <c r="Z52" s="291"/>
      <c r="AK52" s="42"/>
      <c r="AL52" s="42"/>
      <c r="AM52" s="42"/>
      <c r="AN52" s="42"/>
      <c r="AO52" s="42"/>
      <c r="AP52" s="42"/>
    </row>
    <row r="53" spans="1:42" ht="25.95" customHeight="1">
      <c r="A53" s="22"/>
      <c r="B53" s="94"/>
      <c r="C53" s="22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22"/>
      <c r="O53" s="22"/>
      <c r="P53" s="22"/>
      <c r="Q53" s="42"/>
      <c r="S53" s="52"/>
      <c r="T53" s="52"/>
      <c r="U53" s="116"/>
      <c r="W53" s="291"/>
      <c r="X53" s="291"/>
      <c r="Y53" s="291"/>
      <c r="Z53" s="291"/>
      <c r="AD53" s="42"/>
      <c r="AK53" s="42"/>
      <c r="AL53" s="42"/>
      <c r="AM53" s="42"/>
      <c r="AN53" s="42"/>
      <c r="AO53" s="42"/>
      <c r="AP53" s="42"/>
    </row>
    <row r="54" spans="1:42" ht="20.25" customHeight="1">
      <c r="A54" s="22"/>
      <c r="B54" s="94"/>
      <c r="C54" s="2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</row>
    <row r="55" spans="1:42" s="22" customFormat="1" ht="20.25" customHeight="1">
      <c r="A55" s="42"/>
      <c r="B55" s="21"/>
      <c r="C55" s="42"/>
      <c r="D55" s="23"/>
      <c r="E55" s="24"/>
      <c r="F55" s="23"/>
      <c r="G55" s="24"/>
      <c r="H55" s="24"/>
      <c r="I55" s="24"/>
      <c r="J55" s="24"/>
      <c r="K55" s="23"/>
      <c r="L55" s="24"/>
      <c r="M55" s="23"/>
      <c r="N55" s="42"/>
      <c r="O55" s="42"/>
      <c r="P55" s="42"/>
      <c r="AE55" s="42"/>
    </row>
    <row r="56" spans="1:42" s="22" customFormat="1" ht="20.25" customHeight="1">
      <c r="A56" s="42"/>
      <c r="B56" s="21"/>
      <c r="C56" s="42"/>
      <c r="D56" s="23"/>
      <c r="E56" s="24"/>
      <c r="F56" s="23"/>
      <c r="G56" s="24"/>
      <c r="H56" s="24"/>
      <c r="I56" s="24"/>
      <c r="J56" s="24"/>
      <c r="K56" s="23"/>
      <c r="L56" s="24"/>
      <c r="M56" s="23"/>
      <c r="N56" s="42"/>
      <c r="O56" s="42"/>
      <c r="P56" s="42"/>
      <c r="Q56" s="42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42" ht="20.25" customHeight="1">
      <c r="A57" s="42"/>
      <c r="B57" s="21"/>
      <c r="C57" s="42"/>
      <c r="D57" s="23"/>
      <c r="E57" s="24"/>
      <c r="F57" s="23"/>
      <c r="G57" s="24"/>
      <c r="H57" s="24"/>
      <c r="I57" s="24"/>
      <c r="J57" s="24"/>
      <c r="K57" s="23"/>
      <c r="L57" s="24"/>
      <c r="M57" s="23"/>
      <c r="N57" s="42"/>
      <c r="O57" s="42"/>
      <c r="P57" s="42"/>
      <c r="Q57" s="42"/>
      <c r="AE57" s="22"/>
    </row>
    <row r="58" spans="1:42" ht="20.25" customHeight="1">
      <c r="C58" s="42"/>
      <c r="D58" s="23"/>
      <c r="E58" s="24"/>
      <c r="F58" s="23"/>
      <c r="G58" s="24"/>
      <c r="H58" s="24"/>
      <c r="P58" s="42"/>
    </row>
    <row r="59" spans="1:42" ht="13.2">
      <c r="I59" s="24"/>
      <c r="J59" s="24"/>
      <c r="K59" s="23"/>
      <c r="L59" s="24"/>
      <c r="M59" s="23"/>
      <c r="N59" s="42"/>
      <c r="O59" s="42"/>
    </row>
  </sheetData>
  <sheetProtection selectLockedCells="1"/>
  <mergeCells count="46">
    <mergeCell ref="U29:AA31"/>
    <mergeCell ref="AF29:AF31"/>
    <mergeCell ref="AG29:AG30"/>
    <mergeCell ref="AG32:AM32"/>
    <mergeCell ref="D45:F45"/>
    <mergeCell ref="S21:T22"/>
    <mergeCell ref="U21:W22"/>
    <mergeCell ref="X21:Y22"/>
    <mergeCell ref="Z21:AA22"/>
    <mergeCell ref="W52:X53"/>
    <mergeCell ref="Y52:Z53"/>
    <mergeCell ref="U23:W24"/>
    <mergeCell ref="X23:Y24"/>
    <mergeCell ref="Z23:AA24"/>
    <mergeCell ref="W26:X26"/>
    <mergeCell ref="Z26:AA26"/>
    <mergeCell ref="U27:U28"/>
    <mergeCell ref="V27:V28"/>
    <mergeCell ref="W27:X28"/>
    <mergeCell ref="Y27:Y28"/>
    <mergeCell ref="Z27:AA28"/>
    <mergeCell ref="U13:W13"/>
    <mergeCell ref="X13:Y13"/>
    <mergeCell ref="Z13:AA13"/>
    <mergeCell ref="S14:T20"/>
    <mergeCell ref="X14:Y16"/>
    <mergeCell ref="Z14:AA16"/>
    <mergeCell ref="U15:W16"/>
    <mergeCell ref="X17:Y19"/>
    <mergeCell ref="Z17:AA19"/>
    <mergeCell ref="U18:W19"/>
    <mergeCell ref="U20:W20"/>
    <mergeCell ref="X20:Y20"/>
    <mergeCell ref="Z20:AA20"/>
    <mergeCell ref="S9:AB9"/>
    <mergeCell ref="S10:T11"/>
    <mergeCell ref="U10:X11"/>
    <mergeCell ref="Y10:Z11"/>
    <mergeCell ref="AA10:AA11"/>
    <mergeCell ref="AB10:AB11"/>
    <mergeCell ref="A1:C1"/>
    <mergeCell ref="K2:M2"/>
    <mergeCell ref="Z5:AA6"/>
    <mergeCell ref="AB5:AB6"/>
    <mergeCell ref="S6:Y7"/>
    <mergeCell ref="Z7:AB8"/>
  </mergeCells>
  <phoneticPr fontId="3"/>
  <dataValidations count="2">
    <dataValidation type="list" allowBlank="1" showInputMessage="1" showErrorMessage="1" sqref="WWH983045:WWI983046 JV5:JW6 TR5:TS6 ADN5:ADO6 ANJ5:ANK6 AXF5:AXG6 BHB5:BHC6 BQX5:BQY6 CAT5:CAU6 CKP5:CKQ6 CUL5:CUM6 DEH5:DEI6 DOD5:DOE6 DXZ5:DYA6 EHV5:EHW6 ERR5:ERS6 FBN5:FBO6 FLJ5:FLK6 FVF5:FVG6 GFB5:GFC6 GOX5:GOY6 GYT5:GYU6 HIP5:HIQ6 HSL5:HSM6 ICH5:ICI6 IMD5:IME6 IVZ5:IWA6 JFV5:JFW6 JPR5:JPS6 JZN5:JZO6 KJJ5:KJK6 KTF5:KTG6 LDB5:LDC6 LMX5:LMY6 LWT5:LWU6 MGP5:MGQ6 MQL5:MQM6 NAH5:NAI6 NKD5:NKE6 NTZ5:NUA6 ODV5:ODW6 ONR5:ONS6 OXN5:OXO6 PHJ5:PHK6 PRF5:PRG6 QBB5:QBC6 QKX5:QKY6 QUT5:QUU6 REP5:REQ6 ROL5:ROM6 RYH5:RYI6 SID5:SIE6 SRZ5:SSA6 TBV5:TBW6 TLR5:TLS6 TVN5:TVO6 UFJ5:UFK6 UPF5:UPG6 UZB5:UZC6 VIX5:VIY6 VST5:VSU6 WCP5:WCQ6 WML5:WMM6 WWH5:WWI6 Z65541:AA65542 JV65541:JW65542 TR65541:TS65542 ADN65541:ADO65542 ANJ65541:ANK65542 AXF65541:AXG65542 BHB65541:BHC65542 BQX65541:BQY65542 CAT65541:CAU65542 CKP65541:CKQ65542 CUL65541:CUM65542 DEH65541:DEI65542 DOD65541:DOE65542 DXZ65541:DYA65542 EHV65541:EHW65542 ERR65541:ERS65542 FBN65541:FBO65542 FLJ65541:FLK65542 FVF65541:FVG65542 GFB65541:GFC65542 GOX65541:GOY65542 GYT65541:GYU65542 HIP65541:HIQ65542 HSL65541:HSM65542 ICH65541:ICI65542 IMD65541:IME65542 IVZ65541:IWA65542 JFV65541:JFW65542 JPR65541:JPS65542 JZN65541:JZO65542 KJJ65541:KJK65542 KTF65541:KTG65542 LDB65541:LDC65542 LMX65541:LMY65542 LWT65541:LWU65542 MGP65541:MGQ65542 MQL65541:MQM65542 NAH65541:NAI65542 NKD65541:NKE65542 NTZ65541:NUA65542 ODV65541:ODW65542 ONR65541:ONS65542 OXN65541:OXO65542 PHJ65541:PHK65542 PRF65541:PRG65542 QBB65541:QBC65542 QKX65541:QKY65542 QUT65541:QUU65542 REP65541:REQ65542 ROL65541:ROM65542 RYH65541:RYI65542 SID65541:SIE65542 SRZ65541:SSA65542 TBV65541:TBW65542 TLR65541:TLS65542 TVN65541:TVO65542 UFJ65541:UFK65542 UPF65541:UPG65542 UZB65541:UZC65542 VIX65541:VIY65542 VST65541:VSU65542 WCP65541:WCQ65542 WML65541:WMM65542 WWH65541:WWI65542 Z131077:AA131078 JV131077:JW131078 TR131077:TS131078 ADN131077:ADO131078 ANJ131077:ANK131078 AXF131077:AXG131078 BHB131077:BHC131078 BQX131077:BQY131078 CAT131077:CAU131078 CKP131077:CKQ131078 CUL131077:CUM131078 DEH131077:DEI131078 DOD131077:DOE131078 DXZ131077:DYA131078 EHV131077:EHW131078 ERR131077:ERS131078 FBN131077:FBO131078 FLJ131077:FLK131078 FVF131077:FVG131078 GFB131077:GFC131078 GOX131077:GOY131078 GYT131077:GYU131078 HIP131077:HIQ131078 HSL131077:HSM131078 ICH131077:ICI131078 IMD131077:IME131078 IVZ131077:IWA131078 JFV131077:JFW131078 JPR131077:JPS131078 JZN131077:JZO131078 KJJ131077:KJK131078 KTF131077:KTG131078 LDB131077:LDC131078 LMX131077:LMY131078 LWT131077:LWU131078 MGP131077:MGQ131078 MQL131077:MQM131078 NAH131077:NAI131078 NKD131077:NKE131078 NTZ131077:NUA131078 ODV131077:ODW131078 ONR131077:ONS131078 OXN131077:OXO131078 PHJ131077:PHK131078 PRF131077:PRG131078 QBB131077:QBC131078 QKX131077:QKY131078 QUT131077:QUU131078 REP131077:REQ131078 ROL131077:ROM131078 RYH131077:RYI131078 SID131077:SIE131078 SRZ131077:SSA131078 TBV131077:TBW131078 TLR131077:TLS131078 TVN131077:TVO131078 UFJ131077:UFK131078 UPF131077:UPG131078 UZB131077:UZC131078 VIX131077:VIY131078 VST131077:VSU131078 WCP131077:WCQ131078 WML131077:WMM131078 WWH131077:WWI131078 Z196613:AA196614 JV196613:JW196614 TR196613:TS196614 ADN196613:ADO196614 ANJ196613:ANK196614 AXF196613:AXG196614 BHB196613:BHC196614 BQX196613:BQY196614 CAT196613:CAU196614 CKP196613:CKQ196614 CUL196613:CUM196614 DEH196613:DEI196614 DOD196613:DOE196614 DXZ196613:DYA196614 EHV196613:EHW196614 ERR196613:ERS196614 FBN196613:FBO196614 FLJ196613:FLK196614 FVF196613:FVG196614 GFB196613:GFC196614 GOX196613:GOY196614 GYT196613:GYU196614 HIP196613:HIQ196614 HSL196613:HSM196614 ICH196613:ICI196614 IMD196613:IME196614 IVZ196613:IWA196614 JFV196613:JFW196614 JPR196613:JPS196614 JZN196613:JZO196614 KJJ196613:KJK196614 KTF196613:KTG196614 LDB196613:LDC196614 LMX196613:LMY196614 LWT196613:LWU196614 MGP196613:MGQ196614 MQL196613:MQM196614 NAH196613:NAI196614 NKD196613:NKE196614 NTZ196613:NUA196614 ODV196613:ODW196614 ONR196613:ONS196614 OXN196613:OXO196614 PHJ196613:PHK196614 PRF196613:PRG196614 QBB196613:QBC196614 QKX196613:QKY196614 QUT196613:QUU196614 REP196613:REQ196614 ROL196613:ROM196614 RYH196613:RYI196614 SID196613:SIE196614 SRZ196613:SSA196614 TBV196613:TBW196614 TLR196613:TLS196614 TVN196613:TVO196614 UFJ196613:UFK196614 UPF196613:UPG196614 UZB196613:UZC196614 VIX196613:VIY196614 VST196613:VSU196614 WCP196613:WCQ196614 WML196613:WMM196614 WWH196613:WWI196614 Z262149:AA262150 JV262149:JW262150 TR262149:TS262150 ADN262149:ADO262150 ANJ262149:ANK262150 AXF262149:AXG262150 BHB262149:BHC262150 BQX262149:BQY262150 CAT262149:CAU262150 CKP262149:CKQ262150 CUL262149:CUM262150 DEH262149:DEI262150 DOD262149:DOE262150 DXZ262149:DYA262150 EHV262149:EHW262150 ERR262149:ERS262150 FBN262149:FBO262150 FLJ262149:FLK262150 FVF262149:FVG262150 GFB262149:GFC262150 GOX262149:GOY262150 GYT262149:GYU262150 HIP262149:HIQ262150 HSL262149:HSM262150 ICH262149:ICI262150 IMD262149:IME262150 IVZ262149:IWA262150 JFV262149:JFW262150 JPR262149:JPS262150 JZN262149:JZO262150 KJJ262149:KJK262150 KTF262149:KTG262150 LDB262149:LDC262150 LMX262149:LMY262150 LWT262149:LWU262150 MGP262149:MGQ262150 MQL262149:MQM262150 NAH262149:NAI262150 NKD262149:NKE262150 NTZ262149:NUA262150 ODV262149:ODW262150 ONR262149:ONS262150 OXN262149:OXO262150 PHJ262149:PHK262150 PRF262149:PRG262150 QBB262149:QBC262150 QKX262149:QKY262150 QUT262149:QUU262150 REP262149:REQ262150 ROL262149:ROM262150 RYH262149:RYI262150 SID262149:SIE262150 SRZ262149:SSA262150 TBV262149:TBW262150 TLR262149:TLS262150 TVN262149:TVO262150 UFJ262149:UFK262150 UPF262149:UPG262150 UZB262149:UZC262150 VIX262149:VIY262150 VST262149:VSU262150 WCP262149:WCQ262150 WML262149:WMM262150 WWH262149:WWI262150 Z327685:AA327686 JV327685:JW327686 TR327685:TS327686 ADN327685:ADO327686 ANJ327685:ANK327686 AXF327685:AXG327686 BHB327685:BHC327686 BQX327685:BQY327686 CAT327685:CAU327686 CKP327685:CKQ327686 CUL327685:CUM327686 DEH327685:DEI327686 DOD327685:DOE327686 DXZ327685:DYA327686 EHV327685:EHW327686 ERR327685:ERS327686 FBN327685:FBO327686 FLJ327685:FLK327686 FVF327685:FVG327686 GFB327685:GFC327686 GOX327685:GOY327686 GYT327685:GYU327686 HIP327685:HIQ327686 HSL327685:HSM327686 ICH327685:ICI327686 IMD327685:IME327686 IVZ327685:IWA327686 JFV327685:JFW327686 JPR327685:JPS327686 JZN327685:JZO327686 KJJ327685:KJK327686 KTF327685:KTG327686 LDB327685:LDC327686 LMX327685:LMY327686 LWT327685:LWU327686 MGP327685:MGQ327686 MQL327685:MQM327686 NAH327685:NAI327686 NKD327685:NKE327686 NTZ327685:NUA327686 ODV327685:ODW327686 ONR327685:ONS327686 OXN327685:OXO327686 PHJ327685:PHK327686 PRF327685:PRG327686 QBB327685:QBC327686 QKX327685:QKY327686 QUT327685:QUU327686 REP327685:REQ327686 ROL327685:ROM327686 RYH327685:RYI327686 SID327685:SIE327686 SRZ327685:SSA327686 TBV327685:TBW327686 TLR327685:TLS327686 TVN327685:TVO327686 UFJ327685:UFK327686 UPF327685:UPG327686 UZB327685:UZC327686 VIX327685:VIY327686 VST327685:VSU327686 WCP327685:WCQ327686 WML327685:WMM327686 WWH327685:WWI327686 Z393221:AA393222 JV393221:JW393222 TR393221:TS393222 ADN393221:ADO393222 ANJ393221:ANK393222 AXF393221:AXG393222 BHB393221:BHC393222 BQX393221:BQY393222 CAT393221:CAU393222 CKP393221:CKQ393222 CUL393221:CUM393222 DEH393221:DEI393222 DOD393221:DOE393222 DXZ393221:DYA393222 EHV393221:EHW393222 ERR393221:ERS393222 FBN393221:FBO393222 FLJ393221:FLK393222 FVF393221:FVG393222 GFB393221:GFC393222 GOX393221:GOY393222 GYT393221:GYU393222 HIP393221:HIQ393222 HSL393221:HSM393222 ICH393221:ICI393222 IMD393221:IME393222 IVZ393221:IWA393222 JFV393221:JFW393222 JPR393221:JPS393222 JZN393221:JZO393222 KJJ393221:KJK393222 KTF393221:KTG393222 LDB393221:LDC393222 LMX393221:LMY393222 LWT393221:LWU393222 MGP393221:MGQ393222 MQL393221:MQM393222 NAH393221:NAI393222 NKD393221:NKE393222 NTZ393221:NUA393222 ODV393221:ODW393222 ONR393221:ONS393222 OXN393221:OXO393222 PHJ393221:PHK393222 PRF393221:PRG393222 QBB393221:QBC393222 QKX393221:QKY393222 QUT393221:QUU393222 REP393221:REQ393222 ROL393221:ROM393222 RYH393221:RYI393222 SID393221:SIE393222 SRZ393221:SSA393222 TBV393221:TBW393222 TLR393221:TLS393222 TVN393221:TVO393222 UFJ393221:UFK393222 UPF393221:UPG393222 UZB393221:UZC393222 VIX393221:VIY393222 VST393221:VSU393222 WCP393221:WCQ393222 WML393221:WMM393222 WWH393221:WWI393222 Z458757:AA458758 JV458757:JW458758 TR458757:TS458758 ADN458757:ADO458758 ANJ458757:ANK458758 AXF458757:AXG458758 BHB458757:BHC458758 BQX458757:BQY458758 CAT458757:CAU458758 CKP458757:CKQ458758 CUL458757:CUM458758 DEH458757:DEI458758 DOD458757:DOE458758 DXZ458757:DYA458758 EHV458757:EHW458758 ERR458757:ERS458758 FBN458757:FBO458758 FLJ458757:FLK458758 FVF458757:FVG458758 GFB458757:GFC458758 GOX458757:GOY458758 GYT458757:GYU458758 HIP458757:HIQ458758 HSL458757:HSM458758 ICH458757:ICI458758 IMD458757:IME458758 IVZ458757:IWA458758 JFV458757:JFW458758 JPR458757:JPS458758 JZN458757:JZO458758 KJJ458757:KJK458758 KTF458757:KTG458758 LDB458757:LDC458758 LMX458757:LMY458758 LWT458757:LWU458758 MGP458757:MGQ458758 MQL458757:MQM458758 NAH458757:NAI458758 NKD458757:NKE458758 NTZ458757:NUA458758 ODV458757:ODW458758 ONR458757:ONS458758 OXN458757:OXO458758 PHJ458757:PHK458758 PRF458757:PRG458758 QBB458757:QBC458758 QKX458757:QKY458758 QUT458757:QUU458758 REP458757:REQ458758 ROL458757:ROM458758 RYH458757:RYI458758 SID458757:SIE458758 SRZ458757:SSA458758 TBV458757:TBW458758 TLR458757:TLS458758 TVN458757:TVO458758 UFJ458757:UFK458758 UPF458757:UPG458758 UZB458757:UZC458758 VIX458757:VIY458758 VST458757:VSU458758 WCP458757:WCQ458758 WML458757:WMM458758 WWH458757:WWI458758 Z524293:AA524294 JV524293:JW524294 TR524293:TS524294 ADN524293:ADO524294 ANJ524293:ANK524294 AXF524293:AXG524294 BHB524293:BHC524294 BQX524293:BQY524294 CAT524293:CAU524294 CKP524293:CKQ524294 CUL524293:CUM524294 DEH524293:DEI524294 DOD524293:DOE524294 DXZ524293:DYA524294 EHV524293:EHW524294 ERR524293:ERS524294 FBN524293:FBO524294 FLJ524293:FLK524294 FVF524293:FVG524294 GFB524293:GFC524294 GOX524293:GOY524294 GYT524293:GYU524294 HIP524293:HIQ524294 HSL524293:HSM524294 ICH524293:ICI524294 IMD524293:IME524294 IVZ524293:IWA524294 JFV524293:JFW524294 JPR524293:JPS524294 JZN524293:JZO524294 KJJ524293:KJK524294 KTF524293:KTG524294 LDB524293:LDC524294 LMX524293:LMY524294 LWT524293:LWU524294 MGP524293:MGQ524294 MQL524293:MQM524294 NAH524293:NAI524294 NKD524293:NKE524294 NTZ524293:NUA524294 ODV524293:ODW524294 ONR524293:ONS524294 OXN524293:OXO524294 PHJ524293:PHK524294 PRF524293:PRG524294 QBB524293:QBC524294 QKX524293:QKY524294 QUT524293:QUU524294 REP524293:REQ524294 ROL524293:ROM524294 RYH524293:RYI524294 SID524293:SIE524294 SRZ524293:SSA524294 TBV524293:TBW524294 TLR524293:TLS524294 TVN524293:TVO524294 UFJ524293:UFK524294 UPF524293:UPG524294 UZB524293:UZC524294 VIX524293:VIY524294 VST524293:VSU524294 WCP524293:WCQ524294 WML524293:WMM524294 WWH524293:WWI524294 Z589829:AA589830 JV589829:JW589830 TR589829:TS589830 ADN589829:ADO589830 ANJ589829:ANK589830 AXF589829:AXG589830 BHB589829:BHC589830 BQX589829:BQY589830 CAT589829:CAU589830 CKP589829:CKQ589830 CUL589829:CUM589830 DEH589829:DEI589830 DOD589829:DOE589830 DXZ589829:DYA589830 EHV589829:EHW589830 ERR589829:ERS589830 FBN589829:FBO589830 FLJ589829:FLK589830 FVF589829:FVG589830 GFB589829:GFC589830 GOX589829:GOY589830 GYT589829:GYU589830 HIP589829:HIQ589830 HSL589829:HSM589830 ICH589829:ICI589830 IMD589829:IME589830 IVZ589829:IWA589830 JFV589829:JFW589830 JPR589829:JPS589830 JZN589829:JZO589830 KJJ589829:KJK589830 KTF589829:KTG589830 LDB589829:LDC589830 LMX589829:LMY589830 LWT589829:LWU589830 MGP589829:MGQ589830 MQL589829:MQM589830 NAH589829:NAI589830 NKD589829:NKE589830 NTZ589829:NUA589830 ODV589829:ODW589830 ONR589829:ONS589830 OXN589829:OXO589830 PHJ589829:PHK589830 PRF589829:PRG589830 QBB589829:QBC589830 QKX589829:QKY589830 QUT589829:QUU589830 REP589829:REQ589830 ROL589829:ROM589830 RYH589829:RYI589830 SID589829:SIE589830 SRZ589829:SSA589830 TBV589829:TBW589830 TLR589829:TLS589830 TVN589829:TVO589830 UFJ589829:UFK589830 UPF589829:UPG589830 UZB589829:UZC589830 VIX589829:VIY589830 VST589829:VSU589830 WCP589829:WCQ589830 WML589829:WMM589830 WWH589829:WWI589830 Z655365:AA655366 JV655365:JW655366 TR655365:TS655366 ADN655365:ADO655366 ANJ655365:ANK655366 AXF655365:AXG655366 BHB655365:BHC655366 BQX655365:BQY655366 CAT655365:CAU655366 CKP655365:CKQ655366 CUL655365:CUM655366 DEH655365:DEI655366 DOD655365:DOE655366 DXZ655365:DYA655366 EHV655365:EHW655366 ERR655365:ERS655366 FBN655365:FBO655366 FLJ655365:FLK655366 FVF655365:FVG655366 GFB655365:GFC655366 GOX655365:GOY655366 GYT655365:GYU655366 HIP655365:HIQ655366 HSL655365:HSM655366 ICH655365:ICI655366 IMD655365:IME655366 IVZ655365:IWA655366 JFV655365:JFW655366 JPR655365:JPS655366 JZN655365:JZO655366 KJJ655365:KJK655366 KTF655365:KTG655366 LDB655365:LDC655366 LMX655365:LMY655366 LWT655365:LWU655366 MGP655365:MGQ655366 MQL655365:MQM655366 NAH655365:NAI655366 NKD655365:NKE655366 NTZ655365:NUA655366 ODV655365:ODW655366 ONR655365:ONS655366 OXN655365:OXO655366 PHJ655365:PHK655366 PRF655365:PRG655366 QBB655365:QBC655366 QKX655365:QKY655366 QUT655365:QUU655366 REP655365:REQ655366 ROL655365:ROM655366 RYH655365:RYI655366 SID655365:SIE655366 SRZ655365:SSA655366 TBV655365:TBW655366 TLR655365:TLS655366 TVN655365:TVO655366 UFJ655365:UFK655366 UPF655365:UPG655366 UZB655365:UZC655366 VIX655365:VIY655366 VST655365:VSU655366 WCP655365:WCQ655366 WML655365:WMM655366 WWH655365:WWI655366 Z720901:AA720902 JV720901:JW720902 TR720901:TS720902 ADN720901:ADO720902 ANJ720901:ANK720902 AXF720901:AXG720902 BHB720901:BHC720902 BQX720901:BQY720902 CAT720901:CAU720902 CKP720901:CKQ720902 CUL720901:CUM720902 DEH720901:DEI720902 DOD720901:DOE720902 DXZ720901:DYA720902 EHV720901:EHW720902 ERR720901:ERS720902 FBN720901:FBO720902 FLJ720901:FLK720902 FVF720901:FVG720902 GFB720901:GFC720902 GOX720901:GOY720902 GYT720901:GYU720902 HIP720901:HIQ720902 HSL720901:HSM720902 ICH720901:ICI720902 IMD720901:IME720902 IVZ720901:IWA720902 JFV720901:JFW720902 JPR720901:JPS720902 JZN720901:JZO720902 KJJ720901:KJK720902 KTF720901:KTG720902 LDB720901:LDC720902 LMX720901:LMY720902 LWT720901:LWU720902 MGP720901:MGQ720902 MQL720901:MQM720902 NAH720901:NAI720902 NKD720901:NKE720902 NTZ720901:NUA720902 ODV720901:ODW720902 ONR720901:ONS720902 OXN720901:OXO720902 PHJ720901:PHK720902 PRF720901:PRG720902 QBB720901:QBC720902 QKX720901:QKY720902 QUT720901:QUU720902 REP720901:REQ720902 ROL720901:ROM720902 RYH720901:RYI720902 SID720901:SIE720902 SRZ720901:SSA720902 TBV720901:TBW720902 TLR720901:TLS720902 TVN720901:TVO720902 UFJ720901:UFK720902 UPF720901:UPG720902 UZB720901:UZC720902 VIX720901:VIY720902 VST720901:VSU720902 WCP720901:WCQ720902 WML720901:WMM720902 WWH720901:WWI720902 Z786437:AA786438 JV786437:JW786438 TR786437:TS786438 ADN786437:ADO786438 ANJ786437:ANK786438 AXF786437:AXG786438 BHB786437:BHC786438 BQX786437:BQY786438 CAT786437:CAU786438 CKP786437:CKQ786438 CUL786437:CUM786438 DEH786437:DEI786438 DOD786437:DOE786438 DXZ786437:DYA786438 EHV786437:EHW786438 ERR786437:ERS786438 FBN786437:FBO786438 FLJ786437:FLK786438 FVF786437:FVG786438 GFB786437:GFC786438 GOX786437:GOY786438 GYT786437:GYU786438 HIP786437:HIQ786438 HSL786437:HSM786438 ICH786437:ICI786438 IMD786437:IME786438 IVZ786437:IWA786438 JFV786437:JFW786438 JPR786437:JPS786438 JZN786437:JZO786438 KJJ786437:KJK786438 KTF786437:KTG786438 LDB786437:LDC786438 LMX786437:LMY786438 LWT786437:LWU786438 MGP786437:MGQ786438 MQL786437:MQM786438 NAH786437:NAI786438 NKD786437:NKE786438 NTZ786437:NUA786438 ODV786437:ODW786438 ONR786437:ONS786438 OXN786437:OXO786438 PHJ786437:PHK786438 PRF786437:PRG786438 QBB786437:QBC786438 QKX786437:QKY786438 QUT786437:QUU786438 REP786437:REQ786438 ROL786437:ROM786438 RYH786437:RYI786438 SID786437:SIE786438 SRZ786437:SSA786438 TBV786437:TBW786438 TLR786437:TLS786438 TVN786437:TVO786438 UFJ786437:UFK786438 UPF786437:UPG786438 UZB786437:UZC786438 VIX786437:VIY786438 VST786437:VSU786438 WCP786437:WCQ786438 WML786437:WMM786438 WWH786437:WWI786438 Z851973:AA851974 JV851973:JW851974 TR851973:TS851974 ADN851973:ADO851974 ANJ851973:ANK851974 AXF851973:AXG851974 BHB851973:BHC851974 BQX851973:BQY851974 CAT851973:CAU851974 CKP851973:CKQ851974 CUL851973:CUM851974 DEH851973:DEI851974 DOD851973:DOE851974 DXZ851973:DYA851974 EHV851973:EHW851974 ERR851973:ERS851974 FBN851973:FBO851974 FLJ851973:FLK851974 FVF851973:FVG851974 GFB851973:GFC851974 GOX851973:GOY851974 GYT851973:GYU851974 HIP851973:HIQ851974 HSL851973:HSM851974 ICH851973:ICI851974 IMD851973:IME851974 IVZ851973:IWA851974 JFV851973:JFW851974 JPR851973:JPS851974 JZN851973:JZO851974 KJJ851973:KJK851974 KTF851973:KTG851974 LDB851973:LDC851974 LMX851973:LMY851974 LWT851973:LWU851974 MGP851973:MGQ851974 MQL851973:MQM851974 NAH851973:NAI851974 NKD851973:NKE851974 NTZ851973:NUA851974 ODV851973:ODW851974 ONR851973:ONS851974 OXN851973:OXO851974 PHJ851973:PHK851974 PRF851973:PRG851974 QBB851973:QBC851974 QKX851973:QKY851974 QUT851973:QUU851974 REP851973:REQ851974 ROL851973:ROM851974 RYH851973:RYI851974 SID851973:SIE851974 SRZ851973:SSA851974 TBV851973:TBW851974 TLR851973:TLS851974 TVN851973:TVO851974 UFJ851973:UFK851974 UPF851973:UPG851974 UZB851973:UZC851974 VIX851973:VIY851974 VST851973:VSU851974 WCP851973:WCQ851974 WML851973:WMM851974 WWH851973:WWI851974 Z917509:AA917510 JV917509:JW917510 TR917509:TS917510 ADN917509:ADO917510 ANJ917509:ANK917510 AXF917509:AXG917510 BHB917509:BHC917510 BQX917509:BQY917510 CAT917509:CAU917510 CKP917509:CKQ917510 CUL917509:CUM917510 DEH917509:DEI917510 DOD917509:DOE917510 DXZ917509:DYA917510 EHV917509:EHW917510 ERR917509:ERS917510 FBN917509:FBO917510 FLJ917509:FLK917510 FVF917509:FVG917510 GFB917509:GFC917510 GOX917509:GOY917510 GYT917509:GYU917510 HIP917509:HIQ917510 HSL917509:HSM917510 ICH917509:ICI917510 IMD917509:IME917510 IVZ917509:IWA917510 JFV917509:JFW917510 JPR917509:JPS917510 JZN917509:JZO917510 KJJ917509:KJK917510 KTF917509:KTG917510 LDB917509:LDC917510 LMX917509:LMY917510 LWT917509:LWU917510 MGP917509:MGQ917510 MQL917509:MQM917510 NAH917509:NAI917510 NKD917509:NKE917510 NTZ917509:NUA917510 ODV917509:ODW917510 ONR917509:ONS917510 OXN917509:OXO917510 PHJ917509:PHK917510 PRF917509:PRG917510 QBB917509:QBC917510 QKX917509:QKY917510 QUT917509:QUU917510 REP917509:REQ917510 ROL917509:ROM917510 RYH917509:RYI917510 SID917509:SIE917510 SRZ917509:SSA917510 TBV917509:TBW917510 TLR917509:TLS917510 TVN917509:TVO917510 UFJ917509:UFK917510 UPF917509:UPG917510 UZB917509:UZC917510 VIX917509:VIY917510 VST917509:VSU917510 WCP917509:WCQ917510 WML917509:WMM917510 WWH917509:WWI917510 Z983045:AA983046 JV983045:JW983046 TR983045:TS983046 ADN983045:ADO983046 ANJ983045:ANK983046 AXF983045:AXG983046 BHB983045:BHC983046 BQX983045:BQY983046 CAT983045:CAU983046 CKP983045:CKQ983046 CUL983045:CUM983046 DEH983045:DEI983046 DOD983045:DOE983046 DXZ983045:DYA983046 EHV983045:EHW983046 ERR983045:ERS983046 FBN983045:FBO983046 FLJ983045:FLK983046 FVF983045:FVG983046 GFB983045:GFC983046 GOX983045:GOY983046 GYT983045:GYU983046 HIP983045:HIQ983046 HSL983045:HSM983046 ICH983045:ICI983046 IMD983045:IME983046 IVZ983045:IWA983046 JFV983045:JFW983046 JPR983045:JPS983046 JZN983045:JZO983046 KJJ983045:KJK983046 KTF983045:KTG983046 LDB983045:LDC983046 LMX983045:LMY983046 LWT983045:LWU983046 MGP983045:MGQ983046 MQL983045:MQM983046 NAH983045:NAI983046 NKD983045:NKE983046 NTZ983045:NUA983046 ODV983045:ODW983046 ONR983045:ONS983046 OXN983045:OXO983046 PHJ983045:PHK983046 PRF983045:PRG983046 QBB983045:QBC983046 QKX983045:QKY983046 QUT983045:QUU983046 REP983045:REQ983046 ROL983045:ROM983046 RYH983045:RYI983046 SID983045:SIE983046 SRZ983045:SSA983046 TBV983045:TBW983046 TLR983045:TLS983046 TVN983045:TVO983046 UFJ983045:UFK983046 UPF983045:UPG983046 UZB983045:UZC983046 VIX983045:VIY983046 VST983045:VSU983046 WCP983045:WCQ983046 WML983045:WMM983046" xr:uid="{00000000-0002-0000-0000-000000000000}">
      <formula1>"50000000,35000000,20000000,0"</formula1>
    </dataValidation>
    <dataValidation type="list" allowBlank="1" showInputMessage="1" showErrorMessage="1" sqref="Z5:AA6" xr:uid="{8C242A3D-92B3-42AF-A7E3-BF864B9A0927}">
      <formula1>"22000000,13000000,7000000,0"</formula1>
    </dataValidation>
  </dataValidations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3AD0-49F1-4DA8-895B-65120223D9CA}">
  <sheetPr>
    <tabColor rgb="FF00B0F0"/>
  </sheetPr>
  <dimension ref="A3:BB146"/>
  <sheetViews>
    <sheetView view="pageBreakPreview" zoomScale="85" zoomScaleNormal="100" zoomScaleSheetLayoutView="85" workbookViewId="0">
      <selection activeCell="CO31" sqref="CO31"/>
    </sheetView>
  </sheetViews>
  <sheetFormatPr defaultColWidth="9" defaultRowHeight="13.2"/>
  <cols>
    <col min="1" max="180" width="1.6640625" style="4" customWidth="1"/>
    <col min="181" max="256" width="9" style="4"/>
    <col min="257" max="436" width="1.6640625" style="4" customWidth="1"/>
    <col min="437" max="512" width="9" style="4"/>
    <col min="513" max="692" width="1.6640625" style="4" customWidth="1"/>
    <col min="693" max="768" width="9" style="4"/>
    <col min="769" max="948" width="1.6640625" style="4" customWidth="1"/>
    <col min="949" max="1024" width="9" style="4"/>
    <col min="1025" max="1204" width="1.6640625" style="4" customWidth="1"/>
    <col min="1205" max="1280" width="9" style="4"/>
    <col min="1281" max="1460" width="1.6640625" style="4" customWidth="1"/>
    <col min="1461" max="1536" width="9" style="4"/>
    <col min="1537" max="1716" width="1.6640625" style="4" customWidth="1"/>
    <col min="1717" max="1792" width="9" style="4"/>
    <col min="1793" max="1972" width="1.6640625" style="4" customWidth="1"/>
    <col min="1973" max="2048" width="9" style="4"/>
    <col min="2049" max="2228" width="1.6640625" style="4" customWidth="1"/>
    <col min="2229" max="2304" width="9" style="4"/>
    <col min="2305" max="2484" width="1.6640625" style="4" customWidth="1"/>
    <col min="2485" max="2560" width="9" style="4"/>
    <col min="2561" max="2740" width="1.6640625" style="4" customWidth="1"/>
    <col min="2741" max="2816" width="9" style="4"/>
    <col min="2817" max="2996" width="1.6640625" style="4" customWidth="1"/>
    <col min="2997" max="3072" width="9" style="4"/>
    <col min="3073" max="3252" width="1.6640625" style="4" customWidth="1"/>
    <col min="3253" max="3328" width="9" style="4"/>
    <col min="3329" max="3508" width="1.6640625" style="4" customWidth="1"/>
    <col min="3509" max="3584" width="9" style="4"/>
    <col min="3585" max="3764" width="1.6640625" style="4" customWidth="1"/>
    <col min="3765" max="3840" width="9" style="4"/>
    <col min="3841" max="4020" width="1.6640625" style="4" customWidth="1"/>
    <col min="4021" max="4096" width="9" style="4"/>
    <col min="4097" max="4276" width="1.6640625" style="4" customWidth="1"/>
    <col min="4277" max="4352" width="9" style="4"/>
    <col min="4353" max="4532" width="1.6640625" style="4" customWidth="1"/>
    <col min="4533" max="4608" width="9" style="4"/>
    <col min="4609" max="4788" width="1.6640625" style="4" customWidth="1"/>
    <col min="4789" max="4864" width="9" style="4"/>
    <col min="4865" max="5044" width="1.6640625" style="4" customWidth="1"/>
    <col min="5045" max="5120" width="9" style="4"/>
    <col min="5121" max="5300" width="1.6640625" style="4" customWidth="1"/>
    <col min="5301" max="5376" width="9" style="4"/>
    <col min="5377" max="5556" width="1.6640625" style="4" customWidth="1"/>
    <col min="5557" max="5632" width="9" style="4"/>
    <col min="5633" max="5812" width="1.6640625" style="4" customWidth="1"/>
    <col min="5813" max="5888" width="9" style="4"/>
    <col min="5889" max="6068" width="1.6640625" style="4" customWidth="1"/>
    <col min="6069" max="6144" width="9" style="4"/>
    <col min="6145" max="6324" width="1.6640625" style="4" customWidth="1"/>
    <col min="6325" max="6400" width="9" style="4"/>
    <col min="6401" max="6580" width="1.6640625" style="4" customWidth="1"/>
    <col min="6581" max="6656" width="9" style="4"/>
    <col min="6657" max="6836" width="1.6640625" style="4" customWidth="1"/>
    <col min="6837" max="6912" width="9" style="4"/>
    <col min="6913" max="7092" width="1.6640625" style="4" customWidth="1"/>
    <col min="7093" max="7168" width="9" style="4"/>
    <col min="7169" max="7348" width="1.6640625" style="4" customWidth="1"/>
    <col min="7349" max="7424" width="9" style="4"/>
    <col min="7425" max="7604" width="1.6640625" style="4" customWidth="1"/>
    <col min="7605" max="7680" width="9" style="4"/>
    <col min="7681" max="7860" width="1.6640625" style="4" customWidth="1"/>
    <col min="7861" max="7936" width="9" style="4"/>
    <col min="7937" max="8116" width="1.6640625" style="4" customWidth="1"/>
    <col min="8117" max="8192" width="9" style="4"/>
    <col min="8193" max="8372" width="1.6640625" style="4" customWidth="1"/>
    <col min="8373" max="8448" width="9" style="4"/>
    <col min="8449" max="8628" width="1.6640625" style="4" customWidth="1"/>
    <col min="8629" max="8704" width="9" style="4"/>
    <col min="8705" max="8884" width="1.6640625" style="4" customWidth="1"/>
    <col min="8885" max="8960" width="9" style="4"/>
    <col min="8961" max="9140" width="1.6640625" style="4" customWidth="1"/>
    <col min="9141" max="9216" width="9" style="4"/>
    <col min="9217" max="9396" width="1.6640625" style="4" customWidth="1"/>
    <col min="9397" max="9472" width="9" style="4"/>
    <col min="9473" max="9652" width="1.6640625" style="4" customWidth="1"/>
    <col min="9653" max="9728" width="9" style="4"/>
    <col min="9729" max="9908" width="1.6640625" style="4" customWidth="1"/>
    <col min="9909" max="9984" width="9" style="4"/>
    <col min="9985" max="10164" width="1.6640625" style="4" customWidth="1"/>
    <col min="10165" max="10240" width="9" style="4"/>
    <col min="10241" max="10420" width="1.6640625" style="4" customWidth="1"/>
    <col min="10421" max="10496" width="9" style="4"/>
    <col min="10497" max="10676" width="1.6640625" style="4" customWidth="1"/>
    <col min="10677" max="10752" width="9" style="4"/>
    <col min="10753" max="10932" width="1.6640625" style="4" customWidth="1"/>
    <col min="10933" max="11008" width="9" style="4"/>
    <col min="11009" max="11188" width="1.6640625" style="4" customWidth="1"/>
    <col min="11189" max="11264" width="9" style="4"/>
    <col min="11265" max="11444" width="1.6640625" style="4" customWidth="1"/>
    <col min="11445" max="11520" width="9" style="4"/>
    <col min="11521" max="11700" width="1.6640625" style="4" customWidth="1"/>
    <col min="11701" max="11776" width="9" style="4"/>
    <col min="11777" max="11956" width="1.6640625" style="4" customWidth="1"/>
    <col min="11957" max="12032" width="9" style="4"/>
    <col min="12033" max="12212" width="1.6640625" style="4" customWidth="1"/>
    <col min="12213" max="12288" width="9" style="4"/>
    <col min="12289" max="12468" width="1.6640625" style="4" customWidth="1"/>
    <col min="12469" max="12544" width="9" style="4"/>
    <col min="12545" max="12724" width="1.6640625" style="4" customWidth="1"/>
    <col min="12725" max="12800" width="9" style="4"/>
    <col min="12801" max="12980" width="1.6640625" style="4" customWidth="1"/>
    <col min="12981" max="13056" width="9" style="4"/>
    <col min="13057" max="13236" width="1.6640625" style="4" customWidth="1"/>
    <col min="13237" max="13312" width="9" style="4"/>
    <col min="13313" max="13492" width="1.6640625" style="4" customWidth="1"/>
    <col min="13493" max="13568" width="9" style="4"/>
    <col min="13569" max="13748" width="1.6640625" style="4" customWidth="1"/>
    <col min="13749" max="13824" width="9" style="4"/>
    <col min="13825" max="14004" width="1.6640625" style="4" customWidth="1"/>
    <col min="14005" max="14080" width="9" style="4"/>
    <col min="14081" max="14260" width="1.6640625" style="4" customWidth="1"/>
    <col min="14261" max="14336" width="9" style="4"/>
    <col min="14337" max="14516" width="1.6640625" style="4" customWidth="1"/>
    <col min="14517" max="14592" width="9" style="4"/>
    <col min="14593" max="14772" width="1.6640625" style="4" customWidth="1"/>
    <col min="14773" max="14848" width="9" style="4"/>
    <col min="14849" max="15028" width="1.6640625" style="4" customWidth="1"/>
    <col min="15029" max="15104" width="9" style="4"/>
    <col min="15105" max="15284" width="1.6640625" style="4" customWidth="1"/>
    <col min="15285" max="15360" width="9" style="4"/>
    <col min="15361" max="15540" width="1.6640625" style="4" customWidth="1"/>
    <col min="15541" max="15616" width="9" style="4"/>
    <col min="15617" max="15796" width="1.6640625" style="4" customWidth="1"/>
    <col min="15797" max="15872" width="9" style="4"/>
    <col min="15873" max="16052" width="1.6640625" style="4" customWidth="1"/>
    <col min="16053" max="16128" width="9" style="4"/>
    <col min="16129" max="16308" width="1.6640625" style="4" customWidth="1"/>
    <col min="16309" max="16384" width="9" style="4"/>
  </cols>
  <sheetData>
    <row r="3" spans="1:54">
      <c r="AG3" s="331" t="s">
        <v>219</v>
      </c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</row>
    <row r="5" spans="1:54">
      <c r="A5" s="332" t="s">
        <v>220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</row>
    <row r="8" spans="1:54">
      <c r="A8" s="6"/>
      <c r="B8" s="6" t="s">
        <v>28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125" t="s">
        <v>12</v>
      </c>
    </row>
    <row r="10" spans="1:54">
      <c r="A10" s="6"/>
      <c r="B10" s="472" t="s">
        <v>221</v>
      </c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4"/>
      <c r="S10" s="472" t="s">
        <v>222</v>
      </c>
      <c r="T10" s="473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4"/>
      <c r="AJ10" s="472" t="s">
        <v>29</v>
      </c>
      <c r="AK10" s="473"/>
      <c r="AL10" s="473"/>
      <c r="AM10" s="473"/>
      <c r="AN10" s="473"/>
      <c r="AO10" s="473"/>
      <c r="AP10" s="473"/>
      <c r="AQ10" s="473"/>
      <c r="AR10" s="473"/>
      <c r="AS10" s="473"/>
      <c r="AT10" s="473"/>
      <c r="AU10" s="473"/>
      <c r="AV10" s="473"/>
      <c r="AW10" s="473"/>
      <c r="AX10" s="473"/>
      <c r="AY10" s="473"/>
      <c r="AZ10" s="473"/>
      <c r="BA10" s="473"/>
      <c r="BB10" s="474"/>
    </row>
    <row r="11" spans="1:54">
      <c r="A11" s="6"/>
      <c r="B11" s="134"/>
      <c r="C11" s="13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36"/>
      <c r="S11" s="137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9"/>
      <c r="AJ11" s="140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2"/>
    </row>
    <row r="12" spans="1:54">
      <c r="A12" s="143"/>
      <c r="B12" s="14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36"/>
      <c r="S12" s="14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143"/>
      <c r="AJ12" s="134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46"/>
    </row>
    <row r="13" spans="1:54">
      <c r="A13" s="143"/>
      <c r="B13" s="14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36"/>
      <c r="S13" s="14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143"/>
      <c r="AJ13" s="134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46"/>
    </row>
    <row r="14" spans="1:54">
      <c r="A14" s="143"/>
      <c r="B14" s="14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36"/>
      <c r="S14" s="14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143"/>
      <c r="AJ14" s="134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46"/>
    </row>
    <row r="15" spans="1:54">
      <c r="A15" s="143"/>
      <c r="B15" s="14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36"/>
      <c r="S15" s="14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143"/>
      <c r="AJ15" s="134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46"/>
    </row>
    <row r="16" spans="1:54">
      <c r="A16" s="6"/>
      <c r="B16" s="14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36"/>
      <c r="S16" s="14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143"/>
      <c r="AJ16" s="134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46"/>
    </row>
    <row r="17" spans="1:54">
      <c r="A17" s="6"/>
      <c r="B17" s="14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36"/>
      <c r="S17" s="14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43"/>
      <c r="AJ17" s="134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46"/>
    </row>
    <row r="18" spans="1:54">
      <c r="A18" s="6"/>
      <c r="B18" s="14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36"/>
      <c r="S18" s="145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143"/>
      <c r="AJ18" s="134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46"/>
    </row>
    <row r="19" spans="1:54">
      <c r="A19" s="6"/>
      <c r="B19" s="14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36"/>
      <c r="S19" s="145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143"/>
      <c r="AJ19" s="134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46"/>
    </row>
    <row r="20" spans="1:54">
      <c r="A20" s="6"/>
      <c r="B20" s="14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36"/>
      <c r="S20" s="145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43"/>
      <c r="AJ20" s="134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46"/>
    </row>
    <row r="21" spans="1:54">
      <c r="A21" s="6"/>
      <c r="B21" s="14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36"/>
      <c r="S21" s="14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143"/>
      <c r="AJ21" s="134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46"/>
    </row>
    <row r="22" spans="1:54">
      <c r="A22" s="6"/>
      <c r="B22" s="14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36"/>
      <c r="S22" s="145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143"/>
      <c r="AJ22" s="134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46"/>
    </row>
    <row r="23" spans="1:54">
      <c r="A23" s="6"/>
      <c r="B23" s="14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36"/>
      <c r="S23" s="145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143"/>
      <c r="AJ23" s="134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46"/>
    </row>
    <row r="24" spans="1:54">
      <c r="A24" s="6"/>
      <c r="B24" s="14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36"/>
      <c r="S24" s="14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143"/>
      <c r="AJ24" s="134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46"/>
    </row>
    <row r="25" spans="1:54">
      <c r="A25" s="6"/>
      <c r="B25" s="147"/>
      <c r="C25" s="148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50"/>
      <c r="S25" s="151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3"/>
      <c r="AJ25" s="147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54"/>
    </row>
    <row r="26" spans="1:5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spans="1:54">
      <c r="A27" s="6"/>
      <c r="B27" s="6" t="s">
        <v>30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spans="1:5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125" t="s">
        <v>12</v>
      </c>
    </row>
    <row r="29" spans="1:54">
      <c r="A29" s="143"/>
      <c r="B29" s="472" t="s">
        <v>221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4"/>
      <c r="S29" s="472" t="s">
        <v>222</v>
      </c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4"/>
      <c r="AJ29" s="472" t="s">
        <v>29</v>
      </c>
      <c r="AK29" s="473"/>
      <c r="AL29" s="473"/>
      <c r="AM29" s="473"/>
      <c r="AN29" s="473"/>
      <c r="AO29" s="473"/>
      <c r="AP29" s="473"/>
      <c r="AQ29" s="473"/>
      <c r="AR29" s="473"/>
      <c r="AS29" s="473"/>
      <c r="AT29" s="473"/>
      <c r="AU29" s="473"/>
      <c r="AV29" s="473"/>
      <c r="AW29" s="473"/>
      <c r="AX29" s="473"/>
      <c r="AY29" s="473"/>
      <c r="AZ29" s="473"/>
      <c r="BA29" s="473"/>
      <c r="BB29" s="474"/>
    </row>
    <row r="30" spans="1:54">
      <c r="A30" s="143"/>
      <c r="B30" s="134"/>
      <c r="C30" s="141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36"/>
      <c r="S30" s="137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9"/>
      <c r="AJ30" s="140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2"/>
    </row>
    <row r="31" spans="1:54">
      <c r="A31" s="143"/>
      <c r="B31" s="134"/>
      <c r="C31" s="13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36"/>
      <c r="S31" s="145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43"/>
      <c r="AJ31" s="134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46"/>
    </row>
    <row r="32" spans="1:54">
      <c r="A32" s="143"/>
      <c r="B32" s="134"/>
      <c r="C32" s="13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136"/>
      <c r="S32" s="145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143"/>
      <c r="AJ32" s="134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46"/>
    </row>
    <row r="33" spans="1:54">
      <c r="A33" s="143"/>
      <c r="B33" s="134"/>
      <c r="C33" s="13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136"/>
      <c r="S33" s="145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143"/>
      <c r="AJ33" s="134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46"/>
    </row>
    <row r="34" spans="1:54">
      <c r="A34" s="143"/>
      <c r="B34" s="134"/>
      <c r="C34" s="13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36"/>
      <c r="S34" s="145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43"/>
      <c r="AJ34" s="134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46"/>
    </row>
    <row r="35" spans="1:54">
      <c r="A35" s="143"/>
      <c r="B35" s="134"/>
      <c r="C35" s="13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36"/>
      <c r="S35" s="145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43"/>
      <c r="AJ35" s="134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46"/>
    </row>
    <row r="36" spans="1:54">
      <c r="A36" s="143"/>
      <c r="B36" s="134"/>
      <c r="C36" s="13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136"/>
      <c r="S36" s="145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143"/>
      <c r="AJ36" s="134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46"/>
    </row>
    <row r="37" spans="1:54">
      <c r="A37" s="143"/>
      <c r="B37" s="134"/>
      <c r="C37" s="13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36"/>
      <c r="S37" s="145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143"/>
      <c r="AJ37" s="134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46"/>
    </row>
    <row r="38" spans="1:54">
      <c r="A38" s="143"/>
      <c r="B38" s="134"/>
      <c r="C38" s="13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36"/>
      <c r="S38" s="145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143"/>
      <c r="AJ38" s="134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46"/>
    </row>
    <row r="39" spans="1:54">
      <c r="A39" s="143"/>
      <c r="B39" s="134"/>
      <c r="C39" s="13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136"/>
      <c r="S39" s="145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143"/>
      <c r="AJ39" s="134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46"/>
    </row>
    <row r="40" spans="1:54">
      <c r="A40" s="143"/>
      <c r="B40" s="134"/>
      <c r="C40" s="135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36"/>
      <c r="S40" s="145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143"/>
      <c r="AJ40" s="134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46"/>
    </row>
    <row r="41" spans="1:54">
      <c r="A41" s="143"/>
      <c r="B41" s="134"/>
      <c r="C41" s="135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36"/>
      <c r="S41" s="145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143"/>
      <c r="AJ41" s="134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46"/>
    </row>
    <row r="42" spans="1:54">
      <c r="A42" s="143"/>
      <c r="B42" s="134"/>
      <c r="C42" s="13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136"/>
      <c r="S42" s="145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143"/>
      <c r="AJ42" s="134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46"/>
    </row>
    <row r="43" spans="1:54">
      <c r="A43" s="143"/>
      <c r="B43" s="147"/>
      <c r="C43" s="148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50"/>
      <c r="S43" s="151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3"/>
      <c r="AJ43" s="147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54"/>
    </row>
    <row r="44" spans="1:5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</row>
    <row r="45" spans="1:54">
      <c r="A45" s="6"/>
      <c r="B45" s="6"/>
      <c r="C45" s="6" t="s">
        <v>223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</row>
    <row r="46" spans="1:54">
      <c r="A46" s="6"/>
      <c r="B46" s="6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</row>
    <row r="47" spans="1:54">
      <c r="A47" s="6"/>
      <c r="B47" s="6"/>
      <c r="C47" s="6"/>
      <c r="D47" s="6"/>
      <c r="E47" s="6" t="s">
        <v>224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</row>
    <row r="48" spans="1:54">
      <c r="A48" s="6"/>
      <c r="B48" s="6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 t="s">
        <v>225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</row>
    <row r="49" spans="1:5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J49" s="6"/>
      <c r="AK49" s="6"/>
      <c r="AL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</row>
    <row r="50" spans="1:54">
      <c r="A50" s="6"/>
      <c r="B50" s="6"/>
      <c r="C50" s="6"/>
      <c r="D50" s="6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W50" s="6"/>
      <c r="AX50" s="6"/>
      <c r="AY50" s="6"/>
      <c r="AZ50" s="6"/>
      <c r="BA50" s="6"/>
      <c r="BB50" s="6"/>
    </row>
    <row r="51" spans="1:54">
      <c r="A51" s="6"/>
      <c r="B51" s="6"/>
      <c r="C51" s="6"/>
      <c r="D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W51" s="6"/>
      <c r="X51" s="6"/>
      <c r="Y51" s="6"/>
      <c r="Z51" s="6"/>
      <c r="AA51" s="6"/>
      <c r="AB51" s="6"/>
      <c r="AC51" s="6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O51" s="125"/>
      <c r="AP51" s="125"/>
      <c r="AQ51" s="125"/>
      <c r="AR51" s="125"/>
      <c r="AS51" s="125"/>
      <c r="AT51" s="125"/>
    </row>
    <row r="52" spans="1:54">
      <c r="A52" s="6"/>
      <c r="B52" s="6"/>
      <c r="C52" s="6"/>
      <c r="D52" s="6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</row>
    <row r="53" spans="1:5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</row>
    <row r="54" spans="1: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</row>
    <row r="55" spans="1:5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</row>
    <row r="56" spans="1:5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</row>
    <row r="57" spans="1:5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</row>
    <row r="58" spans="1:5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</row>
    <row r="59" spans="1:5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</row>
    <row r="60" spans="1:5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spans="1:5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spans="1:5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spans="1:5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spans="1:5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spans="1:5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spans="1:5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spans="1:5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spans="1:5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spans="1:5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spans="1:5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spans="1:5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2" spans="1:5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spans="1:5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spans="1:5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1:5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1:5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spans="1:5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spans="1:5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spans="1:5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0" spans="1:5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</row>
    <row r="81" spans="1:5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</row>
    <row r="82" spans="1:5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</row>
    <row r="83" spans="1:5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</row>
    <row r="84" spans="1:5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</row>
    <row r="85" spans="1:5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</row>
    <row r="86" spans="1:5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</row>
    <row r="87" spans="1:5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</row>
    <row r="88" spans="1:5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</row>
    <row r="89" spans="1:5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</row>
    <row r="90" spans="1:5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</row>
    <row r="91" spans="1:5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</row>
    <row r="92" spans="1:5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</row>
    <row r="93" spans="1:5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</row>
    <row r="94" spans="1:5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</row>
    <row r="95" spans="1:5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</row>
    <row r="96" spans="1:5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</row>
    <row r="97" spans="1:5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</row>
    <row r="98" spans="1:5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</row>
    <row r="99" spans="1:5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</row>
    <row r="100" spans="1:5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</row>
    <row r="101" spans="1:5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</row>
    <row r="102" spans="1:5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</row>
    <row r="103" spans="1:5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</row>
    <row r="104" spans="1:5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</row>
    <row r="105" spans="1:5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</row>
    <row r="106" spans="1:5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</row>
    <row r="107" spans="1:5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</row>
    <row r="108" spans="1:5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</row>
    <row r="109" spans="1:5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</row>
    <row r="110" spans="1:5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</row>
    <row r="111" spans="1:5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</row>
    <row r="112" spans="1:5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</row>
    <row r="113" spans="1:5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</row>
    <row r="114" spans="1:5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</row>
    <row r="115" spans="1:5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</row>
    <row r="116" spans="1:5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</row>
    <row r="117" spans="1:5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</row>
    <row r="118" spans="1:5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</row>
    <row r="119" spans="1:5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</row>
    <row r="120" spans="1:5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</row>
    <row r="121" spans="1:5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</row>
    <row r="122" spans="1:5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</row>
    <row r="123" spans="1:5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</row>
    <row r="124" spans="1:5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</row>
    <row r="125" spans="1:5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</row>
    <row r="126" spans="1:5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</row>
    <row r="127" spans="1:5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</row>
    <row r="128" spans="1:5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</row>
    <row r="129" spans="1:5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</row>
    <row r="130" spans="1:5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</row>
    <row r="131" spans="1:5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</row>
    <row r="132" spans="1:5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</row>
    <row r="133" spans="1:5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</row>
    <row r="134" spans="1:5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</row>
    <row r="135" spans="1:5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</row>
    <row r="136" spans="1:5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</row>
    <row r="137" spans="1:5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</row>
    <row r="138" spans="1:5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</row>
    <row r="139" spans="1:5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</row>
    <row r="140" spans="1:5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</row>
    <row r="141" spans="1:5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</row>
    <row r="142" spans="1:5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</row>
    <row r="143" spans="1:5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</row>
    <row r="144" spans="1:5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</row>
    <row r="145" spans="1:5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</row>
    <row r="146" spans="1:5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</row>
  </sheetData>
  <mergeCells count="8">
    <mergeCell ref="B29:R29"/>
    <mergeCell ref="S29:AI29"/>
    <mergeCell ref="AJ29:BB29"/>
    <mergeCell ref="AG3:BA3"/>
    <mergeCell ref="A5:BB5"/>
    <mergeCell ref="B10:R10"/>
    <mergeCell ref="S10:AI10"/>
    <mergeCell ref="AJ10:BB10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3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97558519241921"/>
  </sheetPr>
  <dimension ref="A1:CY35"/>
  <sheetViews>
    <sheetView showGridLines="0" view="pageBreakPreview" topLeftCell="A44" zoomScale="85" zoomScaleNormal="100" zoomScaleSheetLayoutView="85" workbookViewId="0">
      <selection activeCell="CN23" sqref="CN23"/>
    </sheetView>
  </sheetViews>
  <sheetFormatPr defaultRowHeight="13.2"/>
  <cols>
    <col min="1" max="1" width="0.33203125" style="4" customWidth="1"/>
    <col min="2" max="2" width="4" style="4" customWidth="1"/>
    <col min="3" max="3" width="1.21875" style="4" customWidth="1"/>
    <col min="4" max="6" width="14.6640625" style="4" customWidth="1"/>
    <col min="7" max="61" width="1.6640625" style="4" customWidth="1"/>
    <col min="62" max="67" width="1.77734375" customWidth="1"/>
    <col min="68" max="73" width="1.88671875" customWidth="1"/>
    <col min="74" max="88" width="1.44140625" customWidth="1"/>
  </cols>
  <sheetData>
    <row r="1" spans="1:83">
      <c r="B1" s="11" t="s">
        <v>82</v>
      </c>
    </row>
    <row r="2" spans="1:83" ht="20.25" customHeight="1">
      <c r="A2" s="396" t="s">
        <v>192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  <c r="BG2" s="396"/>
      <c r="BH2" s="396"/>
      <c r="BI2" s="396"/>
      <c r="BJ2" s="396"/>
      <c r="BK2" s="396"/>
      <c r="BL2" s="396"/>
      <c r="BM2" s="396"/>
      <c r="BN2" s="396"/>
      <c r="BO2" s="396"/>
      <c r="BP2" s="396"/>
      <c r="BQ2" s="396"/>
      <c r="BR2" s="396"/>
      <c r="BS2" s="396"/>
      <c r="BT2" s="396"/>
      <c r="BU2" s="396"/>
    </row>
    <row r="3" spans="1:83" ht="11.2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</row>
    <row r="4" spans="1:83" s="4" customFormat="1"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83" s="4" customFormat="1">
      <c r="AM5" s="332" t="s">
        <v>230</v>
      </c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332"/>
      <c r="BO5" s="332"/>
    </row>
    <row r="6" spans="1:83" s="4" customFormat="1"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</row>
    <row r="7" spans="1:8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</row>
    <row r="8" spans="1:83">
      <c r="A8" s="6" t="s">
        <v>80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</row>
    <row r="9" spans="1:83">
      <c r="BF9" s="10"/>
      <c r="BG9" s="10"/>
      <c r="CC9" s="19" t="s">
        <v>94</v>
      </c>
    </row>
    <row r="10" spans="1:83" ht="13.5" customHeight="1">
      <c r="A10"/>
      <c r="B10"/>
      <c r="C10"/>
      <c r="D10" s="375" t="s">
        <v>228</v>
      </c>
      <c r="E10" s="375" t="s">
        <v>25</v>
      </c>
      <c r="F10" s="375" t="s">
        <v>229</v>
      </c>
      <c r="G10" s="339" t="s">
        <v>84</v>
      </c>
      <c r="H10" s="340"/>
      <c r="I10" s="340"/>
      <c r="J10" s="340"/>
      <c r="K10" s="340"/>
      <c r="L10" s="340"/>
      <c r="M10" s="340"/>
      <c r="N10" s="340"/>
      <c r="O10" s="380" t="s">
        <v>85</v>
      </c>
      <c r="P10" s="340"/>
      <c r="Q10" s="340"/>
      <c r="R10" s="340"/>
      <c r="S10" s="340"/>
      <c r="T10" s="340"/>
      <c r="U10" s="340"/>
      <c r="V10" s="394"/>
      <c r="W10" s="488" t="s">
        <v>43</v>
      </c>
      <c r="X10" s="359"/>
      <c r="Y10" s="359"/>
      <c r="Z10" s="359"/>
      <c r="AA10" s="359"/>
      <c r="AB10" s="360"/>
      <c r="AC10" s="380" t="s">
        <v>267</v>
      </c>
      <c r="AD10" s="340"/>
      <c r="AE10" s="340"/>
      <c r="AF10" s="340"/>
      <c r="AG10" s="340"/>
      <c r="AH10" s="340"/>
      <c r="AI10" s="340"/>
      <c r="AJ10" s="340"/>
      <c r="AK10" s="340"/>
      <c r="AL10" s="340"/>
      <c r="AM10" s="477"/>
      <c r="AN10" s="380" t="s">
        <v>278</v>
      </c>
      <c r="AO10" s="340"/>
      <c r="AP10" s="340"/>
      <c r="AQ10" s="340"/>
      <c r="AR10" s="340"/>
      <c r="AS10" s="340"/>
      <c r="AT10" s="340"/>
      <c r="AU10" s="340"/>
      <c r="AV10" s="340"/>
      <c r="AW10" s="340"/>
      <c r="AX10" s="477"/>
      <c r="AY10" s="380" t="s">
        <v>90</v>
      </c>
      <c r="AZ10" s="340"/>
      <c r="BA10" s="340"/>
      <c r="BB10" s="340"/>
      <c r="BC10" s="340"/>
      <c r="BD10" s="340"/>
      <c r="BE10" s="340"/>
      <c r="BF10" s="340"/>
      <c r="BG10" s="340"/>
      <c r="BH10" s="340"/>
      <c r="BI10" s="394"/>
      <c r="BJ10" s="393" t="s">
        <v>89</v>
      </c>
      <c r="BK10" s="340"/>
      <c r="BL10" s="340"/>
      <c r="BM10" s="340"/>
      <c r="BN10" s="340"/>
      <c r="BO10" s="340"/>
      <c r="BP10" s="340"/>
      <c r="BQ10" s="340"/>
      <c r="BR10" s="340"/>
      <c r="BS10" s="340"/>
      <c r="BT10" s="477"/>
      <c r="BU10" s="380" t="s">
        <v>91</v>
      </c>
      <c r="BV10" s="340"/>
      <c r="BW10" s="340"/>
      <c r="BX10" s="340"/>
      <c r="BY10" s="340"/>
      <c r="BZ10" s="340"/>
      <c r="CA10" s="340"/>
      <c r="CB10" s="340"/>
      <c r="CC10" s="340"/>
      <c r="CD10" s="340"/>
      <c r="CE10" s="341"/>
    </row>
    <row r="11" spans="1:83" ht="13.5" customHeight="1">
      <c r="A11"/>
      <c r="B11"/>
      <c r="C11"/>
      <c r="D11" s="376"/>
      <c r="E11" s="376"/>
      <c r="F11" s="376"/>
      <c r="G11" s="342"/>
      <c r="H11" s="343"/>
      <c r="I11" s="343"/>
      <c r="J11" s="343"/>
      <c r="K11" s="343"/>
      <c r="L11" s="343"/>
      <c r="M11" s="343"/>
      <c r="N11" s="343"/>
      <c r="O11" s="381"/>
      <c r="P11" s="343"/>
      <c r="Q11" s="343"/>
      <c r="R11" s="343"/>
      <c r="S11" s="343"/>
      <c r="T11" s="343"/>
      <c r="U11" s="343"/>
      <c r="V11" s="392"/>
      <c r="W11" s="400"/>
      <c r="X11" s="346"/>
      <c r="Y11" s="346"/>
      <c r="Z11" s="346"/>
      <c r="AA11" s="346"/>
      <c r="AB11" s="362"/>
      <c r="AC11" s="381"/>
      <c r="AD11" s="343"/>
      <c r="AE11" s="343"/>
      <c r="AF11" s="343"/>
      <c r="AG11" s="343"/>
      <c r="AH11" s="343"/>
      <c r="AI11" s="343"/>
      <c r="AJ11" s="343"/>
      <c r="AK11" s="343"/>
      <c r="AL11" s="343"/>
      <c r="AM11" s="478"/>
      <c r="AN11" s="381"/>
      <c r="AO11" s="343"/>
      <c r="AP11" s="343"/>
      <c r="AQ11" s="343"/>
      <c r="AR11" s="343"/>
      <c r="AS11" s="343"/>
      <c r="AT11" s="343"/>
      <c r="AU11" s="343"/>
      <c r="AV11" s="343"/>
      <c r="AW11" s="343"/>
      <c r="AX11" s="478"/>
      <c r="AY11" s="381"/>
      <c r="AZ11" s="343"/>
      <c r="BA11" s="343"/>
      <c r="BB11" s="343"/>
      <c r="BC11" s="343"/>
      <c r="BD11" s="343"/>
      <c r="BE11" s="343"/>
      <c r="BF11" s="343"/>
      <c r="BG11" s="343"/>
      <c r="BH11" s="343"/>
      <c r="BI11" s="392"/>
      <c r="BJ11" s="395"/>
      <c r="BK11" s="343"/>
      <c r="BL11" s="343"/>
      <c r="BM11" s="343"/>
      <c r="BN11" s="343"/>
      <c r="BO11" s="343"/>
      <c r="BP11" s="343"/>
      <c r="BQ11" s="343"/>
      <c r="BR11" s="343"/>
      <c r="BS11" s="343"/>
      <c r="BT11" s="478"/>
      <c r="BU11" s="381"/>
      <c r="BV11" s="343"/>
      <c r="BW11" s="343"/>
      <c r="BX11" s="343"/>
      <c r="BY11" s="343"/>
      <c r="BZ11" s="343"/>
      <c r="CA11" s="343"/>
      <c r="CB11" s="343"/>
      <c r="CC11" s="343"/>
      <c r="CD11" s="343"/>
      <c r="CE11" s="344"/>
    </row>
    <row r="12" spans="1:83" ht="13.5" customHeight="1">
      <c r="A12"/>
      <c r="B12"/>
      <c r="C12"/>
      <c r="D12" s="376"/>
      <c r="E12" s="376"/>
      <c r="F12" s="376"/>
      <c r="G12" s="342"/>
      <c r="H12" s="343"/>
      <c r="I12" s="343"/>
      <c r="J12" s="343"/>
      <c r="K12" s="343"/>
      <c r="L12" s="343"/>
      <c r="M12" s="343"/>
      <c r="N12" s="343"/>
      <c r="O12" s="381"/>
      <c r="P12" s="343"/>
      <c r="Q12" s="343"/>
      <c r="R12" s="343"/>
      <c r="S12" s="343"/>
      <c r="T12" s="343"/>
      <c r="U12" s="343"/>
      <c r="V12" s="392"/>
      <c r="W12" s="400"/>
      <c r="X12" s="346"/>
      <c r="Y12" s="346"/>
      <c r="Z12" s="346"/>
      <c r="AA12" s="346"/>
      <c r="AB12" s="362"/>
      <c r="AC12" s="381"/>
      <c r="AD12" s="343"/>
      <c r="AE12" s="343"/>
      <c r="AF12" s="343"/>
      <c r="AG12" s="343"/>
      <c r="AH12" s="343"/>
      <c r="AI12" s="343"/>
      <c r="AJ12" s="343"/>
      <c r="AK12" s="343"/>
      <c r="AL12" s="343"/>
      <c r="AM12" s="478"/>
      <c r="AN12" s="381"/>
      <c r="AO12" s="343"/>
      <c r="AP12" s="343"/>
      <c r="AQ12" s="343"/>
      <c r="AR12" s="343"/>
      <c r="AS12" s="343"/>
      <c r="AT12" s="343"/>
      <c r="AU12" s="343"/>
      <c r="AV12" s="343"/>
      <c r="AW12" s="343"/>
      <c r="AX12" s="478"/>
      <c r="AY12" s="381"/>
      <c r="AZ12" s="343"/>
      <c r="BA12" s="343"/>
      <c r="BB12" s="343"/>
      <c r="BC12" s="343"/>
      <c r="BD12" s="343"/>
      <c r="BE12" s="343"/>
      <c r="BF12" s="343"/>
      <c r="BG12" s="343"/>
      <c r="BH12" s="343"/>
      <c r="BI12" s="392"/>
      <c r="BJ12" s="395"/>
      <c r="BK12" s="343"/>
      <c r="BL12" s="343"/>
      <c r="BM12" s="343"/>
      <c r="BN12" s="343"/>
      <c r="BO12" s="343"/>
      <c r="BP12" s="343"/>
      <c r="BQ12" s="343"/>
      <c r="BR12" s="343"/>
      <c r="BS12" s="343"/>
      <c r="BT12" s="478"/>
      <c r="BU12" s="381"/>
      <c r="BV12" s="343"/>
      <c r="BW12" s="343"/>
      <c r="BX12" s="343"/>
      <c r="BY12" s="343"/>
      <c r="BZ12" s="343"/>
      <c r="CA12" s="343"/>
      <c r="CB12" s="343"/>
      <c r="CC12" s="343"/>
      <c r="CD12" s="343"/>
      <c r="CE12" s="344"/>
    </row>
    <row r="13" spans="1:83" ht="13.5" customHeight="1">
      <c r="A13"/>
      <c r="B13"/>
      <c r="C13"/>
      <c r="D13" s="377"/>
      <c r="E13" s="377"/>
      <c r="F13" s="377"/>
      <c r="G13" s="345" t="s">
        <v>44</v>
      </c>
      <c r="H13" s="346"/>
      <c r="I13" s="346"/>
      <c r="J13" s="346"/>
      <c r="K13" s="346"/>
      <c r="L13" s="346"/>
      <c r="M13" s="346"/>
      <c r="N13" s="346"/>
      <c r="O13" s="361" t="s">
        <v>45</v>
      </c>
      <c r="P13" s="346"/>
      <c r="Q13" s="346"/>
      <c r="R13" s="346"/>
      <c r="S13" s="346"/>
      <c r="T13" s="346"/>
      <c r="U13" s="346"/>
      <c r="V13" s="481"/>
      <c r="W13" s="397" t="s">
        <v>47</v>
      </c>
      <c r="X13" s="349"/>
      <c r="Y13" s="349"/>
      <c r="Z13" s="349"/>
      <c r="AA13" s="349"/>
      <c r="AB13" s="364"/>
      <c r="AC13" s="363" t="s">
        <v>271</v>
      </c>
      <c r="AD13" s="349"/>
      <c r="AE13" s="349"/>
      <c r="AF13" s="349"/>
      <c r="AG13" s="349"/>
      <c r="AH13" s="349"/>
      <c r="AI13" s="349"/>
      <c r="AJ13" s="349"/>
      <c r="AK13" s="349"/>
      <c r="AL13" s="349"/>
      <c r="AM13" s="364"/>
      <c r="AN13" s="363" t="s">
        <v>265</v>
      </c>
      <c r="AO13" s="349"/>
      <c r="AP13" s="349"/>
      <c r="AQ13" s="349"/>
      <c r="AR13" s="349"/>
      <c r="AS13" s="349"/>
      <c r="AT13" s="349"/>
      <c r="AU13" s="349"/>
      <c r="AV13" s="349"/>
      <c r="AW13" s="349"/>
      <c r="AX13" s="364"/>
      <c r="AY13" s="363" t="s">
        <v>53</v>
      </c>
      <c r="AZ13" s="349"/>
      <c r="BA13" s="349"/>
      <c r="BB13" s="349"/>
      <c r="BC13" s="349"/>
      <c r="BD13" s="349"/>
      <c r="BE13" s="349"/>
      <c r="BF13" s="349"/>
      <c r="BG13" s="349"/>
      <c r="BH13" s="349"/>
      <c r="BI13" s="398"/>
      <c r="BJ13" s="397" t="s">
        <v>54</v>
      </c>
      <c r="BK13" s="349"/>
      <c r="BL13" s="349"/>
      <c r="BM13" s="349"/>
      <c r="BN13" s="349"/>
      <c r="BO13" s="349"/>
      <c r="BP13" s="349"/>
      <c r="BQ13" s="349"/>
      <c r="BR13" s="349"/>
      <c r="BS13" s="349"/>
      <c r="BT13" s="364"/>
      <c r="BU13" s="363" t="s">
        <v>286</v>
      </c>
      <c r="BV13" s="349"/>
      <c r="BW13" s="349"/>
      <c r="BX13" s="349"/>
      <c r="BY13" s="349"/>
      <c r="BZ13" s="349"/>
      <c r="CA13" s="349"/>
      <c r="CB13" s="349"/>
      <c r="CC13" s="349"/>
      <c r="CD13" s="349"/>
      <c r="CE13" s="350"/>
    </row>
    <row r="14" spans="1:83" ht="28.8" customHeight="1">
      <c r="A14"/>
      <c r="B14"/>
      <c r="C14"/>
      <c r="D14" s="121"/>
      <c r="E14" s="121"/>
      <c r="F14" s="121"/>
      <c r="G14" s="351"/>
      <c r="H14" s="352"/>
      <c r="I14" s="352"/>
      <c r="J14" s="352"/>
      <c r="K14" s="352"/>
      <c r="L14" s="352"/>
      <c r="M14" s="352"/>
      <c r="N14" s="369"/>
      <c r="O14" s="357"/>
      <c r="P14" s="352"/>
      <c r="Q14" s="352"/>
      <c r="R14" s="352"/>
      <c r="S14" s="352"/>
      <c r="T14" s="352"/>
      <c r="U14" s="352"/>
      <c r="V14" s="373"/>
      <c r="W14" s="479" t="s">
        <v>49</v>
      </c>
      <c r="X14" s="378"/>
      <c r="Y14" s="378"/>
      <c r="Z14" s="378"/>
      <c r="AA14" s="378"/>
      <c r="AB14" s="379"/>
      <c r="AC14" s="382"/>
      <c r="AD14" s="378"/>
      <c r="AE14" s="378"/>
      <c r="AF14" s="378"/>
      <c r="AG14" s="378"/>
      <c r="AH14" s="378"/>
      <c r="AI14" s="378"/>
      <c r="AJ14" s="378"/>
      <c r="AK14" s="378"/>
      <c r="AL14" s="378"/>
      <c r="AM14" s="379"/>
      <c r="AN14" s="382"/>
      <c r="AO14" s="378"/>
      <c r="AP14" s="378"/>
      <c r="AQ14" s="378"/>
      <c r="AR14" s="378"/>
      <c r="AS14" s="378"/>
      <c r="AT14" s="378"/>
      <c r="AU14" s="378"/>
      <c r="AV14" s="378"/>
      <c r="AW14" s="378"/>
      <c r="AX14" s="379"/>
      <c r="AY14" s="382"/>
      <c r="AZ14" s="378"/>
      <c r="BA14" s="378"/>
      <c r="BB14" s="378"/>
      <c r="BC14" s="378"/>
      <c r="BD14" s="378"/>
      <c r="BE14" s="378"/>
      <c r="BF14" s="378"/>
      <c r="BG14" s="378"/>
      <c r="BH14" s="378"/>
      <c r="BI14" s="476"/>
      <c r="BJ14" s="479"/>
      <c r="BK14" s="378"/>
      <c r="BL14" s="378"/>
      <c r="BM14" s="378"/>
      <c r="BN14" s="378"/>
      <c r="BO14" s="378"/>
      <c r="BP14" s="378"/>
      <c r="BQ14" s="378"/>
      <c r="BR14" s="378"/>
      <c r="BS14" s="378"/>
      <c r="BT14" s="379"/>
      <c r="BU14" s="382"/>
      <c r="BV14" s="378"/>
      <c r="BW14" s="378"/>
      <c r="BX14" s="378"/>
      <c r="BY14" s="378"/>
      <c r="BZ14" s="378"/>
      <c r="CA14" s="378"/>
      <c r="CB14" s="378"/>
      <c r="CC14" s="378"/>
      <c r="CD14" s="378"/>
      <c r="CE14" s="480"/>
    </row>
    <row r="15" spans="1:83" ht="28.8" customHeight="1">
      <c r="A15"/>
      <c r="B15"/>
      <c r="C15"/>
      <c r="D15" s="121"/>
      <c r="E15" s="121"/>
      <c r="F15" s="121"/>
      <c r="G15" s="348"/>
      <c r="H15" s="349"/>
      <c r="I15" s="349"/>
      <c r="J15" s="349"/>
      <c r="K15" s="349"/>
      <c r="L15" s="349"/>
      <c r="M15" s="349"/>
      <c r="N15" s="364"/>
      <c r="O15" s="363"/>
      <c r="P15" s="349"/>
      <c r="Q15" s="349"/>
      <c r="R15" s="349"/>
      <c r="S15" s="349"/>
      <c r="T15" s="349"/>
      <c r="U15" s="349"/>
      <c r="V15" s="398"/>
      <c r="W15" s="479" t="s">
        <v>49</v>
      </c>
      <c r="X15" s="378"/>
      <c r="Y15" s="378"/>
      <c r="Z15" s="378"/>
      <c r="AA15" s="378"/>
      <c r="AB15" s="379"/>
      <c r="AC15" s="382"/>
      <c r="AD15" s="378"/>
      <c r="AE15" s="378"/>
      <c r="AF15" s="378"/>
      <c r="AG15" s="378"/>
      <c r="AH15" s="378"/>
      <c r="AI15" s="378"/>
      <c r="AJ15" s="378"/>
      <c r="AK15" s="378"/>
      <c r="AL15" s="378"/>
      <c r="AM15" s="379"/>
      <c r="AN15" s="382"/>
      <c r="AO15" s="378"/>
      <c r="AP15" s="378"/>
      <c r="AQ15" s="378"/>
      <c r="AR15" s="378"/>
      <c r="AS15" s="378"/>
      <c r="AT15" s="378"/>
      <c r="AU15" s="378"/>
      <c r="AV15" s="378"/>
      <c r="AW15" s="378"/>
      <c r="AX15" s="379"/>
      <c r="AY15" s="382"/>
      <c r="AZ15" s="378"/>
      <c r="BA15" s="378"/>
      <c r="BB15" s="378"/>
      <c r="BC15" s="378"/>
      <c r="BD15" s="378"/>
      <c r="BE15" s="378"/>
      <c r="BF15" s="378"/>
      <c r="BG15" s="378"/>
      <c r="BH15" s="378"/>
      <c r="BI15" s="476"/>
      <c r="BJ15" s="479"/>
      <c r="BK15" s="378"/>
      <c r="BL15" s="378"/>
      <c r="BM15" s="378"/>
      <c r="BN15" s="378"/>
      <c r="BO15" s="378"/>
      <c r="BP15" s="378"/>
      <c r="BQ15" s="378"/>
      <c r="BR15" s="378"/>
      <c r="BS15" s="378"/>
      <c r="BT15" s="379"/>
      <c r="BU15" s="382"/>
      <c r="BV15" s="378"/>
      <c r="BW15" s="378"/>
      <c r="BX15" s="378"/>
      <c r="BY15" s="378"/>
      <c r="BZ15" s="378"/>
      <c r="CA15" s="378"/>
      <c r="CB15" s="378"/>
      <c r="CC15" s="378"/>
      <c r="CD15" s="378"/>
      <c r="CE15" s="480"/>
    </row>
    <row r="16" spans="1:83" ht="28.8" customHeight="1">
      <c r="A16"/>
      <c r="B16"/>
      <c r="C16"/>
      <c r="D16" s="121"/>
      <c r="E16" s="121"/>
      <c r="F16" s="121"/>
      <c r="G16" s="348"/>
      <c r="H16" s="349"/>
      <c r="I16" s="349"/>
      <c r="J16" s="349"/>
      <c r="K16" s="349"/>
      <c r="L16" s="349"/>
      <c r="M16" s="349"/>
      <c r="N16" s="364"/>
      <c r="O16" s="363"/>
      <c r="P16" s="349"/>
      <c r="Q16" s="349"/>
      <c r="R16" s="349"/>
      <c r="S16" s="349"/>
      <c r="T16" s="349"/>
      <c r="U16" s="349"/>
      <c r="V16" s="398"/>
      <c r="W16" s="479" t="s">
        <v>49</v>
      </c>
      <c r="X16" s="378"/>
      <c r="Y16" s="378"/>
      <c r="Z16" s="378"/>
      <c r="AA16" s="378"/>
      <c r="AB16" s="379"/>
      <c r="AC16" s="382"/>
      <c r="AD16" s="378"/>
      <c r="AE16" s="378"/>
      <c r="AF16" s="378"/>
      <c r="AG16" s="378"/>
      <c r="AH16" s="378"/>
      <c r="AI16" s="378"/>
      <c r="AJ16" s="378"/>
      <c r="AK16" s="378"/>
      <c r="AL16" s="378"/>
      <c r="AM16" s="379"/>
      <c r="AN16" s="382"/>
      <c r="AO16" s="378"/>
      <c r="AP16" s="378"/>
      <c r="AQ16" s="378"/>
      <c r="AR16" s="378"/>
      <c r="AS16" s="378"/>
      <c r="AT16" s="378"/>
      <c r="AU16" s="378"/>
      <c r="AV16" s="378"/>
      <c r="AW16" s="378"/>
      <c r="AX16" s="379"/>
      <c r="AY16" s="382"/>
      <c r="AZ16" s="378"/>
      <c r="BA16" s="378"/>
      <c r="BB16" s="378"/>
      <c r="BC16" s="378"/>
      <c r="BD16" s="378"/>
      <c r="BE16" s="378"/>
      <c r="BF16" s="378"/>
      <c r="BG16" s="378"/>
      <c r="BH16" s="378"/>
      <c r="BI16" s="476"/>
      <c r="BJ16" s="479"/>
      <c r="BK16" s="378"/>
      <c r="BL16" s="378"/>
      <c r="BM16" s="378"/>
      <c r="BN16" s="378"/>
      <c r="BO16" s="378"/>
      <c r="BP16" s="378"/>
      <c r="BQ16" s="378"/>
      <c r="BR16" s="378"/>
      <c r="BS16" s="378"/>
      <c r="BT16" s="379"/>
      <c r="BU16" s="382"/>
      <c r="BV16" s="378"/>
      <c r="BW16" s="378"/>
      <c r="BX16" s="378"/>
      <c r="BY16" s="378"/>
      <c r="BZ16" s="378"/>
      <c r="CA16" s="378"/>
      <c r="CB16" s="378"/>
      <c r="CC16" s="378"/>
      <c r="CD16" s="378"/>
      <c r="CE16" s="480"/>
    </row>
    <row r="17" spans="1:10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</row>
    <row r="18" spans="1:103" s="12" customFormat="1" ht="10.8">
      <c r="A18" s="11" t="s">
        <v>50</v>
      </c>
      <c r="B18" s="11"/>
      <c r="D18" s="11" t="s">
        <v>284</v>
      </c>
      <c r="E18" s="9"/>
      <c r="G18" s="11"/>
      <c r="H18" s="11"/>
      <c r="I18" s="11"/>
      <c r="J18" s="11"/>
      <c r="K18" s="11"/>
      <c r="L18" s="11"/>
      <c r="M18" s="11"/>
      <c r="N18" s="11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1:103" ht="18.600000000000001" customHeight="1">
      <c r="A19" s="6"/>
      <c r="B19" s="6"/>
      <c r="C19" s="11"/>
      <c r="D19" s="6"/>
      <c r="E19" s="6"/>
      <c r="F19" s="5"/>
      <c r="G19" s="5"/>
      <c r="H19" s="6"/>
      <c r="I19" s="6"/>
      <c r="J19" s="6"/>
      <c r="K19" s="6"/>
      <c r="L19" s="6"/>
      <c r="M19" s="6"/>
      <c r="N19" s="6"/>
      <c r="O19" s="6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</row>
    <row r="20" spans="1:103" ht="14.2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spans="1:103">
      <c r="A21" s="6" t="s">
        <v>81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spans="1:103">
      <c r="BF22" s="10"/>
      <c r="BG22" s="10"/>
      <c r="BH22" s="10"/>
      <c r="BI22" s="10"/>
      <c r="BJ22" s="4"/>
      <c r="BK22" s="10"/>
      <c r="BL22" s="10"/>
      <c r="BM22" s="10"/>
      <c r="BN22" s="10"/>
      <c r="BO22" s="19"/>
      <c r="CG22" s="19" t="s">
        <v>94</v>
      </c>
    </row>
    <row r="23" spans="1:103" ht="13.5" customHeight="1">
      <c r="A23"/>
      <c r="B23"/>
      <c r="C23"/>
      <c r="D23" s="375" t="s">
        <v>228</v>
      </c>
      <c r="E23" s="375" t="s">
        <v>25</v>
      </c>
      <c r="F23" s="375" t="s">
        <v>229</v>
      </c>
      <c r="G23" s="339" t="s">
        <v>84</v>
      </c>
      <c r="H23" s="340"/>
      <c r="I23" s="340"/>
      <c r="J23" s="340"/>
      <c r="K23" s="340"/>
      <c r="L23" s="340"/>
      <c r="M23" s="340"/>
      <c r="N23" s="340"/>
      <c r="O23" s="380" t="s">
        <v>85</v>
      </c>
      <c r="P23" s="340"/>
      <c r="Q23" s="340"/>
      <c r="R23" s="340"/>
      <c r="S23" s="340"/>
      <c r="T23" s="340"/>
      <c r="U23" s="340"/>
      <c r="V23" s="394"/>
      <c r="W23" s="393" t="s">
        <v>41</v>
      </c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94"/>
      <c r="AN23" s="393" t="s">
        <v>88</v>
      </c>
      <c r="AO23" s="340"/>
      <c r="AP23" s="340"/>
      <c r="AQ23" s="340"/>
      <c r="AR23" s="340"/>
      <c r="AS23" s="340"/>
      <c r="AT23" s="340"/>
      <c r="AU23" s="340"/>
      <c r="AV23" s="358" t="s">
        <v>43</v>
      </c>
      <c r="AW23" s="359"/>
      <c r="AX23" s="359"/>
      <c r="AY23" s="360"/>
      <c r="AZ23" s="340" t="s">
        <v>267</v>
      </c>
      <c r="BA23" s="340"/>
      <c r="BB23" s="340"/>
      <c r="BC23" s="340"/>
      <c r="BD23" s="340"/>
      <c r="BE23" s="340"/>
      <c r="BF23" s="394"/>
      <c r="BG23" s="393" t="s">
        <v>278</v>
      </c>
      <c r="BH23" s="340"/>
      <c r="BI23" s="340"/>
      <c r="BJ23" s="340"/>
      <c r="BK23" s="340"/>
      <c r="BL23" s="340"/>
      <c r="BM23" s="477"/>
      <c r="BN23" s="340" t="s">
        <v>90</v>
      </c>
      <c r="BO23" s="340"/>
      <c r="BP23" s="340"/>
      <c r="BQ23" s="340"/>
      <c r="BR23" s="340"/>
      <c r="BS23" s="340"/>
      <c r="BT23" s="394"/>
      <c r="BU23" s="477" t="s">
        <v>89</v>
      </c>
      <c r="BV23" s="494"/>
      <c r="BW23" s="494"/>
      <c r="BX23" s="494"/>
      <c r="BY23" s="494"/>
      <c r="BZ23" s="494"/>
      <c r="CA23" s="494"/>
      <c r="CB23" s="494" t="s">
        <v>91</v>
      </c>
      <c r="CC23" s="494"/>
      <c r="CD23" s="494"/>
      <c r="CE23" s="494"/>
      <c r="CF23" s="494"/>
      <c r="CG23" s="507"/>
    </row>
    <row r="24" spans="1:103" ht="13.5" customHeight="1">
      <c r="A24"/>
      <c r="B24"/>
      <c r="C24"/>
      <c r="D24" s="376"/>
      <c r="E24" s="376"/>
      <c r="F24" s="376"/>
      <c r="G24" s="342"/>
      <c r="H24" s="343"/>
      <c r="I24" s="343"/>
      <c r="J24" s="343"/>
      <c r="K24" s="343"/>
      <c r="L24" s="343"/>
      <c r="M24" s="343"/>
      <c r="N24" s="343"/>
      <c r="O24" s="381"/>
      <c r="P24" s="343"/>
      <c r="Q24" s="343"/>
      <c r="R24" s="343"/>
      <c r="S24" s="343"/>
      <c r="T24" s="343"/>
      <c r="U24" s="343"/>
      <c r="V24" s="392"/>
      <c r="W24" s="395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92"/>
      <c r="AN24" s="395"/>
      <c r="AO24" s="343"/>
      <c r="AP24" s="343"/>
      <c r="AQ24" s="343"/>
      <c r="AR24" s="343"/>
      <c r="AS24" s="343"/>
      <c r="AT24" s="343"/>
      <c r="AU24" s="343"/>
      <c r="AV24" s="361"/>
      <c r="AW24" s="346"/>
      <c r="AX24" s="346"/>
      <c r="AY24" s="362"/>
      <c r="AZ24" s="343"/>
      <c r="BA24" s="343"/>
      <c r="BB24" s="343"/>
      <c r="BC24" s="343"/>
      <c r="BD24" s="343"/>
      <c r="BE24" s="343"/>
      <c r="BF24" s="392"/>
      <c r="BG24" s="395"/>
      <c r="BH24" s="343"/>
      <c r="BI24" s="343"/>
      <c r="BJ24" s="343"/>
      <c r="BK24" s="343"/>
      <c r="BL24" s="343"/>
      <c r="BM24" s="478"/>
      <c r="BN24" s="343"/>
      <c r="BO24" s="343"/>
      <c r="BP24" s="343"/>
      <c r="BQ24" s="343"/>
      <c r="BR24" s="343"/>
      <c r="BS24" s="343"/>
      <c r="BT24" s="392"/>
      <c r="BU24" s="478"/>
      <c r="BV24" s="495"/>
      <c r="BW24" s="495"/>
      <c r="BX24" s="495"/>
      <c r="BY24" s="495"/>
      <c r="BZ24" s="495"/>
      <c r="CA24" s="495"/>
      <c r="CB24" s="495"/>
      <c r="CC24" s="495"/>
      <c r="CD24" s="495"/>
      <c r="CE24" s="495"/>
      <c r="CF24" s="495"/>
      <c r="CG24" s="508"/>
    </row>
    <row r="25" spans="1:103" ht="13.5" customHeight="1">
      <c r="A25"/>
      <c r="B25"/>
      <c r="C25"/>
      <c r="D25" s="376"/>
      <c r="E25" s="376"/>
      <c r="F25" s="376"/>
      <c r="G25" s="342"/>
      <c r="H25" s="343"/>
      <c r="I25" s="343"/>
      <c r="J25" s="343"/>
      <c r="K25" s="343"/>
      <c r="L25" s="343"/>
      <c r="M25" s="343"/>
      <c r="N25" s="343"/>
      <c r="O25" s="381"/>
      <c r="P25" s="343"/>
      <c r="Q25" s="343"/>
      <c r="R25" s="343"/>
      <c r="S25" s="343"/>
      <c r="T25" s="343"/>
      <c r="U25" s="343"/>
      <c r="V25" s="392"/>
      <c r="W25" s="496" t="s">
        <v>282</v>
      </c>
      <c r="X25" s="497"/>
      <c r="Y25" s="497"/>
      <c r="Z25" s="497"/>
      <c r="AA25" s="497"/>
      <c r="AB25" s="497"/>
      <c r="AC25" s="500" t="s">
        <v>87</v>
      </c>
      <c r="AD25" s="500"/>
      <c r="AE25" s="500"/>
      <c r="AF25" s="500"/>
      <c r="AG25" s="501" t="s">
        <v>279</v>
      </c>
      <c r="AH25" s="502"/>
      <c r="AI25" s="502"/>
      <c r="AJ25" s="502"/>
      <c r="AK25" s="502"/>
      <c r="AL25" s="502"/>
      <c r="AM25" s="503"/>
      <c r="AN25" s="395"/>
      <c r="AO25" s="343"/>
      <c r="AP25" s="343"/>
      <c r="AQ25" s="343"/>
      <c r="AR25" s="343"/>
      <c r="AS25" s="343"/>
      <c r="AT25" s="343"/>
      <c r="AU25" s="343"/>
      <c r="AV25" s="361"/>
      <c r="AW25" s="346"/>
      <c r="AX25" s="346"/>
      <c r="AY25" s="362"/>
      <c r="AZ25" s="343"/>
      <c r="BA25" s="343"/>
      <c r="BB25" s="343"/>
      <c r="BC25" s="343"/>
      <c r="BD25" s="343"/>
      <c r="BE25" s="343"/>
      <c r="BF25" s="392"/>
      <c r="BG25" s="395"/>
      <c r="BH25" s="343"/>
      <c r="BI25" s="343"/>
      <c r="BJ25" s="343"/>
      <c r="BK25" s="343"/>
      <c r="BL25" s="343"/>
      <c r="BM25" s="478"/>
      <c r="BN25" s="343"/>
      <c r="BO25" s="343"/>
      <c r="BP25" s="343"/>
      <c r="BQ25" s="343"/>
      <c r="BR25" s="343"/>
      <c r="BS25" s="343"/>
      <c r="BT25" s="392"/>
      <c r="BU25" s="478"/>
      <c r="BV25" s="495"/>
      <c r="BW25" s="495"/>
      <c r="BX25" s="495"/>
      <c r="BY25" s="495"/>
      <c r="BZ25" s="495"/>
      <c r="CA25" s="495"/>
      <c r="CB25" s="495"/>
      <c r="CC25" s="495"/>
      <c r="CD25" s="495"/>
      <c r="CE25" s="495"/>
      <c r="CF25" s="495"/>
      <c r="CG25" s="508"/>
    </row>
    <row r="26" spans="1:103" ht="13.5" customHeight="1">
      <c r="A26"/>
      <c r="B26"/>
      <c r="C26"/>
      <c r="D26" s="376"/>
      <c r="E26" s="376"/>
      <c r="F26" s="376"/>
      <c r="G26" s="342"/>
      <c r="H26" s="343"/>
      <c r="I26" s="343"/>
      <c r="J26" s="343"/>
      <c r="K26" s="343"/>
      <c r="L26" s="343"/>
      <c r="M26" s="343"/>
      <c r="N26" s="343"/>
      <c r="O26" s="381"/>
      <c r="P26" s="343"/>
      <c r="Q26" s="343"/>
      <c r="R26" s="343"/>
      <c r="S26" s="343"/>
      <c r="T26" s="343"/>
      <c r="U26" s="343"/>
      <c r="V26" s="392"/>
      <c r="W26" s="498"/>
      <c r="X26" s="499"/>
      <c r="Y26" s="499"/>
      <c r="Z26" s="499"/>
      <c r="AA26" s="499"/>
      <c r="AB26" s="499"/>
      <c r="AC26" s="495"/>
      <c r="AD26" s="495"/>
      <c r="AE26" s="495"/>
      <c r="AF26" s="495"/>
      <c r="AG26" s="501"/>
      <c r="AH26" s="502"/>
      <c r="AI26" s="502"/>
      <c r="AJ26" s="502"/>
      <c r="AK26" s="502"/>
      <c r="AL26" s="502"/>
      <c r="AM26" s="503"/>
      <c r="AN26" s="395"/>
      <c r="AO26" s="343"/>
      <c r="AP26" s="343"/>
      <c r="AQ26" s="343"/>
      <c r="AR26" s="343"/>
      <c r="AS26" s="343"/>
      <c r="AT26" s="343"/>
      <c r="AU26" s="343"/>
      <c r="AV26" s="361"/>
      <c r="AW26" s="346"/>
      <c r="AX26" s="346"/>
      <c r="AY26" s="362"/>
      <c r="AZ26" s="343"/>
      <c r="BA26" s="343"/>
      <c r="BB26" s="343"/>
      <c r="BC26" s="343"/>
      <c r="BD26" s="343"/>
      <c r="BE26" s="343"/>
      <c r="BF26" s="392"/>
      <c r="BG26" s="395"/>
      <c r="BH26" s="343"/>
      <c r="BI26" s="343"/>
      <c r="BJ26" s="343"/>
      <c r="BK26" s="343"/>
      <c r="BL26" s="343"/>
      <c r="BM26" s="478"/>
      <c r="BN26" s="343"/>
      <c r="BO26" s="343"/>
      <c r="BP26" s="343"/>
      <c r="BQ26" s="343"/>
      <c r="BR26" s="343"/>
      <c r="BS26" s="343"/>
      <c r="BT26" s="392"/>
      <c r="BU26" s="478"/>
      <c r="BV26" s="495"/>
      <c r="BW26" s="495"/>
      <c r="BX26" s="495"/>
      <c r="BY26" s="495"/>
      <c r="BZ26" s="495"/>
      <c r="CA26" s="495"/>
      <c r="CB26" s="495"/>
      <c r="CC26" s="495"/>
      <c r="CD26" s="495"/>
      <c r="CE26" s="495"/>
      <c r="CF26" s="495"/>
      <c r="CG26" s="508"/>
    </row>
    <row r="27" spans="1:103" ht="13.5" customHeight="1">
      <c r="A27"/>
      <c r="B27"/>
      <c r="C27"/>
      <c r="D27" s="377"/>
      <c r="E27" s="377"/>
      <c r="F27" s="377"/>
      <c r="G27" s="345" t="s">
        <v>44</v>
      </c>
      <c r="H27" s="346"/>
      <c r="I27" s="346"/>
      <c r="J27" s="346"/>
      <c r="K27" s="346"/>
      <c r="L27" s="346"/>
      <c r="M27" s="346"/>
      <c r="N27" s="346"/>
      <c r="O27" s="361" t="s">
        <v>45</v>
      </c>
      <c r="P27" s="346"/>
      <c r="Q27" s="346"/>
      <c r="R27" s="346"/>
      <c r="S27" s="346"/>
      <c r="T27" s="346"/>
      <c r="U27" s="346"/>
      <c r="V27" s="481"/>
      <c r="W27" s="489" t="s">
        <v>47</v>
      </c>
      <c r="X27" s="490"/>
      <c r="Y27" s="490"/>
      <c r="Z27" s="490"/>
      <c r="AA27" s="490"/>
      <c r="AB27" s="490"/>
      <c r="AC27" s="491" t="s">
        <v>48</v>
      </c>
      <c r="AD27" s="491"/>
      <c r="AE27" s="491"/>
      <c r="AF27" s="491"/>
      <c r="AG27" s="504"/>
      <c r="AH27" s="505"/>
      <c r="AI27" s="505"/>
      <c r="AJ27" s="505"/>
      <c r="AK27" s="505"/>
      <c r="AL27" s="505"/>
      <c r="AM27" s="506"/>
      <c r="AN27" s="492" t="s">
        <v>53</v>
      </c>
      <c r="AO27" s="493"/>
      <c r="AP27" s="493"/>
      <c r="AQ27" s="493"/>
      <c r="AR27" s="493"/>
      <c r="AS27" s="493"/>
      <c r="AT27" s="493"/>
      <c r="AU27" s="493"/>
      <c r="AV27" s="361" t="s">
        <v>54</v>
      </c>
      <c r="AW27" s="346"/>
      <c r="AX27" s="346"/>
      <c r="AY27" s="362"/>
      <c r="AZ27" s="346" t="s">
        <v>55</v>
      </c>
      <c r="BA27" s="346"/>
      <c r="BB27" s="346"/>
      <c r="BC27" s="346"/>
      <c r="BD27" s="346"/>
      <c r="BE27" s="346"/>
      <c r="BF27" s="481"/>
      <c r="BG27" s="363" t="s">
        <v>269</v>
      </c>
      <c r="BH27" s="349"/>
      <c r="BI27" s="349"/>
      <c r="BJ27" s="349"/>
      <c r="BK27" s="349"/>
      <c r="BL27" s="349"/>
      <c r="BM27" s="364"/>
      <c r="BN27" s="346" t="s">
        <v>270</v>
      </c>
      <c r="BO27" s="346"/>
      <c r="BP27" s="346"/>
      <c r="BQ27" s="346"/>
      <c r="BR27" s="346"/>
      <c r="BS27" s="346"/>
      <c r="BT27" s="481"/>
      <c r="BU27" s="362" t="s">
        <v>280</v>
      </c>
      <c r="BV27" s="509"/>
      <c r="BW27" s="509"/>
      <c r="BX27" s="509"/>
      <c r="BY27" s="509"/>
      <c r="BZ27" s="509"/>
      <c r="CA27" s="509"/>
      <c r="CB27" s="509" t="s">
        <v>281</v>
      </c>
      <c r="CC27" s="509"/>
      <c r="CD27" s="509"/>
      <c r="CE27" s="509"/>
      <c r="CF27" s="509"/>
      <c r="CG27" s="511"/>
    </row>
    <row r="28" spans="1:103" ht="28.8" customHeight="1">
      <c r="A28"/>
      <c r="B28"/>
      <c r="C28"/>
      <c r="D28" s="121"/>
      <c r="E28" s="121"/>
      <c r="F28" s="121"/>
      <c r="G28" s="351"/>
      <c r="H28" s="352"/>
      <c r="I28" s="352"/>
      <c r="J28" s="352"/>
      <c r="K28" s="352"/>
      <c r="L28" s="352"/>
      <c r="M28" s="352"/>
      <c r="N28" s="369"/>
      <c r="O28" s="357"/>
      <c r="P28" s="352"/>
      <c r="Q28" s="352"/>
      <c r="R28" s="352"/>
      <c r="S28" s="352"/>
      <c r="T28" s="352"/>
      <c r="U28" s="352"/>
      <c r="V28" s="373"/>
      <c r="W28" s="485"/>
      <c r="X28" s="486"/>
      <c r="Y28" s="486"/>
      <c r="Z28" s="486"/>
      <c r="AA28" s="486"/>
      <c r="AB28" s="487"/>
      <c r="AC28" s="357"/>
      <c r="AD28" s="352"/>
      <c r="AE28" s="352"/>
      <c r="AF28" s="369"/>
      <c r="AG28" s="128"/>
      <c r="AH28" s="123"/>
      <c r="AI28" s="123"/>
      <c r="AJ28" s="123"/>
      <c r="AK28" s="123"/>
      <c r="AL28" s="123"/>
      <c r="AM28" s="129"/>
      <c r="AN28" s="120"/>
      <c r="AO28" s="352"/>
      <c r="AP28" s="352"/>
      <c r="AQ28" s="352"/>
      <c r="AR28" s="352"/>
      <c r="AS28" s="352"/>
      <c r="AT28" s="352"/>
      <c r="AU28" s="369"/>
      <c r="AV28" s="382" t="s">
        <v>49</v>
      </c>
      <c r="AW28" s="378"/>
      <c r="AX28" s="378"/>
      <c r="AY28" s="379"/>
      <c r="AZ28" s="357"/>
      <c r="BA28" s="352"/>
      <c r="BB28" s="352"/>
      <c r="BC28" s="352"/>
      <c r="BD28" s="352"/>
      <c r="BE28" s="352"/>
      <c r="BF28" s="373"/>
      <c r="BG28" s="382"/>
      <c r="BH28" s="378"/>
      <c r="BI28" s="378"/>
      <c r="BJ28" s="378"/>
      <c r="BK28" s="378"/>
      <c r="BL28" s="378"/>
      <c r="BM28" s="379"/>
      <c r="BN28" s="352"/>
      <c r="BO28" s="352"/>
      <c r="BP28" s="352"/>
      <c r="BQ28" s="352"/>
      <c r="BR28" s="352"/>
      <c r="BS28" s="352"/>
      <c r="BT28" s="373"/>
      <c r="BU28" s="374"/>
      <c r="BV28" s="352"/>
      <c r="BW28" s="352"/>
      <c r="BX28" s="352"/>
      <c r="BY28" s="352"/>
      <c r="BZ28" s="352"/>
      <c r="CA28" s="369"/>
      <c r="CB28" s="357"/>
      <c r="CC28" s="352"/>
      <c r="CD28" s="352"/>
      <c r="CE28" s="352"/>
      <c r="CF28" s="352"/>
      <c r="CG28" s="353"/>
    </row>
    <row r="29" spans="1:103" ht="28.8" customHeight="1">
      <c r="A29"/>
      <c r="B29"/>
      <c r="C29"/>
      <c r="D29" s="121"/>
      <c r="E29" s="121"/>
      <c r="F29" s="121"/>
      <c r="G29" s="348"/>
      <c r="H29" s="349"/>
      <c r="I29" s="349"/>
      <c r="J29" s="349"/>
      <c r="K29" s="349"/>
      <c r="L29" s="349"/>
      <c r="M29" s="349"/>
      <c r="N29" s="364"/>
      <c r="O29" s="363"/>
      <c r="P29" s="349"/>
      <c r="Q29" s="349"/>
      <c r="R29" s="349"/>
      <c r="S29" s="349"/>
      <c r="T29" s="349"/>
      <c r="U29" s="349"/>
      <c r="V29" s="398"/>
      <c r="W29" s="482"/>
      <c r="X29" s="483"/>
      <c r="Y29" s="483"/>
      <c r="Z29" s="483"/>
      <c r="AA29" s="483"/>
      <c r="AB29" s="484"/>
      <c r="AC29" s="363"/>
      <c r="AD29" s="349"/>
      <c r="AE29" s="349"/>
      <c r="AF29" s="364"/>
      <c r="AG29" s="126"/>
      <c r="AH29" s="124"/>
      <c r="AI29" s="124"/>
      <c r="AJ29" s="124"/>
      <c r="AK29" s="124"/>
      <c r="AL29" s="124"/>
      <c r="AM29" s="127"/>
      <c r="AN29" s="117"/>
      <c r="AO29" s="349"/>
      <c r="AP29" s="349"/>
      <c r="AQ29" s="349"/>
      <c r="AR29" s="349"/>
      <c r="AS29" s="349"/>
      <c r="AT29" s="349"/>
      <c r="AU29" s="364"/>
      <c r="AV29" s="510" t="s">
        <v>49</v>
      </c>
      <c r="AW29" s="337"/>
      <c r="AX29" s="337"/>
      <c r="AY29" s="338"/>
      <c r="AZ29" s="363"/>
      <c r="BA29" s="349"/>
      <c r="BB29" s="349"/>
      <c r="BC29" s="349"/>
      <c r="BD29" s="349"/>
      <c r="BE29" s="349"/>
      <c r="BF29" s="398"/>
      <c r="BG29" s="382"/>
      <c r="BH29" s="378"/>
      <c r="BI29" s="378"/>
      <c r="BJ29" s="378"/>
      <c r="BK29" s="378"/>
      <c r="BL29" s="378"/>
      <c r="BM29" s="379"/>
      <c r="BN29" s="363"/>
      <c r="BO29" s="349"/>
      <c r="BP29" s="349"/>
      <c r="BQ29" s="349"/>
      <c r="BR29" s="349"/>
      <c r="BS29" s="349"/>
      <c r="BT29" s="398"/>
      <c r="BU29" s="397"/>
      <c r="BV29" s="349"/>
      <c r="BW29" s="349"/>
      <c r="BX29" s="349"/>
      <c r="BY29" s="349"/>
      <c r="BZ29" s="349"/>
      <c r="CA29" s="364"/>
      <c r="CB29" s="363"/>
      <c r="CC29" s="349"/>
      <c r="CD29" s="349"/>
      <c r="CE29" s="349"/>
      <c r="CF29" s="349"/>
      <c r="CG29" s="350"/>
    </row>
    <row r="30" spans="1:103" ht="28.8" customHeight="1">
      <c r="A30"/>
      <c r="B30"/>
      <c r="C30"/>
      <c r="D30" s="121"/>
      <c r="E30" s="121"/>
      <c r="F30" s="121"/>
      <c r="G30" s="348"/>
      <c r="H30" s="349"/>
      <c r="I30" s="349"/>
      <c r="J30" s="349"/>
      <c r="K30" s="349"/>
      <c r="L30" s="349"/>
      <c r="M30" s="349"/>
      <c r="N30" s="364"/>
      <c r="O30" s="363"/>
      <c r="P30" s="349"/>
      <c r="Q30" s="349"/>
      <c r="R30" s="349"/>
      <c r="S30" s="349"/>
      <c r="T30" s="349"/>
      <c r="U30" s="349"/>
      <c r="V30" s="398"/>
      <c r="W30" s="482"/>
      <c r="X30" s="483"/>
      <c r="Y30" s="483"/>
      <c r="Z30" s="483"/>
      <c r="AA30" s="483"/>
      <c r="AB30" s="484"/>
      <c r="AC30" s="363"/>
      <c r="AD30" s="349"/>
      <c r="AE30" s="349"/>
      <c r="AF30" s="364"/>
      <c r="AG30" s="126"/>
      <c r="AH30" s="124"/>
      <c r="AI30" s="124"/>
      <c r="AJ30" s="124"/>
      <c r="AK30" s="124"/>
      <c r="AL30" s="124"/>
      <c r="AM30" s="127"/>
      <c r="AN30" s="117"/>
      <c r="AO30" s="349"/>
      <c r="AP30" s="349"/>
      <c r="AQ30" s="349"/>
      <c r="AR30" s="349"/>
      <c r="AS30" s="349"/>
      <c r="AT30" s="349"/>
      <c r="AU30" s="364"/>
      <c r="AV30" s="510" t="s">
        <v>49</v>
      </c>
      <c r="AW30" s="337"/>
      <c r="AX30" s="337"/>
      <c r="AY30" s="338"/>
      <c r="AZ30" s="363"/>
      <c r="BA30" s="349"/>
      <c r="BB30" s="349"/>
      <c r="BC30" s="349"/>
      <c r="BD30" s="349"/>
      <c r="BE30" s="349"/>
      <c r="BF30" s="398"/>
      <c r="BG30" s="382"/>
      <c r="BH30" s="378"/>
      <c r="BI30" s="378"/>
      <c r="BJ30" s="378"/>
      <c r="BK30" s="378"/>
      <c r="BL30" s="378"/>
      <c r="BM30" s="379"/>
      <c r="BN30" s="363"/>
      <c r="BO30" s="349"/>
      <c r="BP30" s="349"/>
      <c r="BQ30" s="349"/>
      <c r="BR30" s="349"/>
      <c r="BS30" s="349"/>
      <c r="BT30" s="398"/>
      <c r="BU30" s="397"/>
      <c r="BV30" s="349"/>
      <c r="BW30" s="349"/>
      <c r="BX30" s="349"/>
      <c r="BY30" s="349"/>
      <c r="BZ30" s="349"/>
      <c r="CA30" s="364"/>
      <c r="CB30" s="363"/>
      <c r="CC30" s="349"/>
      <c r="CD30" s="349"/>
      <c r="CE30" s="349"/>
      <c r="CF30" s="349"/>
      <c r="CG30" s="350"/>
    </row>
    <row r="31" spans="1:10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5"/>
      <c r="BB31" s="5"/>
      <c r="BC31" s="5"/>
      <c r="BD31" s="5"/>
      <c r="BE31" s="5"/>
      <c r="BF31" s="5"/>
      <c r="BG31" s="5"/>
      <c r="BH31" s="5"/>
      <c r="BI31" s="5"/>
    </row>
    <row r="32" spans="1:103" s="12" customFormat="1" ht="13.8" customHeight="1">
      <c r="A32" s="11" t="s">
        <v>50</v>
      </c>
      <c r="B32" s="9"/>
      <c r="C32" s="9"/>
      <c r="D32" s="11" t="s">
        <v>288</v>
      </c>
      <c r="E32" s="11"/>
      <c r="F32" s="11"/>
      <c r="G32" s="11"/>
      <c r="H32" s="11"/>
      <c r="I32" s="11"/>
      <c r="J32" s="11"/>
      <c r="K32" s="1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BG32" s="475" t="s">
        <v>277</v>
      </c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</row>
    <row r="33" spans="1:103" s="12" customFormat="1" ht="13.2" customHeight="1">
      <c r="A33" s="11"/>
      <c r="B33" s="9"/>
      <c r="C33" s="9"/>
      <c r="D33" s="11" t="s">
        <v>59</v>
      </c>
      <c r="E33" s="11"/>
      <c r="F33" s="11"/>
      <c r="G33" s="11"/>
      <c r="H33" s="11"/>
      <c r="I33" s="11"/>
      <c r="J33" s="11"/>
      <c r="K33" s="1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</row>
    <row r="34" spans="1:103" s="12" customFormat="1" ht="13.2" customHeight="1">
      <c r="A34" s="11"/>
      <c r="B34" s="9"/>
      <c r="C34" s="9"/>
      <c r="D34" s="11" t="s">
        <v>60</v>
      </c>
      <c r="E34" s="11"/>
      <c r="F34" s="11"/>
      <c r="G34" s="11"/>
      <c r="H34" s="11"/>
      <c r="I34" s="11"/>
      <c r="J34" s="11"/>
      <c r="K34" s="1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</row>
    <row r="35" spans="1:103" s="12" customFormat="1" ht="13.2" customHeight="1">
      <c r="A35" s="11"/>
      <c r="B35" s="9"/>
      <c r="C35" s="9"/>
      <c r="D35" s="11" t="s">
        <v>283</v>
      </c>
      <c r="E35" s="11"/>
      <c r="F35" s="11"/>
      <c r="G35" s="11"/>
      <c r="H35" s="11"/>
      <c r="I35" s="11"/>
      <c r="J35" s="11"/>
      <c r="K35" s="11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</row>
  </sheetData>
  <mergeCells count="108">
    <mergeCell ref="AO30:AU30"/>
    <mergeCell ref="AV30:AY30"/>
    <mergeCell ref="AZ30:BF30"/>
    <mergeCell ref="BU30:CA30"/>
    <mergeCell ref="CB27:CG27"/>
    <mergeCell ref="AO29:AU29"/>
    <mergeCell ref="AV29:AY29"/>
    <mergeCell ref="AZ29:BF29"/>
    <mergeCell ref="BU29:CA29"/>
    <mergeCell ref="CB29:CG29"/>
    <mergeCell ref="AM5:BO5"/>
    <mergeCell ref="CB28:CG28"/>
    <mergeCell ref="CB23:CG26"/>
    <mergeCell ref="AV28:AY28"/>
    <mergeCell ref="AZ28:BF28"/>
    <mergeCell ref="BU28:CA28"/>
    <mergeCell ref="AC16:AM16"/>
    <mergeCell ref="W14:AB14"/>
    <mergeCell ref="W15:AB15"/>
    <mergeCell ref="W16:AB16"/>
    <mergeCell ref="AR6:BO6"/>
    <mergeCell ref="AV27:AY27"/>
    <mergeCell ref="AZ27:BF27"/>
    <mergeCell ref="BU27:CA27"/>
    <mergeCell ref="AC14:AM14"/>
    <mergeCell ref="AC15:AM15"/>
    <mergeCell ref="BG27:BM27"/>
    <mergeCell ref="O10:V12"/>
    <mergeCell ref="O13:V13"/>
    <mergeCell ref="W10:AB12"/>
    <mergeCell ref="W13:AB13"/>
    <mergeCell ref="O27:V27"/>
    <mergeCell ref="W27:AB27"/>
    <mergeCell ref="AC27:AF27"/>
    <mergeCell ref="AN27:AU27"/>
    <mergeCell ref="BU23:CA26"/>
    <mergeCell ref="W25:AB26"/>
    <mergeCell ref="AC25:AF26"/>
    <mergeCell ref="AN23:AU26"/>
    <mergeCell ref="AV23:AY26"/>
    <mergeCell ref="AZ23:BF26"/>
    <mergeCell ref="W23:AM24"/>
    <mergeCell ref="AG25:AM27"/>
    <mergeCell ref="BG23:BM26"/>
    <mergeCell ref="AN10:AX12"/>
    <mergeCell ref="AN13:AX13"/>
    <mergeCell ref="AN14:AX14"/>
    <mergeCell ref="AN15:AX15"/>
    <mergeCell ref="AN16:AX16"/>
    <mergeCell ref="AC10:AM12"/>
    <mergeCell ref="AC13:AM13"/>
    <mergeCell ref="D23:D27"/>
    <mergeCell ref="E23:E27"/>
    <mergeCell ref="F23:F27"/>
    <mergeCell ref="G14:N14"/>
    <mergeCell ref="G16:N16"/>
    <mergeCell ref="G15:N15"/>
    <mergeCell ref="G10:N12"/>
    <mergeCell ref="G13:N13"/>
    <mergeCell ref="G27:N27"/>
    <mergeCell ref="A2:BU2"/>
    <mergeCell ref="G30:N30"/>
    <mergeCell ref="O30:V30"/>
    <mergeCell ref="W30:AB30"/>
    <mergeCell ref="AC30:AF30"/>
    <mergeCell ref="G29:N29"/>
    <mergeCell ref="O29:V29"/>
    <mergeCell ref="W29:AB29"/>
    <mergeCell ref="AC29:AF29"/>
    <mergeCell ref="G28:N28"/>
    <mergeCell ref="O28:V28"/>
    <mergeCell ref="W28:AB28"/>
    <mergeCell ref="AC28:AF28"/>
    <mergeCell ref="AO28:AU28"/>
    <mergeCell ref="BN29:BT29"/>
    <mergeCell ref="BG30:BM30"/>
    <mergeCell ref="O14:V14"/>
    <mergeCell ref="O16:V16"/>
    <mergeCell ref="G23:N26"/>
    <mergeCell ref="O23:V26"/>
    <mergeCell ref="O15:V15"/>
    <mergeCell ref="D10:D13"/>
    <mergeCell ref="E10:E13"/>
    <mergeCell ref="F10:F13"/>
    <mergeCell ref="BG32:CG32"/>
    <mergeCell ref="BG33:CG35"/>
    <mergeCell ref="AY10:BI12"/>
    <mergeCell ref="AY13:BI13"/>
    <mergeCell ref="AY14:BI14"/>
    <mergeCell ref="AY15:BI15"/>
    <mergeCell ref="AY16:BI16"/>
    <mergeCell ref="BJ10:BT12"/>
    <mergeCell ref="BJ13:BT13"/>
    <mergeCell ref="BJ14:BT14"/>
    <mergeCell ref="BJ15:BT15"/>
    <mergeCell ref="BJ16:BT16"/>
    <mergeCell ref="BU10:CE12"/>
    <mergeCell ref="BU13:CE13"/>
    <mergeCell ref="BU14:CE14"/>
    <mergeCell ref="BU15:CE15"/>
    <mergeCell ref="BU16:CE16"/>
    <mergeCell ref="BN30:BT30"/>
    <mergeCell ref="BN23:BT26"/>
    <mergeCell ref="BN27:BT27"/>
    <mergeCell ref="BG28:BM28"/>
    <mergeCell ref="BN28:BT28"/>
    <mergeCell ref="BG29:BM29"/>
    <mergeCell ref="CB30:CG30"/>
  </mergeCells>
  <phoneticPr fontId="3"/>
  <pageMargins left="0.70866141732283472" right="0.51181102362204722" top="0.74803149606299213" bottom="0.74803149606299213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AN75"/>
  <sheetViews>
    <sheetView showGridLines="0" showZeros="0" view="pageBreakPreview" topLeftCell="A26" zoomScaleNormal="100" zoomScaleSheetLayoutView="100" workbookViewId="0">
      <selection activeCell="X52" sqref="X52"/>
    </sheetView>
  </sheetViews>
  <sheetFormatPr defaultColWidth="3.109375" defaultRowHeight="18.75" customHeight="1"/>
  <cols>
    <col min="1" max="1" width="1.109375" style="1" customWidth="1"/>
    <col min="2" max="28" width="3.88671875" style="1" customWidth="1"/>
    <col min="29" max="16384" width="3.109375" style="1"/>
  </cols>
  <sheetData>
    <row r="1" spans="1:29" ht="18.75" customHeight="1">
      <c r="A1" s="20" t="s">
        <v>79</v>
      </c>
    </row>
    <row r="2" spans="1:29" s="13" customFormat="1" ht="24.75" customHeight="1">
      <c r="J2" s="13" t="s">
        <v>187</v>
      </c>
      <c r="L2" s="454"/>
      <c r="M2" s="454"/>
      <c r="N2" s="13" t="s">
        <v>97</v>
      </c>
    </row>
    <row r="3" spans="1:29" s="2" customFormat="1" ht="8.4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s="2" customFormat="1" ht="7.8" customHeight="1"/>
    <row r="5" spans="1:29" ht="18.75" customHeight="1">
      <c r="B5" s="1" t="s">
        <v>17</v>
      </c>
    </row>
    <row r="6" spans="1:29" ht="16.8" customHeight="1">
      <c r="C6" s="439"/>
      <c r="D6" s="439"/>
      <c r="E6" s="427" t="s">
        <v>215</v>
      </c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9"/>
    </row>
    <row r="7" spans="1:29" ht="16.8" customHeight="1">
      <c r="C7" s="439"/>
      <c r="D7" s="439"/>
      <c r="E7" s="427" t="s">
        <v>216</v>
      </c>
      <c r="F7" s="428"/>
      <c r="G7" s="428"/>
      <c r="H7" s="428"/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455"/>
    </row>
    <row r="8" spans="1:29" ht="16.8" customHeight="1">
      <c r="C8" s="439"/>
      <c r="D8" s="439"/>
      <c r="E8" s="427" t="s">
        <v>217</v>
      </c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455"/>
    </row>
    <row r="9" spans="1:29" ht="16.8" customHeight="1">
      <c r="C9" s="439"/>
      <c r="D9" s="439"/>
      <c r="E9" s="456" t="s">
        <v>218</v>
      </c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8"/>
      <c r="AC9" s="156"/>
    </row>
    <row r="10" spans="1:29" ht="8.4" customHeight="1"/>
    <row r="11" spans="1:29" ht="18.75" customHeight="1">
      <c r="B11" s="1" t="s">
        <v>236</v>
      </c>
    </row>
    <row r="12" spans="1:29" ht="22.2" customHeight="1">
      <c r="C12" s="449" t="s">
        <v>229</v>
      </c>
      <c r="D12" s="449"/>
      <c r="E12" s="449"/>
      <c r="F12" s="449"/>
      <c r="G12" s="450" t="s">
        <v>237</v>
      </c>
      <c r="H12" s="451"/>
      <c r="I12" s="451"/>
      <c r="J12" s="451"/>
      <c r="K12" s="451"/>
      <c r="L12" s="451"/>
      <c r="M12" s="451"/>
      <c r="N12" s="451"/>
      <c r="O12" s="451"/>
      <c r="P12" s="451"/>
      <c r="Q12" s="451"/>
      <c r="R12" s="451"/>
      <c r="S12" s="459" t="s">
        <v>238</v>
      </c>
      <c r="T12" s="459"/>
      <c r="U12" s="459"/>
      <c r="V12" s="459"/>
      <c r="W12" s="459"/>
      <c r="X12" s="459"/>
      <c r="Y12" s="459"/>
      <c r="Z12" s="459"/>
      <c r="AA12" s="459"/>
      <c r="AB12" s="460"/>
    </row>
    <row r="13" spans="1:29" ht="20.399999999999999" customHeight="1">
      <c r="C13" s="449" t="s">
        <v>234</v>
      </c>
      <c r="D13" s="449"/>
      <c r="E13" s="449"/>
      <c r="F13" s="449"/>
      <c r="G13" s="450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2"/>
    </row>
    <row r="14" spans="1:29" ht="20.399999999999999" customHeight="1">
      <c r="C14" s="449" t="s">
        <v>235</v>
      </c>
      <c r="D14" s="449"/>
      <c r="E14" s="449"/>
      <c r="F14" s="449"/>
      <c r="G14" s="159" t="b">
        <v>0</v>
      </c>
      <c r="H14" s="453" t="s">
        <v>239</v>
      </c>
      <c r="I14" s="453"/>
      <c r="J14" s="453"/>
      <c r="K14" s="453"/>
      <c r="L14" s="453"/>
      <c r="M14" s="157"/>
      <c r="N14" s="161" t="b">
        <v>0</v>
      </c>
      <c r="O14" s="160" t="s">
        <v>240</v>
      </c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8"/>
    </row>
    <row r="15" spans="1:29" ht="8.4" customHeight="1"/>
    <row r="16" spans="1:29" ht="18.75" customHeight="1">
      <c r="B16" s="1" t="s">
        <v>287</v>
      </c>
    </row>
    <row r="17" spans="3:28" ht="21" customHeight="1">
      <c r="C17" s="404" t="s">
        <v>0</v>
      </c>
      <c r="D17" s="405"/>
      <c r="E17" s="405"/>
      <c r="F17" s="406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05"/>
      <c r="X17" s="405"/>
      <c r="Y17" s="405"/>
      <c r="Z17" s="405"/>
      <c r="AA17" s="405"/>
      <c r="AB17" s="163"/>
    </row>
    <row r="18" spans="3:28" ht="18.75" customHeight="1">
      <c r="C18" s="412" t="s">
        <v>1</v>
      </c>
      <c r="D18" s="413"/>
      <c r="E18" s="413"/>
      <c r="F18" s="414"/>
      <c r="G18" s="410" t="s">
        <v>2</v>
      </c>
      <c r="H18" s="411"/>
      <c r="I18" s="411"/>
      <c r="J18" s="411"/>
      <c r="K18" s="411"/>
      <c r="L18" s="411"/>
      <c r="M18" s="411"/>
      <c r="N18" s="415" t="s">
        <v>175</v>
      </c>
      <c r="O18" s="411"/>
      <c r="P18" s="411"/>
      <c r="Q18" s="411"/>
      <c r="R18" s="411"/>
      <c r="S18" s="411"/>
      <c r="T18" s="405"/>
      <c r="U18" s="405"/>
      <c r="V18" s="405"/>
      <c r="W18" s="405"/>
      <c r="X18" s="405"/>
      <c r="Y18" s="405"/>
      <c r="Z18" s="166" t="s">
        <v>174</v>
      </c>
      <c r="AA18" s="166"/>
      <c r="AB18" s="163"/>
    </row>
    <row r="19" spans="3:28" ht="18.75" customHeight="1">
      <c r="C19" s="404" t="s">
        <v>276</v>
      </c>
      <c r="D19" s="405"/>
      <c r="E19" s="405"/>
      <c r="F19" s="406"/>
      <c r="G19" s="164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2"/>
      <c r="U19" s="162"/>
      <c r="V19" s="162"/>
      <c r="W19" s="162"/>
      <c r="X19" s="162"/>
      <c r="Y19" s="162"/>
      <c r="Z19" s="166"/>
      <c r="AA19" s="166"/>
      <c r="AB19" s="163"/>
    </row>
    <row r="20" spans="3:28" ht="19.8" customHeight="1">
      <c r="C20" s="418" t="s">
        <v>15</v>
      </c>
      <c r="D20" s="419"/>
      <c r="E20" s="419"/>
      <c r="F20" s="420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04"/>
      <c r="AB20" s="163"/>
    </row>
    <row r="21" spans="3:28" ht="19.8" customHeight="1">
      <c r="C21" s="421"/>
      <c r="D21" s="422"/>
      <c r="E21" s="422"/>
      <c r="F21" s="423"/>
      <c r="G21" s="405" t="s">
        <v>5</v>
      </c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6"/>
    </row>
    <row r="22" spans="3:28" ht="19.8" customHeight="1">
      <c r="C22" s="424"/>
      <c r="D22" s="425"/>
      <c r="E22" s="425"/>
      <c r="F22" s="426"/>
      <c r="G22" s="427" t="s">
        <v>261</v>
      </c>
      <c r="H22" s="428"/>
      <c r="I22" s="428"/>
      <c r="J22" s="428"/>
      <c r="K22" s="428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8"/>
      <c r="W22" s="428"/>
      <c r="X22" s="428"/>
      <c r="Y22" s="428"/>
      <c r="Z22" s="428"/>
      <c r="AA22" s="428"/>
      <c r="AB22" s="429"/>
    </row>
    <row r="23" spans="3:28" ht="25.5" customHeight="1">
      <c r="C23" s="436" t="s">
        <v>6</v>
      </c>
      <c r="D23" s="437"/>
      <c r="E23" s="437"/>
      <c r="F23" s="437"/>
      <c r="G23" s="437"/>
      <c r="H23" s="438"/>
      <c r="I23" s="404" t="s">
        <v>188</v>
      </c>
      <c r="J23" s="405"/>
      <c r="K23" s="405"/>
      <c r="L23" s="405"/>
      <c r="M23" s="405"/>
      <c r="N23" s="405"/>
      <c r="O23" s="405"/>
      <c r="P23" s="416" t="s">
        <v>176</v>
      </c>
      <c r="Q23" s="417"/>
      <c r="R23" s="405" t="s">
        <v>189</v>
      </c>
      <c r="S23" s="405"/>
      <c r="T23" s="405"/>
      <c r="U23" s="405"/>
      <c r="V23" s="405"/>
      <c r="W23" s="405"/>
      <c r="X23" s="405"/>
      <c r="Y23" s="166"/>
      <c r="Z23" s="166"/>
      <c r="AA23" s="166"/>
      <c r="AB23" s="163"/>
    </row>
    <row r="24" spans="3:28" ht="18.75" customHeight="1">
      <c r="C24" s="430" t="s">
        <v>19</v>
      </c>
      <c r="D24" s="418" t="s">
        <v>63</v>
      </c>
      <c r="E24" s="413"/>
      <c r="F24" s="413"/>
      <c r="G24" s="413"/>
      <c r="H24" s="414"/>
      <c r="I24" s="410" t="s">
        <v>182</v>
      </c>
      <c r="J24" s="411"/>
      <c r="K24" s="411"/>
      <c r="L24" s="411"/>
      <c r="M24" s="411"/>
      <c r="N24" s="411"/>
      <c r="O24" s="407" t="s">
        <v>190</v>
      </c>
      <c r="P24" s="408"/>
      <c r="Q24" s="408"/>
      <c r="R24" s="408"/>
      <c r="S24" s="408"/>
      <c r="T24" s="408"/>
      <c r="U24" s="408" t="s">
        <v>177</v>
      </c>
      <c r="V24" s="408"/>
      <c r="W24" s="408" t="s">
        <v>191</v>
      </c>
      <c r="X24" s="408"/>
      <c r="Y24" s="408"/>
      <c r="Z24" s="408"/>
      <c r="AA24" s="408"/>
      <c r="AB24" s="409"/>
    </row>
    <row r="25" spans="3:28" ht="18.75" customHeight="1">
      <c r="C25" s="431"/>
      <c r="D25" s="433"/>
      <c r="E25" s="434"/>
      <c r="F25" s="434"/>
      <c r="G25" s="434"/>
      <c r="H25" s="435"/>
      <c r="I25" s="410" t="s">
        <v>182</v>
      </c>
      <c r="J25" s="411"/>
      <c r="K25" s="411"/>
      <c r="L25" s="411"/>
      <c r="M25" s="411"/>
      <c r="N25" s="411"/>
      <c r="O25" s="407" t="s">
        <v>190</v>
      </c>
      <c r="P25" s="408"/>
      <c r="Q25" s="408"/>
      <c r="R25" s="408"/>
      <c r="S25" s="408"/>
      <c r="T25" s="408"/>
      <c r="U25" s="408" t="s">
        <v>177</v>
      </c>
      <c r="V25" s="408"/>
      <c r="W25" s="408" t="s">
        <v>191</v>
      </c>
      <c r="X25" s="408"/>
      <c r="Y25" s="408"/>
      <c r="Z25" s="408"/>
      <c r="AA25" s="408"/>
      <c r="AB25" s="409"/>
    </row>
    <row r="26" spans="3:28" ht="18.75" customHeight="1">
      <c r="C26" s="431"/>
      <c r="D26" s="418" t="s">
        <v>64</v>
      </c>
      <c r="E26" s="413"/>
      <c r="F26" s="413"/>
      <c r="G26" s="413"/>
      <c r="H26" s="414"/>
      <c r="I26" s="410" t="s">
        <v>182</v>
      </c>
      <c r="J26" s="411"/>
      <c r="K26" s="411"/>
      <c r="L26" s="411"/>
      <c r="M26" s="411"/>
      <c r="N26" s="411"/>
      <c r="O26" s="407" t="s">
        <v>190</v>
      </c>
      <c r="P26" s="408"/>
      <c r="Q26" s="408"/>
      <c r="R26" s="408"/>
      <c r="S26" s="408"/>
      <c r="T26" s="408"/>
      <c r="U26" s="408" t="s">
        <v>177</v>
      </c>
      <c r="V26" s="408"/>
      <c r="W26" s="408" t="s">
        <v>191</v>
      </c>
      <c r="X26" s="408"/>
      <c r="Y26" s="408"/>
      <c r="Z26" s="408"/>
      <c r="AA26" s="408"/>
      <c r="AB26" s="409"/>
    </row>
    <row r="27" spans="3:28" ht="18.75" customHeight="1">
      <c r="C27" s="431"/>
      <c r="D27" s="433"/>
      <c r="E27" s="434"/>
      <c r="F27" s="434"/>
      <c r="G27" s="434"/>
      <c r="H27" s="435"/>
      <c r="I27" s="410" t="s">
        <v>182</v>
      </c>
      <c r="J27" s="411"/>
      <c r="K27" s="411"/>
      <c r="L27" s="411"/>
      <c r="M27" s="411"/>
      <c r="N27" s="411"/>
      <c r="O27" s="407" t="s">
        <v>190</v>
      </c>
      <c r="P27" s="408"/>
      <c r="Q27" s="408"/>
      <c r="R27" s="408"/>
      <c r="S27" s="408"/>
      <c r="T27" s="408"/>
      <c r="U27" s="408" t="s">
        <v>177</v>
      </c>
      <c r="V27" s="408"/>
      <c r="W27" s="408" t="s">
        <v>191</v>
      </c>
      <c r="X27" s="408"/>
      <c r="Y27" s="408"/>
      <c r="Z27" s="408"/>
      <c r="AA27" s="408"/>
      <c r="AB27" s="409"/>
    </row>
    <row r="28" spans="3:28" ht="18.75" customHeight="1">
      <c r="C28" s="431"/>
      <c r="D28" s="436" t="s">
        <v>14</v>
      </c>
      <c r="E28" s="437"/>
      <c r="F28" s="437"/>
      <c r="G28" s="437"/>
      <c r="H28" s="438"/>
      <c r="I28" s="410" t="s">
        <v>182</v>
      </c>
      <c r="J28" s="411"/>
      <c r="K28" s="411"/>
      <c r="L28" s="411"/>
      <c r="M28" s="411"/>
      <c r="N28" s="411"/>
      <c r="O28" s="407" t="s">
        <v>190</v>
      </c>
      <c r="P28" s="408"/>
      <c r="Q28" s="408"/>
      <c r="R28" s="408"/>
      <c r="S28" s="408"/>
      <c r="T28" s="408"/>
      <c r="U28" s="408" t="s">
        <v>177</v>
      </c>
      <c r="V28" s="408"/>
      <c r="W28" s="408" t="s">
        <v>191</v>
      </c>
      <c r="X28" s="408"/>
      <c r="Y28" s="408"/>
      <c r="Z28" s="408"/>
      <c r="AA28" s="408"/>
      <c r="AB28" s="409"/>
    </row>
    <row r="29" spans="3:28" ht="18.75" customHeight="1">
      <c r="C29" s="432"/>
      <c r="D29" s="404" t="s">
        <v>7</v>
      </c>
      <c r="E29" s="405"/>
      <c r="F29" s="405"/>
      <c r="G29" s="405"/>
      <c r="H29" s="406"/>
      <c r="I29" s="410" t="s">
        <v>182</v>
      </c>
      <c r="J29" s="411"/>
      <c r="K29" s="411"/>
      <c r="L29" s="411"/>
      <c r="M29" s="411"/>
      <c r="N29" s="411"/>
      <c r="O29" s="440" t="s">
        <v>8</v>
      </c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163"/>
    </row>
    <row r="30" spans="3:28" ht="18" customHeight="1">
      <c r="C30" s="418" t="s">
        <v>62</v>
      </c>
      <c r="D30" s="419"/>
      <c r="E30" s="419"/>
      <c r="F30" s="419"/>
      <c r="G30" s="419"/>
      <c r="H30" s="419"/>
      <c r="I30" s="418" t="s">
        <v>180</v>
      </c>
      <c r="J30" s="419"/>
      <c r="K30" s="445" t="s">
        <v>181</v>
      </c>
      <c r="L30" s="445"/>
      <c r="M30" s="445"/>
      <c r="N30" s="447"/>
      <c r="O30" s="443" t="s">
        <v>178</v>
      </c>
      <c r="P30" s="413"/>
      <c r="Q30" s="413"/>
      <c r="R30" s="413"/>
      <c r="S30" s="445" t="s">
        <v>179</v>
      </c>
      <c r="T30" s="445"/>
      <c r="U30" s="445"/>
      <c r="V30" s="445"/>
      <c r="W30" s="445"/>
      <c r="X30" s="445"/>
      <c r="Y30" s="168"/>
      <c r="Z30" s="168"/>
      <c r="AA30" s="168"/>
      <c r="AB30" s="169"/>
    </row>
    <row r="31" spans="3:28" ht="18" customHeight="1">
      <c r="C31" s="424"/>
      <c r="D31" s="425"/>
      <c r="E31" s="425"/>
      <c r="F31" s="425"/>
      <c r="G31" s="425"/>
      <c r="H31" s="425"/>
      <c r="I31" s="424"/>
      <c r="J31" s="425"/>
      <c r="K31" s="446"/>
      <c r="L31" s="446"/>
      <c r="M31" s="446"/>
      <c r="N31" s="448"/>
      <c r="O31" s="444"/>
      <c r="P31" s="434"/>
      <c r="Q31" s="434"/>
      <c r="R31" s="434"/>
      <c r="S31" s="446"/>
      <c r="T31" s="446"/>
      <c r="U31" s="446"/>
      <c r="V31" s="446"/>
      <c r="W31" s="446"/>
      <c r="X31" s="446"/>
      <c r="Y31" s="170"/>
      <c r="Z31" s="170"/>
      <c r="AA31" s="170"/>
      <c r="AB31" s="171"/>
    </row>
    <row r="32" spans="3:28" ht="8.4" customHeight="1">
      <c r="C32" s="133"/>
      <c r="D32" s="133"/>
      <c r="E32" s="133"/>
      <c r="F32" s="133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68"/>
      <c r="S32" s="168"/>
      <c r="T32" s="168"/>
      <c r="U32" s="168"/>
      <c r="V32" s="168"/>
      <c r="W32" s="168"/>
      <c r="X32" s="168"/>
      <c r="Y32" s="168"/>
      <c r="Z32" s="172"/>
      <c r="AA32" s="172"/>
    </row>
    <row r="33" spans="2:40" ht="18.75" customHeight="1">
      <c r="C33" s="173" t="s">
        <v>9</v>
      </c>
      <c r="D33" s="167"/>
      <c r="E33" s="167"/>
      <c r="F33" s="167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</row>
    <row r="34" spans="2:40" ht="31.5" customHeight="1">
      <c r="C34" s="174" t="s">
        <v>61</v>
      </c>
      <c r="D34" s="436" t="s">
        <v>18</v>
      </c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41" t="s">
        <v>3</v>
      </c>
      <c r="P34" s="441"/>
      <c r="Q34" s="441"/>
      <c r="R34" s="441"/>
      <c r="S34" s="441"/>
      <c r="T34" s="441"/>
      <c r="U34" s="175"/>
      <c r="V34" s="175"/>
      <c r="W34" s="175"/>
      <c r="X34" s="175"/>
      <c r="Y34" s="175"/>
      <c r="Z34" s="175"/>
      <c r="AA34" s="175"/>
      <c r="AB34" s="175"/>
    </row>
    <row r="35" spans="2:40" ht="18.75" customHeight="1">
      <c r="C35" s="176" t="s">
        <v>65</v>
      </c>
      <c r="D35" s="437" t="s">
        <v>213</v>
      </c>
      <c r="E35" s="437"/>
      <c r="F35" s="437"/>
      <c r="G35" s="437"/>
      <c r="H35" s="437"/>
      <c r="I35" s="437"/>
      <c r="J35" s="437"/>
      <c r="K35" s="437"/>
      <c r="L35" s="437"/>
      <c r="M35" s="437"/>
      <c r="N35" s="438"/>
      <c r="O35" s="441" t="s">
        <v>3</v>
      </c>
      <c r="P35" s="441"/>
      <c r="Q35" s="441"/>
      <c r="R35" s="441"/>
      <c r="S35" s="441"/>
      <c r="T35" s="528"/>
      <c r="U35" s="415" t="s">
        <v>4</v>
      </c>
      <c r="V35" s="411"/>
      <c r="W35" s="411"/>
      <c r="X35" s="411"/>
      <c r="Y35" s="529"/>
      <c r="Z35" s="175"/>
      <c r="AA35" s="175"/>
      <c r="AB35" s="175"/>
    </row>
    <row r="36" spans="2:40" ht="18.75" customHeight="1">
      <c r="C36" s="176" t="s">
        <v>66</v>
      </c>
      <c r="D36" s="437" t="s">
        <v>184</v>
      </c>
      <c r="E36" s="437"/>
      <c r="F36" s="437"/>
      <c r="G36" s="437"/>
      <c r="H36" s="437"/>
      <c r="I36" s="437"/>
      <c r="J36" s="437"/>
      <c r="K36" s="437"/>
      <c r="L36" s="437"/>
      <c r="M36" s="437"/>
      <c r="N36" s="438"/>
      <c r="O36" s="441" t="s">
        <v>3</v>
      </c>
      <c r="P36" s="441"/>
      <c r="Q36" s="441"/>
      <c r="R36" s="441"/>
      <c r="S36" s="441"/>
      <c r="T36" s="528"/>
      <c r="U36" s="415" t="s">
        <v>4</v>
      </c>
      <c r="V36" s="411"/>
      <c r="W36" s="411"/>
      <c r="X36" s="411"/>
      <c r="Y36" s="529"/>
      <c r="Z36" s="175"/>
      <c r="AA36" s="175"/>
      <c r="AB36" s="175"/>
    </row>
    <row r="37" spans="2:40" ht="18.75" customHeight="1">
      <c r="C37" s="174" t="s">
        <v>183</v>
      </c>
      <c r="D37" s="530" t="s">
        <v>204</v>
      </c>
      <c r="E37" s="408"/>
      <c r="F37" s="408"/>
      <c r="G37" s="408"/>
      <c r="H37" s="408"/>
      <c r="I37" s="408"/>
      <c r="J37" s="408"/>
      <c r="K37" s="408"/>
      <c r="L37" s="408"/>
      <c r="M37" s="408"/>
      <c r="N37" s="409"/>
      <c r="O37" s="441" t="s">
        <v>3</v>
      </c>
      <c r="P37" s="441"/>
      <c r="Q37" s="441"/>
      <c r="R37" s="441"/>
      <c r="S37" s="441"/>
      <c r="T37" s="442"/>
      <c r="U37" s="415" t="s">
        <v>4</v>
      </c>
      <c r="V37" s="411"/>
      <c r="W37" s="411"/>
      <c r="X37" s="411"/>
      <c r="Y37" s="529"/>
      <c r="Z37" s="175"/>
      <c r="AA37" s="175"/>
      <c r="AB37" s="175"/>
      <c r="AJ37" s="178"/>
      <c r="AK37" s="178"/>
      <c r="AL37" s="179"/>
      <c r="AM37" s="179"/>
      <c r="AN37" s="180"/>
    </row>
    <row r="38" spans="2:40" ht="8.4" customHeight="1">
      <c r="AJ38" s="178"/>
      <c r="AK38" s="178"/>
      <c r="AL38" s="179"/>
      <c r="AM38" s="179"/>
      <c r="AN38" s="180"/>
    </row>
    <row r="39" spans="2:40" s="195" customFormat="1" ht="18.75" customHeight="1">
      <c r="B39" s="195" t="s">
        <v>295</v>
      </c>
    </row>
    <row r="40" spans="2:40" s="195" customFormat="1" ht="14.4" customHeight="1">
      <c r="B40" s="196"/>
      <c r="C40" s="518" t="s">
        <v>10</v>
      </c>
      <c r="D40" s="519"/>
      <c r="E40" s="519"/>
      <c r="F40" s="519"/>
      <c r="G40" s="520"/>
      <c r="H40" s="515">
        <v>1</v>
      </c>
      <c r="I40" s="516"/>
      <c r="J40" s="524"/>
      <c r="K40" s="515">
        <v>2</v>
      </c>
      <c r="L40" s="516"/>
      <c r="M40" s="524"/>
      <c r="N40" s="515">
        <v>3</v>
      </c>
      <c r="O40" s="516"/>
      <c r="P40" s="524"/>
      <c r="Q40" s="515">
        <v>4</v>
      </c>
      <c r="R40" s="516"/>
      <c r="S40" s="524"/>
      <c r="T40" s="515">
        <v>5</v>
      </c>
      <c r="U40" s="516"/>
      <c r="V40" s="524"/>
      <c r="W40" s="515">
        <v>6</v>
      </c>
      <c r="X40" s="516"/>
      <c r="Y40" s="524"/>
      <c r="Z40" s="515" t="s">
        <v>13</v>
      </c>
      <c r="AA40" s="516"/>
      <c r="AB40" s="524"/>
      <c r="AC40" s="197"/>
    </row>
    <row r="41" spans="2:40" s="195" customFormat="1" ht="14.4" customHeight="1">
      <c r="B41" s="198"/>
      <c r="C41" s="521"/>
      <c r="D41" s="522"/>
      <c r="E41" s="522"/>
      <c r="F41" s="522"/>
      <c r="G41" s="523"/>
      <c r="H41" s="199"/>
      <c r="I41" s="200"/>
      <c r="J41" s="201" t="s">
        <v>10</v>
      </c>
      <c r="K41" s="199"/>
      <c r="L41" s="200"/>
      <c r="M41" s="201" t="s">
        <v>10</v>
      </c>
      <c r="N41" s="199"/>
      <c r="O41" s="200"/>
      <c r="P41" s="201" t="s">
        <v>10</v>
      </c>
      <c r="Q41" s="199"/>
      <c r="R41" s="200"/>
      <c r="S41" s="201" t="s">
        <v>10</v>
      </c>
      <c r="T41" s="199"/>
      <c r="U41" s="200"/>
      <c r="V41" s="201" t="s">
        <v>10</v>
      </c>
      <c r="W41" s="199"/>
      <c r="X41" s="200"/>
      <c r="Y41" s="201" t="s">
        <v>10</v>
      </c>
      <c r="Z41" s="525"/>
      <c r="AA41" s="526"/>
      <c r="AB41" s="527"/>
      <c r="AC41" s="197"/>
    </row>
    <row r="42" spans="2:40" s="195" customFormat="1" ht="14.4" customHeight="1">
      <c r="B42" s="196"/>
      <c r="C42" s="199" t="s">
        <v>16</v>
      </c>
      <c r="D42" s="200"/>
      <c r="E42" s="200"/>
      <c r="F42" s="200"/>
      <c r="G42" s="202"/>
      <c r="H42" s="515"/>
      <c r="I42" s="516"/>
      <c r="J42" s="202" t="s">
        <v>11</v>
      </c>
      <c r="K42" s="515"/>
      <c r="L42" s="516"/>
      <c r="M42" s="202" t="s">
        <v>11</v>
      </c>
      <c r="N42" s="515"/>
      <c r="O42" s="516"/>
      <c r="P42" s="202" t="s">
        <v>11</v>
      </c>
      <c r="Q42" s="515"/>
      <c r="R42" s="516"/>
      <c r="S42" s="202" t="s">
        <v>11</v>
      </c>
      <c r="T42" s="515"/>
      <c r="U42" s="516"/>
      <c r="V42" s="202" t="s">
        <v>11</v>
      </c>
      <c r="W42" s="515"/>
      <c r="X42" s="516"/>
      <c r="Y42" s="202" t="s">
        <v>11</v>
      </c>
      <c r="Z42" s="515">
        <f>H42+K42+N42+Q42+T42+W42</f>
        <v>0</v>
      </c>
      <c r="AA42" s="516"/>
      <c r="AB42" s="202" t="s">
        <v>11</v>
      </c>
      <c r="AC42" s="197"/>
    </row>
    <row r="43" spans="2:40" s="195" customFormat="1" ht="8.4" customHeight="1">
      <c r="B43" s="203"/>
      <c r="AB43" s="203"/>
      <c r="AE43" s="203"/>
    </row>
    <row r="44" spans="2:40" s="191" customFormat="1" ht="18.75" customHeight="1">
      <c r="B44" s="191" t="s">
        <v>303</v>
      </c>
    </row>
    <row r="45" spans="2:40" s="191" customFormat="1" ht="28.2" customHeight="1">
      <c r="C45" s="469"/>
      <c r="D45" s="470"/>
      <c r="E45" s="470"/>
      <c r="F45" s="470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  <c r="Y45" s="470"/>
      <c r="Z45" s="470"/>
      <c r="AA45" s="470"/>
      <c r="AB45" s="471"/>
    </row>
    <row r="46" spans="2:40" s="191" customFormat="1" ht="18.75" customHeight="1">
      <c r="C46" s="204"/>
      <c r="P46" s="517" t="s">
        <v>304</v>
      </c>
      <c r="Q46" s="517"/>
      <c r="R46" s="517"/>
      <c r="S46" s="517"/>
      <c r="T46" s="517"/>
      <c r="U46" s="517"/>
      <c r="V46" s="517"/>
      <c r="W46" s="517"/>
      <c r="X46" s="517"/>
      <c r="Y46" s="517"/>
      <c r="Z46" s="517"/>
      <c r="AA46" s="517"/>
      <c r="AB46" s="205" t="s">
        <v>294</v>
      </c>
    </row>
    <row r="47" spans="2:40" s="191" customFormat="1" ht="18.75" customHeight="1">
      <c r="C47" s="206" t="s">
        <v>305</v>
      </c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9"/>
    </row>
    <row r="48" spans="2:40" s="191" customFormat="1" ht="27.6" customHeight="1">
      <c r="C48" s="512"/>
      <c r="D48" s="513"/>
      <c r="E48" s="513"/>
      <c r="F48" s="513"/>
      <c r="G48" s="513"/>
      <c r="H48" s="513"/>
      <c r="I48" s="513"/>
      <c r="J48" s="513"/>
      <c r="K48" s="513"/>
      <c r="L48" s="513"/>
      <c r="M48" s="513"/>
      <c r="N48" s="513"/>
      <c r="O48" s="513"/>
      <c r="P48" s="513"/>
      <c r="Q48" s="513"/>
      <c r="R48" s="513"/>
      <c r="S48" s="513"/>
      <c r="T48" s="513"/>
      <c r="U48" s="513"/>
      <c r="V48" s="513"/>
      <c r="W48" s="513"/>
      <c r="X48" s="513"/>
      <c r="Y48" s="513"/>
      <c r="Z48" s="513"/>
      <c r="AA48" s="513"/>
      <c r="AB48" s="514"/>
    </row>
    <row r="49" spans="3:25" s="191" customFormat="1" ht="18.75" customHeight="1">
      <c r="C49" s="402" t="s">
        <v>299</v>
      </c>
      <c r="D49" s="402"/>
      <c r="E49" s="402"/>
      <c r="F49" s="402"/>
      <c r="G49" s="402"/>
      <c r="H49" s="402" t="s">
        <v>300</v>
      </c>
      <c r="I49" s="402"/>
      <c r="J49" s="402"/>
      <c r="K49" s="402"/>
      <c r="L49" s="402"/>
      <c r="M49" s="402"/>
      <c r="N49" s="402" t="s">
        <v>301</v>
      </c>
      <c r="O49" s="402"/>
      <c r="P49" s="402"/>
      <c r="Q49" s="402"/>
      <c r="R49" s="402"/>
      <c r="S49" s="402"/>
      <c r="T49" s="402" t="s">
        <v>302</v>
      </c>
      <c r="U49" s="402"/>
      <c r="V49" s="402"/>
      <c r="W49" s="402"/>
      <c r="X49" s="402"/>
      <c r="Y49" s="402"/>
    </row>
    <row r="50" spans="3:25" s="191" customFormat="1" ht="18.75" customHeight="1">
      <c r="C50" s="403"/>
      <c r="D50" s="403"/>
      <c r="E50" s="403"/>
      <c r="F50" s="403"/>
      <c r="G50" s="403"/>
      <c r="H50" s="403"/>
      <c r="I50" s="403"/>
      <c r="J50" s="403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3"/>
      <c r="X50" s="403"/>
      <c r="Y50" s="403"/>
    </row>
    <row r="67" s="2" customFormat="1" ht="18.75" customHeight="1"/>
    <row r="68" s="2" customFormat="1" ht="18.75" customHeight="1"/>
    <row r="69" s="2" customFormat="1" ht="18.75" customHeight="1"/>
    <row r="70" s="2" customFormat="1" ht="18.75" customHeight="1"/>
    <row r="71" s="2" customFormat="1" ht="18.75" customHeight="1"/>
    <row r="72" s="2" customFormat="1" ht="18.75" customHeight="1"/>
    <row r="73" s="2" customFormat="1" ht="18.75" customHeight="1"/>
    <row r="74" s="2" customFormat="1" ht="18.75" customHeight="1"/>
    <row r="75" s="2" customFormat="1" ht="18.75" customHeight="1"/>
  </sheetData>
  <mergeCells count="102">
    <mergeCell ref="G13:AB13"/>
    <mergeCell ref="C14:F14"/>
    <mergeCell ref="H14:L14"/>
    <mergeCell ref="O24:T24"/>
    <mergeCell ref="U24:V24"/>
    <mergeCell ref="W24:AB24"/>
    <mergeCell ref="U35:Y35"/>
    <mergeCell ref="U37:Y37"/>
    <mergeCell ref="O35:T35"/>
    <mergeCell ref="U26:V26"/>
    <mergeCell ref="C8:D8"/>
    <mergeCell ref="E8:AB8"/>
    <mergeCell ref="L2:M2"/>
    <mergeCell ref="C6:D6"/>
    <mergeCell ref="E6:AB6"/>
    <mergeCell ref="C7:D7"/>
    <mergeCell ref="E7:AB7"/>
    <mergeCell ref="C23:H23"/>
    <mergeCell ref="I23:O23"/>
    <mergeCell ref="P23:Q23"/>
    <mergeCell ref="R23:X23"/>
    <mergeCell ref="C19:F19"/>
    <mergeCell ref="C9:D9"/>
    <mergeCell ref="E9:AB9"/>
    <mergeCell ref="C17:F17"/>
    <mergeCell ref="G17:AA17"/>
    <mergeCell ref="C18:F18"/>
    <mergeCell ref="G18:M18"/>
    <mergeCell ref="N18:S18"/>
    <mergeCell ref="T18:Y18"/>
    <mergeCell ref="C12:F12"/>
    <mergeCell ref="G12:R12"/>
    <mergeCell ref="S12:AB12"/>
    <mergeCell ref="C13:F13"/>
    <mergeCell ref="D35:N35"/>
    <mergeCell ref="D36:N36"/>
    <mergeCell ref="O36:T36"/>
    <mergeCell ref="U36:Y36"/>
    <mergeCell ref="I27:N27"/>
    <mergeCell ref="O37:T37"/>
    <mergeCell ref="D37:N37"/>
    <mergeCell ref="O28:T28"/>
    <mergeCell ref="U28:V28"/>
    <mergeCell ref="C30:H31"/>
    <mergeCell ref="I30:J31"/>
    <mergeCell ref="K30:N31"/>
    <mergeCell ref="O30:R31"/>
    <mergeCell ref="S30:X31"/>
    <mergeCell ref="C24:C29"/>
    <mergeCell ref="C20:F22"/>
    <mergeCell ref="G20:AA20"/>
    <mergeCell ref="G21:AB21"/>
    <mergeCell ref="G22:AB22"/>
    <mergeCell ref="I25:N25"/>
    <mergeCell ref="O25:T25"/>
    <mergeCell ref="U25:V25"/>
    <mergeCell ref="W25:AB25"/>
    <mergeCell ref="O26:T26"/>
    <mergeCell ref="D34:N34"/>
    <mergeCell ref="O34:T34"/>
    <mergeCell ref="W28:AB28"/>
    <mergeCell ref="D24:H25"/>
    <mergeCell ref="I24:N24"/>
    <mergeCell ref="W26:AB26"/>
    <mergeCell ref="O27:T27"/>
    <mergeCell ref="U27:V27"/>
    <mergeCell ref="W27:AB27"/>
    <mergeCell ref="D26:H27"/>
    <mergeCell ref="I26:N26"/>
    <mergeCell ref="D28:H28"/>
    <mergeCell ref="I28:N28"/>
    <mergeCell ref="D29:H29"/>
    <mergeCell ref="I29:N29"/>
    <mergeCell ref="O29:AA29"/>
    <mergeCell ref="C40:G41"/>
    <mergeCell ref="H40:J40"/>
    <mergeCell ref="K40:M40"/>
    <mergeCell ref="N40:P40"/>
    <mergeCell ref="Q40:S40"/>
    <mergeCell ref="T40:V40"/>
    <mergeCell ref="W40:Y40"/>
    <mergeCell ref="Z40:AB40"/>
    <mergeCell ref="Z41:AB41"/>
    <mergeCell ref="H42:I42"/>
    <mergeCell ref="K42:L42"/>
    <mergeCell ref="N42:O42"/>
    <mergeCell ref="Q42:R42"/>
    <mergeCell ref="T42:U42"/>
    <mergeCell ref="W42:X42"/>
    <mergeCell ref="Z42:AA42"/>
    <mergeCell ref="C45:AB45"/>
    <mergeCell ref="P46:X46"/>
    <mergeCell ref="Y46:AA46"/>
    <mergeCell ref="C48:AB48"/>
    <mergeCell ref="C49:G49"/>
    <mergeCell ref="H49:M49"/>
    <mergeCell ref="N49:S49"/>
    <mergeCell ref="T49:Y49"/>
    <mergeCell ref="C50:G50"/>
    <mergeCell ref="H50:M50"/>
    <mergeCell ref="N50:S50"/>
    <mergeCell ref="T50:Y50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6FDC-E852-4496-9E96-C71DD4E87927}">
  <sheetPr>
    <tabColor theme="7" tint="0.39997558519241921"/>
  </sheetPr>
  <dimension ref="A3:BB146"/>
  <sheetViews>
    <sheetView view="pageBreakPreview" zoomScaleNormal="100" zoomScaleSheetLayoutView="100" workbookViewId="0">
      <selection activeCell="CN23" sqref="CN23"/>
    </sheetView>
  </sheetViews>
  <sheetFormatPr defaultColWidth="9" defaultRowHeight="13.2"/>
  <cols>
    <col min="1" max="180" width="1.6640625" style="4" customWidth="1"/>
    <col min="181" max="256" width="9" style="4"/>
    <col min="257" max="436" width="1.6640625" style="4" customWidth="1"/>
    <col min="437" max="512" width="9" style="4"/>
    <col min="513" max="692" width="1.6640625" style="4" customWidth="1"/>
    <col min="693" max="768" width="9" style="4"/>
    <col min="769" max="948" width="1.6640625" style="4" customWidth="1"/>
    <col min="949" max="1024" width="9" style="4"/>
    <col min="1025" max="1204" width="1.6640625" style="4" customWidth="1"/>
    <col min="1205" max="1280" width="9" style="4"/>
    <col min="1281" max="1460" width="1.6640625" style="4" customWidth="1"/>
    <col min="1461" max="1536" width="9" style="4"/>
    <col min="1537" max="1716" width="1.6640625" style="4" customWidth="1"/>
    <col min="1717" max="1792" width="9" style="4"/>
    <col min="1793" max="1972" width="1.6640625" style="4" customWidth="1"/>
    <col min="1973" max="2048" width="9" style="4"/>
    <col min="2049" max="2228" width="1.6640625" style="4" customWidth="1"/>
    <col min="2229" max="2304" width="9" style="4"/>
    <col min="2305" max="2484" width="1.6640625" style="4" customWidth="1"/>
    <col min="2485" max="2560" width="9" style="4"/>
    <col min="2561" max="2740" width="1.6640625" style="4" customWidth="1"/>
    <col min="2741" max="2816" width="9" style="4"/>
    <col min="2817" max="2996" width="1.6640625" style="4" customWidth="1"/>
    <col min="2997" max="3072" width="9" style="4"/>
    <col min="3073" max="3252" width="1.6640625" style="4" customWidth="1"/>
    <col min="3253" max="3328" width="9" style="4"/>
    <col min="3329" max="3508" width="1.6640625" style="4" customWidth="1"/>
    <col min="3509" max="3584" width="9" style="4"/>
    <col min="3585" max="3764" width="1.6640625" style="4" customWidth="1"/>
    <col min="3765" max="3840" width="9" style="4"/>
    <col min="3841" max="4020" width="1.6640625" style="4" customWidth="1"/>
    <col min="4021" max="4096" width="9" style="4"/>
    <col min="4097" max="4276" width="1.6640625" style="4" customWidth="1"/>
    <col min="4277" max="4352" width="9" style="4"/>
    <col min="4353" max="4532" width="1.6640625" style="4" customWidth="1"/>
    <col min="4533" max="4608" width="9" style="4"/>
    <col min="4609" max="4788" width="1.6640625" style="4" customWidth="1"/>
    <col min="4789" max="4864" width="9" style="4"/>
    <col min="4865" max="5044" width="1.6640625" style="4" customWidth="1"/>
    <col min="5045" max="5120" width="9" style="4"/>
    <col min="5121" max="5300" width="1.6640625" style="4" customWidth="1"/>
    <col min="5301" max="5376" width="9" style="4"/>
    <col min="5377" max="5556" width="1.6640625" style="4" customWidth="1"/>
    <col min="5557" max="5632" width="9" style="4"/>
    <col min="5633" max="5812" width="1.6640625" style="4" customWidth="1"/>
    <col min="5813" max="5888" width="9" style="4"/>
    <col min="5889" max="6068" width="1.6640625" style="4" customWidth="1"/>
    <col min="6069" max="6144" width="9" style="4"/>
    <col min="6145" max="6324" width="1.6640625" style="4" customWidth="1"/>
    <col min="6325" max="6400" width="9" style="4"/>
    <col min="6401" max="6580" width="1.6640625" style="4" customWidth="1"/>
    <col min="6581" max="6656" width="9" style="4"/>
    <col min="6657" max="6836" width="1.6640625" style="4" customWidth="1"/>
    <col min="6837" max="6912" width="9" style="4"/>
    <col min="6913" max="7092" width="1.6640625" style="4" customWidth="1"/>
    <col min="7093" max="7168" width="9" style="4"/>
    <col min="7169" max="7348" width="1.6640625" style="4" customWidth="1"/>
    <col min="7349" max="7424" width="9" style="4"/>
    <col min="7425" max="7604" width="1.6640625" style="4" customWidth="1"/>
    <col min="7605" max="7680" width="9" style="4"/>
    <col min="7681" max="7860" width="1.6640625" style="4" customWidth="1"/>
    <col min="7861" max="7936" width="9" style="4"/>
    <col min="7937" max="8116" width="1.6640625" style="4" customWidth="1"/>
    <col min="8117" max="8192" width="9" style="4"/>
    <col min="8193" max="8372" width="1.6640625" style="4" customWidth="1"/>
    <col min="8373" max="8448" width="9" style="4"/>
    <col min="8449" max="8628" width="1.6640625" style="4" customWidth="1"/>
    <col min="8629" max="8704" width="9" style="4"/>
    <col min="8705" max="8884" width="1.6640625" style="4" customWidth="1"/>
    <col min="8885" max="8960" width="9" style="4"/>
    <col min="8961" max="9140" width="1.6640625" style="4" customWidth="1"/>
    <col min="9141" max="9216" width="9" style="4"/>
    <col min="9217" max="9396" width="1.6640625" style="4" customWidth="1"/>
    <col min="9397" max="9472" width="9" style="4"/>
    <col min="9473" max="9652" width="1.6640625" style="4" customWidth="1"/>
    <col min="9653" max="9728" width="9" style="4"/>
    <col min="9729" max="9908" width="1.6640625" style="4" customWidth="1"/>
    <col min="9909" max="9984" width="9" style="4"/>
    <col min="9985" max="10164" width="1.6640625" style="4" customWidth="1"/>
    <col min="10165" max="10240" width="9" style="4"/>
    <col min="10241" max="10420" width="1.6640625" style="4" customWidth="1"/>
    <col min="10421" max="10496" width="9" style="4"/>
    <col min="10497" max="10676" width="1.6640625" style="4" customWidth="1"/>
    <col min="10677" max="10752" width="9" style="4"/>
    <col min="10753" max="10932" width="1.6640625" style="4" customWidth="1"/>
    <col min="10933" max="11008" width="9" style="4"/>
    <col min="11009" max="11188" width="1.6640625" style="4" customWidth="1"/>
    <col min="11189" max="11264" width="9" style="4"/>
    <col min="11265" max="11444" width="1.6640625" style="4" customWidth="1"/>
    <col min="11445" max="11520" width="9" style="4"/>
    <col min="11521" max="11700" width="1.6640625" style="4" customWidth="1"/>
    <col min="11701" max="11776" width="9" style="4"/>
    <col min="11777" max="11956" width="1.6640625" style="4" customWidth="1"/>
    <col min="11957" max="12032" width="9" style="4"/>
    <col min="12033" max="12212" width="1.6640625" style="4" customWidth="1"/>
    <col min="12213" max="12288" width="9" style="4"/>
    <col min="12289" max="12468" width="1.6640625" style="4" customWidth="1"/>
    <col min="12469" max="12544" width="9" style="4"/>
    <col min="12545" max="12724" width="1.6640625" style="4" customWidth="1"/>
    <col min="12725" max="12800" width="9" style="4"/>
    <col min="12801" max="12980" width="1.6640625" style="4" customWidth="1"/>
    <col min="12981" max="13056" width="9" style="4"/>
    <col min="13057" max="13236" width="1.6640625" style="4" customWidth="1"/>
    <col min="13237" max="13312" width="9" style="4"/>
    <col min="13313" max="13492" width="1.6640625" style="4" customWidth="1"/>
    <col min="13493" max="13568" width="9" style="4"/>
    <col min="13569" max="13748" width="1.6640625" style="4" customWidth="1"/>
    <col min="13749" max="13824" width="9" style="4"/>
    <col min="13825" max="14004" width="1.6640625" style="4" customWidth="1"/>
    <col min="14005" max="14080" width="9" style="4"/>
    <col min="14081" max="14260" width="1.6640625" style="4" customWidth="1"/>
    <col min="14261" max="14336" width="9" style="4"/>
    <col min="14337" max="14516" width="1.6640625" style="4" customWidth="1"/>
    <col min="14517" max="14592" width="9" style="4"/>
    <col min="14593" max="14772" width="1.6640625" style="4" customWidth="1"/>
    <col min="14773" max="14848" width="9" style="4"/>
    <col min="14849" max="15028" width="1.6640625" style="4" customWidth="1"/>
    <col min="15029" max="15104" width="9" style="4"/>
    <col min="15105" max="15284" width="1.6640625" style="4" customWidth="1"/>
    <col min="15285" max="15360" width="9" style="4"/>
    <col min="15361" max="15540" width="1.6640625" style="4" customWidth="1"/>
    <col min="15541" max="15616" width="9" style="4"/>
    <col min="15617" max="15796" width="1.6640625" style="4" customWidth="1"/>
    <col min="15797" max="15872" width="9" style="4"/>
    <col min="15873" max="16052" width="1.6640625" style="4" customWidth="1"/>
    <col min="16053" max="16128" width="9" style="4"/>
    <col min="16129" max="16308" width="1.6640625" style="4" customWidth="1"/>
    <col min="16309" max="16384" width="9" style="4"/>
  </cols>
  <sheetData>
    <row r="3" spans="1:54">
      <c r="AG3" s="331" t="s">
        <v>219</v>
      </c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</row>
    <row r="5" spans="1:54">
      <c r="A5" s="332" t="s">
        <v>226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</row>
    <row r="8" spans="1:54">
      <c r="A8" s="6"/>
      <c r="B8" s="6" t="s">
        <v>28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125" t="s">
        <v>12</v>
      </c>
    </row>
    <row r="10" spans="1:54">
      <c r="A10" s="6"/>
      <c r="B10" s="472" t="s">
        <v>221</v>
      </c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4"/>
      <c r="S10" s="472" t="s">
        <v>227</v>
      </c>
      <c r="T10" s="473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4"/>
      <c r="AJ10" s="472" t="s">
        <v>29</v>
      </c>
      <c r="AK10" s="473"/>
      <c r="AL10" s="473"/>
      <c r="AM10" s="473"/>
      <c r="AN10" s="473"/>
      <c r="AO10" s="473"/>
      <c r="AP10" s="473"/>
      <c r="AQ10" s="473"/>
      <c r="AR10" s="473"/>
      <c r="AS10" s="473"/>
      <c r="AT10" s="473"/>
      <c r="AU10" s="473"/>
      <c r="AV10" s="473"/>
      <c r="AW10" s="473"/>
      <c r="AX10" s="473"/>
      <c r="AY10" s="473"/>
      <c r="AZ10" s="473"/>
      <c r="BA10" s="473"/>
      <c r="BB10" s="474"/>
    </row>
    <row r="11" spans="1:54">
      <c r="A11" s="6"/>
      <c r="B11" s="134"/>
      <c r="C11" s="13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36"/>
      <c r="S11" s="137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9"/>
      <c r="AJ11" s="140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2"/>
    </row>
    <row r="12" spans="1:54">
      <c r="A12" s="143"/>
      <c r="B12" s="14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36"/>
      <c r="S12" s="14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143"/>
      <c r="AJ12" s="134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46"/>
    </row>
    <row r="13" spans="1:54">
      <c r="A13" s="143"/>
      <c r="B13" s="14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36"/>
      <c r="S13" s="14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143"/>
      <c r="AJ13" s="134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46"/>
    </row>
    <row r="14" spans="1:54">
      <c r="A14" s="143"/>
      <c r="B14" s="14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36"/>
      <c r="S14" s="14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143"/>
      <c r="AJ14" s="134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46"/>
    </row>
    <row r="15" spans="1:54">
      <c r="A15" s="143"/>
      <c r="B15" s="14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36"/>
      <c r="S15" s="14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143"/>
      <c r="AJ15" s="134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46"/>
    </row>
    <row r="16" spans="1:54">
      <c r="A16" s="6"/>
      <c r="B16" s="14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36"/>
      <c r="S16" s="14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143"/>
      <c r="AJ16" s="134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46"/>
    </row>
    <row r="17" spans="1:54">
      <c r="A17" s="6"/>
      <c r="B17" s="14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36"/>
      <c r="S17" s="14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43"/>
      <c r="AJ17" s="134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46"/>
    </row>
    <row r="18" spans="1:54">
      <c r="A18" s="6"/>
      <c r="B18" s="14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36"/>
      <c r="S18" s="145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143"/>
      <c r="AJ18" s="134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46"/>
    </row>
    <row r="19" spans="1:54">
      <c r="A19" s="6"/>
      <c r="B19" s="14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36"/>
      <c r="S19" s="145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143"/>
      <c r="AJ19" s="134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46"/>
    </row>
    <row r="20" spans="1:54">
      <c r="A20" s="6"/>
      <c r="B20" s="14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36"/>
      <c r="S20" s="145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43"/>
      <c r="AJ20" s="134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46"/>
    </row>
    <row r="21" spans="1:54">
      <c r="A21" s="6"/>
      <c r="B21" s="14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36"/>
      <c r="S21" s="14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143"/>
      <c r="AJ21" s="134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46"/>
    </row>
    <row r="22" spans="1:54">
      <c r="A22" s="6"/>
      <c r="B22" s="14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36"/>
      <c r="S22" s="145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143"/>
      <c r="AJ22" s="134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46"/>
    </row>
    <row r="23" spans="1:54">
      <c r="A23" s="6"/>
      <c r="B23" s="14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36"/>
      <c r="S23" s="145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143"/>
      <c r="AJ23" s="134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46"/>
    </row>
    <row r="24" spans="1:54">
      <c r="A24" s="6"/>
      <c r="B24" s="14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36"/>
      <c r="S24" s="14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143"/>
      <c r="AJ24" s="134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46"/>
    </row>
    <row r="25" spans="1:54">
      <c r="A25" s="6"/>
      <c r="B25" s="147"/>
      <c r="C25" s="148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50"/>
      <c r="S25" s="151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3"/>
      <c r="AJ25" s="147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54"/>
    </row>
    <row r="26" spans="1:5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spans="1:54">
      <c r="A27" s="6"/>
      <c r="B27" s="6" t="s">
        <v>30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spans="1:5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125" t="s">
        <v>12</v>
      </c>
    </row>
    <row r="29" spans="1:54">
      <c r="A29" s="143"/>
      <c r="B29" s="472" t="s">
        <v>221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4"/>
      <c r="S29" s="472" t="s">
        <v>227</v>
      </c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4"/>
      <c r="AJ29" s="472" t="s">
        <v>29</v>
      </c>
      <c r="AK29" s="473"/>
      <c r="AL29" s="473"/>
      <c r="AM29" s="473"/>
      <c r="AN29" s="473"/>
      <c r="AO29" s="473"/>
      <c r="AP29" s="473"/>
      <c r="AQ29" s="473"/>
      <c r="AR29" s="473"/>
      <c r="AS29" s="473"/>
      <c r="AT29" s="473"/>
      <c r="AU29" s="473"/>
      <c r="AV29" s="473"/>
      <c r="AW29" s="473"/>
      <c r="AX29" s="473"/>
      <c r="AY29" s="473"/>
      <c r="AZ29" s="473"/>
      <c r="BA29" s="473"/>
      <c r="BB29" s="474"/>
    </row>
    <row r="30" spans="1:54">
      <c r="A30" s="143"/>
      <c r="B30" s="134"/>
      <c r="C30" s="141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36"/>
      <c r="S30" s="137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9"/>
      <c r="AJ30" s="140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2"/>
    </row>
    <row r="31" spans="1:54">
      <c r="A31" s="143"/>
      <c r="B31" s="134"/>
      <c r="C31" s="13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36"/>
      <c r="S31" s="145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43"/>
      <c r="AJ31" s="134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46"/>
    </row>
    <row r="32" spans="1:54">
      <c r="A32" s="143"/>
      <c r="B32" s="134"/>
      <c r="C32" s="13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136"/>
      <c r="S32" s="145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143"/>
      <c r="AJ32" s="134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46"/>
    </row>
    <row r="33" spans="1:54">
      <c r="A33" s="143"/>
      <c r="B33" s="134"/>
      <c r="C33" s="13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136"/>
      <c r="S33" s="145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143"/>
      <c r="AJ33" s="134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46"/>
    </row>
    <row r="34" spans="1:54">
      <c r="A34" s="143"/>
      <c r="B34" s="134"/>
      <c r="C34" s="13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36"/>
      <c r="S34" s="145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43"/>
      <c r="AJ34" s="134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46"/>
    </row>
    <row r="35" spans="1:54">
      <c r="A35" s="143"/>
      <c r="B35" s="134"/>
      <c r="C35" s="13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36"/>
      <c r="S35" s="145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43"/>
      <c r="AJ35" s="134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46"/>
    </row>
    <row r="36" spans="1:54">
      <c r="A36" s="143"/>
      <c r="B36" s="134"/>
      <c r="C36" s="13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136"/>
      <c r="S36" s="145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143"/>
      <c r="AJ36" s="134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46"/>
    </row>
    <row r="37" spans="1:54">
      <c r="A37" s="143"/>
      <c r="B37" s="134"/>
      <c r="C37" s="13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36"/>
      <c r="S37" s="145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143"/>
      <c r="AJ37" s="134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46"/>
    </row>
    <row r="38" spans="1:54">
      <c r="A38" s="143"/>
      <c r="B38" s="134"/>
      <c r="C38" s="13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36"/>
      <c r="S38" s="145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143"/>
      <c r="AJ38" s="134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46"/>
    </row>
    <row r="39" spans="1:54">
      <c r="A39" s="143"/>
      <c r="B39" s="134"/>
      <c r="C39" s="13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136"/>
      <c r="S39" s="145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143"/>
      <c r="AJ39" s="134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46"/>
    </row>
    <row r="40" spans="1:54">
      <c r="A40" s="143"/>
      <c r="B40" s="134"/>
      <c r="C40" s="135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36"/>
      <c r="S40" s="145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143"/>
      <c r="AJ40" s="134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46"/>
    </row>
    <row r="41" spans="1:54">
      <c r="A41" s="143"/>
      <c r="B41" s="134"/>
      <c r="C41" s="135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36"/>
      <c r="S41" s="145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143"/>
      <c r="AJ41" s="134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46"/>
    </row>
    <row r="42" spans="1:54">
      <c r="A42" s="143"/>
      <c r="B42" s="134"/>
      <c r="C42" s="13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136"/>
      <c r="S42" s="145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143"/>
      <c r="AJ42" s="134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46"/>
    </row>
    <row r="43" spans="1:54">
      <c r="A43" s="143"/>
      <c r="B43" s="147"/>
      <c r="C43" s="148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50"/>
      <c r="S43" s="151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3"/>
      <c r="AJ43" s="147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54"/>
    </row>
    <row r="44" spans="1:5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</row>
    <row r="45" spans="1:54">
      <c r="A45" s="6"/>
      <c r="B45" s="6"/>
      <c r="C45" s="6" t="s">
        <v>223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</row>
    <row r="46" spans="1:54">
      <c r="A46" s="6"/>
      <c r="B46" s="6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</row>
    <row r="47" spans="1:54">
      <c r="A47" s="6"/>
      <c r="B47" s="6"/>
      <c r="C47" s="6"/>
      <c r="D47" s="6"/>
      <c r="E47" s="6" t="s">
        <v>224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</row>
    <row r="48" spans="1:54">
      <c r="A48" s="6"/>
      <c r="B48" s="6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 t="s">
        <v>225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</row>
    <row r="49" spans="1:5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J49" s="6"/>
      <c r="AK49" s="6"/>
      <c r="AL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</row>
    <row r="50" spans="1:54">
      <c r="A50" s="6"/>
      <c r="B50" s="6"/>
      <c r="C50" s="6"/>
      <c r="D50" s="6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W50" s="6"/>
      <c r="AX50" s="6"/>
      <c r="AY50" s="6"/>
      <c r="AZ50" s="6"/>
      <c r="BA50" s="6"/>
      <c r="BB50" s="6"/>
    </row>
    <row r="51" spans="1:54">
      <c r="A51" s="6"/>
      <c r="B51" s="6"/>
      <c r="C51" s="6"/>
      <c r="D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W51" s="6"/>
      <c r="X51" s="6"/>
      <c r="Y51" s="6"/>
      <c r="Z51" s="6"/>
      <c r="AA51" s="6"/>
      <c r="AB51" s="6"/>
      <c r="AC51" s="6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O51" s="125"/>
      <c r="AP51" s="125"/>
      <c r="AQ51" s="125"/>
      <c r="AR51" s="125"/>
      <c r="AS51" s="125"/>
      <c r="AT51" s="125"/>
    </row>
    <row r="52" spans="1:54">
      <c r="A52" s="6"/>
      <c r="B52" s="6"/>
      <c r="C52" s="6"/>
      <c r="D52" s="6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</row>
    <row r="53" spans="1:5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</row>
    <row r="54" spans="1: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</row>
    <row r="55" spans="1:5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</row>
    <row r="56" spans="1:5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</row>
    <row r="57" spans="1:5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</row>
    <row r="58" spans="1:5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</row>
    <row r="59" spans="1:5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</row>
    <row r="60" spans="1:5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spans="1:5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spans="1:5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spans="1:5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spans="1:5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spans="1:5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spans="1:5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spans="1:5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spans="1:5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spans="1:5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spans="1:5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spans="1:5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2" spans="1:5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spans="1:5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spans="1:5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1:5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1:5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spans="1:5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spans="1:5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spans="1:5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0" spans="1:5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</row>
    <row r="81" spans="1:5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</row>
    <row r="82" spans="1:5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</row>
    <row r="83" spans="1:5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</row>
    <row r="84" spans="1:5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</row>
    <row r="85" spans="1:5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</row>
    <row r="86" spans="1:5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</row>
    <row r="87" spans="1:5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</row>
    <row r="88" spans="1:5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</row>
    <row r="89" spans="1:5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</row>
    <row r="90" spans="1:5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</row>
    <row r="91" spans="1:5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</row>
    <row r="92" spans="1:5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</row>
    <row r="93" spans="1:5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</row>
    <row r="94" spans="1:5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</row>
    <row r="95" spans="1:5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</row>
    <row r="96" spans="1:5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</row>
    <row r="97" spans="1:5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</row>
    <row r="98" spans="1:5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</row>
    <row r="99" spans="1:5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</row>
    <row r="100" spans="1:5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</row>
    <row r="101" spans="1:5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</row>
    <row r="102" spans="1:5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</row>
    <row r="103" spans="1:5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</row>
    <row r="104" spans="1:5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</row>
    <row r="105" spans="1:5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</row>
    <row r="106" spans="1:5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</row>
    <row r="107" spans="1:5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</row>
    <row r="108" spans="1:5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</row>
    <row r="109" spans="1:5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</row>
    <row r="110" spans="1:5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</row>
    <row r="111" spans="1:5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</row>
    <row r="112" spans="1:5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</row>
    <row r="113" spans="1:5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</row>
    <row r="114" spans="1:5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</row>
    <row r="115" spans="1:5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</row>
    <row r="116" spans="1:5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</row>
    <row r="117" spans="1:5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</row>
    <row r="118" spans="1:5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</row>
    <row r="119" spans="1:5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</row>
    <row r="120" spans="1:5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</row>
    <row r="121" spans="1:5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</row>
    <row r="122" spans="1:5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</row>
    <row r="123" spans="1:5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</row>
    <row r="124" spans="1:5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</row>
    <row r="125" spans="1:5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</row>
    <row r="126" spans="1:5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</row>
    <row r="127" spans="1:5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</row>
    <row r="128" spans="1:5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</row>
    <row r="129" spans="1:5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</row>
    <row r="130" spans="1:5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</row>
    <row r="131" spans="1:5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</row>
    <row r="132" spans="1:5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</row>
    <row r="133" spans="1:5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</row>
    <row r="134" spans="1:5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</row>
    <row r="135" spans="1:5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</row>
    <row r="136" spans="1:5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</row>
    <row r="137" spans="1:5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</row>
    <row r="138" spans="1:5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</row>
    <row r="139" spans="1:5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</row>
    <row r="140" spans="1:5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</row>
    <row r="141" spans="1:5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</row>
    <row r="142" spans="1:5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</row>
    <row r="143" spans="1:5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</row>
    <row r="144" spans="1:5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</row>
    <row r="145" spans="1:5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</row>
    <row r="146" spans="1:5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</row>
  </sheetData>
  <mergeCells count="8">
    <mergeCell ref="B29:R29"/>
    <mergeCell ref="S29:AI29"/>
    <mergeCell ref="AJ29:BB29"/>
    <mergeCell ref="AG3:BA3"/>
    <mergeCell ref="A5:BB5"/>
    <mergeCell ref="B10:R10"/>
    <mergeCell ref="S10:AI10"/>
    <mergeCell ref="AJ10:BB10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3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B65"/>
  <sheetViews>
    <sheetView showGridLines="0" view="pageBreakPreview" topLeftCell="A24" zoomScale="130" zoomScaleNormal="100" zoomScaleSheetLayoutView="130" workbookViewId="0">
      <selection activeCell="C33" sqref="C33"/>
    </sheetView>
  </sheetViews>
  <sheetFormatPr defaultRowHeight="13.2"/>
  <cols>
    <col min="1" max="180" width="1.6640625" style="4" customWidth="1"/>
    <col min="181" max="256" width="9" style="4"/>
    <col min="257" max="436" width="1.6640625" style="4" customWidth="1"/>
    <col min="437" max="512" width="9" style="4"/>
    <col min="513" max="692" width="1.6640625" style="4" customWidth="1"/>
    <col min="693" max="768" width="9" style="4"/>
    <col min="769" max="948" width="1.6640625" style="4" customWidth="1"/>
    <col min="949" max="1024" width="9" style="4"/>
    <col min="1025" max="1204" width="1.6640625" style="4" customWidth="1"/>
    <col min="1205" max="1280" width="9" style="4"/>
    <col min="1281" max="1460" width="1.6640625" style="4" customWidth="1"/>
    <col min="1461" max="1536" width="9" style="4"/>
    <col min="1537" max="1716" width="1.6640625" style="4" customWidth="1"/>
    <col min="1717" max="1792" width="9" style="4"/>
    <col min="1793" max="1972" width="1.6640625" style="4" customWidth="1"/>
    <col min="1973" max="2048" width="9" style="4"/>
    <col min="2049" max="2228" width="1.6640625" style="4" customWidth="1"/>
    <col min="2229" max="2304" width="9" style="4"/>
    <col min="2305" max="2484" width="1.6640625" style="4" customWidth="1"/>
    <col min="2485" max="2560" width="9" style="4"/>
    <col min="2561" max="2740" width="1.6640625" style="4" customWidth="1"/>
    <col min="2741" max="2816" width="9" style="4"/>
    <col min="2817" max="2996" width="1.6640625" style="4" customWidth="1"/>
    <col min="2997" max="3072" width="9" style="4"/>
    <col min="3073" max="3252" width="1.6640625" style="4" customWidth="1"/>
    <col min="3253" max="3328" width="9" style="4"/>
    <col min="3329" max="3508" width="1.6640625" style="4" customWidth="1"/>
    <col min="3509" max="3584" width="9" style="4"/>
    <col min="3585" max="3764" width="1.6640625" style="4" customWidth="1"/>
    <col min="3765" max="3840" width="9" style="4"/>
    <col min="3841" max="4020" width="1.6640625" style="4" customWidth="1"/>
    <col min="4021" max="4096" width="9" style="4"/>
    <col min="4097" max="4276" width="1.6640625" style="4" customWidth="1"/>
    <col min="4277" max="4352" width="9" style="4"/>
    <col min="4353" max="4532" width="1.6640625" style="4" customWidth="1"/>
    <col min="4533" max="4608" width="9" style="4"/>
    <col min="4609" max="4788" width="1.6640625" style="4" customWidth="1"/>
    <col min="4789" max="4864" width="9" style="4"/>
    <col min="4865" max="5044" width="1.6640625" style="4" customWidth="1"/>
    <col min="5045" max="5120" width="9" style="4"/>
    <col min="5121" max="5300" width="1.6640625" style="4" customWidth="1"/>
    <col min="5301" max="5376" width="9" style="4"/>
    <col min="5377" max="5556" width="1.6640625" style="4" customWidth="1"/>
    <col min="5557" max="5632" width="9" style="4"/>
    <col min="5633" max="5812" width="1.6640625" style="4" customWidth="1"/>
    <col min="5813" max="5888" width="9" style="4"/>
    <col min="5889" max="6068" width="1.6640625" style="4" customWidth="1"/>
    <col min="6069" max="6144" width="9" style="4"/>
    <col min="6145" max="6324" width="1.6640625" style="4" customWidth="1"/>
    <col min="6325" max="6400" width="9" style="4"/>
    <col min="6401" max="6580" width="1.6640625" style="4" customWidth="1"/>
    <col min="6581" max="6656" width="9" style="4"/>
    <col min="6657" max="6836" width="1.6640625" style="4" customWidth="1"/>
    <col min="6837" max="6912" width="9" style="4"/>
    <col min="6913" max="7092" width="1.6640625" style="4" customWidth="1"/>
    <col min="7093" max="7168" width="9" style="4"/>
    <col min="7169" max="7348" width="1.6640625" style="4" customWidth="1"/>
    <col min="7349" max="7424" width="9" style="4"/>
    <col min="7425" max="7604" width="1.6640625" style="4" customWidth="1"/>
    <col min="7605" max="7680" width="9" style="4"/>
    <col min="7681" max="7860" width="1.6640625" style="4" customWidth="1"/>
    <col min="7861" max="7936" width="9" style="4"/>
    <col min="7937" max="8116" width="1.6640625" style="4" customWidth="1"/>
    <col min="8117" max="8192" width="9" style="4"/>
    <col min="8193" max="8372" width="1.6640625" style="4" customWidth="1"/>
    <col min="8373" max="8448" width="9" style="4"/>
    <col min="8449" max="8628" width="1.6640625" style="4" customWidth="1"/>
    <col min="8629" max="8704" width="9" style="4"/>
    <col min="8705" max="8884" width="1.6640625" style="4" customWidth="1"/>
    <col min="8885" max="8960" width="9" style="4"/>
    <col min="8961" max="9140" width="1.6640625" style="4" customWidth="1"/>
    <col min="9141" max="9216" width="9" style="4"/>
    <col min="9217" max="9396" width="1.6640625" style="4" customWidth="1"/>
    <col min="9397" max="9472" width="9" style="4"/>
    <col min="9473" max="9652" width="1.6640625" style="4" customWidth="1"/>
    <col min="9653" max="9728" width="9" style="4"/>
    <col min="9729" max="9908" width="1.6640625" style="4" customWidth="1"/>
    <col min="9909" max="9984" width="9" style="4"/>
    <col min="9985" max="10164" width="1.6640625" style="4" customWidth="1"/>
    <col min="10165" max="10240" width="9" style="4"/>
    <col min="10241" max="10420" width="1.6640625" style="4" customWidth="1"/>
    <col min="10421" max="10496" width="9" style="4"/>
    <col min="10497" max="10676" width="1.6640625" style="4" customWidth="1"/>
    <col min="10677" max="10752" width="9" style="4"/>
    <col min="10753" max="10932" width="1.6640625" style="4" customWidth="1"/>
    <col min="10933" max="11008" width="9" style="4"/>
    <col min="11009" max="11188" width="1.6640625" style="4" customWidth="1"/>
    <col min="11189" max="11264" width="9" style="4"/>
    <col min="11265" max="11444" width="1.6640625" style="4" customWidth="1"/>
    <col min="11445" max="11520" width="9" style="4"/>
    <col min="11521" max="11700" width="1.6640625" style="4" customWidth="1"/>
    <col min="11701" max="11776" width="9" style="4"/>
    <col min="11777" max="11956" width="1.6640625" style="4" customWidth="1"/>
    <col min="11957" max="12032" width="9" style="4"/>
    <col min="12033" max="12212" width="1.6640625" style="4" customWidth="1"/>
    <col min="12213" max="12288" width="9" style="4"/>
    <col min="12289" max="12468" width="1.6640625" style="4" customWidth="1"/>
    <col min="12469" max="12544" width="9" style="4"/>
    <col min="12545" max="12724" width="1.6640625" style="4" customWidth="1"/>
    <col min="12725" max="12800" width="9" style="4"/>
    <col min="12801" max="12980" width="1.6640625" style="4" customWidth="1"/>
    <col min="12981" max="13056" width="9" style="4"/>
    <col min="13057" max="13236" width="1.6640625" style="4" customWidth="1"/>
    <col min="13237" max="13312" width="9" style="4"/>
    <col min="13313" max="13492" width="1.6640625" style="4" customWidth="1"/>
    <col min="13493" max="13568" width="9" style="4"/>
    <col min="13569" max="13748" width="1.6640625" style="4" customWidth="1"/>
    <col min="13749" max="13824" width="9" style="4"/>
    <col min="13825" max="14004" width="1.6640625" style="4" customWidth="1"/>
    <col min="14005" max="14080" width="9" style="4"/>
    <col min="14081" max="14260" width="1.6640625" style="4" customWidth="1"/>
    <col min="14261" max="14336" width="9" style="4"/>
    <col min="14337" max="14516" width="1.6640625" style="4" customWidth="1"/>
    <col min="14517" max="14592" width="9" style="4"/>
    <col min="14593" max="14772" width="1.6640625" style="4" customWidth="1"/>
    <col min="14773" max="14848" width="9" style="4"/>
    <col min="14849" max="15028" width="1.6640625" style="4" customWidth="1"/>
    <col min="15029" max="15104" width="9" style="4"/>
    <col min="15105" max="15284" width="1.6640625" style="4" customWidth="1"/>
    <col min="15285" max="15360" width="9" style="4"/>
    <col min="15361" max="15540" width="1.6640625" style="4" customWidth="1"/>
    <col min="15541" max="15616" width="9" style="4"/>
    <col min="15617" max="15796" width="1.6640625" style="4" customWidth="1"/>
    <col min="15797" max="15872" width="9" style="4"/>
    <col min="15873" max="16052" width="1.6640625" style="4" customWidth="1"/>
    <col min="16053" max="16128" width="9" style="4"/>
    <col min="16129" max="16308" width="1.6640625" style="4" customWidth="1"/>
    <col min="16309" max="16384" width="9" style="4"/>
  </cols>
  <sheetData>
    <row r="1" spans="1:54">
      <c r="A1" s="4" t="s">
        <v>31</v>
      </c>
    </row>
    <row r="2" spans="1:54" ht="6" customHeight="1"/>
    <row r="3" spans="1:54">
      <c r="AJ3" s="331" t="s">
        <v>32</v>
      </c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5"/>
    </row>
    <row r="4" spans="1:54">
      <c r="AJ4" s="331" t="s">
        <v>188</v>
      </c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</row>
    <row r="7" spans="1:54">
      <c r="C7" s="4" t="s">
        <v>33</v>
      </c>
    </row>
    <row r="11" spans="1:54">
      <c r="AB11" s="119" t="s">
        <v>214</v>
      </c>
    </row>
    <row r="15" spans="1:54">
      <c r="A15" s="332" t="s">
        <v>198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  <c r="AT15" s="332"/>
      <c r="AU15" s="332"/>
      <c r="AV15" s="332"/>
      <c r="AW15" s="332"/>
      <c r="AX15" s="332"/>
      <c r="AY15" s="332"/>
      <c r="AZ15" s="332"/>
      <c r="BA15" s="332"/>
      <c r="BB15" s="332"/>
    </row>
    <row r="16" spans="1:54">
      <c r="A16" s="333" t="s">
        <v>197</v>
      </c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</row>
    <row r="19" spans="1:54">
      <c r="C19" s="119"/>
      <c r="D19" s="119"/>
      <c r="E19" s="119"/>
      <c r="F19" s="119"/>
    </row>
    <row r="20" spans="1:54">
      <c r="A20" s="333" t="s">
        <v>71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3"/>
      <c r="AZ20" s="333"/>
      <c r="BA20" s="333"/>
      <c r="BB20" s="333"/>
    </row>
    <row r="23" spans="1:54">
      <c r="A23" s="332" t="s">
        <v>34</v>
      </c>
      <c r="B23" s="332"/>
      <c r="C23" s="332"/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  <c r="AT23" s="332"/>
      <c r="AU23" s="332"/>
      <c r="AV23" s="332"/>
      <c r="AW23" s="332"/>
      <c r="AX23" s="332"/>
      <c r="AY23" s="332"/>
      <c r="AZ23" s="332"/>
      <c r="BA23" s="332"/>
      <c r="BB23" s="332"/>
    </row>
    <row r="24" spans="1:5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6" spans="1:54">
      <c r="C26" s="4" t="s">
        <v>100</v>
      </c>
      <c r="O26" s="4" t="s">
        <v>75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4" t="s">
        <v>3</v>
      </c>
    </row>
    <row r="29" spans="1:54">
      <c r="C29" s="4" t="s">
        <v>232</v>
      </c>
    </row>
    <row r="30" spans="1:54" ht="6.75" customHeight="1"/>
    <row r="31" spans="1:54">
      <c r="C31" s="4" t="s">
        <v>96</v>
      </c>
    </row>
    <row r="32" spans="1:54" ht="6.75" customHeight="1"/>
    <row r="33" spans="3:3">
      <c r="C33" s="4" t="s">
        <v>35</v>
      </c>
    </row>
    <row r="34" spans="3:3" ht="6.75" customHeight="1"/>
    <row r="35" spans="3:3">
      <c r="C35" s="4" t="s">
        <v>245</v>
      </c>
    </row>
    <row r="36" spans="3:3" ht="7.2" customHeight="1"/>
    <row r="37" spans="3:3" s="119" customFormat="1">
      <c r="C37" s="119" t="s">
        <v>290</v>
      </c>
    </row>
    <row r="38" spans="3:3" ht="6.75" customHeight="1"/>
    <row r="39" spans="3:3">
      <c r="C39" s="4" t="s">
        <v>291</v>
      </c>
    </row>
    <row r="40" spans="3:3" ht="6.75" customHeight="1"/>
    <row r="41" spans="3:3">
      <c r="C41" s="4" t="s">
        <v>292</v>
      </c>
    </row>
    <row r="42" spans="3:3" ht="4.2" customHeight="1"/>
    <row r="43" spans="3:3" s="119" customFormat="1" ht="4.2" customHeight="1"/>
    <row r="44" spans="3:3">
      <c r="C44" s="4" t="s">
        <v>241</v>
      </c>
    </row>
    <row r="45" spans="3:3" ht="6" customHeight="1"/>
    <row r="46" spans="3:3">
      <c r="C46" s="4" t="s">
        <v>242</v>
      </c>
    </row>
    <row r="47" spans="3:3" ht="6.75" customHeight="1"/>
    <row r="48" spans="3:3">
      <c r="C48" s="4" t="s">
        <v>243</v>
      </c>
    </row>
    <row r="49" spans="3:52" ht="6.75" customHeight="1"/>
    <row r="50" spans="3:52">
      <c r="C50" s="4" t="s">
        <v>244</v>
      </c>
    </row>
    <row r="51" spans="3:52" ht="6.75" customHeight="1"/>
    <row r="52" spans="3:52">
      <c r="C52" s="119" t="s">
        <v>262</v>
      </c>
    </row>
    <row r="53" spans="3:52" ht="4.8" customHeight="1">
      <c r="C53" s="119"/>
    </row>
    <row r="54" spans="3:52" ht="15.6" customHeight="1">
      <c r="C54" s="119" t="s">
        <v>289</v>
      </c>
    </row>
    <row r="55" spans="3:52">
      <c r="D55" s="119"/>
      <c r="E55" s="119"/>
      <c r="F55" s="119"/>
    </row>
    <row r="56" spans="3:52">
      <c r="D56" s="119" t="s">
        <v>263</v>
      </c>
      <c r="E56" s="119"/>
      <c r="F56" s="119"/>
    </row>
    <row r="57" spans="3:52">
      <c r="D57" s="4" t="s">
        <v>247</v>
      </c>
    </row>
    <row r="59" spans="3:52" ht="13.5" customHeight="1">
      <c r="AC59" s="16" t="s">
        <v>36</v>
      </c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8"/>
    </row>
    <row r="60" spans="3:52">
      <c r="AC60" s="329" t="s">
        <v>37</v>
      </c>
      <c r="AD60" s="329"/>
      <c r="AE60" s="329"/>
      <c r="AF60" s="329"/>
      <c r="AG60" s="329"/>
      <c r="AH60" s="329"/>
      <c r="AI60" s="329"/>
      <c r="AJ60" s="329"/>
      <c r="AK60" s="329"/>
      <c r="AL60" s="329"/>
      <c r="AM60" s="329"/>
      <c r="AN60" s="329"/>
      <c r="AO60" s="329"/>
      <c r="AP60" s="329"/>
      <c r="AQ60" s="329"/>
      <c r="AR60" s="329"/>
      <c r="AS60" s="329"/>
      <c r="AT60" s="329"/>
      <c r="AU60" s="329"/>
      <c r="AV60" s="329"/>
      <c r="AW60" s="329"/>
      <c r="AX60" s="329"/>
      <c r="AY60" s="329"/>
      <c r="AZ60" s="329"/>
    </row>
    <row r="61" spans="3:52">
      <c r="AC61" s="329"/>
      <c r="AD61" s="329"/>
      <c r="AE61" s="329"/>
      <c r="AF61" s="329"/>
      <c r="AG61" s="329"/>
      <c r="AH61" s="329"/>
      <c r="AI61" s="329"/>
      <c r="AJ61" s="329"/>
      <c r="AK61" s="329"/>
      <c r="AL61" s="329"/>
      <c r="AM61" s="329"/>
      <c r="AN61" s="329"/>
      <c r="AO61" s="329"/>
      <c r="AP61" s="329"/>
      <c r="AQ61" s="329"/>
      <c r="AR61" s="329"/>
      <c r="AS61" s="329"/>
      <c r="AT61" s="329"/>
      <c r="AU61" s="329"/>
      <c r="AV61" s="329"/>
      <c r="AW61" s="329"/>
      <c r="AX61" s="329"/>
      <c r="AY61" s="329"/>
      <c r="AZ61" s="329"/>
    </row>
    <row r="62" spans="3:52">
      <c r="AC62" s="329" t="s">
        <v>38</v>
      </c>
      <c r="AD62" s="329"/>
      <c r="AE62" s="329"/>
      <c r="AF62" s="329"/>
      <c r="AG62" s="329"/>
      <c r="AH62" s="329"/>
      <c r="AI62" s="329"/>
      <c r="AJ62" s="329"/>
      <c r="AK62" s="329"/>
      <c r="AL62" s="329"/>
      <c r="AM62" s="329"/>
      <c r="AN62" s="329"/>
      <c r="AO62" s="329"/>
      <c r="AP62" s="329"/>
      <c r="AQ62" s="329"/>
      <c r="AR62" s="329"/>
      <c r="AS62" s="329"/>
      <c r="AT62" s="329"/>
      <c r="AU62" s="329"/>
      <c r="AV62" s="329"/>
      <c r="AW62" s="329"/>
      <c r="AX62" s="329"/>
      <c r="AY62" s="329"/>
      <c r="AZ62" s="329"/>
    </row>
    <row r="63" spans="3:52">
      <c r="AC63" s="329"/>
      <c r="AD63" s="329"/>
      <c r="AE63" s="329"/>
      <c r="AF63" s="329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  <c r="AU63" s="329"/>
      <c r="AV63" s="329"/>
      <c r="AW63" s="329"/>
      <c r="AX63" s="329"/>
      <c r="AY63" s="329"/>
      <c r="AZ63" s="329"/>
    </row>
    <row r="64" spans="3:52">
      <c r="AC64" s="329" t="s">
        <v>212</v>
      </c>
      <c r="AD64" s="329"/>
      <c r="AE64" s="329"/>
      <c r="AF64" s="329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30"/>
      <c r="AX64" s="330"/>
      <c r="AY64" s="330"/>
      <c r="AZ64" s="330"/>
    </row>
    <row r="65" spans="29:52">
      <c r="AC65" s="329"/>
      <c r="AD65" s="329"/>
      <c r="AE65" s="329"/>
      <c r="AF65" s="329"/>
      <c r="AG65" s="330"/>
      <c r="AH65" s="330"/>
      <c r="AI65" s="330"/>
      <c r="AJ65" s="330"/>
      <c r="AK65" s="330"/>
      <c r="AL65" s="330"/>
      <c r="AM65" s="330"/>
      <c r="AN65" s="330"/>
      <c r="AO65" s="330"/>
      <c r="AP65" s="330"/>
      <c r="AQ65" s="330"/>
      <c r="AR65" s="330"/>
      <c r="AS65" s="330"/>
      <c r="AT65" s="330"/>
      <c r="AU65" s="330"/>
      <c r="AV65" s="330"/>
      <c r="AW65" s="330"/>
      <c r="AX65" s="330"/>
      <c r="AY65" s="330"/>
      <c r="AZ65" s="330"/>
    </row>
  </sheetData>
  <customSheetViews>
    <customSheetView guid="{F63A374B-2E7E-4669-87B0-97E26FB48C52}">
      <pageMargins left="0.78740157480314965" right="0.78740157480314965" top="0.78740157480314965" bottom="0.78740157480314965" header="0.51181102362204722" footer="0.51181102362204722"/>
      <pageSetup paperSize="9" orientation="portrait" horizontalDpi="300" verticalDpi="1200" r:id="rId1"/>
      <headerFooter alignWithMargins="0"/>
    </customSheetView>
  </customSheetViews>
  <mergeCells count="12">
    <mergeCell ref="AC64:AF65"/>
    <mergeCell ref="AG64:AZ65"/>
    <mergeCell ref="AJ3:AZ3"/>
    <mergeCell ref="AJ4:AZ4"/>
    <mergeCell ref="A15:BB15"/>
    <mergeCell ref="A16:BB16"/>
    <mergeCell ref="A20:BB20"/>
    <mergeCell ref="A23:BB23"/>
    <mergeCell ref="AC60:AF61"/>
    <mergeCell ref="AG60:AZ61"/>
    <mergeCell ref="AC62:AF63"/>
    <mergeCell ref="AG62:AZ63"/>
  </mergeCells>
  <phoneticPr fontId="3"/>
  <pageMargins left="0.78740157480314965" right="0.78740157480314965" top="0.78740157480314965" bottom="0.78740157480314965" header="0.51181102362204722" footer="0.51181102362204722"/>
  <pageSetup paperSize="9" scale="98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B69"/>
  <sheetViews>
    <sheetView showGridLines="0" view="pageBreakPreview" topLeftCell="A23" zoomScale="85" zoomScaleNormal="100" zoomScaleSheetLayoutView="85" workbookViewId="0">
      <selection activeCell="A42" sqref="A42:XFD46"/>
    </sheetView>
  </sheetViews>
  <sheetFormatPr defaultRowHeight="13.2"/>
  <cols>
    <col min="1" max="180" width="1.6640625" style="4" customWidth="1"/>
    <col min="181" max="256" width="9" style="4"/>
    <col min="257" max="436" width="1.6640625" style="4" customWidth="1"/>
    <col min="437" max="512" width="9" style="4"/>
    <col min="513" max="692" width="1.6640625" style="4" customWidth="1"/>
    <col min="693" max="768" width="9" style="4"/>
    <col min="769" max="948" width="1.6640625" style="4" customWidth="1"/>
    <col min="949" max="1024" width="9" style="4"/>
    <col min="1025" max="1204" width="1.6640625" style="4" customWidth="1"/>
    <col min="1205" max="1280" width="9" style="4"/>
    <col min="1281" max="1460" width="1.6640625" style="4" customWidth="1"/>
    <col min="1461" max="1536" width="9" style="4"/>
    <col min="1537" max="1716" width="1.6640625" style="4" customWidth="1"/>
    <col min="1717" max="1792" width="9" style="4"/>
    <col min="1793" max="1972" width="1.6640625" style="4" customWidth="1"/>
    <col min="1973" max="2048" width="9" style="4"/>
    <col min="2049" max="2228" width="1.6640625" style="4" customWidth="1"/>
    <col min="2229" max="2304" width="9" style="4"/>
    <col min="2305" max="2484" width="1.6640625" style="4" customWidth="1"/>
    <col min="2485" max="2560" width="9" style="4"/>
    <col min="2561" max="2740" width="1.6640625" style="4" customWidth="1"/>
    <col min="2741" max="2816" width="9" style="4"/>
    <col min="2817" max="2996" width="1.6640625" style="4" customWidth="1"/>
    <col min="2997" max="3072" width="9" style="4"/>
    <col min="3073" max="3252" width="1.6640625" style="4" customWidth="1"/>
    <col min="3253" max="3328" width="9" style="4"/>
    <col min="3329" max="3508" width="1.6640625" style="4" customWidth="1"/>
    <col min="3509" max="3584" width="9" style="4"/>
    <col min="3585" max="3764" width="1.6640625" style="4" customWidth="1"/>
    <col min="3765" max="3840" width="9" style="4"/>
    <col min="3841" max="4020" width="1.6640625" style="4" customWidth="1"/>
    <col min="4021" max="4096" width="9" style="4"/>
    <col min="4097" max="4276" width="1.6640625" style="4" customWidth="1"/>
    <col min="4277" max="4352" width="9" style="4"/>
    <col min="4353" max="4532" width="1.6640625" style="4" customWidth="1"/>
    <col min="4533" max="4608" width="9" style="4"/>
    <col min="4609" max="4788" width="1.6640625" style="4" customWidth="1"/>
    <col min="4789" max="4864" width="9" style="4"/>
    <col min="4865" max="5044" width="1.6640625" style="4" customWidth="1"/>
    <col min="5045" max="5120" width="9" style="4"/>
    <col min="5121" max="5300" width="1.6640625" style="4" customWidth="1"/>
    <col min="5301" max="5376" width="9" style="4"/>
    <col min="5377" max="5556" width="1.6640625" style="4" customWidth="1"/>
    <col min="5557" max="5632" width="9" style="4"/>
    <col min="5633" max="5812" width="1.6640625" style="4" customWidth="1"/>
    <col min="5813" max="5888" width="9" style="4"/>
    <col min="5889" max="6068" width="1.6640625" style="4" customWidth="1"/>
    <col min="6069" max="6144" width="9" style="4"/>
    <col min="6145" max="6324" width="1.6640625" style="4" customWidth="1"/>
    <col min="6325" max="6400" width="9" style="4"/>
    <col min="6401" max="6580" width="1.6640625" style="4" customWidth="1"/>
    <col min="6581" max="6656" width="9" style="4"/>
    <col min="6657" max="6836" width="1.6640625" style="4" customWidth="1"/>
    <col min="6837" max="6912" width="9" style="4"/>
    <col min="6913" max="7092" width="1.6640625" style="4" customWidth="1"/>
    <col min="7093" max="7168" width="9" style="4"/>
    <col min="7169" max="7348" width="1.6640625" style="4" customWidth="1"/>
    <col min="7349" max="7424" width="9" style="4"/>
    <col min="7425" max="7604" width="1.6640625" style="4" customWidth="1"/>
    <col min="7605" max="7680" width="9" style="4"/>
    <col min="7681" max="7860" width="1.6640625" style="4" customWidth="1"/>
    <col min="7861" max="7936" width="9" style="4"/>
    <col min="7937" max="8116" width="1.6640625" style="4" customWidth="1"/>
    <col min="8117" max="8192" width="9" style="4"/>
    <col min="8193" max="8372" width="1.6640625" style="4" customWidth="1"/>
    <col min="8373" max="8448" width="9" style="4"/>
    <col min="8449" max="8628" width="1.6640625" style="4" customWidth="1"/>
    <col min="8629" max="8704" width="9" style="4"/>
    <col min="8705" max="8884" width="1.6640625" style="4" customWidth="1"/>
    <col min="8885" max="8960" width="9" style="4"/>
    <col min="8961" max="9140" width="1.6640625" style="4" customWidth="1"/>
    <col min="9141" max="9216" width="9" style="4"/>
    <col min="9217" max="9396" width="1.6640625" style="4" customWidth="1"/>
    <col min="9397" max="9472" width="9" style="4"/>
    <col min="9473" max="9652" width="1.6640625" style="4" customWidth="1"/>
    <col min="9653" max="9728" width="9" style="4"/>
    <col min="9729" max="9908" width="1.6640625" style="4" customWidth="1"/>
    <col min="9909" max="9984" width="9" style="4"/>
    <col min="9985" max="10164" width="1.6640625" style="4" customWidth="1"/>
    <col min="10165" max="10240" width="9" style="4"/>
    <col min="10241" max="10420" width="1.6640625" style="4" customWidth="1"/>
    <col min="10421" max="10496" width="9" style="4"/>
    <col min="10497" max="10676" width="1.6640625" style="4" customWidth="1"/>
    <col min="10677" max="10752" width="9" style="4"/>
    <col min="10753" max="10932" width="1.6640625" style="4" customWidth="1"/>
    <col min="10933" max="11008" width="9" style="4"/>
    <col min="11009" max="11188" width="1.6640625" style="4" customWidth="1"/>
    <col min="11189" max="11264" width="9" style="4"/>
    <col min="11265" max="11444" width="1.6640625" style="4" customWidth="1"/>
    <col min="11445" max="11520" width="9" style="4"/>
    <col min="11521" max="11700" width="1.6640625" style="4" customWidth="1"/>
    <col min="11701" max="11776" width="9" style="4"/>
    <col min="11777" max="11956" width="1.6640625" style="4" customWidth="1"/>
    <col min="11957" max="12032" width="9" style="4"/>
    <col min="12033" max="12212" width="1.6640625" style="4" customWidth="1"/>
    <col min="12213" max="12288" width="9" style="4"/>
    <col min="12289" max="12468" width="1.6640625" style="4" customWidth="1"/>
    <col min="12469" max="12544" width="9" style="4"/>
    <col min="12545" max="12724" width="1.6640625" style="4" customWidth="1"/>
    <col min="12725" max="12800" width="9" style="4"/>
    <col min="12801" max="12980" width="1.6640625" style="4" customWidth="1"/>
    <col min="12981" max="13056" width="9" style="4"/>
    <col min="13057" max="13236" width="1.6640625" style="4" customWidth="1"/>
    <col min="13237" max="13312" width="9" style="4"/>
    <col min="13313" max="13492" width="1.6640625" style="4" customWidth="1"/>
    <col min="13493" max="13568" width="9" style="4"/>
    <col min="13569" max="13748" width="1.6640625" style="4" customWidth="1"/>
    <col min="13749" max="13824" width="9" style="4"/>
    <col min="13825" max="14004" width="1.6640625" style="4" customWidth="1"/>
    <col min="14005" max="14080" width="9" style="4"/>
    <col min="14081" max="14260" width="1.6640625" style="4" customWidth="1"/>
    <col min="14261" max="14336" width="9" style="4"/>
    <col min="14337" max="14516" width="1.6640625" style="4" customWidth="1"/>
    <col min="14517" max="14592" width="9" style="4"/>
    <col min="14593" max="14772" width="1.6640625" style="4" customWidth="1"/>
    <col min="14773" max="14848" width="9" style="4"/>
    <col min="14849" max="15028" width="1.6640625" style="4" customWidth="1"/>
    <col min="15029" max="15104" width="9" style="4"/>
    <col min="15105" max="15284" width="1.6640625" style="4" customWidth="1"/>
    <col min="15285" max="15360" width="9" style="4"/>
    <col min="15361" max="15540" width="1.6640625" style="4" customWidth="1"/>
    <col min="15541" max="15616" width="9" style="4"/>
    <col min="15617" max="15796" width="1.6640625" style="4" customWidth="1"/>
    <col min="15797" max="15872" width="9" style="4"/>
    <col min="15873" max="16052" width="1.6640625" style="4" customWidth="1"/>
    <col min="16053" max="16128" width="9" style="4"/>
    <col min="16129" max="16308" width="1.6640625" style="4" customWidth="1"/>
    <col min="16309" max="16384" width="9" style="4"/>
  </cols>
  <sheetData>
    <row r="1" spans="1:54">
      <c r="A1" s="4" t="s">
        <v>68</v>
      </c>
    </row>
    <row r="2" spans="1:54" ht="6.75" customHeight="1"/>
    <row r="3" spans="1:54">
      <c r="AJ3" s="331" t="s">
        <v>32</v>
      </c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5"/>
    </row>
    <row r="4" spans="1:54">
      <c r="AJ4" s="331" t="s">
        <v>188</v>
      </c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</row>
    <row r="5" spans="1:54" ht="3.75" customHeight="1"/>
    <row r="7" spans="1:54">
      <c r="C7" s="4" t="s">
        <v>33</v>
      </c>
    </row>
    <row r="11" spans="1:54">
      <c r="AB11" s="119" t="s">
        <v>214</v>
      </c>
    </row>
    <row r="13" spans="1:54" ht="13.5" customHeight="1"/>
    <row r="15" spans="1:54">
      <c r="A15" s="332" t="s">
        <v>201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  <c r="AT15" s="332"/>
      <c r="AU15" s="332"/>
      <c r="AV15" s="332"/>
      <c r="AW15" s="332"/>
      <c r="AX15" s="332"/>
      <c r="AY15" s="332"/>
      <c r="AZ15" s="332"/>
      <c r="BA15" s="332"/>
      <c r="BB15" s="332"/>
    </row>
    <row r="16" spans="1:54">
      <c r="A16" s="333" t="s">
        <v>200</v>
      </c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</row>
    <row r="19" spans="1:54">
      <c r="C19" s="119"/>
      <c r="D19" s="119"/>
      <c r="E19" s="119"/>
      <c r="F19" s="119"/>
    </row>
    <row r="20" spans="1:54">
      <c r="A20" s="334" t="s">
        <v>196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  <c r="AT20" s="334"/>
      <c r="AU20" s="334"/>
      <c r="AV20" s="334"/>
      <c r="AW20" s="334"/>
      <c r="AX20" s="334"/>
      <c r="AY20" s="334"/>
      <c r="AZ20" s="334"/>
      <c r="BA20" s="334"/>
      <c r="BB20" s="334"/>
    </row>
    <row r="21" spans="1:54">
      <c r="A21" s="334"/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334"/>
      <c r="AQ21" s="334"/>
      <c r="AR21" s="334"/>
      <c r="AS21" s="334"/>
      <c r="AT21" s="334"/>
      <c r="AU21" s="334"/>
      <c r="AV21" s="334"/>
      <c r="AW21" s="334"/>
      <c r="AX21" s="334"/>
      <c r="AY21" s="334"/>
      <c r="AZ21" s="334"/>
      <c r="BA21" s="334"/>
      <c r="BB21" s="334"/>
    </row>
    <row r="24" spans="1:54">
      <c r="A24" s="332" t="s">
        <v>34</v>
      </c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</row>
    <row r="25" spans="1:5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7" spans="1:54">
      <c r="C27" s="4" t="s">
        <v>74</v>
      </c>
      <c r="U27" s="4" t="s">
        <v>75</v>
      </c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4" t="s">
        <v>3</v>
      </c>
    </row>
    <row r="29" spans="1:54">
      <c r="C29" s="4" t="s">
        <v>72</v>
      </c>
      <c r="U29" s="4" t="s">
        <v>75</v>
      </c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4" t="s">
        <v>3</v>
      </c>
    </row>
    <row r="31" spans="1:54">
      <c r="C31" s="4" t="s">
        <v>73</v>
      </c>
      <c r="U31" s="4" t="s">
        <v>75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4" t="s">
        <v>3</v>
      </c>
    </row>
    <row r="34" spans="3:3">
      <c r="C34" s="4" t="s">
        <v>232</v>
      </c>
    </row>
    <row r="35" spans="3:3" ht="6.75" customHeight="1"/>
    <row r="36" spans="3:3">
      <c r="C36" s="4" t="s">
        <v>101</v>
      </c>
    </row>
    <row r="37" spans="3:3" ht="6.75" customHeight="1"/>
    <row r="38" spans="3:3">
      <c r="C38" s="4" t="s">
        <v>77</v>
      </c>
    </row>
    <row r="39" spans="3:3" ht="6.75" customHeight="1"/>
    <row r="40" spans="3:3">
      <c r="C40" s="4" t="s">
        <v>246</v>
      </c>
    </row>
    <row r="41" spans="3:3" ht="7.8" customHeight="1"/>
    <row r="42" spans="3:3" s="119" customFormat="1">
      <c r="C42" s="119" t="s">
        <v>290</v>
      </c>
    </row>
    <row r="43" spans="3:3" ht="6.75" customHeight="1"/>
    <row r="44" spans="3:3">
      <c r="C44" s="4" t="s">
        <v>291</v>
      </c>
    </row>
    <row r="45" spans="3:3" ht="6.75" customHeight="1"/>
    <row r="46" spans="3:3">
      <c r="C46" s="4" t="s">
        <v>292</v>
      </c>
    </row>
    <row r="47" spans="3:3" ht="6.75" customHeight="1"/>
    <row r="48" spans="3:3">
      <c r="C48" s="4" t="s">
        <v>241</v>
      </c>
    </row>
    <row r="49" spans="3:52" ht="6.75" customHeight="1"/>
    <row r="50" spans="3:52">
      <c r="C50" s="4" t="s">
        <v>242</v>
      </c>
    </row>
    <row r="51" spans="3:52" ht="6.75" customHeight="1"/>
    <row r="52" spans="3:52">
      <c r="C52" s="4" t="s">
        <v>243</v>
      </c>
    </row>
    <row r="53" spans="3:52" ht="6.75" customHeight="1"/>
    <row r="54" spans="3:52">
      <c r="C54" s="4" t="s">
        <v>244</v>
      </c>
    </row>
    <row r="55" spans="3:52" ht="6.75" customHeight="1"/>
    <row r="56" spans="3:52">
      <c r="C56" s="119" t="s">
        <v>262</v>
      </c>
    </row>
    <row r="57" spans="3:52" ht="4.8" customHeight="1">
      <c r="C57" s="119"/>
    </row>
    <row r="58" spans="3:52" ht="12.6" customHeight="1">
      <c r="C58" s="119" t="s">
        <v>289</v>
      </c>
    </row>
    <row r="59" spans="3:52" ht="15.6" customHeight="1"/>
    <row r="60" spans="3:52">
      <c r="D60" s="119" t="s">
        <v>263</v>
      </c>
    </row>
    <row r="61" spans="3:52">
      <c r="D61" s="4" t="s">
        <v>275</v>
      </c>
    </row>
    <row r="63" spans="3:52" ht="13.5" customHeight="1">
      <c r="AC63" s="16" t="s">
        <v>36</v>
      </c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8"/>
    </row>
    <row r="64" spans="3:52">
      <c r="AC64" s="329" t="s">
        <v>37</v>
      </c>
      <c r="AD64" s="329"/>
      <c r="AE64" s="329"/>
      <c r="AF64" s="329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  <c r="AU64" s="329"/>
      <c r="AV64" s="329"/>
      <c r="AW64" s="329"/>
      <c r="AX64" s="329"/>
      <c r="AY64" s="329"/>
      <c r="AZ64" s="329"/>
    </row>
    <row r="65" spans="29:52">
      <c r="AC65" s="329"/>
      <c r="AD65" s="329"/>
      <c r="AE65" s="329"/>
      <c r="AF65" s="329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  <c r="AU65" s="329"/>
      <c r="AV65" s="329"/>
      <c r="AW65" s="329"/>
      <c r="AX65" s="329"/>
      <c r="AY65" s="329"/>
      <c r="AZ65" s="329"/>
    </row>
    <row r="66" spans="29:52">
      <c r="AC66" s="329" t="s">
        <v>38</v>
      </c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29"/>
      <c r="AW66" s="329"/>
      <c r="AX66" s="329"/>
      <c r="AY66" s="329"/>
      <c r="AZ66" s="329"/>
    </row>
    <row r="67" spans="29:52">
      <c r="AC67" s="329"/>
      <c r="AD67" s="329"/>
      <c r="AE67" s="329"/>
      <c r="AF67" s="329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29"/>
      <c r="AT67" s="329"/>
      <c r="AU67" s="329"/>
      <c r="AV67" s="329"/>
      <c r="AW67" s="329"/>
      <c r="AX67" s="329"/>
      <c r="AY67" s="329"/>
      <c r="AZ67" s="329"/>
    </row>
    <row r="68" spans="29:52">
      <c r="AC68" s="329" t="s">
        <v>212</v>
      </c>
      <c r="AD68" s="329"/>
      <c r="AE68" s="329"/>
      <c r="AF68" s="329"/>
      <c r="AG68" s="329"/>
      <c r="AH68" s="329"/>
      <c r="AI68" s="329"/>
      <c r="AJ68" s="329"/>
      <c r="AK68" s="329"/>
      <c r="AL68" s="329"/>
      <c r="AM68" s="329"/>
      <c r="AN68" s="329"/>
      <c r="AO68" s="329"/>
      <c r="AP68" s="329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</row>
    <row r="69" spans="29:52"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29"/>
      <c r="AP69" s="329"/>
      <c r="AQ69" s="329"/>
      <c r="AR69" s="329"/>
      <c r="AS69" s="329"/>
      <c r="AT69" s="329"/>
      <c r="AU69" s="329"/>
      <c r="AV69" s="329"/>
      <c r="AW69" s="329"/>
      <c r="AX69" s="329"/>
      <c r="AY69" s="329"/>
      <c r="AZ69" s="329"/>
    </row>
  </sheetData>
  <customSheetViews>
    <customSheetView guid="{F63A374B-2E7E-4669-87B0-97E26FB48C52}">
      <selection activeCell="R54" sqref="R54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mergeCells count="12">
    <mergeCell ref="AC64:AF65"/>
    <mergeCell ref="AG64:AZ65"/>
    <mergeCell ref="AC68:AF69"/>
    <mergeCell ref="AG68:AZ69"/>
    <mergeCell ref="AJ3:AZ3"/>
    <mergeCell ref="AJ4:AZ4"/>
    <mergeCell ref="A15:BB15"/>
    <mergeCell ref="A16:BB16"/>
    <mergeCell ref="A20:BB21"/>
    <mergeCell ref="A24:BB24"/>
    <mergeCell ref="AC66:AF67"/>
    <mergeCell ref="AG66:AZ67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B68"/>
  <sheetViews>
    <sheetView showGridLines="0" view="pageBreakPreview" topLeftCell="A34" zoomScale="115" zoomScaleNormal="100" zoomScaleSheetLayoutView="115" workbookViewId="0">
      <selection activeCell="D60" sqref="D60"/>
    </sheetView>
  </sheetViews>
  <sheetFormatPr defaultRowHeight="13.2"/>
  <cols>
    <col min="1" max="180" width="1.6640625" style="4" customWidth="1"/>
    <col min="181" max="256" width="9" style="4"/>
    <col min="257" max="436" width="1.6640625" style="4" customWidth="1"/>
    <col min="437" max="512" width="9" style="4"/>
    <col min="513" max="692" width="1.6640625" style="4" customWidth="1"/>
    <col min="693" max="768" width="9" style="4"/>
    <col min="769" max="948" width="1.6640625" style="4" customWidth="1"/>
    <col min="949" max="1024" width="9" style="4"/>
    <col min="1025" max="1204" width="1.6640625" style="4" customWidth="1"/>
    <col min="1205" max="1280" width="9" style="4"/>
    <col min="1281" max="1460" width="1.6640625" style="4" customWidth="1"/>
    <col min="1461" max="1536" width="9" style="4"/>
    <col min="1537" max="1716" width="1.6640625" style="4" customWidth="1"/>
    <col min="1717" max="1792" width="9" style="4"/>
    <col min="1793" max="1972" width="1.6640625" style="4" customWidth="1"/>
    <col min="1973" max="2048" width="9" style="4"/>
    <col min="2049" max="2228" width="1.6640625" style="4" customWidth="1"/>
    <col min="2229" max="2304" width="9" style="4"/>
    <col min="2305" max="2484" width="1.6640625" style="4" customWidth="1"/>
    <col min="2485" max="2560" width="9" style="4"/>
    <col min="2561" max="2740" width="1.6640625" style="4" customWidth="1"/>
    <col min="2741" max="2816" width="9" style="4"/>
    <col min="2817" max="2996" width="1.6640625" style="4" customWidth="1"/>
    <col min="2997" max="3072" width="9" style="4"/>
    <col min="3073" max="3252" width="1.6640625" style="4" customWidth="1"/>
    <col min="3253" max="3328" width="9" style="4"/>
    <col min="3329" max="3508" width="1.6640625" style="4" customWidth="1"/>
    <col min="3509" max="3584" width="9" style="4"/>
    <col min="3585" max="3764" width="1.6640625" style="4" customWidth="1"/>
    <col min="3765" max="3840" width="9" style="4"/>
    <col min="3841" max="4020" width="1.6640625" style="4" customWidth="1"/>
    <col min="4021" max="4096" width="9" style="4"/>
    <col min="4097" max="4276" width="1.6640625" style="4" customWidth="1"/>
    <col min="4277" max="4352" width="9" style="4"/>
    <col min="4353" max="4532" width="1.6640625" style="4" customWidth="1"/>
    <col min="4533" max="4608" width="9" style="4"/>
    <col min="4609" max="4788" width="1.6640625" style="4" customWidth="1"/>
    <col min="4789" max="4864" width="9" style="4"/>
    <col min="4865" max="5044" width="1.6640625" style="4" customWidth="1"/>
    <col min="5045" max="5120" width="9" style="4"/>
    <col min="5121" max="5300" width="1.6640625" style="4" customWidth="1"/>
    <col min="5301" max="5376" width="9" style="4"/>
    <col min="5377" max="5556" width="1.6640625" style="4" customWidth="1"/>
    <col min="5557" max="5632" width="9" style="4"/>
    <col min="5633" max="5812" width="1.6640625" style="4" customWidth="1"/>
    <col min="5813" max="5888" width="9" style="4"/>
    <col min="5889" max="6068" width="1.6640625" style="4" customWidth="1"/>
    <col min="6069" max="6144" width="9" style="4"/>
    <col min="6145" max="6324" width="1.6640625" style="4" customWidth="1"/>
    <col min="6325" max="6400" width="9" style="4"/>
    <col min="6401" max="6580" width="1.6640625" style="4" customWidth="1"/>
    <col min="6581" max="6656" width="9" style="4"/>
    <col min="6657" max="6836" width="1.6640625" style="4" customWidth="1"/>
    <col min="6837" max="6912" width="9" style="4"/>
    <col min="6913" max="7092" width="1.6640625" style="4" customWidth="1"/>
    <col min="7093" max="7168" width="9" style="4"/>
    <col min="7169" max="7348" width="1.6640625" style="4" customWidth="1"/>
    <col min="7349" max="7424" width="9" style="4"/>
    <col min="7425" max="7604" width="1.6640625" style="4" customWidth="1"/>
    <col min="7605" max="7680" width="9" style="4"/>
    <col min="7681" max="7860" width="1.6640625" style="4" customWidth="1"/>
    <col min="7861" max="7936" width="9" style="4"/>
    <col min="7937" max="8116" width="1.6640625" style="4" customWidth="1"/>
    <col min="8117" max="8192" width="9" style="4"/>
    <col min="8193" max="8372" width="1.6640625" style="4" customWidth="1"/>
    <col min="8373" max="8448" width="9" style="4"/>
    <col min="8449" max="8628" width="1.6640625" style="4" customWidth="1"/>
    <col min="8629" max="8704" width="9" style="4"/>
    <col min="8705" max="8884" width="1.6640625" style="4" customWidth="1"/>
    <col min="8885" max="8960" width="9" style="4"/>
    <col min="8961" max="9140" width="1.6640625" style="4" customWidth="1"/>
    <col min="9141" max="9216" width="9" style="4"/>
    <col min="9217" max="9396" width="1.6640625" style="4" customWidth="1"/>
    <col min="9397" max="9472" width="9" style="4"/>
    <col min="9473" max="9652" width="1.6640625" style="4" customWidth="1"/>
    <col min="9653" max="9728" width="9" style="4"/>
    <col min="9729" max="9908" width="1.6640625" style="4" customWidth="1"/>
    <col min="9909" max="9984" width="9" style="4"/>
    <col min="9985" max="10164" width="1.6640625" style="4" customWidth="1"/>
    <col min="10165" max="10240" width="9" style="4"/>
    <col min="10241" max="10420" width="1.6640625" style="4" customWidth="1"/>
    <col min="10421" max="10496" width="9" style="4"/>
    <col min="10497" max="10676" width="1.6640625" style="4" customWidth="1"/>
    <col min="10677" max="10752" width="9" style="4"/>
    <col min="10753" max="10932" width="1.6640625" style="4" customWidth="1"/>
    <col min="10933" max="11008" width="9" style="4"/>
    <col min="11009" max="11188" width="1.6640625" style="4" customWidth="1"/>
    <col min="11189" max="11264" width="9" style="4"/>
    <col min="11265" max="11444" width="1.6640625" style="4" customWidth="1"/>
    <col min="11445" max="11520" width="9" style="4"/>
    <col min="11521" max="11700" width="1.6640625" style="4" customWidth="1"/>
    <col min="11701" max="11776" width="9" style="4"/>
    <col min="11777" max="11956" width="1.6640625" style="4" customWidth="1"/>
    <col min="11957" max="12032" width="9" style="4"/>
    <col min="12033" max="12212" width="1.6640625" style="4" customWidth="1"/>
    <col min="12213" max="12288" width="9" style="4"/>
    <col min="12289" max="12468" width="1.6640625" style="4" customWidth="1"/>
    <col min="12469" max="12544" width="9" style="4"/>
    <col min="12545" max="12724" width="1.6640625" style="4" customWidth="1"/>
    <col min="12725" max="12800" width="9" style="4"/>
    <col min="12801" max="12980" width="1.6640625" style="4" customWidth="1"/>
    <col min="12981" max="13056" width="9" style="4"/>
    <col min="13057" max="13236" width="1.6640625" style="4" customWidth="1"/>
    <col min="13237" max="13312" width="9" style="4"/>
    <col min="13313" max="13492" width="1.6640625" style="4" customWidth="1"/>
    <col min="13493" max="13568" width="9" style="4"/>
    <col min="13569" max="13748" width="1.6640625" style="4" customWidth="1"/>
    <col min="13749" max="13824" width="9" style="4"/>
    <col min="13825" max="14004" width="1.6640625" style="4" customWidth="1"/>
    <col min="14005" max="14080" width="9" style="4"/>
    <col min="14081" max="14260" width="1.6640625" style="4" customWidth="1"/>
    <col min="14261" max="14336" width="9" style="4"/>
    <col min="14337" max="14516" width="1.6640625" style="4" customWidth="1"/>
    <col min="14517" max="14592" width="9" style="4"/>
    <col min="14593" max="14772" width="1.6640625" style="4" customWidth="1"/>
    <col min="14773" max="14848" width="9" style="4"/>
    <col min="14849" max="15028" width="1.6640625" style="4" customWidth="1"/>
    <col min="15029" max="15104" width="9" style="4"/>
    <col min="15105" max="15284" width="1.6640625" style="4" customWidth="1"/>
    <col min="15285" max="15360" width="9" style="4"/>
    <col min="15361" max="15540" width="1.6640625" style="4" customWidth="1"/>
    <col min="15541" max="15616" width="9" style="4"/>
    <col min="15617" max="15796" width="1.6640625" style="4" customWidth="1"/>
    <col min="15797" max="15872" width="9" style="4"/>
    <col min="15873" max="16052" width="1.6640625" style="4" customWidth="1"/>
    <col min="16053" max="16128" width="9" style="4"/>
    <col min="16129" max="16308" width="1.6640625" style="4" customWidth="1"/>
    <col min="16309" max="16384" width="9" style="4"/>
  </cols>
  <sheetData>
    <row r="1" spans="1:54">
      <c r="A1" s="4" t="s">
        <v>67</v>
      </c>
    </row>
    <row r="2" spans="1:54" ht="4.5" customHeight="1"/>
    <row r="3" spans="1:54">
      <c r="AJ3" s="331" t="s">
        <v>32</v>
      </c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5"/>
    </row>
    <row r="4" spans="1:54">
      <c r="AJ4" s="331" t="s">
        <v>188</v>
      </c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</row>
    <row r="5" spans="1:54" ht="7.5" customHeight="1"/>
    <row r="7" spans="1:54">
      <c r="C7" s="4" t="s">
        <v>33</v>
      </c>
    </row>
    <row r="11" spans="1:54">
      <c r="AB11" s="119" t="s">
        <v>214</v>
      </c>
    </row>
    <row r="15" spans="1:54">
      <c r="A15" s="332" t="s">
        <v>199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  <c r="AT15" s="332"/>
      <c r="AU15" s="332"/>
      <c r="AV15" s="332"/>
      <c r="AW15" s="332"/>
      <c r="AX15" s="332"/>
      <c r="AY15" s="332"/>
      <c r="AZ15" s="332"/>
      <c r="BA15" s="332"/>
      <c r="BB15" s="332"/>
    </row>
    <row r="16" spans="1:54">
      <c r="A16" s="333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</row>
    <row r="19" spans="1:54">
      <c r="C19" s="119"/>
      <c r="D19" s="119"/>
      <c r="E19" s="119"/>
      <c r="F19" s="119"/>
    </row>
    <row r="20" spans="1:54">
      <c r="A20" s="334" t="s">
        <v>195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  <c r="AT20" s="334"/>
      <c r="AU20" s="334"/>
      <c r="AV20" s="334"/>
      <c r="AW20" s="334"/>
      <c r="AX20" s="334"/>
      <c r="AY20" s="334"/>
      <c r="AZ20" s="334"/>
      <c r="BA20" s="334"/>
      <c r="BB20" s="334"/>
    </row>
    <row r="21" spans="1:54">
      <c r="A21" s="334"/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334"/>
      <c r="AQ21" s="334"/>
      <c r="AR21" s="334"/>
      <c r="AS21" s="334"/>
      <c r="AT21" s="334"/>
      <c r="AU21" s="334"/>
      <c r="AV21" s="334"/>
      <c r="AW21" s="334"/>
      <c r="AX21" s="334"/>
      <c r="AY21" s="334"/>
      <c r="AZ21" s="334"/>
      <c r="BA21" s="334"/>
      <c r="BB21" s="334"/>
    </row>
    <row r="24" spans="1:54">
      <c r="A24" s="332" t="s">
        <v>34</v>
      </c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</row>
    <row r="25" spans="1:5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7" spans="1:54">
      <c r="C27" s="4" t="s">
        <v>99</v>
      </c>
      <c r="O27" s="4" t="s">
        <v>75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4" t="s">
        <v>3</v>
      </c>
    </row>
    <row r="30" spans="1:54">
      <c r="C30" s="4" t="s">
        <v>232</v>
      </c>
    </row>
    <row r="31" spans="1:54" ht="6.75" customHeight="1"/>
    <row r="32" spans="1:54">
      <c r="C32" s="4" t="s">
        <v>95</v>
      </c>
    </row>
    <row r="33" spans="3:3" ht="6.75" customHeight="1"/>
    <row r="34" spans="3:3">
      <c r="C34" s="4" t="s">
        <v>98</v>
      </c>
    </row>
    <row r="35" spans="3:3" ht="6.75" customHeight="1"/>
    <row r="36" spans="3:3">
      <c r="C36" s="4" t="s">
        <v>248</v>
      </c>
    </row>
    <row r="37" spans="3:3" ht="6.75" customHeight="1"/>
    <row r="38" spans="3:3" s="119" customFormat="1">
      <c r="C38" s="119" t="s">
        <v>290</v>
      </c>
    </row>
    <row r="39" spans="3:3" ht="6.75" customHeight="1"/>
    <row r="40" spans="3:3">
      <c r="C40" s="4" t="s">
        <v>291</v>
      </c>
    </row>
    <row r="41" spans="3:3" ht="6.75" customHeight="1"/>
    <row r="42" spans="3:3">
      <c r="C42" s="4" t="s">
        <v>292</v>
      </c>
    </row>
    <row r="43" spans="3:3" ht="6.75" customHeight="1"/>
    <row r="44" spans="3:3">
      <c r="C44" s="4" t="s">
        <v>241</v>
      </c>
    </row>
    <row r="45" spans="3:3" ht="6.75" customHeight="1"/>
    <row r="46" spans="3:3">
      <c r="C46" s="4" t="s">
        <v>242</v>
      </c>
    </row>
    <row r="47" spans="3:3" ht="6.75" customHeight="1"/>
    <row r="48" spans="3:3">
      <c r="C48" s="4" t="s">
        <v>243</v>
      </c>
    </row>
    <row r="49" spans="3:52" ht="6.75" customHeight="1"/>
    <row r="50" spans="3:52" ht="13.5" customHeight="1">
      <c r="C50" s="4" t="s">
        <v>249</v>
      </c>
    </row>
    <row r="51" spans="3:52" ht="6.75" customHeight="1"/>
    <row r="52" spans="3:52" ht="13.5" customHeight="1">
      <c r="C52" s="4" t="s">
        <v>250</v>
      </c>
    </row>
    <row r="53" spans="3:52" ht="6.75" customHeight="1"/>
    <row r="54" spans="3:52">
      <c r="C54" s="4" t="s">
        <v>251</v>
      </c>
    </row>
    <row r="55" spans="3:52" ht="6.75" customHeight="1"/>
    <row r="56" spans="3:52">
      <c r="C56" s="4" t="s">
        <v>252</v>
      </c>
    </row>
    <row r="57" spans="3:52" ht="5.25" customHeight="1"/>
    <row r="58" spans="3:52">
      <c r="D58" s="4" t="s">
        <v>253</v>
      </c>
    </row>
    <row r="59" spans="3:52">
      <c r="D59" s="4" t="s">
        <v>293</v>
      </c>
    </row>
    <row r="60" spans="3:52" ht="5.25" customHeight="1"/>
    <row r="62" spans="3:52" ht="13.5" customHeight="1">
      <c r="AC62" s="16" t="s">
        <v>36</v>
      </c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8"/>
    </row>
    <row r="63" spans="3:52">
      <c r="AC63" s="329" t="s">
        <v>37</v>
      </c>
      <c r="AD63" s="329"/>
      <c r="AE63" s="329"/>
      <c r="AF63" s="329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  <c r="AU63" s="329"/>
      <c r="AV63" s="329"/>
      <c r="AW63" s="329"/>
      <c r="AX63" s="329"/>
      <c r="AY63" s="329"/>
      <c r="AZ63" s="329"/>
    </row>
    <row r="64" spans="3:52">
      <c r="AC64" s="329"/>
      <c r="AD64" s="329"/>
      <c r="AE64" s="329"/>
      <c r="AF64" s="329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  <c r="AU64" s="329"/>
      <c r="AV64" s="329"/>
      <c r="AW64" s="329"/>
      <c r="AX64" s="329"/>
      <c r="AY64" s="329"/>
      <c r="AZ64" s="329"/>
    </row>
    <row r="65" spans="29:52">
      <c r="AC65" s="329" t="s">
        <v>38</v>
      </c>
      <c r="AD65" s="329"/>
      <c r="AE65" s="329"/>
      <c r="AF65" s="329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  <c r="AU65" s="329"/>
      <c r="AV65" s="329"/>
      <c r="AW65" s="329"/>
      <c r="AX65" s="329"/>
      <c r="AY65" s="329"/>
      <c r="AZ65" s="329"/>
    </row>
    <row r="66" spans="29:52"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29"/>
      <c r="AW66" s="329"/>
      <c r="AX66" s="329"/>
      <c r="AY66" s="329"/>
      <c r="AZ66" s="329"/>
    </row>
    <row r="67" spans="29:52">
      <c r="AC67" s="329" t="s">
        <v>212</v>
      </c>
      <c r="AD67" s="329"/>
      <c r="AE67" s="329"/>
      <c r="AF67" s="329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29"/>
      <c r="AT67" s="329"/>
      <c r="AU67" s="329"/>
      <c r="AV67" s="329"/>
      <c r="AW67" s="329"/>
      <c r="AX67" s="329"/>
      <c r="AY67" s="329"/>
      <c r="AZ67" s="329"/>
    </row>
    <row r="68" spans="29:52">
      <c r="AC68" s="329"/>
      <c r="AD68" s="329"/>
      <c r="AE68" s="329"/>
      <c r="AF68" s="329"/>
      <c r="AG68" s="329"/>
      <c r="AH68" s="329"/>
      <c r="AI68" s="329"/>
      <c r="AJ68" s="329"/>
      <c r="AK68" s="329"/>
      <c r="AL68" s="329"/>
      <c r="AM68" s="329"/>
      <c r="AN68" s="329"/>
      <c r="AO68" s="329"/>
      <c r="AP68" s="329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</row>
  </sheetData>
  <customSheetViews>
    <customSheetView guid="{F63A374B-2E7E-4669-87B0-97E26FB48C52}">
      <selection activeCell="A15" sqref="A15:BB15"/>
      <pageMargins left="0.7" right="0.7" top="0.75" bottom="0.75" header="0.3" footer="0.3"/>
      <pageSetup paperSize="9" orientation="portrait" r:id="rId1"/>
    </customSheetView>
  </customSheetViews>
  <mergeCells count="12">
    <mergeCell ref="AC63:AF64"/>
    <mergeCell ref="AG63:AZ64"/>
    <mergeCell ref="AC67:AF68"/>
    <mergeCell ref="AG67:AZ68"/>
    <mergeCell ref="AJ3:AZ3"/>
    <mergeCell ref="AJ4:AZ4"/>
    <mergeCell ref="A15:BB15"/>
    <mergeCell ref="A16:BB16"/>
    <mergeCell ref="A20:BB21"/>
    <mergeCell ref="A24:BB24"/>
    <mergeCell ref="AC65:AF66"/>
    <mergeCell ref="AG65:AZ66"/>
  </mergeCells>
  <phoneticPr fontId="3"/>
  <pageMargins left="0.7" right="0.7" top="0.75" bottom="0.75" header="0.3" footer="0.3"/>
  <pageSetup paperSize="9" scale="9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CG34"/>
  <sheetViews>
    <sheetView showGridLines="0" view="pageBreakPreview" topLeftCell="A6" zoomScale="85" zoomScaleNormal="100" zoomScaleSheetLayoutView="85" workbookViewId="0">
      <selection activeCell="F40" sqref="F40"/>
    </sheetView>
  </sheetViews>
  <sheetFormatPr defaultRowHeight="13.2"/>
  <cols>
    <col min="1" max="1" width="0.5546875" style="4" customWidth="1"/>
    <col min="2" max="2" width="2.33203125" style="4" customWidth="1"/>
    <col min="3" max="3" width="2.77734375" style="4" customWidth="1"/>
    <col min="4" max="5" width="13.21875" style="4" customWidth="1"/>
    <col min="6" max="6" width="16.6640625" style="4" customWidth="1"/>
    <col min="7" max="26" width="1.6640625" style="4" customWidth="1"/>
    <col min="27" max="34" width="1.88671875" style="4" customWidth="1"/>
    <col min="35" max="40" width="2" style="4" customWidth="1"/>
    <col min="41" max="85" width="1.6640625" style="4" customWidth="1"/>
    <col min="86" max="89" width="1.77734375" customWidth="1"/>
  </cols>
  <sheetData>
    <row r="1" spans="1:85">
      <c r="A1" s="11" t="s">
        <v>83</v>
      </c>
    </row>
    <row r="2" spans="1:85" ht="20.25" customHeight="1">
      <c r="A2" s="396" t="s">
        <v>194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  <c r="BG2" s="396"/>
      <c r="BH2" s="396"/>
      <c r="BI2" s="396"/>
      <c r="BJ2" s="396"/>
      <c r="BK2" s="396"/>
      <c r="BL2" s="396"/>
      <c r="BM2" s="396"/>
      <c r="BN2" s="396"/>
      <c r="BO2" s="396"/>
      <c r="BP2" s="396"/>
      <c r="BQ2" s="396"/>
      <c r="BR2" s="396"/>
      <c r="BS2" s="396"/>
      <c r="BT2" s="396"/>
      <c r="BU2" s="396"/>
      <c r="BV2" s="396"/>
      <c r="BW2" s="396"/>
      <c r="BX2" s="396"/>
      <c r="BY2" s="396"/>
      <c r="BZ2" s="396"/>
      <c r="CA2" s="396"/>
      <c r="CB2" s="396"/>
      <c r="CC2" s="396"/>
      <c r="CD2" s="396"/>
      <c r="CE2" s="396"/>
      <c r="CF2" s="396"/>
      <c r="CG2" s="396"/>
    </row>
    <row r="3" spans="1:8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85" s="4" customFormat="1"/>
    <row r="5" spans="1:85" s="4" customFormat="1"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</row>
    <row r="6" spans="1:85" s="4" customFormat="1">
      <c r="AO6" s="332" t="s">
        <v>230</v>
      </c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</row>
    <row r="7" spans="1:8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</row>
    <row r="8" spans="1:85">
      <c r="A8" s="5"/>
      <c r="B8" s="6" t="s">
        <v>80</v>
      </c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</row>
    <row r="9" spans="1:85">
      <c r="BH9" s="19" t="s">
        <v>12</v>
      </c>
      <c r="CA9" s="399"/>
      <c r="CB9" s="399"/>
      <c r="CC9" s="399"/>
      <c r="CD9" s="399"/>
      <c r="CE9" s="399"/>
      <c r="CF9" s="399"/>
      <c r="CG9" s="399"/>
    </row>
    <row r="10" spans="1:85" ht="13.5" customHeight="1">
      <c r="D10" s="375" t="s">
        <v>228</v>
      </c>
      <c r="E10" s="375" t="s">
        <v>25</v>
      </c>
      <c r="F10" s="375" t="s">
        <v>229</v>
      </c>
      <c r="G10" s="339" t="s">
        <v>39</v>
      </c>
      <c r="H10" s="340"/>
      <c r="I10" s="340"/>
      <c r="J10" s="340"/>
      <c r="K10" s="340"/>
      <c r="L10" s="340"/>
      <c r="M10" s="340"/>
      <c r="N10" s="340"/>
      <c r="O10" s="340"/>
      <c r="P10" s="340"/>
      <c r="Q10" s="380" t="s">
        <v>40</v>
      </c>
      <c r="R10" s="340"/>
      <c r="S10" s="340"/>
      <c r="T10" s="340"/>
      <c r="U10" s="340"/>
      <c r="V10" s="340"/>
      <c r="W10" s="340"/>
      <c r="X10" s="340"/>
      <c r="Y10" s="340"/>
      <c r="Z10" s="340"/>
      <c r="AA10" s="358" t="s">
        <v>43</v>
      </c>
      <c r="AB10" s="359"/>
      <c r="AC10" s="359"/>
      <c r="AD10" s="360"/>
      <c r="AE10" s="358" t="s">
        <v>267</v>
      </c>
      <c r="AF10" s="359"/>
      <c r="AG10" s="359"/>
      <c r="AH10" s="359"/>
      <c r="AI10" s="359"/>
      <c r="AJ10" s="359"/>
      <c r="AK10" s="359"/>
      <c r="AL10" s="360"/>
      <c r="AM10" s="380" t="s">
        <v>272</v>
      </c>
      <c r="AN10" s="340"/>
      <c r="AO10" s="340"/>
      <c r="AP10" s="340"/>
      <c r="AQ10" s="340"/>
      <c r="AR10" s="340"/>
      <c r="AS10" s="340"/>
      <c r="AT10" s="340"/>
      <c r="AU10" s="340"/>
      <c r="AV10" s="341"/>
      <c r="AW10" s="339" t="s">
        <v>86</v>
      </c>
      <c r="AX10" s="340"/>
      <c r="AY10" s="340"/>
      <c r="AZ10" s="340"/>
      <c r="BA10" s="340"/>
      <c r="BB10" s="340"/>
      <c r="BC10" s="340"/>
      <c r="BD10" s="340"/>
      <c r="BE10" s="340"/>
      <c r="BF10" s="340"/>
      <c r="BG10" s="340"/>
      <c r="BH10" s="341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</row>
    <row r="11" spans="1:85">
      <c r="D11" s="376"/>
      <c r="E11" s="376"/>
      <c r="F11" s="376"/>
      <c r="G11" s="342"/>
      <c r="H11" s="343"/>
      <c r="I11" s="343"/>
      <c r="J11" s="343"/>
      <c r="K11" s="343"/>
      <c r="L11" s="343"/>
      <c r="M11" s="343"/>
      <c r="N11" s="343"/>
      <c r="O11" s="343"/>
      <c r="P11" s="343"/>
      <c r="Q11" s="381"/>
      <c r="R11" s="343"/>
      <c r="S11" s="343"/>
      <c r="T11" s="343"/>
      <c r="U11" s="343"/>
      <c r="V11" s="343"/>
      <c r="W11" s="343"/>
      <c r="X11" s="343"/>
      <c r="Y11" s="343"/>
      <c r="Z11" s="343"/>
      <c r="AA11" s="361"/>
      <c r="AB11" s="346"/>
      <c r="AC11" s="346"/>
      <c r="AD11" s="362"/>
      <c r="AE11" s="361"/>
      <c r="AF11" s="346"/>
      <c r="AG11" s="346"/>
      <c r="AH11" s="346"/>
      <c r="AI11" s="346"/>
      <c r="AJ11" s="346"/>
      <c r="AK11" s="346"/>
      <c r="AL11" s="362"/>
      <c r="AM11" s="381"/>
      <c r="AN11" s="343"/>
      <c r="AO11" s="343"/>
      <c r="AP11" s="343"/>
      <c r="AQ11" s="343"/>
      <c r="AR11" s="343"/>
      <c r="AS11" s="343"/>
      <c r="AT11" s="343"/>
      <c r="AU11" s="343"/>
      <c r="AV11" s="344"/>
      <c r="AW11" s="342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4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</row>
    <row r="12" spans="1:85" ht="13.5" customHeight="1">
      <c r="D12" s="376"/>
      <c r="E12" s="376"/>
      <c r="F12" s="376"/>
      <c r="G12" s="345" t="s">
        <v>44</v>
      </c>
      <c r="H12" s="346"/>
      <c r="I12" s="346"/>
      <c r="J12" s="346"/>
      <c r="K12" s="346"/>
      <c r="L12" s="346"/>
      <c r="M12" s="346"/>
      <c r="N12" s="346"/>
      <c r="O12" s="346"/>
      <c r="P12" s="346"/>
      <c r="Q12" s="361" t="s">
        <v>45</v>
      </c>
      <c r="R12" s="346"/>
      <c r="S12" s="346"/>
      <c r="T12" s="346"/>
      <c r="U12" s="346"/>
      <c r="V12" s="346"/>
      <c r="W12" s="346"/>
      <c r="X12" s="346"/>
      <c r="Y12" s="346"/>
      <c r="Z12" s="346"/>
      <c r="AA12" s="361" t="s">
        <v>47</v>
      </c>
      <c r="AB12" s="346"/>
      <c r="AC12" s="346"/>
      <c r="AD12" s="362"/>
      <c r="AE12" s="346" t="s">
        <v>271</v>
      </c>
      <c r="AF12" s="346"/>
      <c r="AG12" s="346"/>
      <c r="AH12" s="346"/>
      <c r="AI12" s="346"/>
      <c r="AJ12" s="346"/>
      <c r="AK12" s="346"/>
      <c r="AL12" s="362"/>
      <c r="AM12" s="361" t="s">
        <v>265</v>
      </c>
      <c r="AN12" s="346"/>
      <c r="AO12" s="346"/>
      <c r="AP12" s="346"/>
      <c r="AQ12" s="346"/>
      <c r="AR12" s="346"/>
      <c r="AS12" s="346"/>
      <c r="AT12" s="346"/>
      <c r="AU12" s="346"/>
      <c r="AV12" s="347"/>
      <c r="AW12" s="345" t="s">
        <v>53</v>
      </c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7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</row>
    <row r="13" spans="1:85">
      <c r="D13" s="377"/>
      <c r="E13" s="377"/>
      <c r="F13" s="377"/>
      <c r="G13" s="348"/>
      <c r="H13" s="349"/>
      <c r="I13" s="349"/>
      <c r="J13" s="349"/>
      <c r="K13" s="349"/>
      <c r="L13" s="349"/>
      <c r="M13" s="349"/>
      <c r="N13" s="349"/>
      <c r="O13" s="349"/>
      <c r="P13" s="349"/>
      <c r="Q13" s="363"/>
      <c r="R13" s="349"/>
      <c r="S13" s="349"/>
      <c r="T13" s="349"/>
      <c r="U13" s="349"/>
      <c r="V13" s="349"/>
      <c r="W13" s="349"/>
      <c r="X13" s="349"/>
      <c r="Y13" s="349"/>
      <c r="Z13" s="349"/>
      <c r="AA13" s="363"/>
      <c r="AB13" s="349"/>
      <c r="AC13" s="349"/>
      <c r="AD13" s="364"/>
      <c r="AE13" s="349"/>
      <c r="AF13" s="349"/>
      <c r="AG13" s="349"/>
      <c r="AH13" s="349"/>
      <c r="AI13" s="349"/>
      <c r="AJ13" s="349"/>
      <c r="AK13" s="349"/>
      <c r="AL13" s="364"/>
      <c r="AM13" s="363"/>
      <c r="AN13" s="349"/>
      <c r="AO13" s="349"/>
      <c r="AP13" s="349"/>
      <c r="AQ13" s="349"/>
      <c r="AR13" s="349"/>
      <c r="AS13" s="349"/>
      <c r="AT13" s="349"/>
      <c r="AU13" s="349"/>
      <c r="AV13" s="350"/>
      <c r="AW13" s="348"/>
      <c r="AX13" s="349"/>
      <c r="AY13" s="349"/>
      <c r="AZ13" s="349"/>
      <c r="BA13" s="349"/>
      <c r="BB13" s="349"/>
      <c r="BC13" s="349"/>
      <c r="BD13" s="349"/>
      <c r="BE13" s="349"/>
      <c r="BF13" s="349"/>
      <c r="BG13" s="349"/>
      <c r="BH13" s="350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</row>
    <row r="14" spans="1:85" ht="28.2" customHeight="1">
      <c r="D14" s="121"/>
      <c r="E14" s="121"/>
      <c r="F14" s="121"/>
      <c r="G14" s="370"/>
      <c r="H14" s="371"/>
      <c r="I14" s="371"/>
      <c r="J14" s="371"/>
      <c r="K14" s="371"/>
      <c r="L14" s="371"/>
      <c r="M14" s="371"/>
      <c r="N14" s="371"/>
      <c r="O14" s="371"/>
      <c r="P14" s="372"/>
      <c r="Q14" s="357"/>
      <c r="R14" s="352"/>
      <c r="S14" s="352"/>
      <c r="T14" s="352"/>
      <c r="U14" s="352"/>
      <c r="V14" s="352"/>
      <c r="W14" s="352"/>
      <c r="X14" s="352"/>
      <c r="Y14" s="352"/>
      <c r="Z14" s="369"/>
      <c r="AA14" s="378" t="s">
        <v>49</v>
      </c>
      <c r="AB14" s="378"/>
      <c r="AC14" s="378"/>
      <c r="AD14" s="379"/>
      <c r="AE14" s="368">
        <f>Q14*AA14</f>
        <v>0</v>
      </c>
      <c r="AF14" s="352"/>
      <c r="AG14" s="352"/>
      <c r="AH14" s="352"/>
      <c r="AI14" s="352"/>
      <c r="AJ14" s="352"/>
      <c r="AK14" s="352"/>
      <c r="AL14" s="369"/>
      <c r="AM14" s="357"/>
      <c r="AN14" s="352"/>
      <c r="AO14" s="352"/>
      <c r="AP14" s="352"/>
      <c r="AQ14" s="352"/>
      <c r="AR14" s="352"/>
      <c r="AS14" s="352"/>
      <c r="AT14" s="352"/>
      <c r="AU14" s="352"/>
      <c r="AV14" s="353"/>
      <c r="AW14" s="351"/>
      <c r="AX14" s="352"/>
      <c r="AY14" s="352"/>
      <c r="AZ14" s="352"/>
      <c r="BA14" s="352"/>
      <c r="BB14" s="352"/>
      <c r="BC14" s="352"/>
      <c r="BD14" s="352"/>
      <c r="BE14" s="352"/>
      <c r="BF14" s="352"/>
      <c r="BG14" s="352"/>
      <c r="BH14" s="353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</row>
    <row r="15" spans="1:85" ht="28.2" customHeight="1">
      <c r="D15" s="121"/>
      <c r="E15" s="121"/>
      <c r="F15" s="121"/>
      <c r="G15" s="370"/>
      <c r="H15" s="371"/>
      <c r="I15" s="371"/>
      <c r="J15" s="371"/>
      <c r="K15" s="371"/>
      <c r="L15" s="371"/>
      <c r="M15" s="371"/>
      <c r="N15" s="371"/>
      <c r="O15" s="371"/>
      <c r="P15" s="372"/>
      <c r="Q15" s="357"/>
      <c r="R15" s="352"/>
      <c r="S15" s="352"/>
      <c r="T15" s="352"/>
      <c r="U15" s="352"/>
      <c r="V15" s="352"/>
      <c r="W15" s="352"/>
      <c r="X15" s="352"/>
      <c r="Y15" s="352"/>
      <c r="Z15" s="369"/>
      <c r="AA15" s="378" t="s">
        <v>49</v>
      </c>
      <c r="AB15" s="378"/>
      <c r="AC15" s="378"/>
      <c r="AD15" s="379"/>
      <c r="AE15" s="368">
        <f t="shared" ref="AE15:AE16" si="0">Q15*AA15</f>
        <v>0</v>
      </c>
      <c r="AF15" s="352"/>
      <c r="AG15" s="352"/>
      <c r="AH15" s="352"/>
      <c r="AI15" s="352"/>
      <c r="AJ15" s="352"/>
      <c r="AK15" s="352"/>
      <c r="AL15" s="369"/>
      <c r="AM15" s="357"/>
      <c r="AN15" s="352"/>
      <c r="AO15" s="352"/>
      <c r="AP15" s="352"/>
      <c r="AQ15" s="352"/>
      <c r="AR15" s="352"/>
      <c r="AS15" s="352"/>
      <c r="AT15" s="352"/>
      <c r="AU15" s="352"/>
      <c r="AV15" s="353"/>
      <c r="AW15" s="351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3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</row>
    <row r="16" spans="1:85" ht="28.2" customHeight="1">
      <c r="A16" s="7"/>
      <c r="B16" s="7"/>
      <c r="C16" s="7"/>
      <c r="D16" s="122"/>
      <c r="E16" s="122"/>
      <c r="F16" s="122"/>
      <c r="G16" s="383"/>
      <c r="H16" s="384"/>
      <c r="I16" s="384"/>
      <c r="J16" s="384"/>
      <c r="K16" s="384"/>
      <c r="L16" s="384"/>
      <c r="M16" s="384"/>
      <c r="N16" s="384"/>
      <c r="O16" s="384"/>
      <c r="P16" s="385"/>
      <c r="Q16" s="363"/>
      <c r="R16" s="349"/>
      <c r="S16" s="349"/>
      <c r="T16" s="349"/>
      <c r="U16" s="349"/>
      <c r="V16" s="349"/>
      <c r="W16" s="349"/>
      <c r="X16" s="349"/>
      <c r="Y16" s="349"/>
      <c r="Z16" s="364"/>
      <c r="AA16" s="337" t="s">
        <v>49</v>
      </c>
      <c r="AB16" s="337"/>
      <c r="AC16" s="337"/>
      <c r="AD16" s="338"/>
      <c r="AE16" s="368">
        <f t="shared" si="0"/>
        <v>0</v>
      </c>
      <c r="AF16" s="352"/>
      <c r="AG16" s="352"/>
      <c r="AH16" s="352"/>
      <c r="AI16" s="352"/>
      <c r="AJ16" s="352"/>
      <c r="AK16" s="352"/>
      <c r="AL16" s="369"/>
      <c r="AM16" s="357"/>
      <c r="AN16" s="352"/>
      <c r="AO16" s="352"/>
      <c r="AP16" s="352"/>
      <c r="AQ16" s="352"/>
      <c r="AR16" s="352"/>
      <c r="AS16" s="352"/>
      <c r="AT16" s="352"/>
      <c r="AU16" s="352"/>
      <c r="AV16" s="353"/>
      <c r="AW16" s="351"/>
      <c r="AX16" s="352"/>
      <c r="AY16" s="352"/>
      <c r="AZ16" s="352"/>
      <c r="BA16" s="352"/>
      <c r="BB16" s="352"/>
      <c r="BC16" s="352"/>
      <c r="BD16" s="352"/>
      <c r="BE16" s="352"/>
      <c r="BF16" s="352"/>
      <c r="BG16" s="352"/>
      <c r="BH16" s="353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</row>
    <row r="17" spans="1:85"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</row>
    <row r="18" spans="1:85" s="12" customFormat="1" ht="10.8">
      <c r="A18" s="11" t="s">
        <v>50</v>
      </c>
      <c r="B18" s="11"/>
      <c r="D18" s="11" t="s">
        <v>284</v>
      </c>
      <c r="E18" s="9"/>
      <c r="G18" s="11"/>
      <c r="H18" s="11"/>
      <c r="I18" s="11"/>
      <c r="J18" s="11"/>
      <c r="K18" s="11"/>
      <c r="L18" s="11"/>
      <c r="M18" s="11"/>
      <c r="N18" s="11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1:85" ht="18.600000000000001" customHeight="1">
      <c r="A19" s="6"/>
      <c r="B19" s="6"/>
      <c r="C19" s="11"/>
      <c r="D19" s="6"/>
      <c r="E19" s="6"/>
      <c r="F19" s="5"/>
      <c r="G19" s="5"/>
      <c r="H19" s="6"/>
      <c r="I19" s="6"/>
      <c r="J19" s="6"/>
      <c r="K19" s="6"/>
      <c r="L19" s="6"/>
      <c r="M19" s="6"/>
      <c r="N19" s="6"/>
      <c r="O19" s="6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</row>
    <row r="20" spans="1:85" ht="18.600000000000001" customHeight="1">
      <c r="B20" s="6"/>
      <c r="C20" s="6"/>
      <c r="D20" s="11"/>
      <c r="E20" s="6"/>
      <c r="F20" s="5"/>
      <c r="G20" s="5"/>
      <c r="H20" s="6"/>
      <c r="I20" s="6"/>
      <c r="J20" s="6"/>
      <c r="K20" s="6"/>
      <c r="L20" s="6"/>
      <c r="M20" s="6"/>
      <c r="N20" s="6"/>
      <c r="O20" s="6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</row>
    <row r="21" spans="1:85">
      <c r="B21" s="6" t="s">
        <v>81</v>
      </c>
      <c r="C21" s="6"/>
      <c r="D21" s="6"/>
      <c r="E21" s="6"/>
      <c r="F21" s="5"/>
      <c r="G21" s="5"/>
      <c r="H21" s="6"/>
      <c r="I21" s="6"/>
      <c r="J21" s="6"/>
      <c r="K21" s="6"/>
      <c r="L21" s="6"/>
      <c r="M21" s="6"/>
      <c r="N21" s="6"/>
      <c r="O21" s="6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</row>
    <row r="22" spans="1:85">
      <c r="CB22" s="10"/>
      <c r="CC22" s="10"/>
      <c r="CD22" s="10"/>
      <c r="CE22" s="10"/>
      <c r="CF22" s="19" t="s">
        <v>12</v>
      </c>
      <c r="CG22" s="10"/>
    </row>
    <row r="23" spans="1:85" ht="13.5" customHeight="1">
      <c r="D23" s="375" t="s">
        <v>228</v>
      </c>
      <c r="E23" s="375" t="s">
        <v>25</v>
      </c>
      <c r="F23" s="375" t="s">
        <v>229</v>
      </c>
      <c r="G23" s="339" t="s">
        <v>39</v>
      </c>
      <c r="H23" s="340"/>
      <c r="I23" s="340"/>
      <c r="J23" s="340"/>
      <c r="K23" s="340"/>
      <c r="L23" s="340"/>
      <c r="M23" s="340"/>
      <c r="N23" s="340"/>
      <c r="O23" s="340"/>
      <c r="P23" s="340"/>
      <c r="Q23" s="380" t="s">
        <v>40</v>
      </c>
      <c r="R23" s="340"/>
      <c r="S23" s="340"/>
      <c r="T23" s="340"/>
      <c r="U23" s="340"/>
      <c r="V23" s="340"/>
      <c r="W23" s="340"/>
      <c r="X23" s="340"/>
      <c r="Y23" s="340"/>
      <c r="Z23" s="340"/>
      <c r="AA23" s="393" t="s">
        <v>41</v>
      </c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0"/>
      <c r="AP23" s="340"/>
      <c r="AQ23" s="340"/>
      <c r="AR23" s="340"/>
      <c r="AS23" s="340"/>
      <c r="AT23" s="340"/>
      <c r="AU23" s="340"/>
      <c r="AV23" s="394"/>
      <c r="AW23" s="393" t="s">
        <v>42</v>
      </c>
      <c r="AX23" s="340"/>
      <c r="AY23" s="340"/>
      <c r="AZ23" s="340"/>
      <c r="BA23" s="340"/>
      <c r="BB23" s="340"/>
      <c r="BC23" s="340"/>
      <c r="BD23" s="340"/>
      <c r="BE23" s="358" t="s">
        <v>43</v>
      </c>
      <c r="BF23" s="359"/>
      <c r="BG23" s="359"/>
      <c r="BH23" s="360"/>
      <c r="BI23" s="358" t="s">
        <v>267</v>
      </c>
      <c r="BJ23" s="359"/>
      <c r="BK23" s="359"/>
      <c r="BL23" s="359"/>
      <c r="BM23" s="359"/>
      <c r="BN23" s="359"/>
      <c r="BO23" s="359"/>
      <c r="BP23" s="360"/>
      <c r="BQ23" s="340" t="s">
        <v>264</v>
      </c>
      <c r="BR23" s="340"/>
      <c r="BS23" s="340"/>
      <c r="BT23" s="340"/>
      <c r="BU23" s="340"/>
      <c r="BV23" s="340"/>
      <c r="BW23" s="340"/>
      <c r="BX23" s="341"/>
      <c r="BY23" s="340" t="s">
        <v>86</v>
      </c>
      <c r="BZ23" s="340"/>
      <c r="CA23" s="340"/>
      <c r="CB23" s="340"/>
      <c r="CC23" s="340"/>
      <c r="CD23" s="340"/>
      <c r="CE23" s="340"/>
      <c r="CF23" s="341"/>
      <c r="CG23"/>
    </row>
    <row r="24" spans="1:85">
      <c r="D24" s="376"/>
      <c r="E24" s="376"/>
      <c r="F24" s="376"/>
      <c r="G24" s="342"/>
      <c r="H24" s="343"/>
      <c r="I24" s="343"/>
      <c r="J24" s="343"/>
      <c r="K24" s="343"/>
      <c r="L24" s="343"/>
      <c r="M24" s="343"/>
      <c r="N24" s="343"/>
      <c r="O24" s="343"/>
      <c r="P24" s="343"/>
      <c r="Q24" s="381"/>
      <c r="R24" s="343"/>
      <c r="S24" s="343"/>
      <c r="T24" s="343"/>
      <c r="U24" s="343"/>
      <c r="V24" s="343"/>
      <c r="W24" s="343"/>
      <c r="X24" s="343"/>
      <c r="Y24" s="343"/>
      <c r="Z24" s="343"/>
      <c r="AA24" s="395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92"/>
      <c r="AW24" s="395"/>
      <c r="AX24" s="343"/>
      <c r="AY24" s="343"/>
      <c r="AZ24" s="343"/>
      <c r="BA24" s="343"/>
      <c r="BB24" s="343"/>
      <c r="BC24" s="343"/>
      <c r="BD24" s="343"/>
      <c r="BE24" s="361"/>
      <c r="BF24" s="346"/>
      <c r="BG24" s="346"/>
      <c r="BH24" s="362"/>
      <c r="BI24" s="361"/>
      <c r="BJ24" s="346"/>
      <c r="BK24" s="346"/>
      <c r="BL24" s="346"/>
      <c r="BM24" s="346"/>
      <c r="BN24" s="346"/>
      <c r="BO24" s="346"/>
      <c r="BP24" s="362"/>
      <c r="BQ24" s="343"/>
      <c r="BR24" s="343"/>
      <c r="BS24" s="343"/>
      <c r="BT24" s="343"/>
      <c r="BU24" s="343"/>
      <c r="BV24" s="343"/>
      <c r="BW24" s="343"/>
      <c r="BX24" s="344"/>
      <c r="BY24" s="343"/>
      <c r="BZ24" s="343"/>
      <c r="CA24" s="343"/>
      <c r="CB24" s="343"/>
      <c r="CC24" s="343"/>
      <c r="CD24" s="343"/>
      <c r="CE24" s="343"/>
      <c r="CF24" s="344"/>
      <c r="CG24"/>
    </row>
    <row r="25" spans="1:85" ht="13.5" customHeight="1">
      <c r="D25" s="376"/>
      <c r="E25" s="376"/>
      <c r="F25" s="376"/>
      <c r="G25" s="345" t="s">
        <v>51</v>
      </c>
      <c r="H25" s="346"/>
      <c r="I25" s="346"/>
      <c r="J25" s="346"/>
      <c r="K25" s="346"/>
      <c r="L25" s="346"/>
      <c r="M25" s="346"/>
      <c r="N25" s="346"/>
      <c r="O25" s="346"/>
      <c r="P25" s="346"/>
      <c r="Q25" s="361" t="s">
        <v>52</v>
      </c>
      <c r="R25" s="346"/>
      <c r="S25" s="346"/>
      <c r="T25" s="346"/>
      <c r="U25" s="346"/>
      <c r="V25" s="346"/>
      <c r="W25" s="346"/>
      <c r="X25" s="346"/>
      <c r="Y25" s="346"/>
      <c r="Z25" s="346"/>
      <c r="AA25" s="386" t="s">
        <v>266</v>
      </c>
      <c r="AB25" s="387"/>
      <c r="AC25" s="387"/>
      <c r="AD25" s="387"/>
      <c r="AE25" s="387"/>
      <c r="AF25" s="387"/>
      <c r="AG25" s="387"/>
      <c r="AH25" s="388"/>
      <c r="AI25" s="389" t="s">
        <v>46</v>
      </c>
      <c r="AJ25" s="390"/>
      <c r="AK25" s="390"/>
      <c r="AL25" s="390"/>
      <c r="AM25" s="390"/>
      <c r="AN25" s="391"/>
      <c r="AO25" s="381"/>
      <c r="AP25" s="343"/>
      <c r="AQ25" s="343"/>
      <c r="AR25" s="343"/>
      <c r="AS25" s="343"/>
      <c r="AT25" s="343"/>
      <c r="AU25" s="343"/>
      <c r="AV25" s="392"/>
      <c r="AW25" s="400" t="s">
        <v>53</v>
      </c>
      <c r="AX25" s="346"/>
      <c r="AY25" s="346"/>
      <c r="AZ25" s="346"/>
      <c r="BA25" s="346"/>
      <c r="BB25" s="346"/>
      <c r="BC25" s="346"/>
      <c r="BD25" s="346"/>
      <c r="BE25" s="361" t="s">
        <v>54</v>
      </c>
      <c r="BF25" s="346"/>
      <c r="BG25" s="346"/>
      <c r="BH25" s="362"/>
      <c r="BI25" s="361" t="s">
        <v>268</v>
      </c>
      <c r="BJ25" s="346"/>
      <c r="BK25" s="346"/>
      <c r="BL25" s="346"/>
      <c r="BM25" s="346"/>
      <c r="BN25" s="346"/>
      <c r="BO25" s="346"/>
      <c r="BP25" s="362"/>
      <c r="BQ25" s="346" t="s">
        <v>269</v>
      </c>
      <c r="BR25" s="346"/>
      <c r="BS25" s="346"/>
      <c r="BT25" s="346"/>
      <c r="BU25" s="346"/>
      <c r="BV25" s="346"/>
      <c r="BW25" s="346"/>
      <c r="BX25" s="347"/>
      <c r="BY25" s="346" t="s">
        <v>270</v>
      </c>
      <c r="BZ25" s="346"/>
      <c r="CA25" s="346"/>
      <c r="CB25" s="346"/>
      <c r="CC25" s="346"/>
      <c r="CD25" s="346"/>
      <c r="CE25" s="346"/>
      <c r="CF25" s="347"/>
      <c r="CG25"/>
    </row>
    <row r="26" spans="1:85">
      <c r="D26" s="377"/>
      <c r="E26" s="377"/>
      <c r="F26" s="377"/>
      <c r="G26" s="348"/>
      <c r="H26" s="349"/>
      <c r="I26" s="349"/>
      <c r="J26" s="349"/>
      <c r="K26" s="349"/>
      <c r="L26" s="349"/>
      <c r="M26" s="349"/>
      <c r="N26" s="349"/>
      <c r="O26" s="349"/>
      <c r="P26" s="349"/>
      <c r="Q26" s="363"/>
      <c r="R26" s="349"/>
      <c r="S26" s="349"/>
      <c r="T26" s="349"/>
      <c r="U26" s="349"/>
      <c r="V26" s="349"/>
      <c r="W26" s="349"/>
      <c r="X26" s="349"/>
      <c r="Y26" s="349"/>
      <c r="Z26" s="349"/>
      <c r="AA26" s="397" t="s">
        <v>56</v>
      </c>
      <c r="AB26" s="349"/>
      <c r="AC26" s="349"/>
      <c r="AD26" s="349"/>
      <c r="AE26" s="349"/>
      <c r="AF26" s="349"/>
      <c r="AG26" s="349"/>
      <c r="AH26" s="349"/>
      <c r="AI26" s="361" t="s">
        <v>57</v>
      </c>
      <c r="AJ26" s="346"/>
      <c r="AK26" s="346"/>
      <c r="AL26" s="346"/>
      <c r="AM26" s="346"/>
      <c r="AN26" s="362"/>
      <c r="AO26" s="349" t="s">
        <v>58</v>
      </c>
      <c r="AP26" s="349"/>
      <c r="AQ26" s="349"/>
      <c r="AR26" s="349"/>
      <c r="AS26" s="349"/>
      <c r="AT26" s="349"/>
      <c r="AU26" s="349"/>
      <c r="AV26" s="398"/>
      <c r="AW26" s="397"/>
      <c r="AX26" s="349"/>
      <c r="AY26" s="349"/>
      <c r="AZ26" s="349"/>
      <c r="BA26" s="349"/>
      <c r="BB26" s="349"/>
      <c r="BC26" s="349"/>
      <c r="BD26" s="349"/>
      <c r="BE26" s="363"/>
      <c r="BF26" s="349"/>
      <c r="BG26" s="349"/>
      <c r="BH26" s="364"/>
      <c r="BI26" s="363"/>
      <c r="BJ26" s="349"/>
      <c r="BK26" s="349"/>
      <c r="BL26" s="349"/>
      <c r="BM26" s="349"/>
      <c r="BN26" s="349"/>
      <c r="BO26" s="349"/>
      <c r="BP26" s="364"/>
      <c r="BQ26" s="349"/>
      <c r="BR26" s="349"/>
      <c r="BS26" s="349"/>
      <c r="BT26" s="349"/>
      <c r="BU26" s="349"/>
      <c r="BV26" s="349"/>
      <c r="BW26" s="349"/>
      <c r="BX26" s="350"/>
      <c r="BY26" s="349"/>
      <c r="BZ26" s="349"/>
      <c r="CA26" s="349"/>
      <c r="CB26" s="349"/>
      <c r="CC26" s="349"/>
      <c r="CD26" s="349"/>
      <c r="CE26" s="349"/>
      <c r="CF26" s="350"/>
      <c r="CG26"/>
    </row>
    <row r="27" spans="1:85" ht="30.6" customHeight="1">
      <c r="D27" s="121"/>
      <c r="E27" s="121"/>
      <c r="F27" s="121"/>
      <c r="G27" s="370"/>
      <c r="H27" s="371"/>
      <c r="I27" s="371"/>
      <c r="J27" s="371"/>
      <c r="K27" s="371"/>
      <c r="L27" s="371"/>
      <c r="M27" s="371"/>
      <c r="N27" s="371"/>
      <c r="O27" s="371"/>
      <c r="P27" s="372"/>
      <c r="Q27" s="357"/>
      <c r="R27" s="352"/>
      <c r="S27" s="352"/>
      <c r="T27" s="352"/>
      <c r="U27" s="352"/>
      <c r="V27" s="352"/>
      <c r="W27" s="352"/>
      <c r="X27" s="352"/>
      <c r="Y27" s="352"/>
      <c r="Z27" s="373"/>
      <c r="AA27" s="374"/>
      <c r="AB27" s="352"/>
      <c r="AC27" s="352"/>
      <c r="AD27" s="352"/>
      <c r="AE27" s="352"/>
      <c r="AF27" s="352"/>
      <c r="AG27" s="352"/>
      <c r="AH27" s="369"/>
      <c r="AI27" s="357"/>
      <c r="AJ27" s="352"/>
      <c r="AK27" s="352"/>
      <c r="AL27" s="352"/>
      <c r="AM27" s="352"/>
      <c r="AN27" s="369"/>
      <c r="AO27" s="357">
        <f>AA27*AI27/12</f>
        <v>0</v>
      </c>
      <c r="AP27" s="352"/>
      <c r="AQ27" s="352"/>
      <c r="AR27" s="352"/>
      <c r="AS27" s="352"/>
      <c r="AT27" s="352"/>
      <c r="AU27" s="352"/>
      <c r="AV27" s="373"/>
      <c r="AW27" s="365"/>
      <c r="AX27" s="366"/>
      <c r="AY27" s="366"/>
      <c r="AZ27" s="366"/>
      <c r="BA27" s="366"/>
      <c r="BB27" s="366"/>
      <c r="BC27" s="366"/>
      <c r="BD27" s="367"/>
      <c r="BE27" s="382" t="s">
        <v>49</v>
      </c>
      <c r="BF27" s="378"/>
      <c r="BG27" s="378"/>
      <c r="BH27" s="379"/>
      <c r="BI27" s="354">
        <f>AW27*BE27</f>
        <v>0</v>
      </c>
      <c r="BJ27" s="355"/>
      <c r="BK27" s="355"/>
      <c r="BL27" s="355"/>
      <c r="BM27" s="355"/>
      <c r="BN27" s="355"/>
      <c r="BO27" s="355"/>
      <c r="BP27" s="356"/>
      <c r="BQ27" s="357"/>
      <c r="BR27" s="352"/>
      <c r="BS27" s="352"/>
      <c r="BT27" s="352"/>
      <c r="BU27" s="352"/>
      <c r="BV27" s="352"/>
      <c r="BW27" s="352"/>
      <c r="BX27" s="353"/>
      <c r="BY27" s="357"/>
      <c r="BZ27" s="352"/>
      <c r="CA27" s="352"/>
      <c r="CB27" s="352"/>
      <c r="CC27" s="352"/>
      <c r="CD27" s="352"/>
      <c r="CE27" s="352"/>
      <c r="CF27" s="353"/>
      <c r="CG27"/>
    </row>
    <row r="28" spans="1:85" ht="30.6" customHeight="1">
      <c r="D28" s="121"/>
      <c r="E28" s="121"/>
      <c r="F28" s="121"/>
      <c r="G28" s="370"/>
      <c r="H28" s="371"/>
      <c r="I28" s="371"/>
      <c r="J28" s="371"/>
      <c r="K28" s="371"/>
      <c r="L28" s="371"/>
      <c r="M28" s="371"/>
      <c r="N28" s="371"/>
      <c r="O28" s="371"/>
      <c r="P28" s="372"/>
      <c r="Q28" s="357"/>
      <c r="R28" s="352"/>
      <c r="S28" s="352"/>
      <c r="T28" s="352"/>
      <c r="U28" s="352"/>
      <c r="V28" s="352"/>
      <c r="W28" s="352"/>
      <c r="X28" s="352"/>
      <c r="Y28" s="352"/>
      <c r="Z28" s="373"/>
      <c r="AA28" s="374"/>
      <c r="AB28" s="352"/>
      <c r="AC28" s="352"/>
      <c r="AD28" s="352"/>
      <c r="AE28" s="352"/>
      <c r="AF28" s="352"/>
      <c r="AG28" s="352"/>
      <c r="AH28" s="369"/>
      <c r="AI28" s="357"/>
      <c r="AJ28" s="352"/>
      <c r="AK28" s="352"/>
      <c r="AL28" s="352"/>
      <c r="AM28" s="352"/>
      <c r="AN28" s="369"/>
      <c r="AO28" s="357">
        <f t="shared" ref="AO28" si="1">AA28*AI28/12</f>
        <v>0</v>
      </c>
      <c r="AP28" s="352"/>
      <c r="AQ28" s="352"/>
      <c r="AR28" s="352"/>
      <c r="AS28" s="352"/>
      <c r="AT28" s="352"/>
      <c r="AU28" s="352"/>
      <c r="AV28" s="373"/>
      <c r="AW28" s="365"/>
      <c r="AX28" s="366"/>
      <c r="AY28" s="366"/>
      <c r="AZ28" s="366"/>
      <c r="BA28" s="366"/>
      <c r="BB28" s="366"/>
      <c r="BC28" s="366"/>
      <c r="BD28" s="367"/>
      <c r="BE28" s="382" t="s">
        <v>49</v>
      </c>
      <c r="BF28" s="378"/>
      <c r="BG28" s="378"/>
      <c r="BH28" s="379"/>
      <c r="BI28" s="354">
        <f t="shared" ref="BI28:BI29" si="2">AW28*BE28</f>
        <v>0</v>
      </c>
      <c r="BJ28" s="355"/>
      <c r="BK28" s="355"/>
      <c r="BL28" s="355"/>
      <c r="BM28" s="355"/>
      <c r="BN28" s="355"/>
      <c r="BO28" s="355"/>
      <c r="BP28" s="356"/>
      <c r="BQ28" s="357"/>
      <c r="BR28" s="352"/>
      <c r="BS28" s="352"/>
      <c r="BT28" s="352"/>
      <c r="BU28" s="352"/>
      <c r="BV28" s="352"/>
      <c r="BW28" s="352"/>
      <c r="BX28" s="353"/>
      <c r="BY28" s="357"/>
      <c r="BZ28" s="352"/>
      <c r="CA28" s="352"/>
      <c r="CB28" s="352"/>
      <c r="CC28" s="352"/>
      <c r="CD28" s="352"/>
      <c r="CE28" s="352"/>
      <c r="CF28" s="353"/>
      <c r="CG28"/>
    </row>
    <row r="29" spans="1:85" ht="30.6" customHeight="1">
      <c r="D29" s="121"/>
      <c r="E29" s="121"/>
      <c r="F29" s="121"/>
      <c r="G29" s="370"/>
      <c r="H29" s="371"/>
      <c r="I29" s="371"/>
      <c r="J29" s="371"/>
      <c r="K29" s="371"/>
      <c r="L29" s="371"/>
      <c r="M29" s="371"/>
      <c r="N29" s="371"/>
      <c r="O29" s="371"/>
      <c r="P29" s="372"/>
      <c r="Q29" s="357"/>
      <c r="R29" s="352"/>
      <c r="S29" s="352"/>
      <c r="T29" s="352"/>
      <c r="U29" s="352"/>
      <c r="V29" s="352"/>
      <c r="W29" s="352"/>
      <c r="X29" s="352"/>
      <c r="Y29" s="352"/>
      <c r="Z29" s="373"/>
      <c r="AA29" s="374"/>
      <c r="AB29" s="352"/>
      <c r="AC29" s="352"/>
      <c r="AD29" s="352"/>
      <c r="AE29" s="352"/>
      <c r="AF29" s="352"/>
      <c r="AG29" s="352"/>
      <c r="AH29" s="369"/>
      <c r="AI29" s="357"/>
      <c r="AJ29" s="352"/>
      <c r="AK29" s="352"/>
      <c r="AL29" s="352"/>
      <c r="AM29" s="352"/>
      <c r="AN29" s="369"/>
      <c r="AO29" s="357">
        <f>AA29*AI29/12</f>
        <v>0</v>
      </c>
      <c r="AP29" s="352"/>
      <c r="AQ29" s="352"/>
      <c r="AR29" s="352"/>
      <c r="AS29" s="352"/>
      <c r="AT29" s="352"/>
      <c r="AU29" s="352"/>
      <c r="AV29" s="373"/>
      <c r="AW29" s="365"/>
      <c r="AX29" s="366"/>
      <c r="AY29" s="366"/>
      <c r="AZ29" s="366"/>
      <c r="BA29" s="366"/>
      <c r="BB29" s="366"/>
      <c r="BC29" s="366"/>
      <c r="BD29" s="367"/>
      <c r="BE29" s="382" t="s">
        <v>49</v>
      </c>
      <c r="BF29" s="378"/>
      <c r="BG29" s="378"/>
      <c r="BH29" s="379"/>
      <c r="BI29" s="354">
        <f t="shared" si="2"/>
        <v>0</v>
      </c>
      <c r="BJ29" s="355"/>
      <c r="BK29" s="355"/>
      <c r="BL29" s="355"/>
      <c r="BM29" s="355"/>
      <c r="BN29" s="355"/>
      <c r="BO29" s="355"/>
      <c r="BP29" s="356"/>
      <c r="BQ29" s="357"/>
      <c r="BR29" s="352"/>
      <c r="BS29" s="352"/>
      <c r="BT29" s="352"/>
      <c r="BU29" s="352"/>
      <c r="BV29" s="352"/>
      <c r="BW29" s="352"/>
      <c r="BX29" s="353"/>
      <c r="BY29" s="357"/>
      <c r="BZ29" s="352"/>
      <c r="CA29" s="352"/>
      <c r="CB29" s="352"/>
      <c r="CC29" s="352"/>
      <c r="CD29" s="352"/>
      <c r="CE29" s="352"/>
      <c r="CF29" s="353"/>
      <c r="CG29"/>
    </row>
    <row r="30" spans="1:85">
      <c r="B30" s="6"/>
      <c r="C30" s="6"/>
      <c r="D30" s="6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5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12" customFormat="1" ht="13.2" customHeight="1">
      <c r="A31" s="10"/>
      <c r="B31" s="11" t="s">
        <v>50</v>
      </c>
      <c r="C31" s="11"/>
      <c r="D31" s="11" t="s">
        <v>274</v>
      </c>
      <c r="E31" s="11"/>
      <c r="F31" s="11"/>
      <c r="G31" s="11"/>
      <c r="H31" s="11"/>
      <c r="I31" s="11"/>
      <c r="N31" s="11"/>
      <c r="O31" s="11"/>
      <c r="P31" s="11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BE31" s="335" t="s">
        <v>231</v>
      </c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5"/>
      <c r="BZ31" s="335"/>
      <c r="CA31" s="335"/>
      <c r="CB31" s="335"/>
      <c r="CC31" s="335"/>
      <c r="CD31" s="335"/>
      <c r="CE31" s="335"/>
      <c r="CF31" s="335"/>
    </row>
    <row r="32" spans="1:85" s="12" customFormat="1" ht="13.2" customHeight="1">
      <c r="A32" s="10"/>
      <c r="B32" s="11"/>
      <c r="C32" s="11"/>
      <c r="D32" s="11" t="s">
        <v>59</v>
      </c>
      <c r="E32" s="11"/>
      <c r="F32" s="11"/>
      <c r="G32" s="11"/>
      <c r="H32" s="11"/>
      <c r="I32" s="11"/>
      <c r="N32" s="11"/>
      <c r="O32" s="11"/>
      <c r="P32" s="11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BE32" s="336"/>
      <c r="BF32" s="336"/>
      <c r="BG32" s="336"/>
      <c r="BH32" s="336"/>
      <c r="BI32" s="336"/>
      <c r="BJ32" s="336"/>
      <c r="BK32" s="336"/>
      <c r="BL32" s="336"/>
      <c r="BM32" s="336"/>
      <c r="BN32" s="336"/>
      <c r="BO32" s="336"/>
      <c r="BP32" s="336"/>
      <c r="BQ32" s="336"/>
      <c r="BR32" s="336"/>
      <c r="BS32" s="336"/>
      <c r="BT32" s="336"/>
      <c r="BU32" s="336"/>
      <c r="BV32" s="336"/>
      <c r="BW32" s="336"/>
      <c r="BX32" s="336"/>
      <c r="BY32" s="336"/>
      <c r="BZ32" s="336"/>
      <c r="CA32" s="336"/>
      <c r="CB32" s="336"/>
      <c r="CC32" s="336"/>
      <c r="CD32" s="336"/>
      <c r="CE32" s="336"/>
      <c r="CF32" s="336"/>
    </row>
    <row r="33" spans="1:84" s="12" customFormat="1" ht="13.2" customHeight="1">
      <c r="A33" s="10"/>
      <c r="B33" s="11"/>
      <c r="C33" s="11"/>
      <c r="D33" s="11" t="s">
        <v>60</v>
      </c>
      <c r="E33" s="11"/>
      <c r="F33" s="11"/>
      <c r="G33" s="11"/>
      <c r="H33" s="11"/>
      <c r="I33" s="11"/>
      <c r="N33" s="11"/>
      <c r="O33" s="11"/>
      <c r="P33" s="11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BE33" s="336"/>
      <c r="BF33" s="336"/>
      <c r="BG33" s="336"/>
      <c r="BH33" s="336"/>
      <c r="BI33" s="336"/>
      <c r="BJ33" s="336"/>
      <c r="BK33" s="336"/>
      <c r="BL33" s="336"/>
      <c r="BM33" s="336"/>
      <c r="BN33" s="336"/>
      <c r="BO33" s="336"/>
      <c r="BP33" s="336"/>
      <c r="BQ33" s="336"/>
      <c r="BR33" s="336"/>
      <c r="BS33" s="336"/>
      <c r="BT33" s="336"/>
      <c r="BU33" s="336"/>
      <c r="BV33" s="336"/>
      <c r="BW33" s="336"/>
      <c r="BX33" s="336"/>
      <c r="BY33" s="336"/>
      <c r="BZ33" s="336"/>
      <c r="CA33" s="336"/>
      <c r="CB33" s="336"/>
      <c r="CC33" s="336"/>
      <c r="CD33" s="336"/>
      <c r="CE33" s="336"/>
      <c r="CF33" s="336"/>
    </row>
    <row r="34" spans="1:84">
      <c r="D34" s="11" t="s">
        <v>283</v>
      </c>
      <c r="BE34" s="336"/>
      <c r="BF34" s="336"/>
      <c r="BG34" s="336"/>
      <c r="BH34" s="336"/>
      <c r="BI34" s="336"/>
      <c r="BJ34" s="336"/>
      <c r="BK34" s="336"/>
      <c r="BL34" s="336"/>
      <c r="BM34" s="336"/>
      <c r="BN34" s="336"/>
      <c r="BO34" s="336"/>
      <c r="BP34" s="336"/>
      <c r="BQ34" s="336"/>
      <c r="BR34" s="336"/>
      <c r="BS34" s="336"/>
      <c r="BT34" s="336"/>
      <c r="BU34" s="336"/>
      <c r="BV34" s="336"/>
      <c r="BW34" s="336"/>
      <c r="BX34" s="336"/>
      <c r="BY34" s="336"/>
      <c r="BZ34" s="336"/>
      <c r="CA34" s="336"/>
      <c r="CB34" s="336"/>
      <c r="CC34" s="336"/>
      <c r="CD34" s="336"/>
      <c r="CE34" s="336"/>
      <c r="CF34" s="336"/>
    </row>
  </sheetData>
  <customSheetViews>
    <customSheetView guid="{F63A374B-2E7E-4669-87B0-97E26FB48C52}" showPageBreaks="1" printArea="1">
      <selection activeCell="BJ1" sqref="BJ1"/>
      <pageMargins left="0.70866141732283472" right="0.70866141732283472" top="0.74803149606299213" bottom="0.74803149606299213" header="0.31496062992125984" footer="0.31496062992125984"/>
      <pageSetup paperSize="9" scale="120" orientation="landscape" r:id="rId1"/>
    </customSheetView>
  </customSheetViews>
  <mergeCells count="92">
    <mergeCell ref="A2:CG2"/>
    <mergeCell ref="G12:P13"/>
    <mergeCell ref="Q12:Z13"/>
    <mergeCell ref="G10:P11"/>
    <mergeCell ref="AA26:AH26"/>
    <mergeCell ref="AI26:AN26"/>
    <mergeCell ref="AO26:AV26"/>
    <mergeCell ref="CA9:CG9"/>
    <mergeCell ref="BE25:BH26"/>
    <mergeCell ref="BY25:CF26"/>
    <mergeCell ref="AW25:BD26"/>
    <mergeCell ref="BQ23:BX24"/>
    <mergeCell ref="BQ25:BX26"/>
    <mergeCell ref="AO6:CG6"/>
    <mergeCell ref="G15:P15"/>
    <mergeCell ref="Q15:Z15"/>
    <mergeCell ref="AW28:BD28"/>
    <mergeCell ref="BE28:BH28"/>
    <mergeCell ref="BY28:CF28"/>
    <mergeCell ref="AW29:BD29"/>
    <mergeCell ref="BE29:BH29"/>
    <mergeCell ref="BY29:CF29"/>
    <mergeCell ref="BE27:BH27"/>
    <mergeCell ref="BY27:CF27"/>
    <mergeCell ref="D10:D13"/>
    <mergeCell ref="E10:E13"/>
    <mergeCell ref="F10:F13"/>
    <mergeCell ref="G16:P16"/>
    <mergeCell ref="Q16:Z16"/>
    <mergeCell ref="AA25:AH25"/>
    <mergeCell ref="AI25:AN25"/>
    <mergeCell ref="AO25:AV25"/>
    <mergeCell ref="G23:P24"/>
    <mergeCell ref="Q23:Z24"/>
    <mergeCell ref="AA23:AV24"/>
    <mergeCell ref="AW23:BD24"/>
    <mergeCell ref="BE23:BH24"/>
    <mergeCell ref="BY23:CF24"/>
    <mergeCell ref="AA15:AD15"/>
    <mergeCell ref="Q10:Z11"/>
    <mergeCell ref="G25:P26"/>
    <mergeCell ref="Q25:Z26"/>
    <mergeCell ref="G28:P28"/>
    <mergeCell ref="Q28:Z28"/>
    <mergeCell ref="G14:P14"/>
    <mergeCell ref="Q14:Z14"/>
    <mergeCell ref="AA10:AD11"/>
    <mergeCell ref="AA12:AD13"/>
    <mergeCell ref="AA14:AD14"/>
    <mergeCell ref="D23:D26"/>
    <mergeCell ref="E23:E26"/>
    <mergeCell ref="F23:F26"/>
    <mergeCell ref="AA28:AH28"/>
    <mergeCell ref="AI28:AN28"/>
    <mergeCell ref="AO28:AV28"/>
    <mergeCell ref="G27:P27"/>
    <mergeCell ref="Q27:Z27"/>
    <mergeCell ref="AA27:AH27"/>
    <mergeCell ref="AI27:AN27"/>
    <mergeCell ref="AO27:AV27"/>
    <mergeCell ref="G29:P29"/>
    <mergeCell ref="Q29:Z29"/>
    <mergeCell ref="AA29:AH29"/>
    <mergeCell ref="AI29:AN29"/>
    <mergeCell ref="AO29:AV29"/>
    <mergeCell ref="AW27:BD27"/>
    <mergeCell ref="AM16:AV16"/>
    <mergeCell ref="AE10:AL11"/>
    <mergeCell ref="AE12:AL13"/>
    <mergeCell ref="AE14:AL14"/>
    <mergeCell ref="AE15:AL15"/>
    <mergeCell ref="AE16:AL16"/>
    <mergeCell ref="AM15:AV15"/>
    <mergeCell ref="AM10:AV11"/>
    <mergeCell ref="AM12:AV13"/>
    <mergeCell ref="AM14:AV14"/>
    <mergeCell ref="BE31:CF31"/>
    <mergeCell ref="BE32:CF34"/>
    <mergeCell ref="AA16:AD16"/>
    <mergeCell ref="AW10:BH11"/>
    <mergeCell ref="AW12:BH13"/>
    <mergeCell ref="AW14:BH14"/>
    <mergeCell ref="AW15:BH15"/>
    <mergeCell ref="AW16:BH16"/>
    <mergeCell ref="BI27:BP27"/>
    <mergeCell ref="BI28:BP28"/>
    <mergeCell ref="BI29:BP29"/>
    <mergeCell ref="BQ27:BX27"/>
    <mergeCell ref="BQ28:BX28"/>
    <mergeCell ref="BQ29:BX29"/>
    <mergeCell ref="BI23:BP24"/>
    <mergeCell ref="BI25:BP26"/>
  </mergeCells>
  <phoneticPr fontId="3"/>
  <pageMargins left="0.51181102362204722" right="0.51181102362204722" top="0.74803149606299213" bottom="0.74803149606299213" header="0.31496062992125984" footer="0.31496062992125984"/>
  <pageSetup paperSize="9" scale="74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E76"/>
  <sheetViews>
    <sheetView showGridLines="0" showZeros="0" view="pageBreakPreview" topLeftCell="A29" zoomScale="85" zoomScaleNormal="85" zoomScaleSheetLayoutView="85" workbookViewId="0">
      <selection activeCell="A37" sqref="A37:XFD46"/>
    </sheetView>
  </sheetViews>
  <sheetFormatPr defaultColWidth="3.109375" defaultRowHeight="18.75" customHeight="1"/>
  <cols>
    <col min="1" max="1" width="1.77734375" style="1" customWidth="1"/>
    <col min="2" max="2" width="3.33203125" style="1" customWidth="1"/>
    <col min="3" max="28" width="3.88671875" style="1" customWidth="1"/>
    <col min="29" max="16384" width="3.109375" style="1"/>
  </cols>
  <sheetData>
    <row r="1" spans="1:29" ht="18.75" customHeight="1">
      <c r="A1" s="1" t="s">
        <v>76</v>
      </c>
    </row>
    <row r="2" spans="1:29" s="13" customFormat="1" ht="24.75" customHeight="1">
      <c r="J2" s="13" t="s">
        <v>193</v>
      </c>
      <c r="L2" s="454"/>
      <c r="M2" s="454"/>
      <c r="N2" s="13" t="s">
        <v>92</v>
      </c>
    </row>
    <row r="3" spans="1:29" ht="4.2" customHeight="1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9" ht="6" customHeight="1"/>
    <row r="5" spans="1:29" ht="18.75" customHeight="1">
      <c r="B5" s="1" t="s">
        <v>17</v>
      </c>
    </row>
    <row r="6" spans="1:29" ht="20.399999999999999" customHeight="1">
      <c r="C6" s="439"/>
      <c r="D6" s="439"/>
      <c r="E6" s="427" t="s">
        <v>215</v>
      </c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9"/>
    </row>
    <row r="7" spans="1:29" ht="20.399999999999999" customHeight="1">
      <c r="C7" s="439"/>
      <c r="D7" s="439"/>
      <c r="E7" s="427" t="s">
        <v>216</v>
      </c>
      <c r="F7" s="428"/>
      <c r="G7" s="428"/>
      <c r="H7" s="428"/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455"/>
    </row>
    <row r="8" spans="1:29" ht="20.399999999999999" customHeight="1">
      <c r="C8" s="439"/>
      <c r="D8" s="439"/>
      <c r="E8" s="427" t="s">
        <v>217</v>
      </c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455"/>
    </row>
    <row r="9" spans="1:29" ht="20.399999999999999" customHeight="1">
      <c r="C9" s="439"/>
      <c r="D9" s="439"/>
      <c r="E9" s="456" t="s">
        <v>218</v>
      </c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8"/>
      <c r="AC9" s="156"/>
    </row>
    <row r="10" spans="1:29" ht="13.5" customHeight="1"/>
    <row r="11" spans="1:29" ht="18.75" customHeight="1">
      <c r="B11" s="1" t="s">
        <v>236</v>
      </c>
    </row>
    <row r="12" spans="1:29" ht="22.2" customHeight="1">
      <c r="C12" s="449" t="s">
        <v>229</v>
      </c>
      <c r="D12" s="449"/>
      <c r="E12" s="449"/>
      <c r="F12" s="449"/>
      <c r="G12" s="450" t="s">
        <v>237</v>
      </c>
      <c r="H12" s="451"/>
      <c r="I12" s="451"/>
      <c r="J12" s="451"/>
      <c r="K12" s="451"/>
      <c r="L12" s="451"/>
      <c r="M12" s="451"/>
      <c r="N12" s="451"/>
      <c r="O12" s="451"/>
      <c r="P12" s="451"/>
      <c r="Q12" s="451"/>
      <c r="R12" s="451"/>
      <c r="S12" s="459" t="s">
        <v>238</v>
      </c>
      <c r="T12" s="459"/>
      <c r="U12" s="459"/>
      <c r="V12" s="459"/>
      <c r="W12" s="459"/>
      <c r="X12" s="459"/>
      <c r="Y12" s="459"/>
      <c r="Z12" s="459"/>
      <c r="AA12" s="459"/>
      <c r="AB12" s="460"/>
    </row>
    <row r="13" spans="1:29" ht="20.399999999999999" customHeight="1">
      <c r="C13" s="449" t="s">
        <v>234</v>
      </c>
      <c r="D13" s="449"/>
      <c r="E13" s="449"/>
      <c r="F13" s="449"/>
      <c r="G13" s="450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2"/>
    </row>
    <row r="14" spans="1:29" ht="20.399999999999999" customHeight="1">
      <c r="C14" s="449" t="s">
        <v>235</v>
      </c>
      <c r="D14" s="449"/>
      <c r="E14" s="449"/>
      <c r="F14" s="449"/>
      <c r="G14" s="159" t="b">
        <v>0</v>
      </c>
      <c r="H14" s="453" t="s">
        <v>239</v>
      </c>
      <c r="I14" s="453"/>
      <c r="J14" s="453"/>
      <c r="K14" s="453"/>
      <c r="L14" s="453"/>
      <c r="M14" s="157"/>
      <c r="N14" s="161" t="b">
        <v>0</v>
      </c>
      <c r="O14" s="160" t="s">
        <v>240</v>
      </c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8"/>
    </row>
    <row r="15" spans="1:29" ht="12.75" customHeight="1"/>
    <row r="16" spans="1:29" ht="18.75" customHeight="1">
      <c r="B16" s="1" t="s">
        <v>287</v>
      </c>
    </row>
    <row r="17" spans="3:28" ht="21" customHeight="1">
      <c r="C17" s="404" t="s">
        <v>0</v>
      </c>
      <c r="D17" s="405"/>
      <c r="E17" s="405"/>
      <c r="F17" s="406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05"/>
      <c r="X17" s="405"/>
      <c r="Y17" s="405"/>
      <c r="Z17" s="405"/>
      <c r="AA17" s="405"/>
      <c r="AB17" s="163"/>
    </row>
    <row r="18" spans="3:28" ht="18.75" customHeight="1">
      <c r="C18" s="412" t="s">
        <v>1</v>
      </c>
      <c r="D18" s="413"/>
      <c r="E18" s="413"/>
      <c r="F18" s="414"/>
      <c r="G18" s="410" t="s">
        <v>2</v>
      </c>
      <c r="H18" s="411"/>
      <c r="I18" s="411"/>
      <c r="J18" s="411"/>
      <c r="K18" s="411"/>
      <c r="L18" s="411"/>
      <c r="M18" s="411"/>
      <c r="N18" s="415" t="s">
        <v>175</v>
      </c>
      <c r="O18" s="411"/>
      <c r="P18" s="411"/>
      <c r="Q18" s="411"/>
      <c r="R18" s="411"/>
      <c r="S18" s="411"/>
      <c r="T18" s="405"/>
      <c r="U18" s="405"/>
      <c r="V18" s="405"/>
      <c r="W18" s="405"/>
      <c r="X18" s="405"/>
      <c r="Y18" s="405"/>
      <c r="Z18" s="166" t="s">
        <v>174</v>
      </c>
      <c r="AA18" s="166"/>
      <c r="AB18" s="163"/>
    </row>
    <row r="19" spans="3:28" ht="18.75" customHeight="1">
      <c r="C19" s="404" t="s">
        <v>276</v>
      </c>
      <c r="D19" s="405"/>
      <c r="E19" s="405"/>
      <c r="F19" s="406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2"/>
      <c r="U19" s="162"/>
      <c r="V19" s="162"/>
      <c r="W19" s="162"/>
      <c r="X19" s="162"/>
      <c r="Y19" s="162"/>
      <c r="Z19" s="166"/>
      <c r="AA19" s="166"/>
      <c r="AB19" s="163"/>
    </row>
    <row r="20" spans="3:28" ht="18.75" customHeight="1">
      <c r="C20" s="418" t="s">
        <v>15</v>
      </c>
      <c r="D20" s="419"/>
      <c r="E20" s="419"/>
      <c r="F20" s="420"/>
      <c r="G20" s="406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04"/>
      <c r="AB20" s="163"/>
    </row>
    <row r="21" spans="3:28" ht="21.75" customHeight="1">
      <c r="C21" s="421"/>
      <c r="D21" s="422"/>
      <c r="E21" s="422"/>
      <c r="F21" s="423"/>
      <c r="G21" s="406" t="s">
        <v>5</v>
      </c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439"/>
      <c r="Z21" s="439"/>
      <c r="AA21" s="404"/>
      <c r="AB21" s="163"/>
    </row>
    <row r="22" spans="3:28" ht="21.75" customHeight="1">
      <c r="C22" s="424"/>
      <c r="D22" s="425"/>
      <c r="E22" s="425"/>
      <c r="F22" s="426"/>
      <c r="G22" s="427" t="s">
        <v>261</v>
      </c>
      <c r="H22" s="428"/>
      <c r="I22" s="428"/>
      <c r="J22" s="428"/>
      <c r="K22" s="428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8"/>
      <c r="W22" s="428"/>
      <c r="X22" s="428"/>
      <c r="Y22" s="428"/>
      <c r="Z22" s="428"/>
      <c r="AA22" s="428"/>
      <c r="AB22" s="429"/>
    </row>
    <row r="23" spans="3:28" ht="25.5" customHeight="1">
      <c r="C23" s="436" t="s">
        <v>6</v>
      </c>
      <c r="D23" s="437"/>
      <c r="E23" s="437"/>
      <c r="F23" s="437"/>
      <c r="G23" s="437"/>
      <c r="H23" s="438"/>
      <c r="I23" s="404" t="s">
        <v>188</v>
      </c>
      <c r="J23" s="405"/>
      <c r="K23" s="405"/>
      <c r="L23" s="405"/>
      <c r="M23" s="405"/>
      <c r="N23" s="405"/>
      <c r="O23" s="405"/>
      <c r="P23" s="416" t="s">
        <v>176</v>
      </c>
      <c r="Q23" s="417"/>
      <c r="R23" s="405" t="s">
        <v>189</v>
      </c>
      <c r="S23" s="405"/>
      <c r="T23" s="405"/>
      <c r="U23" s="405"/>
      <c r="V23" s="405"/>
      <c r="W23" s="405"/>
      <c r="X23" s="405"/>
      <c r="Y23" s="166"/>
      <c r="Z23" s="166"/>
      <c r="AA23" s="166"/>
      <c r="AB23" s="163"/>
    </row>
    <row r="24" spans="3:28" ht="18.75" customHeight="1">
      <c r="C24" s="430" t="s">
        <v>19</v>
      </c>
      <c r="D24" s="418" t="s">
        <v>63</v>
      </c>
      <c r="E24" s="413"/>
      <c r="F24" s="413"/>
      <c r="G24" s="413"/>
      <c r="H24" s="414"/>
      <c r="I24" s="410" t="s">
        <v>182</v>
      </c>
      <c r="J24" s="411"/>
      <c r="K24" s="411"/>
      <c r="L24" s="411"/>
      <c r="M24" s="411"/>
      <c r="N24" s="411"/>
      <c r="O24" s="407" t="s">
        <v>190</v>
      </c>
      <c r="P24" s="408"/>
      <c r="Q24" s="408"/>
      <c r="R24" s="408"/>
      <c r="S24" s="408"/>
      <c r="T24" s="408"/>
      <c r="U24" s="408" t="s">
        <v>177</v>
      </c>
      <c r="V24" s="408"/>
      <c r="W24" s="408" t="s">
        <v>191</v>
      </c>
      <c r="X24" s="408"/>
      <c r="Y24" s="408"/>
      <c r="Z24" s="408"/>
      <c r="AA24" s="408"/>
      <c r="AB24" s="409"/>
    </row>
    <row r="25" spans="3:28" ht="18.75" customHeight="1">
      <c r="C25" s="431"/>
      <c r="D25" s="433"/>
      <c r="E25" s="434"/>
      <c r="F25" s="434"/>
      <c r="G25" s="434"/>
      <c r="H25" s="435"/>
      <c r="I25" s="410" t="s">
        <v>182</v>
      </c>
      <c r="J25" s="411"/>
      <c r="K25" s="411"/>
      <c r="L25" s="411"/>
      <c r="M25" s="411"/>
      <c r="N25" s="411"/>
      <c r="O25" s="407" t="s">
        <v>190</v>
      </c>
      <c r="P25" s="408"/>
      <c r="Q25" s="408"/>
      <c r="R25" s="408"/>
      <c r="S25" s="408"/>
      <c r="T25" s="408"/>
      <c r="U25" s="408" t="s">
        <v>177</v>
      </c>
      <c r="V25" s="408"/>
      <c r="W25" s="408" t="s">
        <v>191</v>
      </c>
      <c r="X25" s="408"/>
      <c r="Y25" s="408"/>
      <c r="Z25" s="408"/>
      <c r="AA25" s="408"/>
      <c r="AB25" s="409"/>
    </row>
    <row r="26" spans="3:28" ht="18.75" customHeight="1">
      <c r="C26" s="431"/>
      <c r="D26" s="418" t="s">
        <v>64</v>
      </c>
      <c r="E26" s="413"/>
      <c r="F26" s="413"/>
      <c r="G26" s="413"/>
      <c r="H26" s="414"/>
      <c r="I26" s="410" t="s">
        <v>182</v>
      </c>
      <c r="J26" s="411"/>
      <c r="K26" s="411"/>
      <c r="L26" s="411"/>
      <c r="M26" s="411"/>
      <c r="N26" s="411"/>
      <c r="O26" s="407" t="s">
        <v>190</v>
      </c>
      <c r="P26" s="408"/>
      <c r="Q26" s="408"/>
      <c r="R26" s="408"/>
      <c r="S26" s="408"/>
      <c r="T26" s="408"/>
      <c r="U26" s="408" t="s">
        <v>177</v>
      </c>
      <c r="V26" s="408"/>
      <c r="W26" s="408" t="s">
        <v>191</v>
      </c>
      <c r="X26" s="408"/>
      <c r="Y26" s="408"/>
      <c r="Z26" s="408"/>
      <c r="AA26" s="408"/>
      <c r="AB26" s="409"/>
    </row>
    <row r="27" spans="3:28" ht="18.75" customHeight="1">
      <c r="C27" s="431"/>
      <c r="D27" s="433"/>
      <c r="E27" s="434"/>
      <c r="F27" s="434"/>
      <c r="G27" s="434"/>
      <c r="H27" s="435"/>
      <c r="I27" s="410" t="s">
        <v>182</v>
      </c>
      <c r="J27" s="411"/>
      <c r="K27" s="411"/>
      <c r="L27" s="411"/>
      <c r="M27" s="411"/>
      <c r="N27" s="411"/>
      <c r="O27" s="407" t="s">
        <v>190</v>
      </c>
      <c r="P27" s="408"/>
      <c r="Q27" s="408"/>
      <c r="R27" s="408"/>
      <c r="S27" s="408"/>
      <c r="T27" s="408"/>
      <c r="U27" s="408" t="s">
        <v>177</v>
      </c>
      <c r="V27" s="408"/>
      <c r="W27" s="408" t="s">
        <v>191</v>
      </c>
      <c r="X27" s="408"/>
      <c r="Y27" s="408"/>
      <c r="Z27" s="408"/>
      <c r="AA27" s="408"/>
      <c r="AB27" s="409"/>
    </row>
    <row r="28" spans="3:28" ht="18.75" customHeight="1">
      <c r="C28" s="431"/>
      <c r="D28" s="436" t="s">
        <v>14</v>
      </c>
      <c r="E28" s="437"/>
      <c r="F28" s="437"/>
      <c r="G28" s="437"/>
      <c r="H28" s="438"/>
      <c r="I28" s="410" t="s">
        <v>182</v>
      </c>
      <c r="J28" s="411"/>
      <c r="K28" s="411"/>
      <c r="L28" s="411"/>
      <c r="M28" s="411"/>
      <c r="N28" s="411"/>
      <c r="O28" s="407" t="s">
        <v>190</v>
      </c>
      <c r="P28" s="408"/>
      <c r="Q28" s="408"/>
      <c r="R28" s="408"/>
      <c r="S28" s="408"/>
      <c r="T28" s="408"/>
      <c r="U28" s="408" t="s">
        <v>177</v>
      </c>
      <c r="V28" s="408"/>
      <c r="W28" s="408" t="s">
        <v>191</v>
      </c>
      <c r="X28" s="408"/>
      <c r="Y28" s="408"/>
      <c r="Z28" s="408"/>
      <c r="AA28" s="408"/>
      <c r="AB28" s="409"/>
    </row>
    <row r="29" spans="3:28" ht="18.75" customHeight="1">
      <c r="C29" s="432"/>
      <c r="D29" s="404" t="s">
        <v>7</v>
      </c>
      <c r="E29" s="405"/>
      <c r="F29" s="405"/>
      <c r="G29" s="405"/>
      <c r="H29" s="406"/>
      <c r="I29" s="410" t="s">
        <v>182</v>
      </c>
      <c r="J29" s="411"/>
      <c r="K29" s="411"/>
      <c r="L29" s="411"/>
      <c r="M29" s="411"/>
      <c r="N29" s="411"/>
      <c r="O29" s="440" t="s">
        <v>8</v>
      </c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163"/>
    </row>
    <row r="30" spans="3:28" ht="18" customHeight="1">
      <c r="C30" s="418" t="s">
        <v>62</v>
      </c>
      <c r="D30" s="419"/>
      <c r="E30" s="419"/>
      <c r="F30" s="419"/>
      <c r="G30" s="419"/>
      <c r="H30" s="419"/>
      <c r="I30" s="418" t="s">
        <v>180</v>
      </c>
      <c r="J30" s="419"/>
      <c r="K30" s="445" t="s">
        <v>181</v>
      </c>
      <c r="L30" s="445"/>
      <c r="M30" s="445"/>
      <c r="N30" s="447"/>
      <c r="O30" s="443" t="s">
        <v>178</v>
      </c>
      <c r="P30" s="413"/>
      <c r="Q30" s="413"/>
      <c r="R30" s="413"/>
      <c r="S30" s="445" t="s">
        <v>179</v>
      </c>
      <c r="T30" s="445"/>
      <c r="U30" s="445"/>
      <c r="V30" s="445"/>
      <c r="W30" s="445"/>
      <c r="X30" s="445"/>
      <c r="Y30" s="168"/>
      <c r="Z30" s="168"/>
      <c r="AA30" s="168"/>
      <c r="AB30" s="169"/>
    </row>
    <row r="31" spans="3:28" ht="18" customHeight="1">
      <c r="C31" s="424"/>
      <c r="D31" s="425"/>
      <c r="E31" s="425"/>
      <c r="F31" s="425"/>
      <c r="G31" s="425"/>
      <c r="H31" s="425"/>
      <c r="I31" s="424"/>
      <c r="J31" s="425"/>
      <c r="K31" s="446"/>
      <c r="L31" s="446"/>
      <c r="M31" s="446"/>
      <c r="N31" s="448"/>
      <c r="O31" s="444"/>
      <c r="P31" s="434"/>
      <c r="Q31" s="434"/>
      <c r="R31" s="434"/>
      <c r="S31" s="446"/>
      <c r="T31" s="446"/>
      <c r="U31" s="446"/>
      <c r="V31" s="446"/>
      <c r="W31" s="446"/>
      <c r="X31" s="446"/>
      <c r="Y31" s="170"/>
      <c r="Z31" s="170"/>
      <c r="AA31" s="170"/>
      <c r="AB31" s="171"/>
    </row>
    <row r="32" spans="3:28" ht="9" customHeight="1">
      <c r="C32" s="167"/>
      <c r="D32" s="167"/>
      <c r="E32" s="167"/>
      <c r="F32" s="167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Z32" s="173"/>
      <c r="AA32" s="173"/>
    </row>
    <row r="33" spans="2:31" ht="18.75" customHeight="1">
      <c r="C33" s="173" t="s">
        <v>9</v>
      </c>
      <c r="D33" s="167"/>
      <c r="E33" s="167"/>
      <c r="F33" s="167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</row>
    <row r="34" spans="2:31" ht="31.5" customHeight="1">
      <c r="C34" s="174" t="s">
        <v>61</v>
      </c>
      <c r="D34" s="436" t="s">
        <v>18</v>
      </c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41" t="s">
        <v>3</v>
      </c>
      <c r="P34" s="441"/>
      <c r="Q34" s="441"/>
      <c r="R34" s="441"/>
      <c r="S34" s="441"/>
      <c r="T34" s="441"/>
      <c r="U34" s="175"/>
      <c r="V34" s="175"/>
      <c r="W34" s="175"/>
      <c r="X34" s="175"/>
      <c r="Y34" s="175"/>
      <c r="Z34" s="175"/>
      <c r="AA34" s="175"/>
      <c r="AB34" s="175"/>
    </row>
    <row r="35" spans="2:31" ht="21" customHeight="1">
      <c r="C35" s="174" t="s">
        <v>65</v>
      </c>
      <c r="D35" s="436" t="s">
        <v>173</v>
      </c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41" t="s">
        <v>3</v>
      </c>
      <c r="P35" s="441"/>
      <c r="Q35" s="441"/>
      <c r="R35" s="441"/>
      <c r="S35" s="441"/>
      <c r="T35" s="442"/>
      <c r="U35" s="186"/>
      <c r="V35" s="187"/>
      <c r="W35" s="187"/>
      <c r="X35" s="187"/>
      <c r="Y35" s="177" t="s">
        <v>4</v>
      </c>
    </row>
    <row r="36" spans="2:31" ht="9" customHeight="1"/>
    <row r="37" spans="2:31" ht="18.75" customHeight="1">
      <c r="B37" s="1" t="s">
        <v>296</v>
      </c>
    </row>
    <row r="38" spans="2:31" ht="18.75" customHeight="1">
      <c r="B38" s="181"/>
      <c r="C38" s="412" t="s">
        <v>10</v>
      </c>
      <c r="D38" s="464"/>
      <c r="E38" s="464"/>
      <c r="F38" s="464"/>
      <c r="G38" s="465"/>
      <c r="H38" s="404">
        <v>1</v>
      </c>
      <c r="I38" s="405"/>
      <c r="J38" s="406"/>
      <c r="K38" s="404">
        <v>2</v>
      </c>
      <c r="L38" s="405"/>
      <c r="M38" s="406"/>
      <c r="N38" s="404">
        <v>3</v>
      </c>
      <c r="O38" s="405"/>
      <c r="P38" s="406"/>
      <c r="Q38" s="404">
        <v>4</v>
      </c>
      <c r="R38" s="405"/>
      <c r="S38" s="406"/>
      <c r="T38" s="404">
        <v>5</v>
      </c>
      <c r="U38" s="405"/>
      <c r="V38" s="406"/>
      <c r="W38" s="404">
        <v>6</v>
      </c>
      <c r="X38" s="405"/>
      <c r="Y38" s="406"/>
      <c r="Z38" s="404" t="s">
        <v>13</v>
      </c>
      <c r="AA38" s="405"/>
      <c r="AB38" s="406"/>
      <c r="AC38" s="182"/>
    </row>
    <row r="39" spans="2:31" ht="18.75" customHeight="1">
      <c r="B39" s="183"/>
      <c r="C39" s="466"/>
      <c r="D39" s="467"/>
      <c r="E39" s="467"/>
      <c r="F39" s="467"/>
      <c r="G39" s="468"/>
      <c r="H39" s="184"/>
      <c r="I39" s="166"/>
      <c r="J39" s="164" t="s">
        <v>10</v>
      </c>
      <c r="K39" s="184"/>
      <c r="L39" s="166"/>
      <c r="M39" s="164" t="s">
        <v>10</v>
      </c>
      <c r="N39" s="184"/>
      <c r="O39" s="166"/>
      <c r="P39" s="164" t="s">
        <v>10</v>
      </c>
      <c r="Q39" s="184"/>
      <c r="R39" s="166"/>
      <c r="S39" s="164" t="s">
        <v>10</v>
      </c>
      <c r="T39" s="184"/>
      <c r="U39" s="166"/>
      <c r="V39" s="164" t="s">
        <v>10</v>
      </c>
      <c r="W39" s="184"/>
      <c r="X39" s="166"/>
      <c r="Y39" s="164" t="s">
        <v>10</v>
      </c>
      <c r="Z39" s="461"/>
      <c r="AA39" s="462"/>
      <c r="AB39" s="463"/>
      <c r="AC39" s="182"/>
    </row>
    <row r="40" spans="2:31" ht="18.75" customHeight="1">
      <c r="B40" s="181"/>
      <c r="C40" s="184" t="s">
        <v>16</v>
      </c>
      <c r="D40" s="166"/>
      <c r="E40" s="166"/>
      <c r="F40" s="166"/>
      <c r="G40" s="163"/>
      <c r="H40" s="404"/>
      <c r="I40" s="405"/>
      <c r="J40" s="163" t="s">
        <v>11</v>
      </c>
      <c r="K40" s="404"/>
      <c r="L40" s="405"/>
      <c r="M40" s="163" t="s">
        <v>11</v>
      </c>
      <c r="N40" s="404"/>
      <c r="O40" s="405"/>
      <c r="P40" s="163" t="s">
        <v>11</v>
      </c>
      <c r="Q40" s="404"/>
      <c r="R40" s="405"/>
      <c r="S40" s="163" t="s">
        <v>11</v>
      </c>
      <c r="T40" s="404"/>
      <c r="U40" s="405"/>
      <c r="V40" s="163" t="s">
        <v>11</v>
      </c>
      <c r="W40" s="404"/>
      <c r="X40" s="405"/>
      <c r="Y40" s="163" t="s">
        <v>11</v>
      </c>
      <c r="Z40" s="404">
        <f>H40+K40+N40+Q40+T40+W40</f>
        <v>0</v>
      </c>
      <c r="AA40" s="405"/>
      <c r="AB40" s="163" t="s">
        <v>11</v>
      </c>
      <c r="AC40" s="182"/>
    </row>
    <row r="41" spans="2:31" ht="10.199999999999999" customHeight="1">
      <c r="B41" s="180"/>
      <c r="AB41" s="180"/>
      <c r="AE41" s="180"/>
    </row>
    <row r="42" spans="2:31" ht="18.75" customHeight="1">
      <c r="B42" s="1" t="s">
        <v>297</v>
      </c>
    </row>
    <row r="43" spans="2:31" s="191" customFormat="1" ht="59.4" customHeight="1">
      <c r="C43" s="469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1"/>
    </row>
    <row r="44" spans="2:31" s="191" customFormat="1" ht="18.75" customHeight="1">
      <c r="C44" s="192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401" t="s">
        <v>298</v>
      </c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194" t="s">
        <v>294</v>
      </c>
    </row>
    <row r="45" spans="2:31" s="191" customFormat="1" ht="18.75" customHeight="1">
      <c r="C45" s="402" t="s">
        <v>299</v>
      </c>
      <c r="D45" s="402"/>
      <c r="E45" s="402"/>
      <c r="F45" s="402"/>
      <c r="G45" s="402"/>
      <c r="H45" s="402" t="s">
        <v>300</v>
      </c>
      <c r="I45" s="402"/>
      <c r="J45" s="402"/>
      <c r="K45" s="402"/>
      <c r="L45" s="402"/>
      <c r="M45" s="402"/>
      <c r="N45" s="402" t="s">
        <v>301</v>
      </c>
      <c r="O45" s="402"/>
      <c r="P45" s="402"/>
      <c r="Q45" s="402"/>
      <c r="R45" s="402"/>
      <c r="S45" s="402"/>
      <c r="T45" s="402" t="s">
        <v>302</v>
      </c>
      <c r="U45" s="402"/>
      <c r="V45" s="402"/>
      <c r="W45" s="402"/>
      <c r="X45" s="402"/>
      <c r="Y45" s="402"/>
    </row>
    <row r="46" spans="2:31" s="191" customFormat="1" ht="18.75" customHeight="1">
      <c r="C46" s="403"/>
      <c r="D46" s="403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</row>
    <row r="47" spans="2:31" s="2" customFormat="1" ht="18.75" customHeight="1"/>
    <row r="48" spans="2:31" s="2" customFormat="1" ht="18.75" customHeight="1"/>
    <row r="49" s="2" customFormat="1" ht="18.75" customHeight="1"/>
    <row r="50" s="2" customFormat="1" ht="18.75" customHeight="1"/>
    <row r="51" s="2" customFormat="1" ht="18.75" customHeight="1"/>
    <row r="52" s="2" customFormat="1" ht="18.75" customHeight="1"/>
    <row r="53" s="2" customFormat="1" ht="18.75" customHeight="1"/>
    <row r="54" s="2" customFormat="1" ht="18.75" customHeight="1"/>
    <row r="55" s="2" customFormat="1" ht="18.75" customHeight="1"/>
    <row r="56" s="2" customFormat="1" ht="18.75" customHeight="1"/>
    <row r="57" s="2" customFormat="1" ht="18.75" customHeight="1"/>
    <row r="58" s="2" customFormat="1" ht="18.75" customHeight="1"/>
    <row r="59" s="2" customFormat="1" ht="18.75" customHeight="1"/>
    <row r="60" s="2" customFormat="1" ht="18.75" customHeight="1"/>
    <row r="61" s="2" customFormat="1" ht="18.75" customHeight="1"/>
    <row r="62" s="2" customFormat="1" ht="18.75" customHeight="1"/>
    <row r="63" s="2" customFormat="1" ht="18.75" customHeight="1"/>
    <row r="64" s="2" customFormat="1" ht="18.75" customHeight="1"/>
    <row r="65" s="2" customFormat="1" ht="18.75" customHeight="1"/>
    <row r="66" s="2" customFormat="1" ht="18.75" customHeight="1"/>
    <row r="67" s="2" customFormat="1" ht="18.75" customHeight="1"/>
    <row r="68" s="2" customFormat="1" ht="18.75" customHeight="1"/>
    <row r="69" s="2" customFormat="1" ht="18.75" customHeight="1"/>
    <row r="70" s="2" customFormat="1" ht="18.75" customHeight="1"/>
    <row r="71" s="2" customFormat="1" ht="18.75" customHeight="1"/>
    <row r="72" s="2" customFormat="1" ht="18.75" customHeight="1"/>
    <row r="73" s="2" customFormat="1" ht="18.75" customHeight="1"/>
    <row r="74" s="2" customFormat="1" ht="18.75" customHeight="1"/>
    <row r="75" s="2" customFormat="1" ht="18.75" customHeight="1"/>
    <row r="76" s="2" customFormat="1" ht="18.75" customHeight="1"/>
  </sheetData>
  <customSheetViews>
    <customSheetView guid="{F63A374B-2E7E-4669-87B0-97E26FB48C52}" showPageBreaks="1" printArea="1" view="pageBreakPreview">
      <selection activeCell="L15" sqref="L15"/>
      <rowBreaks count="1" manualBreakCount="1">
        <brk id="41" max="30" man="1"/>
      </rowBreaks>
      <pageMargins left="0.39370078740157483" right="0.39370078740157483" top="0.59055118110236227" bottom="0.59055118110236227" header="0.51181102362204722" footer="0.51181102362204722"/>
      <printOptions horizontalCentered="1"/>
      <pageSetup paperSize="9" scale="90" orientation="portrait" horizontalDpi="300" r:id="rId1"/>
      <headerFooter alignWithMargins="0"/>
    </customSheetView>
  </customSheetViews>
  <mergeCells count="94">
    <mergeCell ref="C46:G46"/>
    <mergeCell ref="K38:M38"/>
    <mergeCell ref="C23:H23"/>
    <mergeCell ref="W28:AB28"/>
    <mergeCell ref="C43:AB43"/>
    <mergeCell ref="C45:G45"/>
    <mergeCell ref="H40:I40"/>
    <mergeCell ref="K40:L40"/>
    <mergeCell ref="G21:AA21"/>
    <mergeCell ref="N40:O40"/>
    <mergeCell ref="Q40:R40"/>
    <mergeCell ref="Z39:AB39"/>
    <mergeCell ref="T40:U40"/>
    <mergeCell ref="W40:X40"/>
    <mergeCell ref="Z40:AA40"/>
    <mergeCell ref="I26:N26"/>
    <mergeCell ref="C38:G39"/>
    <mergeCell ref="I28:N28"/>
    <mergeCell ref="I27:N27"/>
    <mergeCell ref="I29:N29"/>
    <mergeCell ref="C30:H31"/>
    <mergeCell ref="H38:J38"/>
    <mergeCell ref="C13:F13"/>
    <mergeCell ref="G13:AB13"/>
    <mergeCell ref="C14:F14"/>
    <mergeCell ref="H14:L14"/>
    <mergeCell ref="L2:M2"/>
    <mergeCell ref="C9:D9"/>
    <mergeCell ref="C6:D6"/>
    <mergeCell ref="C7:D7"/>
    <mergeCell ref="C8:D8"/>
    <mergeCell ref="E6:AB6"/>
    <mergeCell ref="E7:AB7"/>
    <mergeCell ref="E8:AB8"/>
    <mergeCell ref="E9:AB9"/>
    <mergeCell ref="C12:F12"/>
    <mergeCell ref="G12:R12"/>
    <mergeCell ref="S12:AB12"/>
    <mergeCell ref="O34:T34"/>
    <mergeCell ref="I30:J31"/>
    <mergeCell ref="K30:N31"/>
    <mergeCell ref="O28:T28"/>
    <mergeCell ref="U28:V28"/>
    <mergeCell ref="N38:P38"/>
    <mergeCell ref="I25:N25"/>
    <mergeCell ref="Q38:S38"/>
    <mergeCell ref="D35:N35"/>
    <mergeCell ref="Z38:AB38"/>
    <mergeCell ref="T38:V38"/>
    <mergeCell ref="W38:Y38"/>
    <mergeCell ref="O35:T35"/>
    <mergeCell ref="O30:R31"/>
    <mergeCell ref="S30:X31"/>
    <mergeCell ref="D34:N34"/>
    <mergeCell ref="O26:T26"/>
    <mergeCell ref="U26:V26"/>
    <mergeCell ref="W26:AB26"/>
    <mergeCell ref="U27:V27"/>
    <mergeCell ref="W27:AB27"/>
    <mergeCell ref="O25:T25"/>
    <mergeCell ref="C24:C29"/>
    <mergeCell ref="D24:H25"/>
    <mergeCell ref="D26:H27"/>
    <mergeCell ref="D28:H28"/>
    <mergeCell ref="D29:H29"/>
    <mergeCell ref="O29:AA29"/>
    <mergeCell ref="O27:T27"/>
    <mergeCell ref="C19:F19"/>
    <mergeCell ref="P23:Q23"/>
    <mergeCell ref="C20:F22"/>
    <mergeCell ref="G22:AB22"/>
    <mergeCell ref="I23:O23"/>
    <mergeCell ref="G20:AA20"/>
    <mergeCell ref="H46:M46"/>
    <mergeCell ref="N46:S46"/>
    <mergeCell ref="T46:Y46"/>
    <mergeCell ref="C17:F17"/>
    <mergeCell ref="O24:T24"/>
    <mergeCell ref="U24:V24"/>
    <mergeCell ref="W24:AB24"/>
    <mergeCell ref="U25:V25"/>
    <mergeCell ref="W25:AB25"/>
    <mergeCell ref="R23:X23"/>
    <mergeCell ref="I24:N24"/>
    <mergeCell ref="G17:AA17"/>
    <mergeCell ref="C18:F18"/>
    <mergeCell ref="G18:M18"/>
    <mergeCell ref="T18:Y18"/>
    <mergeCell ref="N18:S18"/>
    <mergeCell ref="P44:X44"/>
    <mergeCell ref="Y44:AA44"/>
    <mergeCell ref="H45:M45"/>
    <mergeCell ref="N45:S45"/>
    <mergeCell ref="T45:Y4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0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F6FF-AE92-40DD-A362-94B09558C461}">
  <sheetPr>
    <tabColor rgb="FF92D050"/>
  </sheetPr>
  <dimension ref="A3:BB146"/>
  <sheetViews>
    <sheetView view="pageBreakPreview" topLeftCell="A34" zoomScale="85" zoomScaleNormal="100" zoomScaleSheetLayoutView="85" workbookViewId="0">
      <selection activeCell="N42" sqref="N42"/>
    </sheetView>
  </sheetViews>
  <sheetFormatPr defaultColWidth="9" defaultRowHeight="13.2"/>
  <cols>
    <col min="1" max="180" width="1.6640625" style="4" customWidth="1"/>
    <col min="181" max="256" width="9" style="4"/>
    <col min="257" max="436" width="1.6640625" style="4" customWidth="1"/>
    <col min="437" max="512" width="9" style="4"/>
    <col min="513" max="692" width="1.6640625" style="4" customWidth="1"/>
    <col min="693" max="768" width="9" style="4"/>
    <col min="769" max="948" width="1.6640625" style="4" customWidth="1"/>
    <col min="949" max="1024" width="9" style="4"/>
    <col min="1025" max="1204" width="1.6640625" style="4" customWidth="1"/>
    <col min="1205" max="1280" width="9" style="4"/>
    <col min="1281" max="1460" width="1.6640625" style="4" customWidth="1"/>
    <col min="1461" max="1536" width="9" style="4"/>
    <col min="1537" max="1716" width="1.6640625" style="4" customWidth="1"/>
    <col min="1717" max="1792" width="9" style="4"/>
    <col min="1793" max="1972" width="1.6640625" style="4" customWidth="1"/>
    <col min="1973" max="2048" width="9" style="4"/>
    <col min="2049" max="2228" width="1.6640625" style="4" customWidth="1"/>
    <col min="2229" max="2304" width="9" style="4"/>
    <col min="2305" max="2484" width="1.6640625" style="4" customWidth="1"/>
    <col min="2485" max="2560" width="9" style="4"/>
    <col min="2561" max="2740" width="1.6640625" style="4" customWidth="1"/>
    <col min="2741" max="2816" width="9" style="4"/>
    <col min="2817" max="2996" width="1.6640625" style="4" customWidth="1"/>
    <col min="2997" max="3072" width="9" style="4"/>
    <col min="3073" max="3252" width="1.6640625" style="4" customWidth="1"/>
    <col min="3253" max="3328" width="9" style="4"/>
    <col min="3329" max="3508" width="1.6640625" style="4" customWidth="1"/>
    <col min="3509" max="3584" width="9" style="4"/>
    <col min="3585" max="3764" width="1.6640625" style="4" customWidth="1"/>
    <col min="3765" max="3840" width="9" style="4"/>
    <col min="3841" max="4020" width="1.6640625" style="4" customWidth="1"/>
    <col min="4021" max="4096" width="9" style="4"/>
    <col min="4097" max="4276" width="1.6640625" style="4" customWidth="1"/>
    <col min="4277" max="4352" width="9" style="4"/>
    <col min="4353" max="4532" width="1.6640625" style="4" customWidth="1"/>
    <col min="4533" max="4608" width="9" style="4"/>
    <col min="4609" max="4788" width="1.6640625" style="4" customWidth="1"/>
    <col min="4789" max="4864" width="9" style="4"/>
    <col min="4865" max="5044" width="1.6640625" style="4" customWidth="1"/>
    <col min="5045" max="5120" width="9" style="4"/>
    <col min="5121" max="5300" width="1.6640625" style="4" customWidth="1"/>
    <col min="5301" max="5376" width="9" style="4"/>
    <col min="5377" max="5556" width="1.6640625" style="4" customWidth="1"/>
    <col min="5557" max="5632" width="9" style="4"/>
    <col min="5633" max="5812" width="1.6640625" style="4" customWidth="1"/>
    <col min="5813" max="5888" width="9" style="4"/>
    <col min="5889" max="6068" width="1.6640625" style="4" customWidth="1"/>
    <col min="6069" max="6144" width="9" style="4"/>
    <col min="6145" max="6324" width="1.6640625" style="4" customWidth="1"/>
    <col min="6325" max="6400" width="9" style="4"/>
    <col min="6401" max="6580" width="1.6640625" style="4" customWidth="1"/>
    <col min="6581" max="6656" width="9" style="4"/>
    <col min="6657" max="6836" width="1.6640625" style="4" customWidth="1"/>
    <col min="6837" max="6912" width="9" style="4"/>
    <col min="6913" max="7092" width="1.6640625" style="4" customWidth="1"/>
    <col min="7093" max="7168" width="9" style="4"/>
    <col min="7169" max="7348" width="1.6640625" style="4" customWidth="1"/>
    <col min="7349" max="7424" width="9" style="4"/>
    <col min="7425" max="7604" width="1.6640625" style="4" customWidth="1"/>
    <col min="7605" max="7680" width="9" style="4"/>
    <col min="7681" max="7860" width="1.6640625" style="4" customWidth="1"/>
    <col min="7861" max="7936" width="9" style="4"/>
    <col min="7937" max="8116" width="1.6640625" style="4" customWidth="1"/>
    <col min="8117" max="8192" width="9" style="4"/>
    <col min="8193" max="8372" width="1.6640625" style="4" customWidth="1"/>
    <col min="8373" max="8448" width="9" style="4"/>
    <col min="8449" max="8628" width="1.6640625" style="4" customWidth="1"/>
    <col min="8629" max="8704" width="9" style="4"/>
    <col min="8705" max="8884" width="1.6640625" style="4" customWidth="1"/>
    <col min="8885" max="8960" width="9" style="4"/>
    <col min="8961" max="9140" width="1.6640625" style="4" customWidth="1"/>
    <col min="9141" max="9216" width="9" style="4"/>
    <col min="9217" max="9396" width="1.6640625" style="4" customWidth="1"/>
    <col min="9397" max="9472" width="9" style="4"/>
    <col min="9473" max="9652" width="1.6640625" style="4" customWidth="1"/>
    <col min="9653" max="9728" width="9" style="4"/>
    <col min="9729" max="9908" width="1.6640625" style="4" customWidth="1"/>
    <col min="9909" max="9984" width="9" style="4"/>
    <col min="9985" max="10164" width="1.6640625" style="4" customWidth="1"/>
    <col min="10165" max="10240" width="9" style="4"/>
    <col min="10241" max="10420" width="1.6640625" style="4" customWidth="1"/>
    <col min="10421" max="10496" width="9" style="4"/>
    <col min="10497" max="10676" width="1.6640625" style="4" customWidth="1"/>
    <col min="10677" max="10752" width="9" style="4"/>
    <col min="10753" max="10932" width="1.6640625" style="4" customWidth="1"/>
    <col min="10933" max="11008" width="9" style="4"/>
    <col min="11009" max="11188" width="1.6640625" style="4" customWidth="1"/>
    <col min="11189" max="11264" width="9" style="4"/>
    <col min="11265" max="11444" width="1.6640625" style="4" customWidth="1"/>
    <col min="11445" max="11520" width="9" style="4"/>
    <col min="11521" max="11700" width="1.6640625" style="4" customWidth="1"/>
    <col min="11701" max="11776" width="9" style="4"/>
    <col min="11777" max="11956" width="1.6640625" style="4" customWidth="1"/>
    <col min="11957" max="12032" width="9" style="4"/>
    <col min="12033" max="12212" width="1.6640625" style="4" customWidth="1"/>
    <col min="12213" max="12288" width="9" style="4"/>
    <col min="12289" max="12468" width="1.6640625" style="4" customWidth="1"/>
    <col min="12469" max="12544" width="9" style="4"/>
    <col min="12545" max="12724" width="1.6640625" style="4" customWidth="1"/>
    <col min="12725" max="12800" width="9" style="4"/>
    <col min="12801" max="12980" width="1.6640625" style="4" customWidth="1"/>
    <col min="12981" max="13056" width="9" style="4"/>
    <col min="13057" max="13236" width="1.6640625" style="4" customWidth="1"/>
    <col min="13237" max="13312" width="9" style="4"/>
    <col min="13313" max="13492" width="1.6640625" style="4" customWidth="1"/>
    <col min="13493" max="13568" width="9" style="4"/>
    <col min="13569" max="13748" width="1.6640625" style="4" customWidth="1"/>
    <col min="13749" max="13824" width="9" style="4"/>
    <col min="13825" max="14004" width="1.6640625" style="4" customWidth="1"/>
    <col min="14005" max="14080" width="9" style="4"/>
    <col min="14081" max="14260" width="1.6640625" style="4" customWidth="1"/>
    <col min="14261" max="14336" width="9" style="4"/>
    <col min="14337" max="14516" width="1.6640625" style="4" customWidth="1"/>
    <col min="14517" max="14592" width="9" style="4"/>
    <col min="14593" max="14772" width="1.6640625" style="4" customWidth="1"/>
    <col min="14773" max="14848" width="9" style="4"/>
    <col min="14849" max="15028" width="1.6640625" style="4" customWidth="1"/>
    <col min="15029" max="15104" width="9" style="4"/>
    <col min="15105" max="15284" width="1.6640625" style="4" customWidth="1"/>
    <col min="15285" max="15360" width="9" style="4"/>
    <col min="15361" max="15540" width="1.6640625" style="4" customWidth="1"/>
    <col min="15541" max="15616" width="9" style="4"/>
    <col min="15617" max="15796" width="1.6640625" style="4" customWidth="1"/>
    <col min="15797" max="15872" width="9" style="4"/>
    <col min="15873" max="16052" width="1.6640625" style="4" customWidth="1"/>
    <col min="16053" max="16128" width="9" style="4"/>
    <col min="16129" max="16308" width="1.6640625" style="4" customWidth="1"/>
    <col min="16309" max="16384" width="9" style="4"/>
  </cols>
  <sheetData>
    <row r="3" spans="1:54">
      <c r="AG3" s="331" t="s">
        <v>219</v>
      </c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</row>
    <row r="5" spans="1:54">
      <c r="A5" s="332" t="s">
        <v>220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</row>
    <row r="8" spans="1:54">
      <c r="A8" s="6"/>
      <c r="B8" s="6" t="s">
        <v>28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125" t="s">
        <v>12</v>
      </c>
    </row>
    <row r="10" spans="1:54">
      <c r="A10" s="6"/>
      <c r="B10" s="472" t="s">
        <v>221</v>
      </c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4"/>
      <c r="S10" s="472" t="s">
        <v>222</v>
      </c>
      <c r="T10" s="473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4"/>
      <c r="AJ10" s="472" t="s">
        <v>29</v>
      </c>
      <c r="AK10" s="473"/>
      <c r="AL10" s="473"/>
      <c r="AM10" s="473"/>
      <c r="AN10" s="473"/>
      <c r="AO10" s="473"/>
      <c r="AP10" s="473"/>
      <c r="AQ10" s="473"/>
      <c r="AR10" s="473"/>
      <c r="AS10" s="473"/>
      <c r="AT10" s="473"/>
      <c r="AU10" s="473"/>
      <c r="AV10" s="473"/>
      <c r="AW10" s="473"/>
      <c r="AX10" s="473"/>
      <c r="AY10" s="473"/>
      <c r="AZ10" s="473"/>
      <c r="BA10" s="473"/>
      <c r="BB10" s="474"/>
    </row>
    <row r="11" spans="1:54">
      <c r="A11" s="6"/>
      <c r="B11" s="134"/>
      <c r="C11" s="13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36"/>
      <c r="S11" s="137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9"/>
      <c r="AJ11" s="140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2"/>
    </row>
    <row r="12" spans="1:54">
      <c r="A12" s="143"/>
      <c r="B12" s="14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36"/>
      <c r="S12" s="14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143"/>
      <c r="AJ12" s="134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46"/>
    </row>
    <row r="13" spans="1:54">
      <c r="A13" s="143"/>
      <c r="B13" s="14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36"/>
      <c r="S13" s="14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143"/>
      <c r="AJ13" s="134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46"/>
    </row>
    <row r="14" spans="1:54">
      <c r="A14" s="143"/>
      <c r="B14" s="14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36"/>
      <c r="S14" s="14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143"/>
      <c r="AJ14" s="134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46"/>
    </row>
    <row r="15" spans="1:54">
      <c r="A15" s="143"/>
      <c r="B15" s="14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36"/>
      <c r="S15" s="14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143"/>
      <c r="AJ15" s="134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46"/>
    </row>
    <row r="16" spans="1:54">
      <c r="A16" s="6"/>
      <c r="B16" s="14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36"/>
      <c r="S16" s="14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143"/>
      <c r="AJ16" s="134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46"/>
    </row>
    <row r="17" spans="1:54">
      <c r="A17" s="6"/>
      <c r="B17" s="14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36"/>
      <c r="S17" s="14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43"/>
      <c r="AJ17" s="134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46"/>
    </row>
    <row r="18" spans="1:54">
      <c r="A18" s="6"/>
      <c r="B18" s="14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36"/>
      <c r="S18" s="145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143"/>
      <c r="AJ18" s="134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46"/>
    </row>
    <row r="19" spans="1:54">
      <c r="A19" s="6"/>
      <c r="B19" s="14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36"/>
      <c r="S19" s="145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143"/>
      <c r="AJ19" s="134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46"/>
    </row>
    <row r="20" spans="1:54">
      <c r="A20" s="6"/>
      <c r="B20" s="14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36"/>
      <c r="S20" s="145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143"/>
      <c r="AJ20" s="134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46"/>
    </row>
    <row r="21" spans="1:54">
      <c r="A21" s="6"/>
      <c r="B21" s="14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36"/>
      <c r="S21" s="14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143"/>
      <c r="AJ21" s="134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46"/>
    </row>
    <row r="22" spans="1:54">
      <c r="A22" s="6"/>
      <c r="B22" s="14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36"/>
      <c r="S22" s="145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143"/>
      <c r="AJ22" s="134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46"/>
    </row>
    <row r="23" spans="1:54">
      <c r="A23" s="6"/>
      <c r="B23" s="14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36"/>
      <c r="S23" s="145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143"/>
      <c r="AJ23" s="134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46"/>
    </row>
    <row r="24" spans="1:54">
      <c r="A24" s="6"/>
      <c r="B24" s="14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36"/>
      <c r="S24" s="14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143"/>
      <c r="AJ24" s="134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46"/>
    </row>
    <row r="25" spans="1:54">
      <c r="A25" s="6"/>
      <c r="B25" s="147"/>
      <c r="C25" s="148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50"/>
      <c r="S25" s="151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3"/>
      <c r="AJ25" s="147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54"/>
    </row>
    <row r="26" spans="1:5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spans="1:54">
      <c r="A27" s="6"/>
      <c r="B27" s="6" t="s">
        <v>30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spans="1:5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125" t="s">
        <v>12</v>
      </c>
    </row>
    <row r="29" spans="1:54">
      <c r="A29" s="143"/>
      <c r="B29" s="472" t="s">
        <v>221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4"/>
      <c r="S29" s="472" t="s">
        <v>222</v>
      </c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4"/>
      <c r="AJ29" s="472" t="s">
        <v>29</v>
      </c>
      <c r="AK29" s="473"/>
      <c r="AL29" s="473"/>
      <c r="AM29" s="473"/>
      <c r="AN29" s="473"/>
      <c r="AO29" s="473"/>
      <c r="AP29" s="473"/>
      <c r="AQ29" s="473"/>
      <c r="AR29" s="473"/>
      <c r="AS29" s="473"/>
      <c r="AT29" s="473"/>
      <c r="AU29" s="473"/>
      <c r="AV29" s="473"/>
      <c r="AW29" s="473"/>
      <c r="AX29" s="473"/>
      <c r="AY29" s="473"/>
      <c r="AZ29" s="473"/>
      <c r="BA29" s="473"/>
      <c r="BB29" s="474"/>
    </row>
    <row r="30" spans="1:54">
      <c r="A30" s="143"/>
      <c r="B30" s="134"/>
      <c r="C30" s="141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36"/>
      <c r="S30" s="137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9"/>
      <c r="AJ30" s="140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2"/>
    </row>
    <row r="31" spans="1:54">
      <c r="A31" s="143"/>
      <c r="B31" s="134"/>
      <c r="C31" s="13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36"/>
      <c r="S31" s="145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143"/>
      <c r="AJ31" s="134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46"/>
    </row>
    <row r="32" spans="1:54">
      <c r="A32" s="143"/>
      <c r="B32" s="134"/>
      <c r="C32" s="13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136"/>
      <c r="S32" s="145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143"/>
      <c r="AJ32" s="134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46"/>
    </row>
    <row r="33" spans="1:54">
      <c r="A33" s="143"/>
      <c r="B33" s="134"/>
      <c r="C33" s="13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136"/>
      <c r="S33" s="145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143"/>
      <c r="AJ33" s="134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46"/>
    </row>
    <row r="34" spans="1:54">
      <c r="A34" s="143"/>
      <c r="B34" s="134"/>
      <c r="C34" s="13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36"/>
      <c r="S34" s="145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43"/>
      <c r="AJ34" s="134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46"/>
    </row>
    <row r="35" spans="1:54">
      <c r="A35" s="143"/>
      <c r="B35" s="134"/>
      <c r="C35" s="13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36"/>
      <c r="S35" s="145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43"/>
      <c r="AJ35" s="134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46"/>
    </row>
    <row r="36" spans="1:54">
      <c r="A36" s="143"/>
      <c r="B36" s="134"/>
      <c r="C36" s="13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136"/>
      <c r="S36" s="145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143"/>
      <c r="AJ36" s="134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46"/>
    </row>
    <row r="37" spans="1:54">
      <c r="A37" s="143"/>
      <c r="B37" s="134"/>
      <c r="C37" s="13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36"/>
      <c r="S37" s="145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143"/>
      <c r="AJ37" s="134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46"/>
    </row>
    <row r="38" spans="1:54">
      <c r="A38" s="143"/>
      <c r="B38" s="134"/>
      <c r="C38" s="13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36"/>
      <c r="S38" s="145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143"/>
      <c r="AJ38" s="134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46"/>
    </row>
    <row r="39" spans="1:54">
      <c r="A39" s="143"/>
      <c r="B39" s="134"/>
      <c r="C39" s="13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136"/>
      <c r="S39" s="145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143"/>
      <c r="AJ39" s="134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46"/>
    </row>
    <row r="40" spans="1:54">
      <c r="A40" s="143"/>
      <c r="B40" s="134"/>
      <c r="C40" s="135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36"/>
      <c r="S40" s="145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143"/>
      <c r="AJ40" s="134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46"/>
    </row>
    <row r="41" spans="1:54">
      <c r="A41" s="143"/>
      <c r="B41" s="134"/>
      <c r="C41" s="135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36"/>
      <c r="S41" s="145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143"/>
      <c r="AJ41" s="134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46"/>
    </row>
    <row r="42" spans="1:54">
      <c r="A42" s="143"/>
      <c r="B42" s="134"/>
      <c r="C42" s="13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136"/>
      <c r="S42" s="145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143"/>
      <c r="AJ42" s="134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46"/>
    </row>
    <row r="43" spans="1:54">
      <c r="A43" s="143"/>
      <c r="B43" s="147"/>
      <c r="C43" s="148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50"/>
      <c r="S43" s="151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3"/>
      <c r="AJ43" s="147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54"/>
    </row>
    <row r="44" spans="1:5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</row>
    <row r="45" spans="1:54">
      <c r="A45" s="6"/>
      <c r="B45" s="6"/>
      <c r="C45" s="6" t="s">
        <v>223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</row>
    <row r="46" spans="1:54">
      <c r="A46" s="6"/>
      <c r="B46" s="6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</row>
    <row r="47" spans="1:54">
      <c r="A47" s="6"/>
      <c r="B47" s="6"/>
      <c r="C47" s="6"/>
      <c r="D47" s="6"/>
      <c r="E47" s="6" t="s">
        <v>224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</row>
    <row r="48" spans="1:54">
      <c r="A48" s="6"/>
      <c r="B48" s="6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 t="s">
        <v>225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</row>
    <row r="49" spans="1:5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J49" s="6"/>
      <c r="AK49" s="6"/>
      <c r="AL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</row>
    <row r="50" spans="1:54">
      <c r="A50" s="6"/>
      <c r="B50" s="6"/>
      <c r="C50" s="6"/>
      <c r="D50" s="6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W50" s="6"/>
      <c r="AX50" s="6"/>
      <c r="AY50" s="6"/>
      <c r="AZ50" s="6"/>
      <c r="BA50" s="6"/>
      <c r="BB50" s="6"/>
    </row>
    <row r="51" spans="1:54">
      <c r="A51" s="6"/>
      <c r="B51" s="6"/>
      <c r="C51" s="6"/>
      <c r="D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W51" s="6"/>
      <c r="X51" s="6"/>
      <c r="Y51" s="6"/>
      <c r="Z51" s="6"/>
      <c r="AA51" s="6"/>
      <c r="AB51" s="6"/>
      <c r="AC51" s="6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O51" s="125"/>
      <c r="AP51" s="125"/>
      <c r="AQ51" s="125"/>
      <c r="AR51" s="125"/>
      <c r="AS51" s="125"/>
      <c r="AT51" s="125"/>
    </row>
    <row r="52" spans="1:54">
      <c r="A52" s="6"/>
      <c r="B52" s="6"/>
      <c r="C52" s="6"/>
      <c r="D52" s="6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</row>
    <row r="53" spans="1:5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</row>
    <row r="54" spans="1: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</row>
    <row r="55" spans="1:5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</row>
    <row r="56" spans="1:5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</row>
    <row r="57" spans="1:5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</row>
    <row r="58" spans="1:5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</row>
    <row r="59" spans="1:5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</row>
    <row r="60" spans="1:5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</row>
    <row r="61" spans="1:5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spans="1:5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spans="1:5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spans="1:5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spans="1:5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spans="1:5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spans="1:5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spans="1:5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spans="1:5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spans="1:5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spans="1:5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2" spans="1:5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spans="1:5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spans="1:5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1:5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1:5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spans="1:5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spans="1:5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spans="1:5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0" spans="1:5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</row>
    <row r="81" spans="1:5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</row>
    <row r="82" spans="1:5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</row>
    <row r="83" spans="1:5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</row>
    <row r="84" spans="1:5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</row>
    <row r="85" spans="1:5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</row>
    <row r="86" spans="1:5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</row>
    <row r="87" spans="1:5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</row>
    <row r="88" spans="1:5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</row>
    <row r="89" spans="1:5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</row>
    <row r="90" spans="1:5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</row>
    <row r="91" spans="1:5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</row>
    <row r="92" spans="1:5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</row>
    <row r="93" spans="1:5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</row>
    <row r="94" spans="1:5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</row>
    <row r="95" spans="1:5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</row>
    <row r="96" spans="1:5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</row>
    <row r="97" spans="1:5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</row>
    <row r="98" spans="1:5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</row>
    <row r="99" spans="1:5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</row>
    <row r="100" spans="1:5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</row>
    <row r="101" spans="1:5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</row>
    <row r="102" spans="1:5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</row>
    <row r="103" spans="1:5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</row>
    <row r="104" spans="1:5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</row>
    <row r="105" spans="1:5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</row>
    <row r="106" spans="1:5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</row>
    <row r="107" spans="1:5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</row>
    <row r="108" spans="1:5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</row>
    <row r="109" spans="1:5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</row>
    <row r="110" spans="1:5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</row>
    <row r="111" spans="1:5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</row>
    <row r="112" spans="1:5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</row>
    <row r="113" spans="1:5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</row>
    <row r="114" spans="1:5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</row>
    <row r="115" spans="1:5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</row>
    <row r="116" spans="1:5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</row>
    <row r="117" spans="1:5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</row>
    <row r="118" spans="1:5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</row>
    <row r="119" spans="1:5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</row>
    <row r="120" spans="1:5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</row>
    <row r="121" spans="1:5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</row>
    <row r="122" spans="1:5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</row>
    <row r="123" spans="1:5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</row>
    <row r="124" spans="1:5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</row>
    <row r="125" spans="1:5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</row>
    <row r="126" spans="1:5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</row>
    <row r="127" spans="1:5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</row>
    <row r="128" spans="1:5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</row>
    <row r="129" spans="1:5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</row>
    <row r="130" spans="1:5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</row>
    <row r="131" spans="1:5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</row>
    <row r="132" spans="1:5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</row>
    <row r="133" spans="1:5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</row>
    <row r="134" spans="1:5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</row>
    <row r="135" spans="1:5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</row>
    <row r="136" spans="1:5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</row>
    <row r="137" spans="1:5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</row>
    <row r="138" spans="1:5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</row>
    <row r="139" spans="1:5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</row>
    <row r="140" spans="1:5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</row>
    <row r="141" spans="1:5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</row>
    <row r="142" spans="1:5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</row>
    <row r="143" spans="1:5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</row>
    <row r="144" spans="1:5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</row>
    <row r="145" spans="1:5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</row>
    <row r="146" spans="1:5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</row>
  </sheetData>
  <mergeCells count="8">
    <mergeCell ref="B29:R29"/>
    <mergeCell ref="S29:AI29"/>
    <mergeCell ref="AJ29:BB29"/>
    <mergeCell ref="AG3:BA3"/>
    <mergeCell ref="A5:BB5"/>
    <mergeCell ref="B10:R10"/>
    <mergeCell ref="S10:AI10"/>
    <mergeCell ref="AJ10:BB10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3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3CC3-AC43-4CC2-A1BC-4512E46E06B4}">
  <sheetPr>
    <tabColor rgb="FF00B0F0"/>
  </sheetPr>
  <dimension ref="A1:CG34"/>
  <sheetViews>
    <sheetView showGridLines="0" view="pageBreakPreview" zoomScale="85" zoomScaleNormal="100" zoomScaleSheetLayoutView="85" workbookViewId="0">
      <selection activeCell="N42" sqref="N42"/>
    </sheetView>
  </sheetViews>
  <sheetFormatPr defaultRowHeight="13.2"/>
  <cols>
    <col min="1" max="1" width="0.5546875" style="4" customWidth="1"/>
    <col min="2" max="2" width="4.21875" style="4" customWidth="1"/>
    <col min="3" max="3" width="1.109375" style="4" customWidth="1"/>
    <col min="4" max="5" width="13.21875" style="4" customWidth="1"/>
    <col min="6" max="6" width="16.6640625" style="4" customWidth="1"/>
    <col min="7" max="26" width="1.6640625" style="4" customWidth="1"/>
    <col min="27" max="34" width="1.88671875" style="4" customWidth="1"/>
    <col min="35" max="40" width="2" style="4" customWidth="1"/>
    <col min="41" max="85" width="1.6640625" style="4" customWidth="1"/>
    <col min="86" max="89" width="1.77734375" customWidth="1"/>
  </cols>
  <sheetData>
    <row r="1" spans="1:85">
      <c r="A1" s="11" t="s">
        <v>83</v>
      </c>
    </row>
    <row r="2" spans="1:85" ht="20.25" customHeight="1">
      <c r="A2" s="396" t="s">
        <v>273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  <c r="BG2" s="396"/>
      <c r="BH2" s="396"/>
      <c r="BI2" s="396"/>
      <c r="BJ2" s="396"/>
      <c r="BK2" s="396"/>
      <c r="BL2" s="396"/>
      <c r="BM2" s="396"/>
      <c r="BN2" s="396"/>
      <c r="BO2" s="396"/>
      <c r="BP2" s="396"/>
      <c r="BQ2" s="396"/>
      <c r="BR2" s="396"/>
      <c r="BS2" s="396"/>
      <c r="BT2" s="396"/>
      <c r="BU2" s="396"/>
      <c r="BV2" s="396"/>
      <c r="BW2" s="396"/>
      <c r="BX2" s="396"/>
      <c r="BY2" s="396"/>
      <c r="BZ2" s="396"/>
      <c r="CA2" s="396"/>
      <c r="CB2" s="396"/>
      <c r="CC2" s="396"/>
      <c r="CD2" s="396"/>
      <c r="CE2" s="396"/>
      <c r="CF2" s="396"/>
      <c r="CG2" s="396"/>
    </row>
    <row r="3" spans="1:8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85" s="4" customFormat="1"/>
    <row r="5" spans="1:85" s="4" customFormat="1"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</row>
    <row r="6" spans="1:85" s="4" customFormat="1">
      <c r="AO6" s="332" t="s">
        <v>230</v>
      </c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</row>
    <row r="7" spans="1:8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</row>
    <row r="8" spans="1:85">
      <c r="A8" s="5"/>
      <c r="B8" s="6" t="s">
        <v>80</v>
      </c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</row>
    <row r="9" spans="1:85">
      <c r="BH9" s="19" t="s">
        <v>12</v>
      </c>
      <c r="CA9" s="399"/>
      <c r="CB9" s="399"/>
      <c r="CC9" s="399"/>
      <c r="CD9" s="399"/>
      <c r="CE9" s="399"/>
      <c r="CF9" s="399"/>
      <c r="CG9" s="399"/>
    </row>
    <row r="10" spans="1:85" ht="13.5" customHeight="1">
      <c r="D10" s="375" t="s">
        <v>228</v>
      </c>
      <c r="E10" s="375" t="s">
        <v>25</v>
      </c>
      <c r="F10" s="375" t="s">
        <v>229</v>
      </c>
      <c r="G10" s="339" t="s">
        <v>39</v>
      </c>
      <c r="H10" s="340"/>
      <c r="I10" s="340"/>
      <c r="J10" s="340"/>
      <c r="K10" s="340"/>
      <c r="L10" s="340"/>
      <c r="M10" s="340"/>
      <c r="N10" s="340"/>
      <c r="O10" s="340"/>
      <c r="P10" s="340"/>
      <c r="Q10" s="380" t="s">
        <v>40</v>
      </c>
      <c r="R10" s="340"/>
      <c r="S10" s="340"/>
      <c r="T10" s="340"/>
      <c r="U10" s="340"/>
      <c r="V10" s="340"/>
      <c r="W10" s="340"/>
      <c r="X10" s="340"/>
      <c r="Y10" s="340"/>
      <c r="Z10" s="340"/>
      <c r="AA10" s="358" t="s">
        <v>43</v>
      </c>
      <c r="AB10" s="359"/>
      <c r="AC10" s="359"/>
      <c r="AD10" s="360"/>
      <c r="AE10" s="358" t="s">
        <v>267</v>
      </c>
      <c r="AF10" s="359"/>
      <c r="AG10" s="359"/>
      <c r="AH10" s="359"/>
      <c r="AI10" s="359"/>
      <c r="AJ10" s="359"/>
      <c r="AK10" s="359"/>
      <c r="AL10" s="360"/>
      <c r="AM10" s="380" t="s">
        <v>264</v>
      </c>
      <c r="AN10" s="340"/>
      <c r="AO10" s="340"/>
      <c r="AP10" s="340"/>
      <c r="AQ10" s="340"/>
      <c r="AR10" s="340"/>
      <c r="AS10" s="340"/>
      <c r="AT10" s="340"/>
      <c r="AU10" s="340"/>
      <c r="AV10" s="341"/>
      <c r="AW10" s="339" t="s">
        <v>86</v>
      </c>
      <c r="AX10" s="340"/>
      <c r="AY10" s="340"/>
      <c r="AZ10" s="340"/>
      <c r="BA10" s="340"/>
      <c r="BB10" s="340"/>
      <c r="BC10" s="340"/>
      <c r="BD10" s="340"/>
      <c r="BE10" s="340"/>
      <c r="BF10" s="340"/>
      <c r="BG10" s="340"/>
      <c r="BH10" s="341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</row>
    <row r="11" spans="1:85">
      <c r="D11" s="376"/>
      <c r="E11" s="376"/>
      <c r="F11" s="376"/>
      <c r="G11" s="342"/>
      <c r="H11" s="343"/>
      <c r="I11" s="343"/>
      <c r="J11" s="343"/>
      <c r="K11" s="343"/>
      <c r="L11" s="343"/>
      <c r="M11" s="343"/>
      <c r="N11" s="343"/>
      <c r="O11" s="343"/>
      <c r="P11" s="343"/>
      <c r="Q11" s="381"/>
      <c r="R11" s="343"/>
      <c r="S11" s="343"/>
      <c r="T11" s="343"/>
      <c r="U11" s="343"/>
      <c r="V11" s="343"/>
      <c r="W11" s="343"/>
      <c r="X11" s="343"/>
      <c r="Y11" s="343"/>
      <c r="Z11" s="343"/>
      <c r="AA11" s="361"/>
      <c r="AB11" s="346"/>
      <c r="AC11" s="346"/>
      <c r="AD11" s="362"/>
      <c r="AE11" s="361"/>
      <c r="AF11" s="346"/>
      <c r="AG11" s="346"/>
      <c r="AH11" s="346"/>
      <c r="AI11" s="346"/>
      <c r="AJ11" s="346"/>
      <c r="AK11" s="346"/>
      <c r="AL11" s="362"/>
      <c r="AM11" s="381"/>
      <c r="AN11" s="343"/>
      <c r="AO11" s="343"/>
      <c r="AP11" s="343"/>
      <c r="AQ11" s="343"/>
      <c r="AR11" s="343"/>
      <c r="AS11" s="343"/>
      <c r="AT11" s="343"/>
      <c r="AU11" s="343"/>
      <c r="AV11" s="344"/>
      <c r="AW11" s="342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4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</row>
    <row r="12" spans="1:85" ht="13.5" customHeight="1">
      <c r="D12" s="376"/>
      <c r="E12" s="376"/>
      <c r="F12" s="376"/>
      <c r="G12" s="345" t="s">
        <v>44</v>
      </c>
      <c r="H12" s="346"/>
      <c r="I12" s="346"/>
      <c r="J12" s="346"/>
      <c r="K12" s="346"/>
      <c r="L12" s="346"/>
      <c r="M12" s="346"/>
      <c r="N12" s="346"/>
      <c r="O12" s="346"/>
      <c r="P12" s="346"/>
      <c r="Q12" s="361" t="s">
        <v>45</v>
      </c>
      <c r="R12" s="346"/>
      <c r="S12" s="346"/>
      <c r="T12" s="346"/>
      <c r="U12" s="346"/>
      <c r="V12" s="346"/>
      <c r="W12" s="346"/>
      <c r="X12" s="346"/>
      <c r="Y12" s="346"/>
      <c r="Z12" s="346"/>
      <c r="AA12" s="361" t="s">
        <v>47</v>
      </c>
      <c r="AB12" s="346"/>
      <c r="AC12" s="346"/>
      <c r="AD12" s="362"/>
      <c r="AE12" s="346" t="s">
        <v>271</v>
      </c>
      <c r="AF12" s="346"/>
      <c r="AG12" s="346"/>
      <c r="AH12" s="346"/>
      <c r="AI12" s="346"/>
      <c r="AJ12" s="346"/>
      <c r="AK12" s="346"/>
      <c r="AL12" s="362"/>
      <c r="AM12" s="361" t="s">
        <v>265</v>
      </c>
      <c r="AN12" s="346"/>
      <c r="AO12" s="346"/>
      <c r="AP12" s="346"/>
      <c r="AQ12" s="346"/>
      <c r="AR12" s="346"/>
      <c r="AS12" s="346"/>
      <c r="AT12" s="346"/>
      <c r="AU12" s="346"/>
      <c r="AV12" s="347"/>
      <c r="AW12" s="345" t="s">
        <v>53</v>
      </c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7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</row>
    <row r="13" spans="1:85">
      <c r="D13" s="377"/>
      <c r="E13" s="377"/>
      <c r="F13" s="377"/>
      <c r="G13" s="348"/>
      <c r="H13" s="349"/>
      <c r="I13" s="349"/>
      <c r="J13" s="349"/>
      <c r="K13" s="349"/>
      <c r="L13" s="349"/>
      <c r="M13" s="349"/>
      <c r="N13" s="349"/>
      <c r="O13" s="349"/>
      <c r="P13" s="349"/>
      <c r="Q13" s="363"/>
      <c r="R13" s="349"/>
      <c r="S13" s="349"/>
      <c r="T13" s="349"/>
      <c r="U13" s="349"/>
      <c r="V13" s="349"/>
      <c r="W13" s="349"/>
      <c r="X13" s="349"/>
      <c r="Y13" s="349"/>
      <c r="Z13" s="349"/>
      <c r="AA13" s="363"/>
      <c r="AB13" s="349"/>
      <c r="AC13" s="349"/>
      <c r="AD13" s="364"/>
      <c r="AE13" s="349"/>
      <c r="AF13" s="349"/>
      <c r="AG13" s="349"/>
      <c r="AH13" s="349"/>
      <c r="AI13" s="349"/>
      <c r="AJ13" s="349"/>
      <c r="AK13" s="349"/>
      <c r="AL13" s="364"/>
      <c r="AM13" s="363"/>
      <c r="AN13" s="349"/>
      <c r="AO13" s="349"/>
      <c r="AP13" s="349"/>
      <c r="AQ13" s="349"/>
      <c r="AR13" s="349"/>
      <c r="AS13" s="349"/>
      <c r="AT13" s="349"/>
      <c r="AU13" s="349"/>
      <c r="AV13" s="350"/>
      <c r="AW13" s="348"/>
      <c r="AX13" s="349"/>
      <c r="AY13" s="349"/>
      <c r="AZ13" s="349"/>
      <c r="BA13" s="349"/>
      <c r="BB13" s="349"/>
      <c r="BC13" s="349"/>
      <c r="BD13" s="349"/>
      <c r="BE13" s="349"/>
      <c r="BF13" s="349"/>
      <c r="BG13" s="349"/>
      <c r="BH13" s="350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</row>
    <row r="14" spans="1:85" ht="28.2" customHeight="1">
      <c r="D14" s="121"/>
      <c r="E14" s="121"/>
      <c r="F14" s="121"/>
      <c r="G14" s="370"/>
      <c r="H14" s="371"/>
      <c r="I14" s="371"/>
      <c r="J14" s="371"/>
      <c r="K14" s="371"/>
      <c r="L14" s="371"/>
      <c r="M14" s="371"/>
      <c r="N14" s="371"/>
      <c r="O14" s="371"/>
      <c r="P14" s="372"/>
      <c r="Q14" s="357"/>
      <c r="R14" s="352"/>
      <c r="S14" s="352"/>
      <c r="T14" s="352"/>
      <c r="U14" s="352"/>
      <c r="V14" s="352"/>
      <c r="W14" s="352"/>
      <c r="X14" s="352"/>
      <c r="Y14" s="352"/>
      <c r="Z14" s="369"/>
      <c r="AA14" s="378" t="s">
        <v>49</v>
      </c>
      <c r="AB14" s="378"/>
      <c r="AC14" s="378"/>
      <c r="AD14" s="379"/>
      <c r="AE14" s="368">
        <f>Q14*AA14</f>
        <v>0</v>
      </c>
      <c r="AF14" s="352"/>
      <c r="AG14" s="352"/>
      <c r="AH14" s="352"/>
      <c r="AI14" s="352"/>
      <c r="AJ14" s="352"/>
      <c r="AK14" s="352"/>
      <c r="AL14" s="369"/>
      <c r="AM14" s="357"/>
      <c r="AN14" s="352"/>
      <c r="AO14" s="352"/>
      <c r="AP14" s="352"/>
      <c r="AQ14" s="352"/>
      <c r="AR14" s="352"/>
      <c r="AS14" s="352"/>
      <c r="AT14" s="352"/>
      <c r="AU14" s="352"/>
      <c r="AV14" s="353"/>
      <c r="AW14" s="351"/>
      <c r="AX14" s="352"/>
      <c r="AY14" s="352"/>
      <c r="AZ14" s="352"/>
      <c r="BA14" s="352"/>
      <c r="BB14" s="352"/>
      <c r="BC14" s="352"/>
      <c r="BD14" s="352"/>
      <c r="BE14" s="352"/>
      <c r="BF14" s="352"/>
      <c r="BG14" s="352"/>
      <c r="BH14" s="353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</row>
    <row r="15" spans="1:85" ht="28.2" customHeight="1">
      <c r="D15" s="121"/>
      <c r="E15" s="121"/>
      <c r="F15" s="121"/>
      <c r="G15" s="370"/>
      <c r="H15" s="371"/>
      <c r="I15" s="371"/>
      <c r="J15" s="371"/>
      <c r="K15" s="371"/>
      <c r="L15" s="371"/>
      <c r="M15" s="371"/>
      <c r="N15" s="371"/>
      <c r="O15" s="371"/>
      <c r="P15" s="372"/>
      <c r="Q15" s="357"/>
      <c r="R15" s="352"/>
      <c r="S15" s="352"/>
      <c r="T15" s="352"/>
      <c r="U15" s="352"/>
      <c r="V15" s="352"/>
      <c r="W15" s="352"/>
      <c r="X15" s="352"/>
      <c r="Y15" s="352"/>
      <c r="Z15" s="369"/>
      <c r="AA15" s="378" t="s">
        <v>49</v>
      </c>
      <c r="AB15" s="378"/>
      <c r="AC15" s="378"/>
      <c r="AD15" s="379"/>
      <c r="AE15" s="368">
        <f t="shared" ref="AE15:AE16" si="0">Q15*AA15</f>
        <v>0</v>
      </c>
      <c r="AF15" s="352"/>
      <c r="AG15" s="352"/>
      <c r="AH15" s="352"/>
      <c r="AI15" s="352"/>
      <c r="AJ15" s="352"/>
      <c r="AK15" s="352"/>
      <c r="AL15" s="369"/>
      <c r="AM15" s="357"/>
      <c r="AN15" s="352"/>
      <c r="AO15" s="352"/>
      <c r="AP15" s="352"/>
      <c r="AQ15" s="352"/>
      <c r="AR15" s="352"/>
      <c r="AS15" s="352"/>
      <c r="AT15" s="352"/>
      <c r="AU15" s="352"/>
      <c r="AV15" s="353"/>
      <c r="AW15" s="351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3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</row>
    <row r="16" spans="1:85" ht="28.2" customHeight="1">
      <c r="A16" s="7"/>
      <c r="B16" s="7"/>
      <c r="C16" s="7"/>
      <c r="D16" s="122"/>
      <c r="E16" s="122"/>
      <c r="F16" s="122"/>
      <c r="G16" s="383"/>
      <c r="H16" s="384"/>
      <c r="I16" s="384"/>
      <c r="J16" s="384"/>
      <c r="K16" s="384"/>
      <c r="L16" s="384"/>
      <c r="M16" s="384"/>
      <c r="N16" s="384"/>
      <c r="O16" s="384"/>
      <c r="P16" s="385"/>
      <c r="Q16" s="363"/>
      <c r="R16" s="349"/>
      <c r="S16" s="349"/>
      <c r="T16" s="349"/>
      <c r="U16" s="349"/>
      <c r="V16" s="349"/>
      <c r="W16" s="349"/>
      <c r="X16" s="349"/>
      <c r="Y16" s="349"/>
      <c r="Z16" s="364"/>
      <c r="AA16" s="337" t="s">
        <v>49</v>
      </c>
      <c r="AB16" s="337"/>
      <c r="AC16" s="337"/>
      <c r="AD16" s="338"/>
      <c r="AE16" s="368">
        <f t="shared" si="0"/>
        <v>0</v>
      </c>
      <c r="AF16" s="352"/>
      <c r="AG16" s="352"/>
      <c r="AH16" s="352"/>
      <c r="AI16" s="352"/>
      <c r="AJ16" s="352"/>
      <c r="AK16" s="352"/>
      <c r="AL16" s="369"/>
      <c r="AM16" s="357"/>
      <c r="AN16" s="352"/>
      <c r="AO16" s="352"/>
      <c r="AP16" s="352"/>
      <c r="AQ16" s="352"/>
      <c r="AR16" s="352"/>
      <c r="AS16" s="352"/>
      <c r="AT16" s="352"/>
      <c r="AU16" s="352"/>
      <c r="AV16" s="353"/>
      <c r="AW16" s="351"/>
      <c r="AX16" s="352"/>
      <c r="AY16" s="352"/>
      <c r="AZ16" s="352"/>
      <c r="BA16" s="352"/>
      <c r="BB16" s="352"/>
      <c r="BC16" s="352"/>
      <c r="BD16" s="352"/>
      <c r="BE16" s="352"/>
      <c r="BF16" s="352"/>
      <c r="BG16" s="352"/>
      <c r="BH16" s="353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</row>
    <row r="17" spans="1:85" ht="15.6" customHeight="1"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</row>
    <row r="18" spans="1:85" s="12" customFormat="1" ht="18" customHeight="1">
      <c r="A18" s="11" t="s">
        <v>50</v>
      </c>
      <c r="B18" s="11"/>
      <c r="D18" s="11" t="s">
        <v>284</v>
      </c>
      <c r="E18" s="9"/>
      <c r="G18" s="11"/>
      <c r="H18" s="11"/>
      <c r="I18" s="11"/>
      <c r="J18" s="11"/>
      <c r="K18" s="11"/>
      <c r="L18" s="11"/>
      <c r="M18" s="11"/>
      <c r="N18" s="11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1:85" s="12" customFormat="1" ht="10.8">
      <c r="A19" s="11"/>
      <c r="B19" s="11"/>
      <c r="D19" s="11"/>
      <c r="E19" s="9"/>
      <c r="G19" s="11"/>
      <c r="H19" s="11"/>
      <c r="I19" s="11"/>
      <c r="J19" s="11"/>
      <c r="K19" s="11"/>
      <c r="L19" s="11"/>
      <c r="M19" s="11"/>
      <c r="N19" s="11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</row>
    <row r="20" spans="1:85" ht="18.600000000000001" customHeight="1">
      <c r="A20" s="6"/>
      <c r="B20" s="6"/>
      <c r="C20" s="11"/>
      <c r="D20" s="6"/>
      <c r="E20" s="6"/>
      <c r="F20" s="5"/>
      <c r="G20" s="5"/>
      <c r="H20" s="6"/>
      <c r="I20" s="6"/>
      <c r="J20" s="6"/>
      <c r="K20" s="6"/>
      <c r="L20" s="6"/>
      <c r="M20" s="6"/>
      <c r="N20" s="6"/>
      <c r="O20" s="6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</row>
    <row r="21" spans="1:85">
      <c r="B21" s="6" t="s">
        <v>81</v>
      </c>
      <c r="C21" s="6"/>
      <c r="D21" s="6"/>
      <c r="E21" s="6"/>
      <c r="F21" s="5"/>
      <c r="G21" s="5"/>
      <c r="H21" s="6"/>
      <c r="I21" s="6"/>
      <c r="J21" s="6"/>
      <c r="K21" s="6"/>
      <c r="L21" s="6"/>
      <c r="M21" s="6"/>
      <c r="N21" s="6"/>
      <c r="O21" s="6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</row>
    <row r="22" spans="1:85">
      <c r="CB22" s="10"/>
      <c r="CC22" s="10"/>
      <c r="CD22" s="10"/>
      <c r="CE22" s="10"/>
      <c r="CF22" s="19" t="s">
        <v>12</v>
      </c>
      <c r="CG22" s="10"/>
    </row>
    <row r="23" spans="1:85" ht="13.5" customHeight="1">
      <c r="D23" s="375" t="s">
        <v>228</v>
      </c>
      <c r="E23" s="375" t="s">
        <v>25</v>
      </c>
      <c r="F23" s="375" t="s">
        <v>229</v>
      </c>
      <c r="G23" s="339" t="s">
        <v>39</v>
      </c>
      <c r="H23" s="340"/>
      <c r="I23" s="340"/>
      <c r="J23" s="340"/>
      <c r="K23" s="340"/>
      <c r="L23" s="340"/>
      <c r="M23" s="340"/>
      <c r="N23" s="340"/>
      <c r="O23" s="340"/>
      <c r="P23" s="340"/>
      <c r="Q23" s="380" t="s">
        <v>40</v>
      </c>
      <c r="R23" s="340"/>
      <c r="S23" s="340"/>
      <c r="T23" s="340"/>
      <c r="U23" s="340"/>
      <c r="V23" s="340"/>
      <c r="W23" s="340"/>
      <c r="X23" s="340"/>
      <c r="Y23" s="340"/>
      <c r="Z23" s="340"/>
      <c r="AA23" s="393" t="s">
        <v>41</v>
      </c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0"/>
      <c r="AP23" s="340"/>
      <c r="AQ23" s="340"/>
      <c r="AR23" s="340"/>
      <c r="AS23" s="340"/>
      <c r="AT23" s="340"/>
      <c r="AU23" s="340"/>
      <c r="AV23" s="394"/>
      <c r="AW23" s="393" t="s">
        <v>42</v>
      </c>
      <c r="AX23" s="340"/>
      <c r="AY23" s="340"/>
      <c r="AZ23" s="340"/>
      <c r="BA23" s="340"/>
      <c r="BB23" s="340"/>
      <c r="BC23" s="340"/>
      <c r="BD23" s="340"/>
      <c r="BE23" s="358" t="s">
        <v>43</v>
      </c>
      <c r="BF23" s="359"/>
      <c r="BG23" s="359"/>
      <c r="BH23" s="360"/>
      <c r="BI23" s="358" t="s">
        <v>267</v>
      </c>
      <c r="BJ23" s="359"/>
      <c r="BK23" s="359"/>
      <c r="BL23" s="359"/>
      <c r="BM23" s="359"/>
      <c r="BN23" s="359"/>
      <c r="BO23" s="359"/>
      <c r="BP23" s="360"/>
      <c r="BQ23" s="340" t="s">
        <v>264</v>
      </c>
      <c r="BR23" s="340"/>
      <c r="BS23" s="340"/>
      <c r="BT23" s="340"/>
      <c r="BU23" s="340"/>
      <c r="BV23" s="340"/>
      <c r="BW23" s="340"/>
      <c r="BX23" s="341"/>
      <c r="BY23" s="340" t="s">
        <v>86</v>
      </c>
      <c r="BZ23" s="340"/>
      <c r="CA23" s="340"/>
      <c r="CB23" s="340"/>
      <c r="CC23" s="340"/>
      <c r="CD23" s="340"/>
      <c r="CE23" s="340"/>
      <c r="CF23" s="341"/>
      <c r="CG23"/>
    </row>
    <row r="24" spans="1:85">
      <c r="D24" s="376"/>
      <c r="E24" s="376"/>
      <c r="F24" s="376"/>
      <c r="G24" s="342"/>
      <c r="H24" s="343"/>
      <c r="I24" s="343"/>
      <c r="J24" s="343"/>
      <c r="K24" s="343"/>
      <c r="L24" s="343"/>
      <c r="M24" s="343"/>
      <c r="N24" s="343"/>
      <c r="O24" s="343"/>
      <c r="P24" s="343"/>
      <c r="Q24" s="381"/>
      <c r="R24" s="343"/>
      <c r="S24" s="343"/>
      <c r="T24" s="343"/>
      <c r="U24" s="343"/>
      <c r="V24" s="343"/>
      <c r="W24" s="343"/>
      <c r="X24" s="343"/>
      <c r="Y24" s="343"/>
      <c r="Z24" s="343"/>
      <c r="AA24" s="395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92"/>
      <c r="AW24" s="395"/>
      <c r="AX24" s="343"/>
      <c r="AY24" s="343"/>
      <c r="AZ24" s="343"/>
      <c r="BA24" s="343"/>
      <c r="BB24" s="343"/>
      <c r="BC24" s="343"/>
      <c r="BD24" s="343"/>
      <c r="BE24" s="361"/>
      <c r="BF24" s="346"/>
      <c r="BG24" s="346"/>
      <c r="BH24" s="362"/>
      <c r="BI24" s="361"/>
      <c r="BJ24" s="346"/>
      <c r="BK24" s="346"/>
      <c r="BL24" s="346"/>
      <c r="BM24" s="346"/>
      <c r="BN24" s="346"/>
      <c r="BO24" s="346"/>
      <c r="BP24" s="362"/>
      <c r="BQ24" s="343"/>
      <c r="BR24" s="343"/>
      <c r="BS24" s="343"/>
      <c r="BT24" s="343"/>
      <c r="BU24" s="343"/>
      <c r="BV24" s="343"/>
      <c r="BW24" s="343"/>
      <c r="BX24" s="344"/>
      <c r="BY24" s="343"/>
      <c r="BZ24" s="343"/>
      <c r="CA24" s="343"/>
      <c r="CB24" s="343"/>
      <c r="CC24" s="343"/>
      <c r="CD24" s="343"/>
      <c r="CE24" s="343"/>
      <c r="CF24" s="344"/>
      <c r="CG24"/>
    </row>
    <row r="25" spans="1:85" ht="13.5" customHeight="1">
      <c r="D25" s="376"/>
      <c r="E25" s="376"/>
      <c r="F25" s="376"/>
      <c r="G25" s="345" t="s">
        <v>44</v>
      </c>
      <c r="H25" s="346"/>
      <c r="I25" s="346"/>
      <c r="J25" s="346"/>
      <c r="K25" s="346"/>
      <c r="L25" s="346"/>
      <c r="M25" s="346"/>
      <c r="N25" s="346"/>
      <c r="O25" s="346"/>
      <c r="P25" s="346"/>
      <c r="Q25" s="361" t="s">
        <v>45</v>
      </c>
      <c r="R25" s="346"/>
      <c r="S25" s="346"/>
      <c r="T25" s="346"/>
      <c r="U25" s="346"/>
      <c r="V25" s="346"/>
      <c r="W25" s="346"/>
      <c r="X25" s="346"/>
      <c r="Y25" s="346"/>
      <c r="Z25" s="346"/>
      <c r="AA25" s="386" t="s">
        <v>266</v>
      </c>
      <c r="AB25" s="387"/>
      <c r="AC25" s="387"/>
      <c r="AD25" s="387"/>
      <c r="AE25" s="387"/>
      <c r="AF25" s="387"/>
      <c r="AG25" s="387"/>
      <c r="AH25" s="388"/>
      <c r="AI25" s="389" t="s">
        <v>46</v>
      </c>
      <c r="AJ25" s="390"/>
      <c r="AK25" s="390"/>
      <c r="AL25" s="390"/>
      <c r="AM25" s="390"/>
      <c r="AN25" s="391"/>
      <c r="AO25" s="381"/>
      <c r="AP25" s="343"/>
      <c r="AQ25" s="343"/>
      <c r="AR25" s="343"/>
      <c r="AS25" s="343"/>
      <c r="AT25" s="343"/>
      <c r="AU25" s="343"/>
      <c r="AV25" s="392"/>
      <c r="AW25" s="400" t="s">
        <v>53</v>
      </c>
      <c r="AX25" s="346"/>
      <c r="AY25" s="346"/>
      <c r="AZ25" s="346"/>
      <c r="BA25" s="346"/>
      <c r="BB25" s="346"/>
      <c r="BC25" s="346"/>
      <c r="BD25" s="346"/>
      <c r="BE25" s="361" t="s">
        <v>54</v>
      </c>
      <c r="BF25" s="346"/>
      <c r="BG25" s="346"/>
      <c r="BH25" s="362"/>
      <c r="BI25" s="361" t="s">
        <v>268</v>
      </c>
      <c r="BJ25" s="346"/>
      <c r="BK25" s="346"/>
      <c r="BL25" s="346"/>
      <c r="BM25" s="346"/>
      <c r="BN25" s="346"/>
      <c r="BO25" s="346"/>
      <c r="BP25" s="362"/>
      <c r="BQ25" s="346" t="s">
        <v>269</v>
      </c>
      <c r="BR25" s="346"/>
      <c r="BS25" s="346"/>
      <c r="BT25" s="346"/>
      <c r="BU25" s="346"/>
      <c r="BV25" s="346"/>
      <c r="BW25" s="346"/>
      <c r="BX25" s="347"/>
      <c r="BY25" s="346" t="s">
        <v>270</v>
      </c>
      <c r="BZ25" s="346"/>
      <c r="CA25" s="346"/>
      <c r="CB25" s="346"/>
      <c r="CC25" s="346"/>
      <c r="CD25" s="346"/>
      <c r="CE25" s="346"/>
      <c r="CF25" s="347"/>
      <c r="CG25"/>
    </row>
    <row r="26" spans="1:85">
      <c r="D26" s="377"/>
      <c r="E26" s="377"/>
      <c r="F26" s="377"/>
      <c r="G26" s="348"/>
      <c r="H26" s="349"/>
      <c r="I26" s="349"/>
      <c r="J26" s="349"/>
      <c r="K26" s="349"/>
      <c r="L26" s="349"/>
      <c r="M26" s="349"/>
      <c r="N26" s="349"/>
      <c r="O26" s="349"/>
      <c r="P26" s="349"/>
      <c r="Q26" s="363"/>
      <c r="R26" s="349"/>
      <c r="S26" s="349"/>
      <c r="T26" s="349"/>
      <c r="U26" s="349"/>
      <c r="V26" s="349"/>
      <c r="W26" s="349"/>
      <c r="X26" s="349"/>
      <c r="Y26" s="349"/>
      <c r="Z26" s="349"/>
      <c r="AA26" s="397" t="s">
        <v>47</v>
      </c>
      <c r="AB26" s="349"/>
      <c r="AC26" s="349"/>
      <c r="AD26" s="349"/>
      <c r="AE26" s="349"/>
      <c r="AF26" s="349"/>
      <c r="AG26" s="349"/>
      <c r="AH26" s="349"/>
      <c r="AI26" s="361" t="s">
        <v>48</v>
      </c>
      <c r="AJ26" s="346"/>
      <c r="AK26" s="346"/>
      <c r="AL26" s="346"/>
      <c r="AM26" s="346"/>
      <c r="AN26" s="362"/>
      <c r="AO26" s="349" t="s">
        <v>58</v>
      </c>
      <c r="AP26" s="349"/>
      <c r="AQ26" s="349"/>
      <c r="AR26" s="349"/>
      <c r="AS26" s="349"/>
      <c r="AT26" s="349"/>
      <c r="AU26" s="349"/>
      <c r="AV26" s="398"/>
      <c r="AW26" s="397"/>
      <c r="AX26" s="349"/>
      <c r="AY26" s="349"/>
      <c r="AZ26" s="349"/>
      <c r="BA26" s="349"/>
      <c r="BB26" s="349"/>
      <c r="BC26" s="349"/>
      <c r="BD26" s="349"/>
      <c r="BE26" s="363"/>
      <c r="BF26" s="349"/>
      <c r="BG26" s="349"/>
      <c r="BH26" s="364"/>
      <c r="BI26" s="363"/>
      <c r="BJ26" s="349"/>
      <c r="BK26" s="349"/>
      <c r="BL26" s="349"/>
      <c r="BM26" s="349"/>
      <c r="BN26" s="349"/>
      <c r="BO26" s="349"/>
      <c r="BP26" s="364"/>
      <c r="BQ26" s="349"/>
      <c r="BR26" s="349"/>
      <c r="BS26" s="349"/>
      <c r="BT26" s="349"/>
      <c r="BU26" s="349"/>
      <c r="BV26" s="349"/>
      <c r="BW26" s="349"/>
      <c r="BX26" s="350"/>
      <c r="BY26" s="349"/>
      <c r="BZ26" s="349"/>
      <c r="CA26" s="349"/>
      <c r="CB26" s="349"/>
      <c r="CC26" s="349"/>
      <c r="CD26" s="349"/>
      <c r="CE26" s="349"/>
      <c r="CF26" s="350"/>
      <c r="CG26"/>
    </row>
    <row r="27" spans="1:85" ht="30.6" customHeight="1">
      <c r="D27" s="121"/>
      <c r="E27" s="121"/>
      <c r="F27" s="121"/>
      <c r="G27" s="370"/>
      <c r="H27" s="371"/>
      <c r="I27" s="371"/>
      <c r="J27" s="371"/>
      <c r="K27" s="371"/>
      <c r="L27" s="371"/>
      <c r="M27" s="371"/>
      <c r="N27" s="371"/>
      <c r="O27" s="371"/>
      <c r="P27" s="372"/>
      <c r="Q27" s="357"/>
      <c r="R27" s="352"/>
      <c r="S27" s="352"/>
      <c r="T27" s="352"/>
      <c r="U27" s="352"/>
      <c r="V27" s="352"/>
      <c r="W27" s="352"/>
      <c r="X27" s="352"/>
      <c r="Y27" s="352"/>
      <c r="Z27" s="373"/>
      <c r="AA27" s="374"/>
      <c r="AB27" s="352"/>
      <c r="AC27" s="352"/>
      <c r="AD27" s="352"/>
      <c r="AE27" s="352"/>
      <c r="AF27" s="352"/>
      <c r="AG27" s="352"/>
      <c r="AH27" s="369"/>
      <c r="AI27" s="357"/>
      <c r="AJ27" s="352"/>
      <c r="AK27" s="352"/>
      <c r="AL27" s="352"/>
      <c r="AM27" s="352"/>
      <c r="AN27" s="369"/>
      <c r="AO27" s="357">
        <f>AA27*AI27/12</f>
        <v>0</v>
      </c>
      <c r="AP27" s="352"/>
      <c r="AQ27" s="352"/>
      <c r="AR27" s="352"/>
      <c r="AS27" s="352"/>
      <c r="AT27" s="352"/>
      <c r="AU27" s="352"/>
      <c r="AV27" s="373"/>
      <c r="AW27" s="365"/>
      <c r="AX27" s="366"/>
      <c r="AY27" s="366"/>
      <c r="AZ27" s="366"/>
      <c r="BA27" s="366"/>
      <c r="BB27" s="366"/>
      <c r="BC27" s="366"/>
      <c r="BD27" s="367"/>
      <c r="BE27" s="382" t="s">
        <v>49</v>
      </c>
      <c r="BF27" s="378"/>
      <c r="BG27" s="378"/>
      <c r="BH27" s="379"/>
      <c r="BI27" s="354">
        <f>AW27*BE27</f>
        <v>0</v>
      </c>
      <c r="BJ27" s="355"/>
      <c r="BK27" s="355"/>
      <c r="BL27" s="355"/>
      <c r="BM27" s="355"/>
      <c r="BN27" s="355"/>
      <c r="BO27" s="355"/>
      <c r="BP27" s="356"/>
      <c r="BQ27" s="357"/>
      <c r="BR27" s="352"/>
      <c r="BS27" s="352"/>
      <c r="BT27" s="352"/>
      <c r="BU27" s="352"/>
      <c r="BV27" s="352"/>
      <c r="BW27" s="352"/>
      <c r="BX27" s="353"/>
      <c r="BY27" s="357"/>
      <c r="BZ27" s="352"/>
      <c r="CA27" s="352"/>
      <c r="CB27" s="352"/>
      <c r="CC27" s="352"/>
      <c r="CD27" s="352"/>
      <c r="CE27" s="352"/>
      <c r="CF27" s="353"/>
      <c r="CG27"/>
    </row>
    <row r="28" spans="1:85" ht="30.6" customHeight="1">
      <c r="D28" s="121"/>
      <c r="E28" s="121"/>
      <c r="F28" s="121"/>
      <c r="G28" s="370"/>
      <c r="H28" s="371"/>
      <c r="I28" s="371"/>
      <c r="J28" s="371"/>
      <c r="K28" s="371"/>
      <c r="L28" s="371"/>
      <c r="M28" s="371"/>
      <c r="N28" s="371"/>
      <c r="O28" s="371"/>
      <c r="P28" s="372"/>
      <c r="Q28" s="357"/>
      <c r="R28" s="352"/>
      <c r="S28" s="352"/>
      <c r="T28" s="352"/>
      <c r="U28" s="352"/>
      <c r="V28" s="352"/>
      <c r="W28" s="352"/>
      <c r="X28" s="352"/>
      <c r="Y28" s="352"/>
      <c r="Z28" s="373"/>
      <c r="AA28" s="374"/>
      <c r="AB28" s="352"/>
      <c r="AC28" s="352"/>
      <c r="AD28" s="352"/>
      <c r="AE28" s="352"/>
      <c r="AF28" s="352"/>
      <c r="AG28" s="352"/>
      <c r="AH28" s="369"/>
      <c r="AI28" s="357"/>
      <c r="AJ28" s="352"/>
      <c r="AK28" s="352"/>
      <c r="AL28" s="352"/>
      <c r="AM28" s="352"/>
      <c r="AN28" s="369"/>
      <c r="AO28" s="357">
        <f t="shared" ref="AO28" si="1">AA28*AI28/12</f>
        <v>0</v>
      </c>
      <c r="AP28" s="352"/>
      <c r="AQ28" s="352"/>
      <c r="AR28" s="352"/>
      <c r="AS28" s="352"/>
      <c r="AT28" s="352"/>
      <c r="AU28" s="352"/>
      <c r="AV28" s="373"/>
      <c r="AW28" s="365"/>
      <c r="AX28" s="366"/>
      <c r="AY28" s="366"/>
      <c r="AZ28" s="366"/>
      <c r="BA28" s="366"/>
      <c r="BB28" s="366"/>
      <c r="BC28" s="366"/>
      <c r="BD28" s="367"/>
      <c r="BE28" s="382" t="s">
        <v>49</v>
      </c>
      <c r="BF28" s="378"/>
      <c r="BG28" s="378"/>
      <c r="BH28" s="379"/>
      <c r="BI28" s="354">
        <f t="shared" ref="BI28:BI29" si="2">AW28*BE28</f>
        <v>0</v>
      </c>
      <c r="BJ28" s="355"/>
      <c r="BK28" s="355"/>
      <c r="BL28" s="355"/>
      <c r="BM28" s="355"/>
      <c r="BN28" s="355"/>
      <c r="BO28" s="355"/>
      <c r="BP28" s="356"/>
      <c r="BQ28" s="357"/>
      <c r="BR28" s="352"/>
      <c r="BS28" s="352"/>
      <c r="BT28" s="352"/>
      <c r="BU28" s="352"/>
      <c r="BV28" s="352"/>
      <c r="BW28" s="352"/>
      <c r="BX28" s="353"/>
      <c r="BY28" s="357"/>
      <c r="BZ28" s="352"/>
      <c r="CA28" s="352"/>
      <c r="CB28" s="352"/>
      <c r="CC28" s="352"/>
      <c r="CD28" s="352"/>
      <c r="CE28" s="352"/>
      <c r="CF28" s="353"/>
      <c r="CG28"/>
    </row>
    <row r="29" spans="1:85" ht="30.6" customHeight="1">
      <c r="D29" s="121"/>
      <c r="E29" s="121"/>
      <c r="F29" s="121"/>
      <c r="G29" s="370"/>
      <c r="H29" s="371"/>
      <c r="I29" s="371"/>
      <c r="J29" s="371"/>
      <c r="K29" s="371"/>
      <c r="L29" s="371"/>
      <c r="M29" s="371"/>
      <c r="N29" s="371"/>
      <c r="O29" s="371"/>
      <c r="P29" s="372"/>
      <c r="Q29" s="357"/>
      <c r="R29" s="352"/>
      <c r="S29" s="352"/>
      <c r="T29" s="352"/>
      <c r="U29" s="352"/>
      <c r="V29" s="352"/>
      <c r="W29" s="352"/>
      <c r="X29" s="352"/>
      <c r="Y29" s="352"/>
      <c r="Z29" s="373"/>
      <c r="AA29" s="374"/>
      <c r="AB29" s="352"/>
      <c r="AC29" s="352"/>
      <c r="AD29" s="352"/>
      <c r="AE29" s="352"/>
      <c r="AF29" s="352"/>
      <c r="AG29" s="352"/>
      <c r="AH29" s="369"/>
      <c r="AI29" s="357"/>
      <c r="AJ29" s="352"/>
      <c r="AK29" s="352"/>
      <c r="AL29" s="352"/>
      <c r="AM29" s="352"/>
      <c r="AN29" s="369"/>
      <c r="AO29" s="357">
        <f>AA29*AI29/12</f>
        <v>0</v>
      </c>
      <c r="AP29" s="352"/>
      <c r="AQ29" s="352"/>
      <c r="AR29" s="352"/>
      <c r="AS29" s="352"/>
      <c r="AT29" s="352"/>
      <c r="AU29" s="352"/>
      <c r="AV29" s="373"/>
      <c r="AW29" s="365"/>
      <c r="AX29" s="366"/>
      <c r="AY29" s="366"/>
      <c r="AZ29" s="366"/>
      <c r="BA29" s="366"/>
      <c r="BB29" s="366"/>
      <c r="BC29" s="366"/>
      <c r="BD29" s="367"/>
      <c r="BE29" s="382" t="s">
        <v>49</v>
      </c>
      <c r="BF29" s="378"/>
      <c r="BG29" s="378"/>
      <c r="BH29" s="379"/>
      <c r="BI29" s="354">
        <f t="shared" si="2"/>
        <v>0</v>
      </c>
      <c r="BJ29" s="355"/>
      <c r="BK29" s="355"/>
      <c r="BL29" s="355"/>
      <c r="BM29" s="355"/>
      <c r="BN29" s="355"/>
      <c r="BO29" s="355"/>
      <c r="BP29" s="356"/>
      <c r="BQ29" s="357"/>
      <c r="BR29" s="352"/>
      <c r="BS29" s="352"/>
      <c r="BT29" s="352"/>
      <c r="BU29" s="352"/>
      <c r="BV29" s="352"/>
      <c r="BW29" s="352"/>
      <c r="BX29" s="353"/>
      <c r="BY29" s="357"/>
      <c r="BZ29" s="352"/>
      <c r="CA29" s="352"/>
      <c r="CB29" s="352"/>
      <c r="CC29" s="352"/>
      <c r="CD29" s="352"/>
      <c r="CE29" s="352"/>
      <c r="CF29" s="353"/>
      <c r="CG29"/>
    </row>
    <row r="30" spans="1:85">
      <c r="B30" s="6"/>
      <c r="C30" s="6"/>
      <c r="D30" s="6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5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12" customFormat="1" ht="13.2" customHeight="1">
      <c r="A31" s="10"/>
      <c r="B31" s="11" t="s">
        <v>50</v>
      </c>
      <c r="C31" s="11"/>
      <c r="D31" s="11" t="s">
        <v>274</v>
      </c>
      <c r="E31" s="11"/>
      <c r="F31" s="11"/>
      <c r="G31" s="11"/>
      <c r="H31" s="11"/>
      <c r="I31" s="11"/>
      <c r="N31" s="11"/>
      <c r="O31" s="11"/>
      <c r="P31" s="11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BE31" s="335" t="s">
        <v>233</v>
      </c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5"/>
      <c r="BZ31" s="335"/>
      <c r="CA31" s="335"/>
      <c r="CB31" s="335"/>
      <c r="CC31" s="335"/>
      <c r="CD31" s="335"/>
      <c r="CE31" s="335"/>
      <c r="CF31" s="335"/>
    </row>
    <row r="32" spans="1:85" s="12" customFormat="1" ht="13.2" customHeight="1">
      <c r="A32" s="10"/>
      <c r="B32" s="11"/>
      <c r="C32" s="11"/>
      <c r="D32" s="11" t="s">
        <v>59</v>
      </c>
      <c r="E32" s="11"/>
      <c r="F32" s="11"/>
      <c r="G32" s="11"/>
      <c r="H32" s="11"/>
      <c r="I32" s="11"/>
      <c r="N32" s="11"/>
      <c r="O32" s="11"/>
      <c r="P32" s="11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BE32" s="336"/>
      <c r="BF32" s="336"/>
      <c r="BG32" s="336"/>
      <c r="BH32" s="336"/>
      <c r="BI32" s="336"/>
      <c r="BJ32" s="336"/>
      <c r="BK32" s="336"/>
      <c r="BL32" s="336"/>
      <c r="BM32" s="336"/>
      <c r="BN32" s="336"/>
      <c r="BO32" s="336"/>
      <c r="BP32" s="336"/>
      <c r="BQ32" s="336"/>
      <c r="BR32" s="336"/>
      <c r="BS32" s="336"/>
      <c r="BT32" s="336"/>
      <c r="BU32" s="336"/>
      <c r="BV32" s="336"/>
      <c r="BW32" s="336"/>
      <c r="BX32" s="336"/>
      <c r="BY32" s="336"/>
      <c r="BZ32" s="336"/>
      <c r="CA32" s="336"/>
      <c r="CB32" s="336"/>
      <c r="CC32" s="336"/>
      <c r="CD32" s="336"/>
      <c r="CE32" s="336"/>
      <c r="CF32" s="336"/>
    </row>
    <row r="33" spans="1:84" s="12" customFormat="1" ht="13.2" customHeight="1">
      <c r="A33" s="10"/>
      <c r="B33" s="11"/>
      <c r="C33" s="11"/>
      <c r="D33" s="11" t="s">
        <v>60</v>
      </c>
      <c r="E33" s="11"/>
      <c r="F33" s="11"/>
      <c r="G33" s="11"/>
      <c r="H33" s="11"/>
      <c r="I33" s="11"/>
      <c r="N33" s="11"/>
      <c r="O33" s="11"/>
      <c r="P33" s="11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BE33" s="336"/>
      <c r="BF33" s="336"/>
      <c r="BG33" s="336"/>
      <c r="BH33" s="336"/>
      <c r="BI33" s="336"/>
      <c r="BJ33" s="336"/>
      <c r="BK33" s="336"/>
      <c r="BL33" s="336"/>
      <c r="BM33" s="336"/>
      <c r="BN33" s="336"/>
      <c r="BO33" s="336"/>
      <c r="BP33" s="336"/>
      <c r="BQ33" s="336"/>
      <c r="BR33" s="336"/>
      <c r="BS33" s="336"/>
      <c r="BT33" s="336"/>
      <c r="BU33" s="336"/>
      <c r="BV33" s="336"/>
      <c r="BW33" s="336"/>
      <c r="BX33" s="336"/>
      <c r="BY33" s="336"/>
      <c r="BZ33" s="336"/>
      <c r="CA33" s="336"/>
      <c r="CB33" s="336"/>
      <c r="CC33" s="336"/>
      <c r="CD33" s="336"/>
      <c r="CE33" s="336"/>
      <c r="CF33" s="336"/>
    </row>
    <row r="34" spans="1:84">
      <c r="D34" s="11" t="s">
        <v>283</v>
      </c>
      <c r="BE34" s="336"/>
      <c r="BF34" s="336"/>
      <c r="BG34" s="336"/>
      <c r="BH34" s="336"/>
      <c r="BI34" s="336"/>
      <c r="BJ34" s="336"/>
      <c r="BK34" s="336"/>
      <c r="BL34" s="336"/>
      <c r="BM34" s="336"/>
      <c r="BN34" s="336"/>
      <c r="BO34" s="336"/>
      <c r="BP34" s="336"/>
      <c r="BQ34" s="336"/>
      <c r="BR34" s="336"/>
      <c r="BS34" s="336"/>
      <c r="BT34" s="336"/>
      <c r="BU34" s="336"/>
      <c r="BV34" s="336"/>
      <c r="BW34" s="336"/>
      <c r="BX34" s="336"/>
      <c r="BY34" s="336"/>
      <c r="BZ34" s="336"/>
      <c r="CA34" s="336"/>
      <c r="CB34" s="336"/>
      <c r="CC34" s="336"/>
      <c r="CD34" s="336"/>
      <c r="CE34" s="336"/>
      <c r="CF34" s="336"/>
    </row>
  </sheetData>
  <mergeCells count="92">
    <mergeCell ref="AW14:BH14"/>
    <mergeCell ref="AE10:AL11"/>
    <mergeCell ref="AM10:AV11"/>
    <mergeCell ref="AW10:BH11"/>
    <mergeCell ref="G12:P13"/>
    <mergeCell ref="G14:P14"/>
    <mergeCell ref="Q14:Z14"/>
    <mergeCell ref="AA14:AD14"/>
    <mergeCell ref="AE14:AL14"/>
    <mergeCell ref="AM14:AV14"/>
    <mergeCell ref="A2:CG2"/>
    <mergeCell ref="AO6:CG6"/>
    <mergeCell ref="CA9:CG9"/>
    <mergeCell ref="D10:D13"/>
    <mergeCell ref="E10:E13"/>
    <mergeCell ref="F10:F13"/>
    <mergeCell ref="G10:P11"/>
    <mergeCell ref="Q10:Z11"/>
    <mergeCell ref="AA10:AD11"/>
    <mergeCell ref="Q12:Z13"/>
    <mergeCell ref="AA12:AD13"/>
    <mergeCell ref="AE12:AL13"/>
    <mergeCell ref="AM12:AV13"/>
    <mergeCell ref="AW12:BH13"/>
    <mergeCell ref="AW16:BH16"/>
    <mergeCell ref="G15:P15"/>
    <mergeCell ref="Q15:Z15"/>
    <mergeCell ref="AA15:AD15"/>
    <mergeCell ref="AE15:AL15"/>
    <mergeCell ref="AM15:AV15"/>
    <mergeCell ref="AW15:BH15"/>
    <mergeCell ref="G16:P16"/>
    <mergeCell ref="Q16:Z16"/>
    <mergeCell ref="AA16:AD16"/>
    <mergeCell ref="AE16:AL16"/>
    <mergeCell ref="AM16:AV16"/>
    <mergeCell ref="D23:D26"/>
    <mergeCell ref="E23:E26"/>
    <mergeCell ref="F23:F26"/>
    <mergeCell ref="G23:P24"/>
    <mergeCell ref="Q23:Z24"/>
    <mergeCell ref="BI23:BP24"/>
    <mergeCell ref="BQ23:BX24"/>
    <mergeCell ref="BY23:CF24"/>
    <mergeCell ref="G25:P26"/>
    <mergeCell ref="Q25:Z26"/>
    <mergeCell ref="AA25:AH25"/>
    <mergeCell ref="AI25:AN25"/>
    <mergeCell ref="AO25:AV25"/>
    <mergeCell ref="AA23:AV24"/>
    <mergeCell ref="AA26:AH26"/>
    <mergeCell ref="AI26:AN26"/>
    <mergeCell ref="AO26:AV26"/>
    <mergeCell ref="AW23:BD24"/>
    <mergeCell ref="BE23:BH24"/>
    <mergeCell ref="AW25:BD26"/>
    <mergeCell ref="BE25:BH26"/>
    <mergeCell ref="BI25:BP26"/>
    <mergeCell ref="BQ25:BX26"/>
    <mergeCell ref="BY25:CF26"/>
    <mergeCell ref="G27:P27"/>
    <mergeCell ref="Q27:Z27"/>
    <mergeCell ref="AA27:AH27"/>
    <mergeCell ref="AI27:AN27"/>
    <mergeCell ref="AO27:AV27"/>
    <mergeCell ref="BE27:BH27"/>
    <mergeCell ref="BI27:BP27"/>
    <mergeCell ref="BQ27:BX27"/>
    <mergeCell ref="BY27:CF27"/>
    <mergeCell ref="AW27:BD27"/>
    <mergeCell ref="BQ28:BX28"/>
    <mergeCell ref="G28:P28"/>
    <mergeCell ref="Q28:Z28"/>
    <mergeCell ref="AA28:AH28"/>
    <mergeCell ref="AI28:AN28"/>
    <mergeCell ref="AO28:AV28"/>
    <mergeCell ref="BY28:CF28"/>
    <mergeCell ref="BE32:CF34"/>
    <mergeCell ref="G29:P29"/>
    <mergeCell ref="Q29:Z29"/>
    <mergeCell ref="AA29:AH29"/>
    <mergeCell ref="AI29:AN29"/>
    <mergeCell ref="AO29:AV29"/>
    <mergeCell ref="AW29:BD29"/>
    <mergeCell ref="BE29:BH29"/>
    <mergeCell ref="BI29:BP29"/>
    <mergeCell ref="BQ29:BX29"/>
    <mergeCell ref="BY29:CF29"/>
    <mergeCell ref="BE31:CF31"/>
    <mergeCell ref="AW28:BD28"/>
    <mergeCell ref="BE28:BH28"/>
    <mergeCell ref="BI28:BP28"/>
  </mergeCells>
  <phoneticPr fontId="3"/>
  <pageMargins left="0.51181102362204722" right="0.5118110236220472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E76"/>
  <sheetViews>
    <sheetView showGridLines="0" showZeros="0" view="pageBreakPreview" topLeftCell="A38" zoomScale="115" zoomScaleNormal="100" zoomScaleSheetLayoutView="115" workbookViewId="0">
      <selection activeCell="D24" sqref="D24:H25"/>
    </sheetView>
  </sheetViews>
  <sheetFormatPr defaultColWidth="3.109375" defaultRowHeight="18.75" customHeight="1"/>
  <cols>
    <col min="1" max="1" width="1.88671875" style="1" customWidth="1"/>
    <col min="2" max="2" width="3.33203125" style="1" customWidth="1"/>
    <col min="3" max="28" width="3.88671875" style="1" customWidth="1"/>
    <col min="29" max="16384" width="3.109375" style="1"/>
  </cols>
  <sheetData>
    <row r="1" spans="1:29" ht="18.75" customHeight="1">
      <c r="A1" s="20" t="s">
        <v>78</v>
      </c>
    </row>
    <row r="2" spans="1:29" s="13" customFormat="1" ht="24.75" customHeight="1">
      <c r="L2" s="454"/>
      <c r="M2" s="454"/>
      <c r="N2" s="13" t="s">
        <v>93</v>
      </c>
    </row>
    <row r="3" spans="1:29" ht="4.2" customHeight="1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9" ht="10.5" customHeight="1"/>
    <row r="5" spans="1:29" ht="18.75" customHeight="1">
      <c r="B5" s="1" t="s">
        <v>17</v>
      </c>
    </row>
    <row r="6" spans="1:29" ht="20.399999999999999" customHeight="1">
      <c r="C6" s="439"/>
      <c r="D6" s="439"/>
      <c r="E6" s="427" t="s">
        <v>215</v>
      </c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9"/>
    </row>
    <row r="7" spans="1:29" ht="20.399999999999999" customHeight="1">
      <c r="C7" s="439"/>
      <c r="D7" s="439"/>
      <c r="E7" s="427" t="s">
        <v>216</v>
      </c>
      <c r="F7" s="428"/>
      <c r="G7" s="428"/>
      <c r="H7" s="428"/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455"/>
    </row>
    <row r="8" spans="1:29" ht="20.399999999999999" customHeight="1">
      <c r="C8" s="439"/>
      <c r="D8" s="439"/>
      <c r="E8" s="427" t="s">
        <v>217</v>
      </c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8"/>
      <c r="Q8" s="428"/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455"/>
    </row>
    <row r="9" spans="1:29" ht="20.399999999999999" customHeight="1">
      <c r="C9" s="439"/>
      <c r="D9" s="439"/>
      <c r="E9" s="456" t="s">
        <v>218</v>
      </c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8"/>
      <c r="AC9" s="156"/>
    </row>
    <row r="10" spans="1:29" ht="18" customHeight="1">
      <c r="C10" s="188"/>
      <c r="D10" s="188"/>
      <c r="E10" s="189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56"/>
    </row>
    <row r="11" spans="1:29" ht="18.75" customHeight="1">
      <c r="B11" s="1" t="s">
        <v>236</v>
      </c>
    </row>
    <row r="12" spans="1:29" ht="22.2" customHeight="1">
      <c r="C12" s="449" t="s">
        <v>229</v>
      </c>
      <c r="D12" s="449"/>
      <c r="E12" s="449"/>
      <c r="F12" s="449"/>
      <c r="G12" s="450" t="s">
        <v>237</v>
      </c>
      <c r="H12" s="451"/>
      <c r="I12" s="451"/>
      <c r="J12" s="451"/>
      <c r="K12" s="451"/>
      <c r="L12" s="451"/>
      <c r="M12" s="451"/>
      <c r="N12" s="451"/>
      <c r="O12" s="451"/>
      <c r="P12" s="451"/>
      <c r="Q12" s="451"/>
      <c r="R12" s="451"/>
      <c r="S12" s="459" t="s">
        <v>238</v>
      </c>
      <c r="T12" s="459"/>
      <c r="U12" s="459"/>
      <c r="V12" s="459"/>
      <c r="W12" s="459"/>
      <c r="X12" s="459"/>
      <c r="Y12" s="459"/>
      <c r="Z12" s="459"/>
      <c r="AA12" s="459"/>
      <c r="AB12" s="460"/>
    </row>
    <row r="13" spans="1:29" ht="20.399999999999999" customHeight="1">
      <c r="C13" s="449" t="s">
        <v>234</v>
      </c>
      <c r="D13" s="449"/>
      <c r="E13" s="449"/>
      <c r="F13" s="449"/>
      <c r="G13" s="450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2"/>
    </row>
    <row r="14" spans="1:29" ht="20.399999999999999" customHeight="1">
      <c r="C14" s="449" t="s">
        <v>235</v>
      </c>
      <c r="D14" s="449"/>
      <c r="E14" s="449"/>
      <c r="F14" s="449"/>
      <c r="G14" s="159" t="b">
        <v>0</v>
      </c>
      <c r="H14" s="453" t="s">
        <v>239</v>
      </c>
      <c r="I14" s="453"/>
      <c r="J14" s="453"/>
      <c r="K14" s="453"/>
      <c r="L14" s="453"/>
      <c r="M14" s="157"/>
      <c r="N14" s="161" t="b">
        <v>0</v>
      </c>
      <c r="O14" s="160" t="s">
        <v>240</v>
      </c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8"/>
    </row>
    <row r="15" spans="1:29" ht="18.75" customHeight="1"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</row>
    <row r="16" spans="1:29" ht="18.75" customHeight="1">
      <c r="B16" s="1" t="s">
        <v>287</v>
      </c>
    </row>
    <row r="17" spans="3:28" ht="21" customHeight="1">
      <c r="C17" s="404" t="s">
        <v>0</v>
      </c>
      <c r="D17" s="405"/>
      <c r="E17" s="405"/>
      <c r="F17" s="406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05"/>
      <c r="X17" s="405"/>
      <c r="Y17" s="405"/>
      <c r="Z17" s="405"/>
      <c r="AA17" s="405"/>
      <c r="AB17" s="163"/>
    </row>
    <row r="18" spans="3:28" ht="18.75" customHeight="1">
      <c r="C18" s="412" t="s">
        <v>1</v>
      </c>
      <c r="D18" s="413"/>
      <c r="E18" s="413"/>
      <c r="F18" s="414"/>
      <c r="G18" s="410" t="s">
        <v>2</v>
      </c>
      <c r="H18" s="411"/>
      <c r="I18" s="411"/>
      <c r="J18" s="411"/>
      <c r="K18" s="411"/>
      <c r="L18" s="411"/>
      <c r="M18" s="411"/>
      <c r="N18" s="415" t="s">
        <v>175</v>
      </c>
      <c r="O18" s="411"/>
      <c r="P18" s="411"/>
      <c r="Q18" s="411"/>
      <c r="R18" s="411"/>
      <c r="S18" s="411"/>
      <c r="T18" s="405"/>
      <c r="U18" s="405"/>
      <c r="V18" s="405"/>
      <c r="W18" s="405"/>
      <c r="X18" s="405"/>
      <c r="Y18" s="405"/>
      <c r="Z18" s="166" t="s">
        <v>174</v>
      </c>
      <c r="AA18" s="166"/>
      <c r="AB18" s="163"/>
    </row>
    <row r="19" spans="3:28" ht="18.75" customHeight="1">
      <c r="C19" s="404" t="s">
        <v>276</v>
      </c>
      <c r="D19" s="405"/>
      <c r="E19" s="405"/>
      <c r="F19" s="406"/>
      <c r="G19" s="164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2"/>
      <c r="U19" s="162"/>
      <c r="V19" s="162"/>
      <c r="W19" s="162"/>
      <c r="X19" s="162"/>
      <c r="Y19" s="162"/>
      <c r="Z19" s="166"/>
      <c r="AA19" s="166"/>
      <c r="AB19" s="163"/>
    </row>
    <row r="20" spans="3:28" ht="19.8" customHeight="1">
      <c r="C20" s="418" t="s">
        <v>15</v>
      </c>
      <c r="D20" s="419"/>
      <c r="E20" s="419"/>
      <c r="F20" s="420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04"/>
      <c r="AB20" s="163"/>
    </row>
    <row r="21" spans="3:28" ht="19.8" customHeight="1">
      <c r="C21" s="421"/>
      <c r="D21" s="422"/>
      <c r="E21" s="422"/>
      <c r="F21" s="423"/>
      <c r="G21" s="405" t="s">
        <v>5</v>
      </c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6"/>
    </row>
    <row r="22" spans="3:28" ht="19.8" customHeight="1">
      <c r="C22" s="424"/>
      <c r="D22" s="425"/>
      <c r="E22" s="425"/>
      <c r="F22" s="426"/>
      <c r="G22" s="427" t="s">
        <v>261</v>
      </c>
      <c r="H22" s="428"/>
      <c r="I22" s="428"/>
      <c r="J22" s="428"/>
      <c r="K22" s="428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8"/>
      <c r="W22" s="428"/>
      <c r="X22" s="428"/>
      <c r="Y22" s="428"/>
      <c r="Z22" s="428"/>
      <c r="AA22" s="428"/>
      <c r="AB22" s="429"/>
    </row>
    <row r="23" spans="3:28" ht="25.5" customHeight="1">
      <c r="C23" s="436" t="s">
        <v>6</v>
      </c>
      <c r="D23" s="437"/>
      <c r="E23" s="437"/>
      <c r="F23" s="437"/>
      <c r="G23" s="437"/>
      <c r="H23" s="438"/>
      <c r="I23" s="404" t="s">
        <v>188</v>
      </c>
      <c r="J23" s="405"/>
      <c r="K23" s="405"/>
      <c r="L23" s="405"/>
      <c r="M23" s="405"/>
      <c r="N23" s="405"/>
      <c r="O23" s="405"/>
      <c r="P23" s="416" t="s">
        <v>176</v>
      </c>
      <c r="Q23" s="417"/>
      <c r="R23" s="405" t="s">
        <v>189</v>
      </c>
      <c r="S23" s="405"/>
      <c r="T23" s="405"/>
      <c r="U23" s="405"/>
      <c r="V23" s="405"/>
      <c r="W23" s="405"/>
      <c r="X23" s="405"/>
      <c r="Y23" s="166"/>
      <c r="Z23" s="166"/>
      <c r="AA23" s="166"/>
      <c r="AB23" s="163"/>
    </row>
    <row r="24" spans="3:28" ht="18.75" customHeight="1">
      <c r="C24" s="430" t="s">
        <v>19</v>
      </c>
      <c r="D24" s="418" t="s">
        <v>63</v>
      </c>
      <c r="E24" s="413"/>
      <c r="F24" s="413"/>
      <c r="G24" s="413"/>
      <c r="H24" s="414"/>
      <c r="I24" s="410" t="s">
        <v>182</v>
      </c>
      <c r="J24" s="411"/>
      <c r="K24" s="411"/>
      <c r="L24" s="411"/>
      <c r="M24" s="411"/>
      <c r="N24" s="411"/>
      <c r="O24" s="407" t="s">
        <v>190</v>
      </c>
      <c r="P24" s="408"/>
      <c r="Q24" s="408"/>
      <c r="R24" s="408"/>
      <c r="S24" s="408"/>
      <c r="T24" s="408"/>
      <c r="U24" s="408" t="s">
        <v>177</v>
      </c>
      <c r="V24" s="408"/>
      <c r="W24" s="408" t="s">
        <v>191</v>
      </c>
      <c r="X24" s="408"/>
      <c r="Y24" s="408"/>
      <c r="Z24" s="408"/>
      <c r="AA24" s="408"/>
      <c r="AB24" s="409"/>
    </row>
    <row r="25" spans="3:28" ht="18.75" customHeight="1">
      <c r="C25" s="431"/>
      <c r="D25" s="433"/>
      <c r="E25" s="434"/>
      <c r="F25" s="434"/>
      <c r="G25" s="434"/>
      <c r="H25" s="435"/>
      <c r="I25" s="410" t="s">
        <v>182</v>
      </c>
      <c r="J25" s="411"/>
      <c r="K25" s="411"/>
      <c r="L25" s="411"/>
      <c r="M25" s="411"/>
      <c r="N25" s="411"/>
      <c r="O25" s="407" t="s">
        <v>190</v>
      </c>
      <c r="P25" s="408"/>
      <c r="Q25" s="408"/>
      <c r="R25" s="408"/>
      <c r="S25" s="408"/>
      <c r="T25" s="408"/>
      <c r="U25" s="408" t="s">
        <v>177</v>
      </c>
      <c r="V25" s="408"/>
      <c r="W25" s="408" t="s">
        <v>191</v>
      </c>
      <c r="X25" s="408"/>
      <c r="Y25" s="408"/>
      <c r="Z25" s="408"/>
      <c r="AA25" s="408"/>
      <c r="AB25" s="409"/>
    </row>
    <row r="26" spans="3:28" ht="18.75" customHeight="1">
      <c r="C26" s="431"/>
      <c r="D26" s="418" t="s">
        <v>64</v>
      </c>
      <c r="E26" s="413"/>
      <c r="F26" s="413"/>
      <c r="G26" s="413"/>
      <c r="H26" s="414"/>
      <c r="I26" s="410" t="s">
        <v>182</v>
      </c>
      <c r="J26" s="411"/>
      <c r="K26" s="411"/>
      <c r="L26" s="411"/>
      <c r="M26" s="411"/>
      <c r="N26" s="411"/>
      <c r="O26" s="407" t="s">
        <v>190</v>
      </c>
      <c r="P26" s="408"/>
      <c r="Q26" s="408"/>
      <c r="R26" s="408"/>
      <c r="S26" s="408"/>
      <c r="T26" s="408"/>
      <c r="U26" s="408" t="s">
        <v>177</v>
      </c>
      <c r="V26" s="408"/>
      <c r="W26" s="408" t="s">
        <v>191</v>
      </c>
      <c r="X26" s="408"/>
      <c r="Y26" s="408"/>
      <c r="Z26" s="408"/>
      <c r="AA26" s="408"/>
      <c r="AB26" s="409"/>
    </row>
    <row r="27" spans="3:28" ht="18.75" customHeight="1">
      <c r="C27" s="431"/>
      <c r="D27" s="433"/>
      <c r="E27" s="434"/>
      <c r="F27" s="434"/>
      <c r="G27" s="434"/>
      <c r="H27" s="435"/>
      <c r="I27" s="410" t="s">
        <v>182</v>
      </c>
      <c r="J27" s="411"/>
      <c r="K27" s="411"/>
      <c r="L27" s="411"/>
      <c r="M27" s="411"/>
      <c r="N27" s="411"/>
      <c r="O27" s="407" t="s">
        <v>190</v>
      </c>
      <c r="P27" s="408"/>
      <c r="Q27" s="408"/>
      <c r="R27" s="408"/>
      <c r="S27" s="408"/>
      <c r="T27" s="408"/>
      <c r="U27" s="408" t="s">
        <v>177</v>
      </c>
      <c r="V27" s="408"/>
      <c r="W27" s="408" t="s">
        <v>191</v>
      </c>
      <c r="X27" s="408"/>
      <c r="Y27" s="408"/>
      <c r="Z27" s="408"/>
      <c r="AA27" s="408"/>
      <c r="AB27" s="409"/>
    </row>
    <row r="28" spans="3:28" ht="18.75" customHeight="1">
      <c r="C28" s="431"/>
      <c r="D28" s="436" t="s">
        <v>14</v>
      </c>
      <c r="E28" s="437"/>
      <c r="F28" s="437"/>
      <c r="G28" s="437"/>
      <c r="H28" s="438"/>
      <c r="I28" s="410" t="s">
        <v>182</v>
      </c>
      <c r="J28" s="411"/>
      <c r="K28" s="411"/>
      <c r="L28" s="411"/>
      <c r="M28" s="411"/>
      <c r="N28" s="411"/>
      <c r="O28" s="407" t="s">
        <v>190</v>
      </c>
      <c r="P28" s="408"/>
      <c r="Q28" s="408"/>
      <c r="R28" s="408"/>
      <c r="S28" s="408"/>
      <c r="T28" s="408"/>
      <c r="U28" s="408" t="s">
        <v>177</v>
      </c>
      <c r="V28" s="408"/>
      <c r="W28" s="408" t="s">
        <v>191</v>
      </c>
      <c r="X28" s="408"/>
      <c r="Y28" s="408"/>
      <c r="Z28" s="408"/>
      <c r="AA28" s="408"/>
      <c r="AB28" s="409"/>
    </row>
    <row r="29" spans="3:28" ht="18.75" customHeight="1">
      <c r="C29" s="432"/>
      <c r="D29" s="404" t="s">
        <v>7</v>
      </c>
      <c r="E29" s="405"/>
      <c r="F29" s="405"/>
      <c r="G29" s="405"/>
      <c r="H29" s="406"/>
      <c r="I29" s="410" t="s">
        <v>182</v>
      </c>
      <c r="J29" s="411"/>
      <c r="K29" s="411"/>
      <c r="L29" s="411"/>
      <c r="M29" s="411"/>
      <c r="N29" s="411"/>
      <c r="O29" s="440" t="s">
        <v>8</v>
      </c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163"/>
    </row>
    <row r="30" spans="3:28" ht="18" customHeight="1">
      <c r="C30" s="418" t="s">
        <v>62</v>
      </c>
      <c r="D30" s="419"/>
      <c r="E30" s="419"/>
      <c r="F30" s="419"/>
      <c r="G30" s="419"/>
      <c r="H30" s="419"/>
      <c r="I30" s="418" t="s">
        <v>180</v>
      </c>
      <c r="J30" s="419"/>
      <c r="K30" s="445" t="s">
        <v>181</v>
      </c>
      <c r="L30" s="445"/>
      <c r="M30" s="445"/>
      <c r="N30" s="447"/>
      <c r="O30" s="443" t="s">
        <v>178</v>
      </c>
      <c r="P30" s="413"/>
      <c r="Q30" s="413"/>
      <c r="R30" s="413"/>
      <c r="S30" s="445" t="s">
        <v>179</v>
      </c>
      <c r="T30" s="445"/>
      <c r="U30" s="445"/>
      <c r="V30" s="445"/>
      <c r="W30" s="445"/>
      <c r="X30" s="445"/>
      <c r="Y30" s="168"/>
      <c r="Z30" s="168"/>
      <c r="AA30" s="168"/>
      <c r="AB30" s="169"/>
    </row>
    <row r="31" spans="3:28" ht="18" customHeight="1">
      <c r="C31" s="424"/>
      <c r="D31" s="425"/>
      <c r="E31" s="425"/>
      <c r="F31" s="425"/>
      <c r="G31" s="425"/>
      <c r="H31" s="425"/>
      <c r="I31" s="424"/>
      <c r="J31" s="425"/>
      <c r="K31" s="446"/>
      <c r="L31" s="446"/>
      <c r="M31" s="446"/>
      <c r="N31" s="448"/>
      <c r="O31" s="444"/>
      <c r="P31" s="434"/>
      <c r="Q31" s="434"/>
      <c r="R31" s="434"/>
      <c r="S31" s="446"/>
      <c r="T31" s="446"/>
      <c r="U31" s="446"/>
      <c r="V31" s="446"/>
      <c r="W31" s="446"/>
      <c r="X31" s="446"/>
      <c r="Y31" s="170"/>
      <c r="Z31" s="170"/>
      <c r="AA31" s="170"/>
      <c r="AB31" s="171"/>
    </row>
    <row r="32" spans="3:28" ht="12.75" customHeight="1">
      <c r="C32" s="133"/>
      <c r="D32" s="133"/>
      <c r="E32" s="133"/>
      <c r="F32" s="133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68"/>
      <c r="S32" s="168"/>
      <c r="T32" s="168"/>
      <c r="U32" s="168"/>
      <c r="V32" s="168"/>
      <c r="W32" s="168"/>
      <c r="X32" s="168"/>
      <c r="Y32" s="168"/>
      <c r="Z32" s="172"/>
      <c r="AA32" s="172"/>
    </row>
    <row r="33" spans="2:31" ht="18.75" customHeight="1">
      <c r="C33" s="173" t="s">
        <v>9</v>
      </c>
      <c r="D33" s="167"/>
      <c r="E33" s="167"/>
      <c r="F33" s="167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</row>
    <row r="34" spans="2:31" ht="31.5" customHeight="1">
      <c r="C34" s="174" t="s">
        <v>61</v>
      </c>
      <c r="D34" s="436" t="s">
        <v>18</v>
      </c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41" t="s">
        <v>3</v>
      </c>
      <c r="P34" s="441"/>
      <c r="Q34" s="441"/>
      <c r="R34" s="441"/>
      <c r="S34" s="441"/>
      <c r="T34" s="441"/>
      <c r="U34" s="175"/>
      <c r="V34" s="175"/>
      <c r="W34" s="175"/>
      <c r="X34" s="175"/>
      <c r="Y34" s="175"/>
      <c r="Z34" s="175"/>
      <c r="AA34" s="175"/>
      <c r="AB34" s="175"/>
    </row>
    <row r="35" spans="2:31" ht="21" customHeight="1">
      <c r="C35" s="174" t="s">
        <v>65</v>
      </c>
      <c r="D35" s="436" t="s">
        <v>173</v>
      </c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41" t="s">
        <v>3</v>
      </c>
      <c r="P35" s="441"/>
      <c r="Q35" s="441"/>
      <c r="R35" s="441"/>
      <c r="S35" s="441"/>
      <c r="T35" s="442"/>
      <c r="U35" s="186"/>
      <c r="V35" s="187"/>
      <c r="W35" s="187"/>
      <c r="X35" s="187"/>
      <c r="Y35" s="177" t="s">
        <v>4</v>
      </c>
    </row>
    <row r="36" spans="2:31" ht="10.199999999999999" customHeight="1"/>
    <row r="37" spans="2:31" ht="18.75" customHeight="1">
      <c r="B37" s="1" t="s">
        <v>296</v>
      </c>
    </row>
    <row r="38" spans="2:31" ht="18.75" customHeight="1">
      <c r="B38" s="181"/>
      <c r="C38" s="412" t="s">
        <v>10</v>
      </c>
      <c r="D38" s="464"/>
      <c r="E38" s="464"/>
      <c r="F38" s="464"/>
      <c r="G38" s="465"/>
      <c r="H38" s="404">
        <v>1</v>
      </c>
      <c r="I38" s="405"/>
      <c r="J38" s="406"/>
      <c r="K38" s="404">
        <v>2</v>
      </c>
      <c r="L38" s="405"/>
      <c r="M38" s="406"/>
      <c r="N38" s="404">
        <v>3</v>
      </c>
      <c r="O38" s="405"/>
      <c r="P38" s="406"/>
      <c r="Q38" s="404">
        <v>4</v>
      </c>
      <c r="R38" s="405"/>
      <c r="S38" s="406"/>
      <c r="T38" s="404">
        <v>5</v>
      </c>
      <c r="U38" s="405"/>
      <c r="V38" s="406"/>
      <c r="W38" s="404">
        <v>6</v>
      </c>
      <c r="X38" s="405"/>
      <c r="Y38" s="406"/>
      <c r="Z38" s="404" t="s">
        <v>13</v>
      </c>
      <c r="AA38" s="405"/>
      <c r="AB38" s="406"/>
      <c r="AC38" s="182"/>
    </row>
    <row r="39" spans="2:31" ht="18.75" customHeight="1">
      <c r="B39" s="183"/>
      <c r="C39" s="466"/>
      <c r="D39" s="467"/>
      <c r="E39" s="467"/>
      <c r="F39" s="467"/>
      <c r="G39" s="468"/>
      <c r="H39" s="184"/>
      <c r="I39" s="166"/>
      <c r="J39" s="164" t="s">
        <v>10</v>
      </c>
      <c r="K39" s="184"/>
      <c r="L39" s="166"/>
      <c r="M39" s="164" t="s">
        <v>10</v>
      </c>
      <c r="N39" s="184"/>
      <c r="O39" s="166"/>
      <c r="P39" s="164" t="s">
        <v>10</v>
      </c>
      <c r="Q39" s="184"/>
      <c r="R39" s="166"/>
      <c r="S39" s="164" t="s">
        <v>10</v>
      </c>
      <c r="T39" s="184"/>
      <c r="U39" s="166"/>
      <c r="V39" s="164" t="s">
        <v>10</v>
      </c>
      <c r="W39" s="184"/>
      <c r="X39" s="166"/>
      <c r="Y39" s="164" t="s">
        <v>10</v>
      </c>
      <c r="Z39" s="461"/>
      <c r="AA39" s="462"/>
      <c r="AB39" s="463"/>
      <c r="AC39" s="182"/>
    </row>
    <row r="40" spans="2:31" ht="18.75" customHeight="1">
      <c r="B40" s="181"/>
      <c r="C40" s="184" t="s">
        <v>16</v>
      </c>
      <c r="D40" s="166"/>
      <c r="E40" s="166"/>
      <c r="F40" s="166"/>
      <c r="G40" s="163"/>
      <c r="H40" s="404"/>
      <c r="I40" s="405"/>
      <c r="J40" s="163" t="s">
        <v>11</v>
      </c>
      <c r="K40" s="404"/>
      <c r="L40" s="405"/>
      <c r="M40" s="163" t="s">
        <v>11</v>
      </c>
      <c r="N40" s="404"/>
      <c r="O40" s="405"/>
      <c r="P40" s="163" t="s">
        <v>11</v>
      </c>
      <c r="Q40" s="404"/>
      <c r="R40" s="405"/>
      <c r="S40" s="163" t="s">
        <v>11</v>
      </c>
      <c r="T40" s="404"/>
      <c r="U40" s="405"/>
      <c r="V40" s="163" t="s">
        <v>11</v>
      </c>
      <c r="W40" s="404"/>
      <c r="X40" s="405"/>
      <c r="Y40" s="163" t="s">
        <v>11</v>
      </c>
      <c r="Z40" s="404">
        <f>H40+K40+N40+Q40+T40+W40</f>
        <v>0</v>
      </c>
      <c r="AA40" s="405"/>
      <c r="AB40" s="163" t="s">
        <v>11</v>
      </c>
      <c r="AC40" s="182"/>
    </row>
    <row r="41" spans="2:31" ht="10.199999999999999" customHeight="1">
      <c r="B41" s="180"/>
      <c r="AB41" s="180"/>
      <c r="AE41" s="180"/>
    </row>
    <row r="42" spans="2:31" ht="18.75" customHeight="1">
      <c r="B42" s="1" t="s">
        <v>297</v>
      </c>
    </row>
    <row r="43" spans="2:31" s="191" customFormat="1" ht="59.4" customHeight="1">
      <c r="C43" s="469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1"/>
    </row>
    <row r="44" spans="2:31" s="191" customFormat="1" ht="18.75" customHeight="1">
      <c r="C44" s="192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401" t="s">
        <v>298</v>
      </c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194" t="s">
        <v>294</v>
      </c>
    </row>
    <row r="45" spans="2:31" s="191" customFormat="1" ht="18.75" customHeight="1">
      <c r="C45" s="402" t="s">
        <v>299</v>
      </c>
      <c r="D45" s="402"/>
      <c r="E45" s="402"/>
      <c r="F45" s="402"/>
      <c r="G45" s="402"/>
      <c r="H45" s="402" t="s">
        <v>300</v>
      </c>
      <c r="I45" s="402"/>
      <c r="J45" s="402"/>
      <c r="K45" s="402"/>
      <c r="L45" s="402"/>
      <c r="M45" s="402"/>
      <c r="N45" s="402" t="s">
        <v>301</v>
      </c>
      <c r="O45" s="402"/>
      <c r="P45" s="402"/>
      <c r="Q45" s="402"/>
      <c r="R45" s="402"/>
      <c r="S45" s="402"/>
      <c r="T45" s="402" t="s">
        <v>302</v>
      </c>
      <c r="U45" s="402"/>
      <c r="V45" s="402"/>
      <c r="W45" s="402"/>
      <c r="X45" s="402"/>
      <c r="Y45" s="402"/>
    </row>
    <row r="46" spans="2:31" s="191" customFormat="1" ht="18.75" customHeight="1">
      <c r="C46" s="403"/>
      <c r="D46" s="403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</row>
    <row r="47" spans="2:31" s="2" customFormat="1" ht="18.75" customHeight="1"/>
    <row r="48" spans="2:31" s="2" customFormat="1" ht="18.75" customHeight="1"/>
    <row r="49" s="2" customFormat="1" ht="18.75" customHeight="1"/>
    <row r="50" s="2" customFormat="1" ht="18.75" customHeight="1"/>
    <row r="51" s="2" customFormat="1" ht="18.75" customHeight="1"/>
    <row r="52" s="2" customFormat="1" ht="18.75" customHeight="1"/>
    <row r="53" s="2" customFormat="1" ht="18.75" customHeight="1"/>
    <row r="54" s="2" customFormat="1" ht="18.75" customHeight="1"/>
    <row r="55" s="2" customFormat="1" ht="18.75" customHeight="1"/>
    <row r="56" s="2" customFormat="1" ht="18.75" customHeight="1"/>
    <row r="57" s="2" customFormat="1" ht="18.75" customHeight="1"/>
    <row r="58" s="2" customFormat="1" ht="18.75" customHeight="1"/>
    <row r="59" s="2" customFormat="1" ht="18.75" customHeight="1"/>
    <row r="60" s="2" customFormat="1" ht="18.75" customHeight="1"/>
    <row r="61" s="2" customFormat="1" ht="18.75" customHeight="1"/>
    <row r="62" s="2" customFormat="1" ht="18.75" customHeight="1"/>
    <row r="63" s="2" customFormat="1" ht="18.75" customHeight="1"/>
    <row r="64" s="2" customFormat="1" ht="18.75" customHeight="1"/>
    <row r="65" s="2" customFormat="1" ht="18.75" customHeight="1"/>
    <row r="66" s="2" customFormat="1" ht="18.75" customHeight="1"/>
    <row r="67" s="2" customFormat="1" ht="18.75" customHeight="1"/>
    <row r="68" s="2" customFormat="1" ht="18.75" customHeight="1"/>
    <row r="69" s="2" customFormat="1" ht="18.75" customHeight="1"/>
    <row r="70" s="2" customFormat="1" ht="18.75" customHeight="1"/>
    <row r="71" s="2" customFormat="1" ht="18.75" customHeight="1"/>
    <row r="72" s="2" customFormat="1" ht="18.75" customHeight="1"/>
    <row r="73" s="2" customFormat="1" ht="18.75" customHeight="1"/>
    <row r="74" s="2" customFormat="1" ht="18.75" customHeight="1"/>
    <row r="75" s="2" customFormat="1" ht="18.75" customHeight="1"/>
    <row r="76" s="2" customFormat="1" ht="18.75" customHeight="1"/>
  </sheetData>
  <mergeCells count="94">
    <mergeCell ref="C12:F12"/>
    <mergeCell ref="C13:F13"/>
    <mergeCell ref="C14:F14"/>
    <mergeCell ref="G13:AB13"/>
    <mergeCell ref="I29:N29"/>
    <mergeCell ref="O29:AA29"/>
    <mergeCell ref="W27:AB27"/>
    <mergeCell ref="I25:N25"/>
    <mergeCell ref="D26:H27"/>
    <mergeCell ref="I26:N26"/>
    <mergeCell ref="I27:N27"/>
    <mergeCell ref="D28:H28"/>
    <mergeCell ref="I28:N28"/>
    <mergeCell ref="D29:H29"/>
    <mergeCell ref="H14:L14"/>
    <mergeCell ref="G21:AB21"/>
    <mergeCell ref="G22:AB22"/>
    <mergeCell ref="C19:F19"/>
    <mergeCell ref="C18:F18"/>
    <mergeCell ref="G18:M18"/>
    <mergeCell ref="C20:F22"/>
    <mergeCell ref="G20:AA20"/>
    <mergeCell ref="C23:H23"/>
    <mergeCell ref="C8:D8"/>
    <mergeCell ref="E8:AB8"/>
    <mergeCell ref="C9:D9"/>
    <mergeCell ref="E9:AB9"/>
    <mergeCell ref="C17:F17"/>
    <mergeCell ref="G17:AA17"/>
    <mergeCell ref="N18:S18"/>
    <mergeCell ref="T18:Y18"/>
    <mergeCell ref="I23:O23"/>
    <mergeCell ref="P23:Q23"/>
    <mergeCell ref="R23:X23"/>
    <mergeCell ref="S12:AB12"/>
    <mergeCell ref="G12:R12"/>
    <mergeCell ref="L2:M2"/>
    <mergeCell ref="C6:D6"/>
    <mergeCell ref="E6:AB6"/>
    <mergeCell ref="C7:D7"/>
    <mergeCell ref="E7:AB7"/>
    <mergeCell ref="C24:C29"/>
    <mergeCell ref="D24:H25"/>
    <mergeCell ref="I24:N24"/>
    <mergeCell ref="O24:T24"/>
    <mergeCell ref="U24:V24"/>
    <mergeCell ref="O28:T28"/>
    <mergeCell ref="U28:V28"/>
    <mergeCell ref="O27:T27"/>
    <mergeCell ref="U27:V27"/>
    <mergeCell ref="O25:T25"/>
    <mergeCell ref="U25:V25"/>
    <mergeCell ref="C30:H31"/>
    <mergeCell ref="I30:J31"/>
    <mergeCell ref="K30:N31"/>
    <mergeCell ref="O30:R31"/>
    <mergeCell ref="S30:X31"/>
    <mergeCell ref="W28:AB28"/>
    <mergeCell ref="W24:AB24"/>
    <mergeCell ref="W25:AB25"/>
    <mergeCell ref="O26:T26"/>
    <mergeCell ref="U26:V26"/>
    <mergeCell ref="W26:AB26"/>
    <mergeCell ref="T38:V38"/>
    <mergeCell ref="W38:Y38"/>
    <mergeCell ref="Z38:AB38"/>
    <mergeCell ref="Z39:AB39"/>
    <mergeCell ref="D34:N34"/>
    <mergeCell ref="O34:T34"/>
    <mergeCell ref="O35:T35"/>
    <mergeCell ref="D35:N35"/>
    <mergeCell ref="C38:G39"/>
    <mergeCell ref="H38:J38"/>
    <mergeCell ref="K38:M38"/>
    <mergeCell ref="N38:P38"/>
    <mergeCell ref="Q38:S38"/>
    <mergeCell ref="W40:X40"/>
    <mergeCell ref="Z40:AA40"/>
    <mergeCell ref="C43:AB43"/>
    <mergeCell ref="P44:X44"/>
    <mergeCell ref="Y44:AA44"/>
    <mergeCell ref="H40:I40"/>
    <mergeCell ref="K40:L40"/>
    <mergeCell ref="N40:O40"/>
    <mergeCell ref="Q40:R40"/>
    <mergeCell ref="T40:U40"/>
    <mergeCell ref="C45:G45"/>
    <mergeCell ref="H45:M45"/>
    <mergeCell ref="N45:S45"/>
    <mergeCell ref="T45:Y45"/>
    <mergeCell ref="C46:G46"/>
    <mergeCell ref="H46:M46"/>
    <mergeCell ref="N46:S46"/>
    <mergeCell ref="T46:Y4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0" orientation="portrait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Y p y W n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N G K c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i n J a K I p H u A 4 A A A A R A A A A E w A c A E Z v c m 1 1 b G F z L 1 N l Y 3 R p b 2 4 x L m 0 g o h g A K K A U A A A A A A A A A A A A A A A A A A A A A A A A A A A A K 0 5 N L s n M z 1 M I h t C G 1 g B Q S w E C L Q A U A A I A C A D R i n J a f / T 9 7 K U A A A D 2 A A A A E g A A A A A A A A A A A A A A A A A A A A A A Q 2 9 u Z m l n L 1 B h Y 2 t h Z 2 U u e G 1 s U E s B A i 0 A F A A C A A g A 0 Y p y W g / K 6 a u k A A A A 6 Q A A A B M A A A A A A A A A A A A A A A A A 8 Q A A A F t D b 2 5 0 Z W 5 0 X 1 R 5 c G V z X S 5 4 b W x Q S w E C L Q A U A A I A C A D R i n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n / 7 6 q u 5 F 0 C s x u / h X c T J 1 g A A A A A C A A A A A A A D Z g A A w A A A A B A A A A C k 5 n S s N u Z n V f D V j + c c t c b L A A A A A A S A A A C g A A A A E A A A A O M Y Y r b H E O 3 + v n y c B + 2 D n n l Q A A A A 1 d 8 5 G W C d E F N f + P d 2 v b v I a 2 d 1 H v x K l G v D 7 K N q S I j j x 2 b O 0 v A Z k B f e g G j F C w 1 w K j r n g e 2 C y s y c L d w V N A V / 3 x r e G r r c J P P C 9 m 1 9 T C Q u O U 4 d l E 0 U A A A A 3 x 4 p m r f W y p + B y c S o 9 0 S 9 B K n o o m M = < / D a t a M a s h u p > 
</file>

<file path=customXml/itemProps1.xml><?xml version="1.0" encoding="utf-8"?>
<ds:datastoreItem xmlns:ds="http://schemas.openxmlformats.org/officeDocument/2006/customXml" ds:itemID="{BB6D34C6-8663-4034-BAF3-30DD07FD48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参考資料 </vt:lpstr>
      <vt:lpstr>第１号様式</vt:lpstr>
      <vt:lpstr>第２号様式</vt:lpstr>
      <vt:lpstr>第３号様式</vt:lpstr>
      <vt:lpstr>1-別紙１</vt:lpstr>
      <vt:lpstr>1-別紙２（事業所ごと） </vt:lpstr>
      <vt:lpstr>1-別紙３</vt:lpstr>
      <vt:lpstr>2-別紙１</vt:lpstr>
      <vt:lpstr>２-別紙２（事業所ごと）</vt:lpstr>
      <vt:lpstr>2-別紙３ </vt:lpstr>
      <vt:lpstr>３-別紙１</vt:lpstr>
      <vt:lpstr>３-別紙２（事業所ごと）</vt:lpstr>
      <vt:lpstr>3-別紙３</vt:lpstr>
      <vt:lpstr>'1-別紙１'!Print_Area</vt:lpstr>
      <vt:lpstr>'1-別紙２（事業所ごと） '!Print_Area</vt:lpstr>
      <vt:lpstr>'1-別紙３'!Print_Area</vt:lpstr>
      <vt:lpstr>'2-別紙１'!Print_Area</vt:lpstr>
      <vt:lpstr>'２-別紙２（事業所ごと）'!Print_Area</vt:lpstr>
      <vt:lpstr>'2-別紙３ '!Print_Area</vt:lpstr>
      <vt:lpstr>'３-別紙２（事業所ごと）'!Print_Area</vt:lpstr>
      <vt:lpstr>'3-別紙３'!Print_Area</vt:lpstr>
      <vt:lpstr>'参考資料 '!Print_Area</vt:lpstr>
      <vt:lpstr>第１号様式!Print_Area</vt:lpstr>
      <vt:lpstr>第２号様式!Print_Area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高橋　成旺</cp:lastModifiedBy>
  <cp:lastPrinted>2025-05-27T03:47:20Z</cp:lastPrinted>
  <dcterms:created xsi:type="dcterms:W3CDTF">2014-12-03T00:15:27Z</dcterms:created>
  <dcterms:modified xsi:type="dcterms:W3CDTF">2025-06-03T06:44:58Z</dcterms:modified>
</cp:coreProperties>
</file>