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7_補助協議様式\【資料No.6-2】提出書類一覧・様式集（オーナー型）\D_補助金の算出関係\fileD_owner\"/>
    </mc:Choice>
  </mc:AlternateContent>
  <xr:revisionPtr revIDLastSave="0" documentId="13_ncr:1_{5CFC68A2-1DCB-4A4B-A999-87B5C00EDAF1}" xr6:coauthVersionLast="47" xr6:coauthVersionMax="47" xr10:uidLastSave="{00000000-0000-0000-0000-000000000000}"/>
  <bookViews>
    <workbookView xWindow="28665" yWindow="-135" windowWidth="29070" windowHeight="15750" xr2:uid="{00000000-000D-0000-FFFF-FFFF00000000}"/>
  </bookViews>
  <sheets>
    <sheet name="29 補助金算出表（整備費全体）(記載例、２か年)" sheetId="9" r:id="rId1"/>
    <sheet name="29補助金算出表（整備費全体）（記載例、３か年）" sheetId="10" r:id="rId2"/>
  </sheets>
  <definedNames>
    <definedName name="_xlnm.Print_Area" localSheetId="0">'29 補助金算出表（整備費全体）(記載例、２か年)'!$B$2:$AC$63</definedName>
    <definedName name="_xlnm.Print_Area" localSheetId="1">'29補助金算出表（整備費全体）（記載例、３か年）'!$B$2:$AC$76</definedName>
    <definedName name="_xlnm.Print_Titles" localSheetId="0">'29 補助金算出表（整備費全体）(記載例、２か年)'!$9:$10</definedName>
    <definedName name="_xlnm.Print_Titles" localSheetId="1">'29補助金算出表（整備費全体）（記載例、３か年）'!$9:$10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4" i="10" l="1"/>
  <c r="E73" i="10"/>
  <c r="E72" i="10"/>
  <c r="E71" i="10"/>
  <c r="E70" i="10"/>
  <c r="E69" i="10"/>
  <c r="E68" i="10"/>
  <c r="E75" i="10" s="1"/>
  <c r="L16" i="10" s="1"/>
  <c r="E67" i="10"/>
  <c r="E66" i="10"/>
  <c r="L62" i="10"/>
  <c r="I62" i="10"/>
  <c r="H62" i="10"/>
  <c r="J61" i="10"/>
  <c r="I61" i="10"/>
  <c r="I63" i="10" s="1"/>
  <c r="H61" i="10"/>
  <c r="H63" i="10" s="1"/>
  <c r="I60" i="10"/>
  <c r="H60" i="10"/>
  <c r="I59" i="10"/>
  <c r="H59" i="10"/>
  <c r="F58" i="10"/>
  <c r="E58" i="10"/>
  <c r="G57" i="10"/>
  <c r="G55" i="10"/>
  <c r="F55" i="10"/>
  <c r="E55" i="10"/>
  <c r="G54" i="10"/>
  <c r="F54" i="10"/>
  <c r="E54" i="10"/>
  <c r="G53" i="10"/>
  <c r="F53" i="10"/>
  <c r="E53" i="10"/>
  <c r="G52" i="10"/>
  <c r="F52" i="10"/>
  <c r="E52" i="10"/>
  <c r="J48" i="10"/>
  <c r="I48" i="10"/>
  <c r="H48" i="10"/>
  <c r="K48" i="10" s="1"/>
  <c r="I46" i="10"/>
  <c r="H46" i="10"/>
  <c r="K46" i="10" s="1"/>
  <c r="O43" i="10"/>
  <c r="E43" i="10"/>
  <c r="U42" i="10"/>
  <c r="O42" i="10"/>
  <c r="R41" i="10"/>
  <c r="O41" i="10"/>
  <c r="O40" i="10"/>
  <c r="L40" i="10"/>
  <c r="X40" i="10" s="1"/>
  <c r="Z40" i="10" s="1"/>
  <c r="AB40" i="10" s="1"/>
  <c r="O39" i="10"/>
  <c r="F39" i="10"/>
  <c r="E39" i="10"/>
  <c r="U38" i="10"/>
  <c r="O38" i="10"/>
  <c r="O37" i="10"/>
  <c r="L37" i="10"/>
  <c r="G37" i="10"/>
  <c r="R37" i="10" s="1"/>
  <c r="X37" i="10" s="1"/>
  <c r="F37" i="10"/>
  <c r="E37" i="10"/>
  <c r="J35" i="10"/>
  <c r="J63" i="10" s="1"/>
  <c r="K33" i="10"/>
  <c r="I33" i="10"/>
  <c r="I35" i="10" s="1"/>
  <c r="H33" i="10"/>
  <c r="H35" i="10" s="1"/>
  <c r="K35" i="10" s="1"/>
  <c r="O30" i="10"/>
  <c r="L30" i="10"/>
  <c r="X30" i="10" s="1"/>
  <c r="Z30" i="10" s="1"/>
  <c r="AB30" i="10" s="1"/>
  <c r="F30" i="10"/>
  <c r="F43" i="10" s="1"/>
  <c r="E30" i="10"/>
  <c r="U29" i="10"/>
  <c r="O29" i="10"/>
  <c r="G29" i="10"/>
  <c r="G42" i="10" s="1"/>
  <c r="R42" i="10" s="1"/>
  <c r="U28" i="10"/>
  <c r="U41" i="10" s="1"/>
  <c r="R28" i="10"/>
  <c r="O28" i="10"/>
  <c r="L28" i="10"/>
  <c r="L41" i="10" s="1"/>
  <c r="X41" i="10" s="1"/>
  <c r="Z41" i="10" s="1"/>
  <c r="AB41" i="10" s="1"/>
  <c r="O27" i="10"/>
  <c r="L27" i="10"/>
  <c r="G27" i="10"/>
  <c r="G40" i="10" s="1"/>
  <c r="R40" i="10" s="1"/>
  <c r="F27" i="10"/>
  <c r="F40" i="10" s="1"/>
  <c r="E27" i="10"/>
  <c r="E40" i="10" s="1"/>
  <c r="R26" i="10"/>
  <c r="O26" i="10"/>
  <c r="L26" i="10"/>
  <c r="X26" i="10" s="1"/>
  <c r="Z26" i="10" s="1"/>
  <c r="AB26" i="10" s="1"/>
  <c r="G26" i="10"/>
  <c r="G39" i="10" s="1"/>
  <c r="R39" i="10" s="1"/>
  <c r="F26" i="10"/>
  <c r="E26" i="10"/>
  <c r="U25" i="10"/>
  <c r="O25" i="10"/>
  <c r="L25" i="10"/>
  <c r="L38" i="10" s="1"/>
  <c r="G25" i="10"/>
  <c r="G38" i="10" s="1"/>
  <c r="R38" i="10" s="1"/>
  <c r="F25" i="10"/>
  <c r="F38" i="10" s="1"/>
  <c r="E25" i="10"/>
  <c r="E38" i="10" s="1"/>
  <c r="X24" i="10"/>
  <c r="U24" i="10"/>
  <c r="U37" i="10" s="1"/>
  <c r="R24" i="10"/>
  <c r="O24" i="10"/>
  <c r="L24" i="10"/>
  <c r="G24" i="10"/>
  <c r="F24" i="10"/>
  <c r="E24" i="10"/>
  <c r="K22" i="10"/>
  <c r="J22" i="10"/>
  <c r="I22" i="10"/>
  <c r="H22" i="10"/>
  <c r="K20" i="10"/>
  <c r="I20" i="10"/>
  <c r="H20" i="10"/>
  <c r="O17" i="10"/>
  <c r="X17" i="10" s="1"/>
  <c r="Z17" i="10" s="1"/>
  <c r="AB17" i="10" s="1"/>
  <c r="R16" i="10"/>
  <c r="O16" i="10"/>
  <c r="R15" i="10"/>
  <c r="X15" i="10" s="1"/>
  <c r="Z15" i="10" s="1"/>
  <c r="AB15" i="10" s="1"/>
  <c r="O15" i="10"/>
  <c r="R14" i="10"/>
  <c r="O14" i="10"/>
  <c r="X14" i="10" s="1"/>
  <c r="Z14" i="10" s="1"/>
  <c r="AB14" i="10" s="1"/>
  <c r="X13" i="10"/>
  <c r="Z13" i="10" s="1"/>
  <c r="AB13" i="10" s="1"/>
  <c r="R13" i="10"/>
  <c r="O13" i="10"/>
  <c r="R12" i="10"/>
  <c r="O12" i="10"/>
  <c r="X12" i="10" s="1"/>
  <c r="X11" i="10"/>
  <c r="Z11" i="10" s="1"/>
  <c r="AB11" i="10" s="1"/>
  <c r="R11" i="10"/>
  <c r="O11" i="10"/>
  <c r="E61" i="9"/>
  <c r="E60" i="9"/>
  <c r="E59" i="9"/>
  <c r="E58" i="9"/>
  <c r="E62" i="9" s="1"/>
  <c r="L16" i="9" s="1"/>
  <c r="E57" i="9"/>
  <c r="E56" i="9"/>
  <c r="E55" i="9"/>
  <c r="E54" i="9"/>
  <c r="E53" i="9"/>
  <c r="I50" i="9"/>
  <c r="H50" i="9"/>
  <c r="L49" i="9"/>
  <c r="I49" i="9"/>
  <c r="H49" i="9"/>
  <c r="J48" i="9"/>
  <c r="I48" i="9"/>
  <c r="H48" i="9"/>
  <c r="I47" i="9"/>
  <c r="H47" i="9"/>
  <c r="I46" i="9"/>
  <c r="H46" i="9"/>
  <c r="F45" i="9"/>
  <c r="E45" i="9"/>
  <c r="G44" i="9"/>
  <c r="G42" i="9"/>
  <c r="F42" i="9"/>
  <c r="E42" i="9"/>
  <c r="G41" i="9"/>
  <c r="F41" i="9"/>
  <c r="E41" i="9"/>
  <c r="G40" i="9"/>
  <c r="F40" i="9"/>
  <c r="E40" i="9"/>
  <c r="G39" i="9"/>
  <c r="F39" i="9"/>
  <c r="E39" i="9"/>
  <c r="J35" i="9"/>
  <c r="I35" i="9"/>
  <c r="H35" i="9"/>
  <c r="K35" i="9" s="1"/>
  <c r="I33" i="9"/>
  <c r="H33" i="9"/>
  <c r="K33" i="9" s="1"/>
  <c r="O30" i="9"/>
  <c r="L30" i="9"/>
  <c r="X30" i="9" s="1"/>
  <c r="Z30" i="9" s="1"/>
  <c r="AB30" i="9" s="1"/>
  <c r="F30" i="9"/>
  <c r="E30" i="9"/>
  <c r="U29" i="9"/>
  <c r="R29" i="9"/>
  <c r="O29" i="9"/>
  <c r="G29" i="9"/>
  <c r="U28" i="9"/>
  <c r="R28" i="9"/>
  <c r="O28" i="9"/>
  <c r="L28" i="9"/>
  <c r="X28" i="9" s="1"/>
  <c r="Z28" i="9" s="1"/>
  <c r="AB28" i="9" s="1"/>
  <c r="R27" i="9"/>
  <c r="X27" i="9" s="1"/>
  <c r="Z27" i="9" s="1"/>
  <c r="AB27" i="9" s="1"/>
  <c r="O27" i="9"/>
  <c r="L27" i="9"/>
  <c r="G27" i="9"/>
  <c r="F27" i="9"/>
  <c r="E27" i="9"/>
  <c r="R26" i="9"/>
  <c r="O26" i="9"/>
  <c r="L26" i="9"/>
  <c r="X26" i="9" s="1"/>
  <c r="Z26" i="9" s="1"/>
  <c r="AB26" i="9" s="1"/>
  <c r="G26" i="9"/>
  <c r="F26" i="9"/>
  <c r="E26" i="9"/>
  <c r="U25" i="9"/>
  <c r="O25" i="9"/>
  <c r="L25" i="9"/>
  <c r="G25" i="9"/>
  <c r="R25" i="9" s="1"/>
  <c r="F25" i="9"/>
  <c r="E25" i="9"/>
  <c r="U24" i="9"/>
  <c r="O24" i="9"/>
  <c r="L24" i="9"/>
  <c r="G24" i="9"/>
  <c r="R24" i="9" s="1"/>
  <c r="X24" i="9" s="1"/>
  <c r="F24" i="9"/>
  <c r="E24" i="9"/>
  <c r="J22" i="9"/>
  <c r="J50" i="9" s="1"/>
  <c r="K20" i="9"/>
  <c r="K48" i="9" s="1"/>
  <c r="I20" i="9"/>
  <c r="I22" i="9" s="1"/>
  <c r="H20" i="9"/>
  <c r="H22" i="9" s="1"/>
  <c r="K22" i="9" s="1"/>
  <c r="X17" i="9"/>
  <c r="Z17" i="9" s="1"/>
  <c r="AB17" i="9" s="1"/>
  <c r="L45" i="9" s="1"/>
  <c r="O17" i="9"/>
  <c r="R16" i="9"/>
  <c r="O16" i="9"/>
  <c r="R15" i="9"/>
  <c r="X15" i="9" s="1"/>
  <c r="Z15" i="9" s="1"/>
  <c r="AB15" i="9" s="1"/>
  <c r="O15" i="9"/>
  <c r="R14" i="9"/>
  <c r="X14" i="9" s="1"/>
  <c r="Z14" i="9" s="1"/>
  <c r="AB14" i="9" s="1"/>
  <c r="O14" i="9"/>
  <c r="R13" i="9"/>
  <c r="O13" i="9"/>
  <c r="X13" i="9" s="1"/>
  <c r="Z13" i="9" s="1"/>
  <c r="AB13" i="9" s="1"/>
  <c r="L41" i="9" s="1"/>
  <c r="R12" i="9"/>
  <c r="O12" i="9"/>
  <c r="X12" i="9" s="1"/>
  <c r="X11" i="9"/>
  <c r="Z11" i="9" s="1"/>
  <c r="AB11" i="9" s="1"/>
  <c r="R11" i="9"/>
  <c r="O11" i="9"/>
  <c r="K61" i="10" l="1"/>
  <c r="L58" i="10"/>
  <c r="Z37" i="10"/>
  <c r="AB37" i="10" s="1"/>
  <c r="L29" i="10"/>
  <c r="X16" i="10"/>
  <c r="Z16" i="10" s="1"/>
  <c r="AB16" i="10" s="1"/>
  <c r="X38" i="10"/>
  <c r="Z38" i="10" s="1"/>
  <c r="AB38" i="10" s="1"/>
  <c r="Z12" i="10"/>
  <c r="AB12" i="10" s="1"/>
  <c r="X20" i="10"/>
  <c r="Z20" i="10" s="1"/>
  <c r="AB20" i="10" s="1"/>
  <c r="AB22" i="10" s="1"/>
  <c r="K63" i="10"/>
  <c r="R29" i="10"/>
  <c r="L39" i="10"/>
  <c r="X39" i="10" s="1"/>
  <c r="Z39" i="10" s="1"/>
  <c r="AB39" i="10" s="1"/>
  <c r="L54" i="10" s="1"/>
  <c r="R25" i="10"/>
  <c r="X25" i="10" s="1"/>
  <c r="R27" i="10"/>
  <c r="X27" i="10" s="1"/>
  <c r="Z27" i="10" s="1"/>
  <c r="AB27" i="10" s="1"/>
  <c r="L55" i="10" s="1"/>
  <c r="Z24" i="10"/>
  <c r="AB24" i="10" s="1"/>
  <c r="L52" i="10" s="1"/>
  <c r="L43" i="10"/>
  <c r="X43" i="10" s="1"/>
  <c r="Z43" i="10" s="1"/>
  <c r="AB43" i="10" s="1"/>
  <c r="X28" i="10"/>
  <c r="Z28" i="10" s="1"/>
  <c r="AB28" i="10" s="1"/>
  <c r="Z12" i="9"/>
  <c r="AB12" i="9" s="1"/>
  <c r="Z24" i="9"/>
  <c r="AB24" i="9" s="1"/>
  <c r="L39" i="9" s="1"/>
  <c r="L42" i="9"/>
  <c r="X25" i="9"/>
  <c r="Z25" i="9" s="1"/>
  <c r="AB25" i="9" s="1"/>
  <c r="L29" i="9"/>
  <c r="X29" i="9" s="1"/>
  <c r="Z29" i="9" s="1"/>
  <c r="AB29" i="9" s="1"/>
  <c r="X16" i="9"/>
  <c r="Z16" i="9" s="1"/>
  <c r="AB16" i="9" s="1"/>
  <c r="L44" i="9" s="1"/>
  <c r="K50" i="9"/>
  <c r="Z25" i="10" l="1"/>
  <c r="AB25" i="10" s="1"/>
  <c r="L53" i="10"/>
  <c r="L61" i="10" s="1"/>
  <c r="L63" i="10" s="1"/>
  <c r="L42" i="10"/>
  <c r="X42" i="10" s="1"/>
  <c r="Z42" i="10" s="1"/>
  <c r="AB42" i="10" s="1"/>
  <c r="X29" i="10"/>
  <c r="Z29" i="10" s="1"/>
  <c r="AB29" i="10" s="1"/>
  <c r="X46" i="10"/>
  <c r="Z46" i="10" s="1"/>
  <c r="AB46" i="10" s="1"/>
  <c r="AB48" i="10" s="1"/>
  <c r="L57" i="10"/>
  <c r="X33" i="9"/>
  <c r="Z33" i="9" s="1"/>
  <c r="AB33" i="9" s="1"/>
  <c r="AB35" i="9" s="1"/>
  <c r="L40" i="9"/>
  <c r="L48" i="9" s="1"/>
  <c r="L50" i="9" s="1"/>
  <c r="X20" i="9"/>
  <c r="Z20" i="9" s="1"/>
  <c r="AB20" i="9" s="1"/>
  <c r="AB22" i="9" s="1"/>
  <c r="X33" i="10" l="1"/>
  <c r="Z33" i="10" s="1"/>
  <c r="AB33" i="10" s="1"/>
  <c r="AB35"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2" authorId="0" shapeId="0" xr:uid="{CB7CFA5D-A780-4C6D-AA4E-84195827CCC6}">
      <text>
        <r>
          <rPr>
            <sz val="18"/>
            <color indexed="81"/>
            <rFont val="ＭＳ Ｐゴシック"/>
            <family val="3"/>
            <charset val="128"/>
          </rPr>
          <t>色付きセルのみ記載すること</t>
        </r>
        <r>
          <rPr>
            <sz val="9"/>
            <color indexed="81"/>
            <rFont val="ＭＳ Ｐゴシック"/>
            <family val="3"/>
            <charset val="128"/>
          </rPr>
          <t xml:space="preserve">
</t>
        </r>
      </text>
    </comment>
    <comment ref="H18" authorId="0" shapeId="0" xr:uid="{0C00CD12-5915-40F7-B82B-B7372E3C74CF}">
      <text>
        <r>
          <rPr>
            <sz val="20"/>
            <color indexed="81"/>
            <rFont val="HG丸ｺﾞｼｯｸM-PRO"/>
            <family val="3"/>
            <charset val="128"/>
          </rPr>
          <t>26 面積・事業費按分表(整備費)①の内容を転記</t>
        </r>
      </text>
    </comment>
    <comment ref="I18" authorId="0" shapeId="0" xr:uid="{BA834A4F-5A94-4BC0-8336-BE3D021C7816}">
      <text>
        <r>
          <rPr>
            <sz val="20"/>
            <color indexed="81"/>
            <rFont val="HG丸ｺﾞｼｯｸM-PRO"/>
            <family val="3"/>
            <charset val="128"/>
          </rPr>
          <t>③</t>
        </r>
      </text>
    </comment>
    <comment ref="H19" authorId="0" shapeId="0" xr:uid="{C33BCDB8-7F0E-41C7-A936-76D0FC80C780}">
      <text>
        <r>
          <rPr>
            <sz val="20"/>
            <color indexed="81"/>
            <rFont val="HG丸ｺﾞｼｯｸM-PRO"/>
            <family val="3"/>
            <charset val="128"/>
          </rPr>
          <t>②</t>
        </r>
      </text>
    </comment>
    <comment ref="I19" authorId="0" shapeId="0" xr:uid="{6E264241-4F84-4186-9C51-4B01C85739AB}">
      <text>
        <r>
          <rPr>
            <sz val="20"/>
            <color indexed="81"/>
            <rFont val="HG丸ｺﾞｼｯｸM-PRO"/>
            <family val="3"/>
            <charset val="128"/>
          </rPr>
          <t>④</t>
        </r>
      </text>
    </comment>
    <comment ref="H21" authorId="0" shapeId="0" xr:uid="{6B38481B-D2C2-468C-994B-C845D715EA9F}">
      <text>
        <r>
          <rPr>
            <sz val="16"/>
            <color indexed="81"/>
            <rFont val="HGPｺﾞｼｯｸM"/>
            <family val="3"/>
            <charset val="128"/>
          </rPr>
          <t>28補助金算出表(DXコンサル経費)Aを転記</t>
        </r>
      </text>
    </comment>
    <comment ref="I21" authorId="0" shapeId="0" xr:uid="{B1127E57-E90A-4AFA-8908-598E2CB79D80}">
      <text>
        <r>
          <rPr>
            <sz val="16"/>
            <color indexed="81"/>
            <rFont val="MS P ゴシック"/>
            <family val="3"/>
            <charset val="128"/>
          </rPr>
          <t>B</t>
        </r>
      </text>
    </comment>
    <comment ref="O21" authorId="0" shapeId="0" xr:uid="{39ED660D-600D-400D-9A1B-C0E3FE92AB70}">
      <text>
        <r>
          <rPr>
            <sz val="16"/>
            <color indexed="81"/>
            <rFont val="HG丸ｺﾞｼｯｸM-PRO"/>
            <family val="3"/>
            <charset val="128"/>
          </rPr>
          <t>出来高は全体で100%となるよう入力すること</t>
        </r>
      </text>
    </comment>
    <comment ref="AB21" authorId="0" shapeId="0" xr:uid="{B7083FAB-7472-4909-98FE-B84D287C8FE4}">
      <text>
        <r>
          <rPr>
            <sz val="16"/>
            <color indexed="81"/>
            <rFont val="HG丸ｺﾞｼｯｸM-PRO"/>
            <family val="3"/>
            <charset val="128"/>
          </rPr>
          <t>28補助金算出表(DXコンサル経費)(１)を転記</t>
        </r>
      </text>
    </comment>
    <comment ref="H34" authorId="0" shapeId="0" xr:uid="{CE02D63B-46C0-40BD-829E-7F34FF97A04C}">
      <text>
        <r>
          <rPr>
            <sz val="16"/>
            <color indexed="81"/>
            <rFont val="HGPｺﾞｼｯｸM"/>
            <family val="3"/>
            <charset val="128"/>
          </rPr>
          <t>18補助金算出表(DXコンサル経費)Aを転記</t>
        </r>
      </text>
    </comment>
    <comment ref="I34" authorId="0" shapeId="0" xr:uid="{A69057AC-9250-44DF-AC53-16645116F6E5}">
      <text>
        <r>
          <rPr>
            <sz val="16"/>
            <color indexed="81"/>
            <rFont val="MS P ゴシック"/>
            <family val="3"/>
            <charset val="128"/>
          </rPr>
          <t>B</t>
        </r>
      </text>
    </comment>
    <comment ref="O34" authorId="0" shapeId="0" xr:uid="{FE9FC4C5-EFF4-461B-8DA5-2393B2890700}">
      <text>
        <r>
          <rPr>
            <sz val="16"/>
            <color indexed="81"/>
            <rFont val="HG丸ｺﾞｼｯｸM-PRO"/>
            <family val="3"/>
            <charset val="128"/>
          </rPr>
          <t>出来高は全体で100%となるよう入力すること</t>
        </r>
      </text>
    </comment>
    <comment ref="AB34" authorId="0" shapeId="0" xr:uid="{9BC511E1-A131-4876-9375-58FB409AF516}">
      <text>
        <r>
          <rPr>
            <sz val="16"/>
            <color indexed="81"/>
            <rFont val="HG丸ｺﾞｼｯｸM-PRO"/>
            <family val="3"/>
            <charset val="128"/>
          </rPr>
          <t>28補助金算出表(DXコンサル経費)(２)を転記</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B2" authorId="0" shapeId="0" xr:uid="{48990776-4E17-4741-810D-CD956A478BCB}">
      <text>
        <r>
          <rPr>
            <sz val="18"/>
            <color indexed="81"/>
            <rFont val="ＭＳ Ｐゴシック"/>
            <family val="3"/>
            <charset val="128"/>
          </rPr>
          <t>色付きセルのみ記載すること</t>
        </r>
        <r>
          <rPr>
            <sz val="9"/>
            <color indexed="81"/>
            <rFont val="ＭＳ Ｐゴシック"/>
            <family val="3"/>
            <charset val="128"/>
          </rPr>
          <t xml:space="preserve">
</t>
        </r>
      </text>
    </comment>
    <comment ref="H18" authorId="0" shapeId="0" xr:uid="{A95DA618-345F-4A33-A588-76D6D45AFF08}">
      <text>
        <r>
          <rPr>
            <sz val="20"/>
            <color indexed="81"/>
            <rFont val="HG丸ｺﾞｼｯｸM-PRO"/>
            <family val="3"/>
            <charset val="128"/>
          </rPr>
          <t>26 面積・事業費按分表(整備費)①の内容を転記</t>
        </r>
      </text>
    </comment>
    <comment ref="I18" authorId="0" shapeId="0" xr:uid="{968D7183-C5B4-4129-9574-F458E11C0DE0}">
      <text>
        <r>
          <rPr>
            <sz val="20"/>
            <color indexed="81"/>
            <rFont val="HG丸ｺﾞｼｯｸM-PRO"/>
            <family val="3"/>
            <charset val="128"/>
          </rPr>
          <t>③</t>
        </r>
      </text>
    </comment>
    <comment ref="H19" authorId="0" shapeId="0" xr:uid="{F8220202-8390-4216-96DD-DC955CC7EA90}">
      <text>
        <r>
          <rPr>
            <sz val="20"/>
            <color indexed="81"/>
            <rFont val="HG丸ｺﾞｼｯｸM-PRO"/>
            <family val="3"/>
            <charset val="128"/>
          </rPr>
          <t>②</t>
        </r>
      </text>
    </comment>
    <comment ref="I19" authorId="0" shapeId="0" xr:uid="{99611C80-85F1-44DA-8697-52558F73B9E1}">
      <text>
        <r>
          <rPr>
            <sz val="20"/>
            <color indexed="81"/>
            <rFont val="HG丸ｺﾞｼｯｸM-PRO"/>
            <family val="3"/>
            <charset val="128"/>
          </rPr>
          <t>④</t>
        </r>
      </text>
    </comment>
    <comment ref="H21" authorId="0" shapeId="0" xr:uid="{A37B2356-C756-4407-ACC6-E7D48D3252F3}">
      <text>
        <r>
          <rPr>
            <sz val="16"/>
            <color indexed="81"/>
            <rFont val="HGPｺﾞｼｯｸM"/>
            <family val="3"/>
            <charset val="128"/>
          </rPr>
          <t>28補助金算出表(DXコンサル経費)Aを転記</t>
        </r>
      </text>
    </comment>
    <comment ref="I21" authorId="0" shapeId="0" xr:uid="{87735EE5-3088-45DD-9FF2-A125C8EDD359}">
      <text>
        <r>
          <rPr>
            <sz val="16"/>
            <color indexed="81"/>
            <rFont val="MS P ゴシック"/>
            <family val="3"/>
            <charset val="128"/>
          </rPr>
          <t>B</t>
        </r>
      </text>
    </comment>
    <comment ref="O21" authorId="0" shapeId="0" xr:uid="{B7C1CEA8-38AF-42DD-BA93-185EDC44537D}">
      <text>
        <r>
          <rPr>
            <sz val="16"/>
            <color indexed="81"/>
            <rFont val="HG丸ｺﾞｼｯｸM-PRO"/>
            <family val="3"/>
            <charset val="128"/>
          </rPr>
          <t>出来高は全体で100%となるよう入力すること</t>
        </r>
      </text>
    </comment>
    <comment ref="AB21" authorId="0" shapeId="0" xr:uid="{CB437FBC-6BA1-4888-A55F-CF376171ED0B}">
      <text>
        <r>
          <rPr>
            <sz val="16"/>
            <color indexed="81"/>
            <rFont val="HG丸ｺﾞｼｯｸM-PRO"/>
            <family val="3"/>
            <charset val="128"/>
          </rPr>
          <t>28補助金算出表(DXコンサル経費)(１)を転記</t>
        </r>
      </text>
    </comment>
    <comment ref="H34" authorId="0" shapeId="0" xr:uid="{4BC257C6-8B26-49B1-AE16-B6B0175A20EB}">
      <text>
        <r>
          <rPr>
            <sz val="16"/>
            <color indexed="81"/>
            <rFont val="HGPｺﾞｼｯｸM"/>
            <family val="3"/>
            <charset val="128"/>
          </rPr>
          <t>28補助金算出表(DXコンサル経費)Aを転記</t>
        </r>
      </text>
    </comment>
    <comment ref="I34" authorId="0" shapeId="0" xr:uid="{12E72F89-ED6D-45F6-ACEB-500CB362B0B2}">
      <text>
        <r>
          <rPr>
            <sz val="16"/>
            <color indexed="81"/>
            <rFont val="MS P ゴシック"/>
            <family val="3"/>
            <charset val="128"/>
          </rPr>
          <t>B</t>
        </r>
      </text>
    </comment>
    <comment ref="O34" authorId="0" shapeId="0" xr:uid="{892F76DA-064E-48E5-ADE1-AE3CFCE498EA}">
      <text>
        <r>
          <rPr>
            <sz val="16"/>
            <color indexed="81"/>
            <rFont val="HG丸ｺﾞｼｯｸM-PRO"/>
            <family val="3"/>
            <charset val="128"/>
          </rPr>
          <t>出来高は全体で100%となるよう入力すること</t>
        </r>
      </text>
    </comment>
    <comment ref="AB34" authorId="0" shapeId="0" xr:uid="{E47571A0-478D-454A-8AA8-9C34AA830077}">
      <text>
        <r>
          <rPr>
            <sz val="16"/>
            <color indexed="81"/>
            <rFont val="HG丸ｺﾞｼｯｸM-PRO"/>
            <family val="3"/>
            <charset val="128"/>
          </rPr>
          <t>28補助金算出表(DXコンサル経費)(２)を転記</t>
        </r>
      </text>
    </comment>
    <comment ref="H47" authorId="0" shapeId="0" xr:uid="{C9720CDB-E740-4B5B-9D18-7B6441B741D2}">
      <text>
        <r>
          <rPr>
            <sz val="16"/>
            <color indexed="81"/>
            <rFont val="HGPｺﾞｼｯｸM"/>
            <family val="3"/>
            <charset val="128"/>
          </rPr>
          <t>28補助金算出表(DXコンサル経費)Aを転記</t>
        </r>
      </text>
    </comment>
    <comment ref="I47" authorId="0" shapeId="0" xr:uid="{C31C85A2-3B83-4606-89D5-789630B0C405}">
      <text>
        <r>
          <rPr>
            <sz val="16"/>
            <color indexed="81"/>
            <rFont val="MS P ゴシック"/>
            <family val="3"/>
            <charset val="128"/>
          </rPr>
          <t>B</t>
        </r>
      </text>
    </comment>
    <comment ref="O47" authorId="0" shapeId="0" xr:uid="{44339687-F8B6-410E-B42D-3ACC4AC0C26A}">
      <text>
        <r>
          <rPr>
            <sz val="16"/>
            <color indexed="81"/>
            <rFont val="HG丸ｺﾞｼｯｸM-PRO"/>
            <family val="3"/>
            <charset val="128"/>
          </rPr>
          <t>出来高は全体で100%となるよう入力すること</t>
        </r>
      </text>
    </comment>
    <comment ref="AB47" authorId="0" shapeId="0" xr:uid="{BD87D250-3F53-4F48-90C9-52A53FC9003D}">
      <text>
        <r>
          <rPr>
            <sz val="16"/>
            <color indexed="81"/>
            <rFont val="HG丸ｺﾞｼｯｸM-PRO"/>
            <family val="3"/>
            <charset val="128"/>
          </rPr>
          <t>28補助金算出表(DXコンサル経費)(３)を転記</t>
        </r>
      </text>
    </comment>
  </commentList>
</comments>
</file>

<file path=xl/sharedStrings.xml><?xml version="1.0" encoding="utf-8"?>
<sst xmlns="http://schemas.openxmlformats.org/spreadsheetml/2006/main" count="579" uniqueCount="91">
  <si>
    <t>施　　　　設　　　　名</t>
    <rPh sb="0" eb="1">
      <t>シ</t>
    </rPh>
    <rPh sb="5" eb="6">
      <t>セツ</t>
    </rPh>
    <rPh sb="10" eb="11">
      <t>メイ</t>
    </rPh>
    <phoneticPr fontId="4"/>
  </si>
  <si>
    <t>構　　　　　　　造</t>
    <rPh sb="0" eb="1">
      <t>カマエ</t>
    </rPh>
    <rPh sb="8" eb="9">
      <t>ヅクリ</t>
    </rPh>
    <phoneticPr fontId="4"/>
  </si>
  <si>
    <t>整　　備　　年　　度</t>
    <rPh sb="0" eb="1">
      <t>タダシ</t>
    </rPh>
    <rPh sb="3" eb="4">
      <t>ソナエ</t>
    </rPh>
    <rPh sb="6" eb="7">
      <t>トシ</t>
    </rPh>
    <rPh sb="9" eb="10">
      <t>ド</t>
    </rPh>
    <phoneticPr fontId="4"/>
  </si>
  <si>
    <t>施設所在地（地　　　番）</t>
    <rPh sb="0" eb="2">
      <t>シセツ</t>
    </rPh>
    <rPh sb="2" eb="5">
      <t>ショザイチ</t>
    </rPh>
    <rPh sb="6" eb="7">
      <t>チ</t>
    </rPh>
    <rPh sb="10" eb="11">
      <t>バン</t>
    </rPh>
    <phoneticPr fontId="4"/>
  </si>
  <si>
    <t>開設予定年月日</t>
    <rPh sb="0" eb="2">
      <t>カイセツ</t>
    </rPh>
    <rPh sb="2" eb="4">
      <t>ヨテイ</t>
    </rPh>
    <rPh sb="4" eb="7">
      <t>ネンガッピ</t>
    </rPh>
    <phoneticPr fontId="4"/>
  </si>
  <si>
    <t>整備年度</t>
    <rPh sb="0" eb="2">
      <t>セイビ</t>
    </rPh>
    <rPh sb="2" eb="4">
      <t>ネンド</t>
    </rPh>
    <phoneticPr fontId="4"/>
  </si>
  <si>
    <t>施設種別</t>
    <rPh sb="0" eb="2">
      <t>シセツ</t>
    </rPh>
    <rPh sb="2" eb="4">
      <t>シュベツ</t>
    </rPh>
    <phoneticPr fontId="4"/>
  </si>
  <si>
    <t>区分</t>
    <rPh sb="0" eb="2">
      <t>クブン</t>
    </rPh>
    <phoneticPr fontId="4"/>
  </si>
  <si>
    <t>定員</t>
    <rPh sb="0" eb="2">
      <t>テイイン</t>
    </rPh>
    <phoneticPr fontId="4"/>
  </si>
  <si>
    <t>総事業費</t>
    <rPh sb="0" eb="1">
      <t>ソウ</t>
    </rPh>
    <rPh sb="1" eb="4">
      <t>ジギョウヒ</t>
    </rPh>
    <phoneticPr fontId="4"/>
  </si>
  <si>
    <t>対象経費</t>
    <rPh sb="0" eb="2">
      <t>タイショウ</t>
    </rPh>
    <rPh sb="2" eb="4">
      <t>ケイヒ</t>
    </rPh>
    <phoneticPr fontId="4"/>
  </si>
  <si>
    <t>寄付金その　　　　　　他の収入額</t>
    <rPh sb="0" eb="3">
      <t>キフキン</t>
    </rPh>
    <rPh sb="11" eb="12">
      <t>ホカ</t>
    </rPh>
    <rPh sb="13" eb="16">
      <t>シュウニュウガク</t>
    </rPh>
    <phoneticPr fontId="4"/>
  </si>
  <si>
    <t>差引額</t>
    <rPh sb="0" eb="3">
      <t>サシヒキガク</t>
    </rPh>
    <phoneticPr fontId="4"/>
  </si>
  <si>
    <t>算定基準による算定額</t>
    <rPh sb="0" eb="2">
      <t>サンテイ</t>
    </rPh>
    <rPh sb="2" eb="4">
      <t>キジュン</t>
    </rPh>
    <rPh sb="7" eb="10">
      <t>サンテイガク</t>
    </rPh>
    <phoneticPr fontId="4"/>
  </si>
  <si>
    <t>補助基本額</t>
    <rPh sb="0" eb="2">
      <t>ホジョ</t>
    </rPh>
    <rPh sb="2" eb="4">
      <t>キホン</t>
    </rPh>
    <rPh sb="4" eb="5">
      <t>ガク</t>
    </rPh>
    <phoneticPr fontId="4"/>
  </si>
  <si>
    <t>控除する　　　　交付金額</t>
    <rPh sb="0" eb="2">
      <t>コウジョ</t>
    </rPh>
    <rPh sb="8" eb="10">
      <t>コウフ</t>
    </rPh>
    <rPh sb="10" eb="12">
      <t>キンガク</t>
    </rPh>
    <phoneticPr fontId="4"/>
  </si>
  <si>
    <t>補助額</t>
    <rPh sb="0" eb="2">
      <t>ホジョ</t>
    </rPh>
    <rPh sb="2" eb="3">
      <t>ガク</t>
    </rPh>
    <phoneticPr fontId="4"/>
  </si>
  <si>
    <t>整備区分</t>
    <phoneticPr fontId="4"/>
  </si>
  <si>
    <t>類型</t>
    <rPh sb="0" eb="2">
      <t>ルイケイ</t>
    </rPh>
    <phoneticPr fontId="4"/>
  </si>
  <si>
    <t>Ａ</t>
    <phoneticPr fontId="4"/>
  </si>
  <si>
    <t>Ｂ（≦A）</t>
    <phoneticPr fontId="4"/>
  </si>
  <si>
    <t>Ｃ</t>
    <phoneticPr fontId="4"/>
  </si>
  <si>
    <t>Ｄ(=A-C)</t>
    <phoneticPr fontId="4"/>
  </si>
  <si>
    <t>(単価等)</t>
    <rPh sb="1" eb="3">
      <t>タンカ</t>
    </rPh>
    <rPh sb="3" eb="4">
      <t>トウ</t>
    </rPh>
    <phoneticPr fontId="4"/>
  </si>
  <si>
    <t>(出来高%)</t>
    <rPh sb="1" eb="4">
      <t>デキダカ</t>
    </rPh>
    <phoneticPr fontId="4"/>
  </si>
  <si>
    <t>(定員)</t>
    <rPh sb="1" eb="3">
      <t>テイイン</t>
    </rPh>
    <phoneticPr fontId="4"/>
  </si>
  <si>
    <t>促進係数
島しょ指数</t>
    <rPh sb="5" eb="6">
      <t>トウ</t>
    </rPh>
    <rPh sb="8" eb="10">
      <t>シスウ</t>
    </rPh>
    <phoneticPr fontId="4"/>
  </si>
  <si>
    <t>Ｅ</t>
    <phoneticPr fontId="4"/>
  </si>
  <si>
    <t>Ｆ</t>
    <phoneticPr fontId="4"/>
  </si>
  <si>
    <t>Ｇ</t>
    <phoneticPr fontId="4"/>
  </si>
  <si>
    <t>本体</t>
    <rPh sb="0" eb="2">
      <t>ホンタイ</t>
    </rPh>
    <phoneticPr fontId="4"/>
  </si>
  <si>
    <t>円</t>
    <rPh sb="0" eb="1">
      <t>エン</t>
    </rPh>
    <phoneticPr fontId="4"/>
  </si>
  <si>
    <t>×</t>
    <phoneticPr fontId="4"/>
  </si>
  <si>
    <t>％</t>
    <phoneticPr fontId="4"/>
  </si>
  <si>
    <t>床</t>
    <rPh sb="0" eb="1">
      <t>ユカ</t>
    </rPh>
    <phoneticPr fontId="4"/>
  </si>
  <si>
    <t>＝</t>
    <phoneticPr fontId="4"/>
  </si>
  <si>
    <t>併設ショート</t>
    <rPh sb="0" eb="2">
      <t>ヘイセツ</t>
    </rPh>
    <phoneticPr fontId="4"/>
  </si>
  <si>
    <t>年</t>
    <rPh sb="0" eb="1">
      <t>ネン</t>
    </rPh>
    <phoneticPr fontId="4"/>
  </si>
  <si>
    <t>併設加算</t>
    <rPh sb="0" eb="2">
      <t>ヘイセツ</t>
    </rPh>
    <rPh sb="2" eb="4">
      <t>カサン</t>
    </rPh>
    <phoneticPr fontId="4"/>
  </si>
  <si>
    <t>度</t>
    <phoneticPr fontId="4"/>
  </si>
  <si>
    <t>地域交流スペース(防災拠点型)</t>
    <rPh sb="0" eb="2">
      <t>チイキ</t>
    </rPh>
    <rPh sb="2" eb="4">
      <t>コウリュウ</t>
    </rPh>
    <rPh sb="9" eb="11">
      <t>ボウサイ</t>
    </rPh>
    <rPh sb="11" eb="14">
      <t>キョテンガタ</t>
    </rPh>
    <phoneticPr fontId="4"/>
  </si>
  <si>
    <t>％</t>
  </si>
  <si>
    <t>工　事　請　負　費</t>
    <rPh sb="0" eb="1">
      <t>コウ</t>
    </rPh>
    <rPh sb="2" eb="3">
      <t>コト</t>
    </rPh>
    <rPh sb="4" eb="5">
      <t>ショウ</t>
    </rPh>
    <rPh sb="6" eb="7">
      <t>フ</t>
    </rPh>
    <rPh sb="8" eb="9">
      <t>ヒ</t>
    </rPh>
    <phoneticPr fontId="4"/>
  </si>
  <si>
    <t>工　事　事　務　費</t>
    <rPh sb="0" eb="1">
      <t>コウ</t>
    </rPh>
    <rPh sb="2" eb="3">
      <t>コト</t>
    </rPh>
    <rPh sb="4" eb="5">
      <t>コト</t>
    </rPh>
    <rPh sb="6" eb="7">
      <t>ツトム</t>
    </rPh>
    <rPh sb="8" eb="9">
      <t>ヒ</t>
    </rPh>
    <phoneticPr fontId="4"/>
  </si>
  <si>
    <t>（参考欄）</t>
    <rPh sb="1" eb="3">
      <t>サンコウ</t>
    </rPh>
    <rPh sb="3" eb="4">
      <t>ラン</t>
    </rPh>
    <phoneticPr fontId="4"/>
  </si>
  <si>
    <t>総事業費</t>
    <phoneticPr fontId="4"/>
  </si>
  <si>
    <t>寄付金その　　　　　　　他の収入額</t>
    <rPh sb="0" eb="3">
      <t>キフキン</t>
    </rPh>
    <rPh sb="12" eb="13">
      <t>タ</t>
    </rPh>
    <rPh sb="14" eb="17">
      <t>シュウニュウガク</t>
    </rPh>
    <phoneticPr fontId="4"/>
  </si>
  <si>
    <t>類型</t>
    <phoneticPr fontId="4"/>
  </si>
  <si>
    <t>全</t>
    <rPh sb="0" eb="1">
      <t>ゼン</t>
    </rPh>
    <phoneticPr fontId="4"/>
  </si>
  <si>
    <t>体</t>
    <rPh sb="0" eb="1">
      <t>カラダ</t>
    </rPh>
    <phoneticPr fontId="4"/>
  </si>
  <si>
    <t>（併設加算）</t>
    <rPh sb="1" eb="3">
      <t>ヘイセツ</t>
    </rPh>
    <rPh sb="3" eb="5">
      <t>カサン</t>
    </rPh>
    <phoneticPr fontId="4"/>
  </si>
  <si>
    <t>併設</t>
    <rPh sb="0" eb="2">
      <t>ヘイセツ</t>
    </rPh>
    <phoneticPr fontId="4"/>
  </si>
  <si>
    <t>定員一人当たり加算額</t>
    <rPh sb="0" eb="2">
      <t>テイイン</t>
    </rPh>
    <rPh sb="2" eb="4">
      <t>ヒトリ</t>
    </rPh>
    <rPh sb="4" eb="5">
      <t>ア</t>
    </rPh>
    <rPh sb="7" eb="10">
      <t>カサンガク</t>
    </rPh>
    <phoneticPr fontId="4"/>
  </si>
  <si>
    <t>看護小規模多機能</t>
    <rPh sb="0" eb="2">
      <t>カンゴ</t>
    </rPh>
    <phoneticPr fontId="4"/>
  </si>
  <si>
    <t>認知症高齢者GH</t>
    <rPh sb="0" eb="3">
      <t>ニンチショウ</t>
    </rPh>
    <rPh sb="3" eb="6">
      <t>コウレイシャ</t>
    </rPh>
    <phoneticPr fontId="4"/>
  </si>
  <si>
    <t>小規模多機能</t>
    <rPh sb="0" eb="3">
      <t>ショウキボ</t>
    </rPh>
    <rPh sb="3" eb="6">
      <t>タキノウ</t>
    </rPh>
    <phoneticPr fontId="4"/>
  </si>
  <si>
    <t>認知症対応型デイ</t>
    <rPh sb="0" eb="3">
      <t>ニンチショウ</t>
    </rPh>
    <rPh sb="3" eb="5">
      <t>タイオウ</t>
    </rPh>
    <rPh sb="5" eb="6">
      <t>ガタ</t>
    </rPh>
    <phoneticPr fontId="4"/>
  </si>
  <si>
    <t>介護予防拠点</t>
    <rPh sb="0" eb="2">
      <t>カイゴ</t>
    </rPh>
    <rPh sb="2" eb="4">
      <t>ヨボウ</t>
    </rPh>
    <rPh sb="4" eb="6">
      <t>キョテン</t>
    </rPh>
    <phoneticPr fontId="4"/>
  </si>
  <si>
    <t>訪問看護ステーション</t>
    <rPh sb="0" eb="2">
      <t>ホウモン</t>
    </rPh>
    <rPh sb="2" eb="4">
      <t>カンゴ</t>
    </rPh>
    <phoneticPr fontId="4"/>
  </si>
  <si>
    <t>夜間対応型訪問介護</t>
    <rPh sb="0" eb="2">
      <t>ヤカン</t>
    </rPh>
    <rPh sb="2" eb="5">
      <t>タイオウガタ</t>
    </rPh>
    <rPh sb="5" eb="7">
      <t>ホウモン</t>
    </rPh>
    <rPh sb="7" eb="9">
      <t>カイゴ</t>
    </rPh>
    <phoneticPr fontId="4"/>
  </si>
  <si>
    <t>定期巡回</t>
    <rPh sb="0" eb="2">
      <t>テイキ</t>
    </rPh>
    <rPh sb="2" eb="4">
      <t>ジュンカイ</t>
    </rPh>
    <phoneticPr fontId="4"/>
  </si>
  <si>
    <t>地域包括支援センター</t>
    <rPh sb="0" eb="2">
      <t>チイキ</t>
    </rPh>
    <rPh sb="2" eb="4">
      <t>ホウカツ</t>
    </rPh>
    <rPh sb="4" eb="6">
      <t>シエン</t>
    </rPh>
    <phoneticPr fontId="4"/>
  </si>
  <si>
    <t>合計</t>
    <rPh sb="0" eb="2">
      <t>ゴウケイ</t>
    </rPh>
    <phoneticPr fontId="4"/>
  </si>
  <si>
    <t>（仮称）</t>
    <rPh sb="1" eb="3">
      <t>カショウ</t>
    </rPh>
    <phoneticPr fontId="1"/>
  </si>
  <si>
    <t>（福）</t>
    <rPh sb="1" eb="2">
      <t>フク</t>
    </rPh>
    <phoneticPr fontId="1"/>
  </si>
  <si>
    <t>　　　　　　　　造　地下　階・地上　階建</t>
    <phoneticPr fontId="1"/>
  </si>
  <si>
    <t>補助事業完了予定年月日</t>
    <rPh sb="0" eb="2">
      <t>ホジョ</t>
    </rPh>
    <rPh sb="2" eb="4">
      <t>ジギョウ</t>
    </rPh>
    <rPh sb="4" eb="6">
      <t>カンリョウ</t>
    </rPh>
    <rPh sb="6" eb="8">
      <t>ヨテイ</t>
    </rPh>
    <rPh sb="8" eb="11">
      <t>ネンガッピ</t>
    </rPh>
    <phoneticPr fontId="4"/>
  </si>
  <si>
    <t>補助事業提出年度</t>
    <rPh sb="0" eb="2">
      <t>ホジョ</t>
    </rPh>
    <rPh sb="2" eb="4">
      <t>ジギョウ</t>
    </rPh>
    <rPh sb="4" eb="6">
      <t>テイシュツ</t>
    </rPh>
    <rPh sb="6" eb="8">
      <t>ネンド</t>
    </rPh>
    <phoneticPr fontId="4"/>
  </si>
  <si>
    <t>補助事業の初年度内示（予定）の年度</t>
    <rPh sb="0" eb="2">
      <t>ホジョ</t>
    </rPh>
    <rPh sb="2" eb="4">
      <t>ジギョウ</t>
    </rPh>
    <rPh sb="5" eb="8">
      <t>ショネンド</t>
    </rPh>
    <rPh sb="8" eb="10">
      <t>ナイジ</t>
    </rPh>
    <rPh sb="11" eb="13">
      <t>ヨテイ</t>
    </rPh>
    <rPh sb="15" eb="17">
      <t>ネンド</t>
    </rPh>
    <phoneticPr fontId="4"/>
  </si>
  <si>
    <t>運営事業者名</t>
    <rPh sb="0" eb="2">
      <t>ウンエイ</t>
    </rPh>
    <rPh sb="2" eb="5">
      <t>ジギョウシャ</t>
    </rPh>
    <rPh sb="5" eb="6">
      <t>メイ</t>
    </rPh>
    <phoneticPr fontId="1"/>
  </si>
  <si>
    <t>オーナー名</t>
    <rPh sb="4" eb="5">
      <t>メイ</t>
    </rPh>
    <phoneticPr fontId="4"/>
  </si>
  <si>
    <t>（株）</t>
    <rPh sb="1" eb="2">
      <t>カブ</t>
    </rPh>
    <phoneticPr fontId="1"/>
  </si>
  <si>
    <t>○</t>
  </si>
  <si>
    <r>
      <t xml:space="preserve">Ｈ（Ｆ-Ｇ)       
</t>
    </r>
    <r>
      <rPr>
        <b/>
        <sz val="11"/>
        <rFont val="ＭＳ Ｐゴシック"/>
        <family val="3"/>
        <charset val="128"/>
      </rPr>
      <t>千円未満切捨</t>
    </r>
    <rPh sb="14" eb="15">
      <t>セン</t>
    </rPh>
    <rPh sb="15" eb="16">
      <t>エン</t>
    </rPh>
    <rPh sb="16" eb="18">
      <t>ミマン</t>
    </rPh>
    <rPh sb="18" eb="19">
      <t>キ</t>
    </rPh>
    <rPh sb="19" eb="20">
      <t>ス</t>
    </rPh>
    <phoneticPr fontId="4"/>
  </si>
  <si>
    <r>
      <t xml:space="preserve">Ｈ（Ｆ-Ｇ) 
</t>
    </r>
    <r>
      <rPr>
        <b/>
        <sz val="11"/>
        <rFont val="ＭＳ Ｐゴシック"/>
        <family val="3"/>
        <charset val="128"/>
      </rPr>
      <t>千円未満切捨</t>
    </r>
    <rPh sb="8" eb="9">
      <t>セン</t>
    </rPh>
    <rPh sb="9" eb="10">
      <t>エン</t>
    </rPh>
    <rPh sb="10" eb="12">
      <t>ミマン</t>
    </rPh>
    <rPh sb="12" eb="13">
      <t>キ</t>
    </rPh>
    <rPh sb="13" eb="14">
      <t>ス</t>
    </rPh>
    <phoneticPr fontId="4"/>
  </si>
  <si>
    <t>令和　　年度</t>
    <rPh sb="0" eb="1">
      <t>レイ</t>
    </rPh>
    <rPh sb="1" eb="2">
      <t>ワ</t>
    </rPh>
    <rPh sb="4" eb="5">
      <t>ネン</t>
    </rPh>
    <rPh sb="5" eb="6">
      <t>ド</t>
    </rPh>
    <phoneticPr fontId="4"/>
  </si>
  <si>
    <t>令和　　年　　月　　日</t>
    <rPh sb="0" eb="1">
      <t>レイ</t>
    </rPh>
    <rPh sb="1" eb="2">
      <t>ワ</t>
    </rPh>
    <phoneticPr fontId="1"/>
  </si>
  <si>
    <t>令和　　年　　月　　日</t>
    <rPh sb="0" eb="1">
      <t>レイ</t>
    </rPh>
    <rPh sb="1" eb="2">
      <t>ワ</t>
    </rPh>
    <rPh sb="4" eb="5">
      <t>ネン</t>
    </rPh>
    <rPh sb="7" eb="8">
      <t>ツキ</t>
    </rPh>
    <rPh sb="10" eb="11">
      <t>ヒ</t>
    </rPh>
    <phoneticPr fontId="4"/>
  </si>
  <si>
    <t>特別養護老人ホーム</t>
    <rPh sb="0" eb="2">
      <t>トクベツ</t>
    </rPh>
    <rPh sb="2" eb="4">
      <t>ヨウゴ</t>
    </rPh>
    <rPh sb="4" eb="6">
      <t>ロウジン</t>
    </rPh>
    <phoneticPr fontId="4"/>
  </si>
  <si>
    <t>創設</t>
    <phoneticPr fontId="4"/>
  </si>
  <si>
    <t>ユニット型</t>
    <phoneticPr fontId="4"/>
  </si>
  <si>
    <t>大規模型</t>
    <phoneticPr fontId="4"/>
  </si>
  <si>
    <t>　</t>
    <phoneticPr fontId="4"/>
  </si>
  <si>
    <t>令和7年度…　　％　　／　　令和8年度…　　％</t>
    <rPh sb="0" eb="1">
      <t>レイ</t>
    </rPh>
    <rPh sb="1" eb="2">
      <t>ワ</t>
    </rPh>
    <rPh sb="3" eb="5">
      <t>ネンド</t>
    </rPh>
    <rPh sb="5" eb="7">
      <t>ヘイネンド</t>
    </rPh>
    <rPh sb="14" eb="15">
      <t>レイ</t>
    </rPh>
    <rPh sb="15" eb="16">
      <t>ワ</t>
    </rPh>
    <rPh sb="17" eb="19">
      <t>ネンド</t>
    </rPh>
    <phoneticPr fontId="4"/>
  </si>
  <si>
    <t>物価調整額</t>
    <rPh sb="0" eb="5">
      <t>ブッカチョウセイガク</t>
    </rPh>
    <phoneticPr fontId="4"/>
  </si>
  <si>
    <t>物価調整額</t>
    <rPh sb="0" eb="2">
      <t>ブッカ</t>
    </rPh>
    <rPh sb="2" eb="4">
      <t>チョウセイ</t>
    </rPh>
    <rPh sb="4" eb="5">
      <t>ガク</t>
    </rPh>
    <phoneticPr fontId="4"/>
  </si>
  <si>
    <t>補助金算出表（整備費算出表）</t>
    <rPh sb="0" eb="2">
      <t>ホジョ</t>
    </rPh>
    <rPh sb="2" eb="3">
      <t>キン</t>
    </rPh>
    <rPh sb="3" eb="5">
      <t>サンシュツ</t>
    </rPh>
    <rPh sb="5" eb="6">
      <t>ヒョウ</t>
    </rPh>
    <rPh sb="7" eb="10">
      <t>セイビヒ</t>
    </rPh>
    <rPh sb="10" eb="12">
      <t>サンシュツ</t>
    </rPh>
    <rPh sb="12" eb="13">
      <t>ヒョウ</t>
    </rPh>
    <phoneticPr fontId="4"/>
  </si>
  <si>
    <t>補助金算出表（整備費算出表）</t>
    <rPh sb="0" eb="2">
      <t>ホジョ</t>
    </rPh>
    <rPh sb="2" eb="3">
      <t>キン</t>
    </rPh>
    <rPh sb="3" eb="5">
      <t>サンシュツ</t>
    </rPh>
    <rPh sb="5" eb="6">
      <t>ヒョウ</t>
    </rPh>
    <rPh sb="7" eb="13">
      <t>セイビヒサンシュツヒョウ</t>
    </rPh>
    <phoneticPr fontId="4"/>
  </si>
  <si>
    <t>整備費補助合計</t>
    <rPh sb="0" eb="3">
      <t>セイビヒ</t>
    </rPh>
    <rPh sb="3" eb="5">
      <t>ホジョ</t>
    </rPh>
    <rPh sb="5" eb="7">
      <t>ゴウケイ</t>
    </rPh>
    <phoneticPr fontId="4"/>
  </si>
  <si>
    <t>DXコンサル経費</t>
    <rPh sb="6" eb="8">
      <t>ケイヒ</t>
    </rPh>
    <phoneticPr fontId="4"/>
  </si>
  <si>
    <t>総合計</t>
    <rPh sb="0" eb="1">
      <t>ソウ</t>
    </rPh>
    <rPh sb="1" eb="3">
      <t>ゴウケイ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</si>
</sst>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F400]h:mm:ss\ AM/PM"/>
    <numFmt numFmtId="178" formatCode="#,000;\-0;0"/>
    <numFmt numFmtId="179" formatCode="#,##0_ "/>
  </numFmts>
  <fonts count="2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b/>
      <sz val="20"/>
      <name val="ＭＳ Ｐゴシック"/>
      <family val="3"/>
      <charset val="128"/>
    </font>
    <font>
      <sz val="6"/>
      <name val="ＭＳ Ｐゴシック"/>
      <family val="3"/>
      <charset val="128"/>
    </font>
    <font>
      <sz val="13"/>
      <name val="ＭＳ Ｐゴシック"/>
      <family val="3"/>
      <charset val="128"/>
    </font>
    <font>
      <b/>
      <sz val="14"/>
      <name val="ＭＳ Ｐゴシック"/>
      <family val="3"/>
      <charset val="128"/>
    </font>
    <font>
      <sz val="14"/>
      <name val="ＭＳ Ｐゴシック"/>
      <family val="3"/>
      <charset val="128"/>
    </font>
    <font>
      <sz val="12"/>
      <name val="ＭＳ Ｐゴシック"/>
      <family val="3"/>
      <charset val="128"/>
    </font>
    <font>
      <b/>
      <sz val="13"/>
      <name val="ＭＳ Ｐゴシック"/>
      <family val="3"/>
      <charset val="128"/>
    </font>
    <font>
      <sz val="13"/>
      <name val="ＭＳ ゴシック"/>
      <family val="3"/>
      <charset val="128"/>
    </font>
    <font>
      <sz val="8"/>
      <name val="ＭＳ ゴシック"/>
      <family val="3"/>
      <charset val="128"/>
    </font>
    <font>
      <b/>
      <sz val="11"/>
      <name val="ＭＳ Ｐゴシック"/>
      <family val="3"/>
      <charset val="128"/>
    </font>
    <font>
      <b/>
      <u/>
      <sz val="13"/>
      <name val="ＭＳ Ｐゴシック"/>
      <family val="3"/>
      <charset val="128"/>
    </font>
    <font>
      <b/>
      <sz val="12"/>
      <name val="ＭＳ Ｐゴシック"/>
      <family val="3"/>
      <charset val="128"/>
    </font>
    <font>
      <b/>
      <sz val="8"/>
      <name val="ＭＳ Ｐゴシック"/>
      <family val="3"/>
      <charset val="128"/>
    </font>
    <font>
      <sz val="8"/>
      <name val="ＭＳ Ｐゴシック"/>
      <family val="3"/>
      <charset val="128"/>
    </font>
    <font>
      <sz val="18"/>
      <color indexed="81"/>
      <name val="ＭＳ Ｐゴシック"/>
      <family val="3"/>
      <charset val="128"/>
    </font>
    <font>
      <sz val="9"/>
      <color indexed="81"/>
      <name val="ＭＳ Ｐゴシック"/>
      <family val="3"/>
      <charset val="128"/>
    </font>
    <font>
      <sz val="20"/>
      <color indexed="81"/>
      <name val="HG丸ｺﾞｼｯｸM-PRO"/>
      <family val="3"/>
      <charset val="128"/>
    </font>
    <font>
      <sz val="16"/>
      <color indexed="81"/>
      <name val="HGPｺﾞｼｯｸM"/>
      <family val="3"/>
      <charset val="128"/>
    </font>
    <font>
      <sz val="16"/>
      <color indexed="81"/>
      <name val="MS P ゴシック"/>
      <family val="3"/>
      <charset val="128"/>
    </font>
    <font>
      <sz val="16"/>
      <color indexed="81"/>
      <name val="HG丸ｺﾞｼｯｸM-PRO"/>
      <family val="3"/>
      <charset val="128"/>
    </font>
  </fonts>
  <fills count="5">
    <fill>
      <patternFill patternType="none"/>
    </fill>
    <fill>
      <patternFill patternType="gray125"/>
    </fill>
    <fill>
      <patternFill patternType="solid">
        <fgColor indexed="13"/>
        <bgColor indexed="64"/>
      </patternFill>
    </fill>
    <fill>
      <patternFill patternType="solid">
        <fgColor rgb="FFCCFFCC"/>
        <bgColor indexed="64"/>
      </patternFill>
    </fill>
    <fill>
      <patternFill patternType="solid">
        <fgColor theme="0"/>
        <bgColor indexed="64"/>
      </patternFill>
    </fill>
  </fills>
  <borders count="140">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diagonalUp="1">
      <left style="medium">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medium">
        <color indexed="64"/>
      </right>
      <top style="medium">
        <color indexed="64"/>
      </top>
      <bottom/>
      <diagonal style="thin">
        <color indexed="64"/>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diagonalUp="1">
      <left style="medium">
        <color indexed="64"/>
      </left>
      <right/>
      <top/>
      <bottom/>
      <diagonal style="thin">
        <color indexed="64"/>
      </diagonal>
    </border>
    <border diagonalUp="1">
      <left/>
      <right/>
      <top/>
      <bottom/>
      <diagonal style="thin">
        <color indexed="64"/>
      </diagonal>
    </border>
    <border diagonalUp="1">
      <left/>
      <right style="medium">
        <color indexed="64"/>
      </right>
      <top/>
      <bottom/>
      <diagonal style="thin">
        <color indexed="64"/>
      </diagonal>
    </border>
    <border>
      <left style="medium">
        <color indexed="64"/>
      </left>
      <right/>
      <top style="thin">
        <color indexed="64"/>
      </top>
      <bottom/>
      <diagonal/>
    </border>
    <border>
      <left/>
      <right style="thin">
        <color indexed="64"/>
      </right>
      <top style="thin">
        <color indexed="64"/>
      </top>
      <bottom/>
      <diagonal/>
    </border>
    <border>
      <left/>
      <right style="medium">
        <color indexed="64"/>
      </right>
      <top style="thin">
        <color indexed="64"/>
      </top>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top/>
      <bottom style="thin">
        <color indexed="64"/>
      </bottom>
      <diagonal/>
    </border>
    <border diagonalUp="1">
      <left style="medium">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medium">
        <color indexed="64"/>
      </right>
      <top/>
      <bottom style="medium">
        <color indexed="64"/>
      </bottom>
      <diagonal style="thin">
        <color indexed="64"/>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diagonalUp="1">
      <left style="thin">
        <color indexed="64"/>
      </left>
      <right style="thin">
        <color indexed="64"/>
      </right>
      <top style="medium">
        <color indexed="64"/>
      </top>
      <bottom/>
      <diagonal style="thin">
        <color indexed="64"/>
      </diagonal>
    </border>
    <border diagonalUp="1">
      <left/>
      <right/>
      <top style="thin">
        <color indexed="64"/>
      </top>
      <bottom/>
      <diagonal style="thin">
        <color indexed="64"/>
      </diagonal>
    </border>
    <border diagonalUp="1">
      <left style="thin">
        <color indexed="64"/>
      </left>
      <right/>
      <top/>
      <bottom/>
      <diagonal style="thin">
        <color indexed="64"/>
      </diagonal>
    </border>
    <border diagonalUp="1">
      <left style="medium">
        <color indexed="64"/>
      </left>
      <right style="thin">
        <color indexed="64"/>
      </right>
      <top style="medium">
        <color indexed="64"/>
      </top>
      <bottom/>
      <diagonal style="thin">
        <color indexed="64"/>
      </diagonal>
    </border>
    <border diagonalUp="1">
      <left style="thin">
        <color indexed="64"/>
      </left>
      <right style="medium">
        <color indexed="64"/>
      </right>
      <top style="medium">
        <color indexed="64"/>
      </top>
      <bottom/>
      <diagonal style="thin">
        <color indexed="64"/>
      </diagonal>
    </border>
    <border diagonalUp="1">
      <left style="medium">
        <color indexed="64"/>
      </left>
      <right style="medium">
        <color indexed="64"/>
      </right>
      <top style="medium">
        <color indexed="64"/>
      </top>
      <bottom/>
      <diagonal style="thin">
        <color indexed="64"/>
      </diagonal>
    </border>
    <border>
      <left style="medium">
        <color indexed="64"/>
      </left>
      <right style="thin">
        <color indexed="64"/>
      </right>
      <top style="thin">
        <color indexed="64"/>
      </top>
      <bottom style="thin">
        <color indexed="64"/>
      </bottom>
      <diagonal/>
    </border>
    <border diagonalUp="1">
      <left style="thin">
        <color indexed="64"/>
      </left>
      <right style="thin">
        <color indexed="64"/>
      </right>
      <top/>
      <bottom style="thin">
        <color indexed="64"/>
      </bottom>
      <diagonal style="thin">
        <color indexed="64"/>
      </diagonal>
    </border>
    <border diagonalUp="1">
      <left style="medium">
        <color indexed="64"/>
      </left>
      <right style="thin">
        <color indexed="64"/>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diagonalUp="1">
      <left style="medium">
        <color indexed="64"/>
      </left>
      <right style="medium">
        <color indexed="64"/>
      </right>
      <top/>
      <bottom style="medium">
        <color indexed="64"/>
      </bottom>
      <diagonal style="thin">
        <color indexed="64"/>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diagonalUp="1">
      <left style="thin">
        <color indexed="64"/>
      </left>
      <right style="medium">
        <color indexed="64"/>
      </right>
      <top/>
      <bottom style="medium">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right style="thin">
        <color indexed="64"/>
      </right>
      <top/>
      <bottom style="thin">
        <color indexed="64"/>
      </bottom>
      <diagonal/>
    </border>
    <border>
      <left/>
      <right style="medium">
        <color indexed="64"/>
      </right>
      <top/>
      <bottom style="thin">
        <color indexed="64"/>
      </bottom>
      <diagonal/>
    </border>
    <border diagonalUp="1">
      <left style="thin">
        <color indexed="64"/>
      </left>
      <right style="thin">
        <color indexed="64"/>
      </right>
      <top/>
      <bottom/>
      <diagonal style="thin">
        <color indexed="64"/>
      </diagonal>
    </border>
    <border diagonalUp="1">
      <left style="thin">
        <color indexed="64"/>
      </left>
      <right style="medium">
        <color indexed="64"/>
      </right>
      <top/>
      <bottom/>
      <diagonal style="thin">
        <color indexed="64"/>
      </diagonal>
    </border>
    <border diagonalUp="1">
      <left style="thin">
        <color indexed="64"/>
      </left>
      <right style="medium">
        <color indexed="64"/>
      </right>
      <top style="thin">
        <color indexed="64"/>
      </top>
      <bottom style="thin">
        <color indexed="64"/>
      </bottom>
      <diagonal style="thin">
        <color indexed="64"/>
      </diagonal>
    </border>
    <border>
      <left style="medium">
        <color indexed="64"/>
      </left>
      <right style="medium">
        <color indexed="64"/>
      </right>
      <top/>
      <bottom/>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medium">
        <color indexed="64"/>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diagonalUp="1">
      <left style="thin">
        <color indexed="64"/>
      </left>
      <right/>
      <top style="medium">
        <color indexed="64"/>
      </top>
      <bottom/>
      <diagonal style="thin">
        <color indexed="64"/>
      </diagonal>
    </border>
    <border diagonalUp="1">
      <left style="thin">
        <color indexed="64"/>
      </left>
      <right/>
      <top style="thin">
        <color indexed="64"/>
      </top>
      <bottom/>
      <diagonal style="hair">
        <color indexed="64"/>
      </diagonal>
    </border>
    <border diagonalUp="1">
      <left/>
      <right/>
      <top style="thin">
        <color indexed="64"/>
      </top>
      <bottom/>
      <diagonal style="hair">
        <color indexed="64"/>
      </diagonal>
    </border>
    <border diagonalUp="1">
      <left/>
      <right style="thin">
        <color indexed="64"/>
      </right>
      <top style="thin">
        <color indexed="64"/>
      </top>
      <bottom/>
      <diagonal style="hair">
        <color indexed="64"/>
      </diagonal>
    </border>
    <border diagonalUp="1">
      <left/>
      <right style="medium">
        <color indexed="64"/>
      </right>
      <top style="thin">
        <color indexed="64"/>
      </top>
      <bottom/>
      <diagonal style="thin">
        <color indexed="64"/>
      </diagonal>
    </border>
    <border diagonalUp="1">
      <left style="thin">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diagonalUp="1">
      <left style="thin">
        <color indexed="64"/>
      </left>
      <right/>
      <top/>
      <bottom style="double">
        <color indexed="64"/>
      </bottom>
      <diagonal style="hair">
        <color indexed="64"/>
      </diagonal>
    </border>
    <border diagonalUp="1">
      <left/>
      <right/>
      <top/>
      <bottom style="double">
        <color indexed="64"/>
      </bottom>
      <diagonal style="hair">
        <color indexed="64"/>
      </diagonal>
    </border>
    <border diagonalUp="1">
      <left/>
      <right style="thin">
        <color indexed="64"/>
      </right>
      <top/>
      <bottom style="double">
        <color indexed="64"/>
      </bottom>
      <diagonal style="hair">
        <color indexed="64"/>
      </diagonal>
    </border>
    <border>
      <left/>
      <right style="medium">
        <color indexed="64"/>
      </right>
      <top style="thin">
        <color indexed="64"/>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medium">
        <color indexed="64"/>
      </left>
      <right style="medium">
        <color indexed="64"/>
      </right>
      <top style="medium">
        <color indexed="64"/>
      </top>
      <bottom style="double">
        <color indexed="64"/>
      </bottom>
      <diagonal/>
    </border>
    <border diagonalUp="1">
      <left style="thin">
        <color indexed="64"/>
      </left>
      <right style="thin">
        <color indexed="64"/>
      </right>
      <top style="double">
        <color indexed="64"/>
      </top>
      <bottom/>
      <diagonal style="thin">
        <color indexed="64"/>
      </diagonal>
    </border>
    <border diagonalUp="1">
      <left/>
      <right/>
      <top style="double">
        <color indexed="64"/>
      </top>
      <bottom/>
      <diagonal style="thin">
        <color indexed="64"/>
      </diagonal>
    </border>
    <border diagonalUp="1">
      <left style="thin">
        <color indexed="64"/>
      </left>
      <right/>
      <top style="double">
        <color indexed="64"/>
      </top>
      <bottom/>
      <diagonal style="thin">
        <color indexed="64"/>
      </diagonal>
    </border>
    <border>
      <left/>
      <right style="thin">
        <color indexed="64"/>
      </right>
      <top/>
      <bottom/>
      <diagonal/>
    </border>
    <border>
      <left style="thin">
        <color indexed="64"/>
      </left>
      <right/>
      <top style="double">
        <color indexed="64"/>
      </top>
      <bottom/>
      <diagonal/>
    </border>
    <border diagonalUp="1">
      <left/>
      <right style="thin">
        <color indexed="64"/>
      </right>
      <top style="double">
        <color indexed="64"/>
      </top>
      <bottom/>
      <diagonal style="thin">
        <color indexed="64"/>
      </diagonal>
    </border>
    <border diagonalUp="1">
      <left/>
      <right/>
      <top style="double">
        <color indexed="64"/>
      </top>
      <bottom/>
      <diagonal style="hair">
        <color indexed="64"/>
      </diagonal>
    </border>
    <border>
      <left/>
      <right style="medium">
        <color indexed="64"/>
      </right>
      <top style="double">
        <color indexed="64"/>
      </top>
      <bottom/>
      <diagonal/>
    </border>
    <border diagonalUp="1">
      <left/>
      <right style="thin">
        <color indexed="64"/>
      </right>
      <top style="double">
        <color indexed="64"/>
      </top>
      <bottom/>
      <diagonal style="hair">
        <color indexed="64"/>
      </diagonal>
    </border>
    <border diagonalUp="1">
      <left style="thin">
        <color indexed="64"/>
      </left>
      <right style="medium">
        <color indexed="64"/>
      </right>
      <top style="double">
        <color indexed="64"/>
      </top>
      <bottom/>
      <diagonal style="hair">
        <color indexed="64"/>
      </diagonal>
    </border>
    <border>
      <left/>
      <right/>
      <top style="medium">
        <color indexed="64"/>
      </top>
      <bottom style="medium">
        <color indexed="64"/>
      </bottom>
      <diagonal/>
    </border>
    <border diagonalUp="1">
      <left/>
      <right/>
      <top style="medium">
        <color indexed="64"/>
      </top>
      <bottom style="medium">
        <color indexed="64"/>
      </bottom>
      <diagonal style="thin">
        <color indexed="64"/>
      </diagonal>
    </border>
    <border diagonalUp="1">
      <left/>
      <right style="medium">
        <color indexed="64"/>
      </right>
      <top style="medium">
        <color indexed="64"/>
      </top>
      <bottom style="medium">
        <color indexed="64"/>
      </bottom>
      <diagonal style="thin">
        <color indexed="64"/>
      </diagonal>
    </border>
    <border diagonalUp="1">
      <left style="medium">
        <color indexed="64"/>
      </left>
      <right style="medium">
        <color indexed="64"/>
      </right>
      <top style="medium">
        <color indexed="64"/>
      </top>
      <bottom style="medium">
        <color indexed="64"/>
      </bottom>
      <diagonal style="hair">
        <color indexed="64"/>
      </diagonal>
    </border>
    <border>
      <left/>
      <right style="thin">
        <color indexed="64"/>
      </right>
      <top style="medium">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bottom/>
      <diagonal/>
    </border>
    <border diagonalUp="1">
      <left style="thin">
        <color indexed="64"/>
      </left>
      <right style="thin">
        <color indexed="64"/>
      </right>
      <top/>
      <bottom/>
      <diagonal style="hair">
        <color indexed="64"/>
      </diagonal>
    </border>
    <border diagonalUp="1">
      <left/>
      <right style="medium">
        <color indexed="64"/>
      </right>
      <top/>
      <bottom/>
      <diagonal style="hair">
        <color indexed="64"/>
      </diagonal>
    </border>
    <border>
      <left style="medium">
        <color indexed="64"/>
      </left>
      <right/>
      <top/>
      <bottom/>
      <diagonal/>
    </border>
  </borders>
  <cellStyleXfs count="4">
    <xf numFmtId="0" fontId="0" fillId="0" borderId="0">
      <alignment vertical="center"/>
    </xf>
    <xf numFmtId="0" fontId="2" fillId="0" borderId="0"/>
    <xf numFmtId="38" fontId="2" fillId="0" borderId="0" applyFont="0" applyFill="0" applyBorder="0" applyAlignment="0" applyProtection="0"/>
    <xf numFmtId="0" fontId="2" fillId="0" borderId="0">
      <alignment vertical="center"/>
    </xf>
  </cellStyleXfs>
  <cellXfs count="396">
    <xf numFmtId="0" fontId="0" fillId="0" borderId="0" xfId="0">
      <alignment vertical="center"/>
    </xf>
    <xf numFmtId="0" fontId="3" fillId="0" borderId="0" xfId="1" applyFont="1" applyAlignment="1">
      <alignment vertical="center"/>
    </xf>
    <xf numFmtId="0" fontId="2" fillId="0" borderId="0" xfId="1" applyAlignment="1">
      <alignment vertical="center"/>
    </xf>
    <xf numFmtId="0" fontId="2" fillId="0" borderId="0" xfId="1" applyAlignment="1">
      <alignment horizontal="center" vertical="center"/>
    </xf>
    <xf numFmtId="0" fontId="2" fillId="0" borderId="0" xfId="1"/>
    <xf numFmtId="0" fontId="5" fillId="0" borderId="0" xfId="1" applyFont="1" applyAlignment="1">
      <alignment vertical="center"/>
    </xf>
    <xf numFmtId="0" fontId="2" fillId="0" borderId="0" xfId="1" applyAlignment="1" applyProtection="1">
      <alignment vertical="center"/>
      <protection locked="0"/>
    </xf>
    <xf numFmtId="0" fontId="5" fillId="0" borderId="0" xfId="1" applyFont="1"/>
    <xf numFmtId="0" fontId="2" fillId="0" borderId="0" xfId="1" applyAlignment="1">
      <alignment horizontal="right" vertical="center"/>
    </xf>
    <xf numFmtId="0" fontId="5" fillId="2" borderId="22"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8" fillId="2" borderId="26"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5" fillId="0" borderId="26" xfId="1" applyFont="1" applyBorder="1" applyAlignment="1" applyProtection="1">
      <alignment horizontal="center" vertical="center" wrapText="1"/>
      <protection locked="0"/>
    </xf>
    <xf numFmtId="0" fontId="9" fillId="2" borderId="27" xfId="1" applyFont="1" applyFill="1" applyBorder="1" applyAlignment="1">
      <alignment horizontal="center" vertical="center" wrapText="1"/>
    </xf>
    <xf numFmtId="0" fontId="9" fillId="0" borderId="0" xfId="1" applyFont="1" applyAlignment="1">
      <alignment horizontal="center" vertical="center" wrapText="1"/>
    </xf>
    <xf numFmtId="0" fontId="5" fillId="0" borderId="0" xfId="1" applyFont="1" applyAlignment="1">
      <alignment horizontal="center" vertical="center" wrapText="1"/>
    </xf>
    <xf numFmtId="0" fontId="5" fillId="2" borderId="30" xfId="1" applyFont="1" applyFill="1" applyBorder="1" applyAlignment="1" applyProtection="1">
      <alignment horizontal="center" vertical="center" wrapText="1"/>
      <protection locked="0"/>
    </xf>
    <xf numFmtId="0" fontId="5" fillId="2" borderId="30" xfId="1" applyFont="1" applyFill="1" applyBorder="1" applyAlignment="1">
      <alignment horizontal="center" vertical="center" wrapText="1"/>
    </xf>
    <xf numFmtId="0" fontId="5" fillId="2" borderId="28" xfId="1" applyFont="1" applyFill="1" applyBorder="1" applyAlignment="1">
      <alignment horizontal="center" vertical="center" wrapText="1"/>
    </xf>
    <xf numFmtId="0" fontId="5" fillId="2" borderId="32" xfId="1" applyFont="1" applyFill="1" applyBorder="1" applyAlignment="1">
      <alignment horizontal="center" vertical="center" wrapText="1"/>
    </xf>
    <xf numFmtId="0" fontId="10" fillId="2" borderId="32" xfId="1" applyFont="1" applyFill="1" applyBorder="1" applyAlignment="1">
      <alignment horizontal="center" vertical="center" wrapText="1"/>
    </xf>
    <xf numFmtId="0" fontId="10" fillId="2" borderId="31" xfId="1" applyFont="1" applyFill="1" applyBorder="1" applyAlignment="1">
      <alignment horizontal="center" vertical="center" wrapText="1"/>
    </xf>
    <xf numFmtId="0" fontId="10" fillId="2" borderId="16" xfId="1" applyFont="1" applyFill="1" applyBorder="1" applyAlignment="1">
      <alignment horizontal="center"/>
    </xf>
    <xf numFmtId="0" fontId="10" fillId="2" borderId="17" xfId="1" applyFont="1" applyFill="1" applyBorder="1" applyAlignment="1">
      <alignment horizontal="center"/>
    </xf>
    <xf numFmtId="0" fontId="10" fillId="2" borderId="33" xfId="1" applyFont="1" applyFill="1" applyBorder="1" applyAlignment="1">
      <alignment horizontal="center" vertical="center" wrapText="1"/>
    </xf>
    <xf numFmtId="0" fontId="10" fillId="2" borderId="17" xfId="1" applyFont="1" applyFill="1" applyBorder="1" applyAlignment="1">
      <alignment horizontal="center" vertical="center" wrapText="1"/>
    </xf>
    <xf numFmtId="0" fontId="10" fillId="2" borderId="34" xfId="1" applyFont="1" applyFill="1" applyBorder="1" applyAlignment="1">
      <alignment horizontal="center" vertical="center" wrapText="1"/>
    </xf>
    <xf numFmtId="0" fontId="10" fillId="0" borderId="30" xfId="1" applyFont="1" applyBorder="1" applyAlignment="1" applyProtection="1">
      <alignment horizontal="center" vertical="center" wrapText="1"/>
      <protection locked="0"/>
    </xf>
    <xf numFmtId="0" fontId="9" fillId="2" borderId="35" xfId="1" applyFont="1" applyFill="1" applyBorder="1" applyAlignment="1" applyProtection="1">
      <alignment horizontal="center" vertical="center" wrapText="1"/>
      <protection locked="0"/>
    </xf>
    <xf numFmtId="0" fontId="5" fillId="0" borderId="22" xfId="1" applyFont="1" applyBorder="1" applyAlignment="1" applyProtection="1">
      <alignment horizontal="center" vertical="center"/>
      <protection locked="0"/>
    </xf>
    <xf numFmtId="0" fontId="5" fillId="0" borderId="4" xfId="1" applyFont="1" applyBorder="1" applyAlignment="1">
      <alignment vertical="center" shrinkToFit="1"/>
    </xf>
    <xf numFmtId="0" fontId="5" fillId="0" borderId="36" xfId="1" applyFont="1" applyBorder="1" applyAlignment="1">
      <alignment vertical="center" shrinkToFit="1"/>
    </xf>
    <xf numFmtId="0" fontId="5" fillId="0" borderId="37" xfId="1" applyFont="1" applyBorder="1" applyAlignment="1" applyProtection="1">
      <alignment horizontal="center" vertical="center" shrinkToFit="1"/>
      <protection locked="0"/>
    </xf>
    <xf numFmtId="0" fontId="5" fillId="0" borderId="14" xfId="1" applyFont="1" applyBorder="1" applyAlignment="1" applyProtection="1">
      <alignment horizontal="center" vertical="center" shrinkToFit="1"/>
      <protection locked="0"/>
    </xf>
    <xf numFmtId="0" fontId="5" fillId="0" borderId="4" xfId="1" applyFont="1" applyBorder="1" applyAlignment="1">
      <alignment horizontal="center" vertical="center" shrinkToFit="1"/>
    </xf>
    <xf numFmtId="176" fontId="5" fillId="0" borderId="41" xfId="2" applyNumberFormat="1" applyFont="1" applyFill="1" applyBorder="1" applyAlignment="1">
      <alignment horizontal="right" vertical="center" shrinkToFit="1"/>
    </xf>
    <xf numFmtId="38" fontId="8" fillId="0" borderId="24" xfId="2" applyFont="1" applyFill="1" applyBorder="1" applyAlignment="1">
      <alignment horizontal="center" vertical="center" shrinkToFit="1"/>
    </xf>
    <xf numFmtId="38" fontId="8" fillId="0" borderId="23" xfId="2" applyFont="1" applyFill="1" applyBorder="1" applyAlignment="1">
      <alignment horizontal="center" vertical="center" shrinkToFit="1"/>
    </xf>
    <xf numFmtId="38" fontId="8" fillId="0" borderId="43" xfId="2" applyFont="1" applyFill="1" applyBorder="1" applyAlignment="1">
      <alignment horizontal="center" vertical="center" shrinkToFit="1"/>
    </xf>
    <xf numFmtId="38" fontId="5" fillId="0" borderId="4" xfId="2" applyFont="1" applyFill="1" applyBorder="1" applyAlignment="1" applyProtection="1">
      <alignment vertical="center" shrinkToFit="1"/>
      <protection locked="0"/>
    </xf>
    <xf numFmtId="38" fontId="9" fillId="0" borderId="0" xfId="2" applyFont="1" applyFill="1" applyBorder="1" applyAlignment="1">
      <alignment vertical="center"/>
    </xf>
    <xf numFmtId="0" fontId="5" fillId="0" borderId="44" xfId="1" applyFont="1" applyBorder="1" applyAlignment="1" applyProtection="1">
      <alignment horizontal="center" vertical="center"/>
      <protection locked="0"/>
    </xf>
    <xf numFmtId="0" fontId="5" fillId="0" borderId="45" xfId="1" applyFont="1" applyBorder="1" applyAlignment="1">
      <alignment vertical="center" shrinkToFit="1"/>
    </xf>
    <xf numFmtId="0" fontId="5" fillId="0" borderId="46" xfId="1" applyFont="1" applyBorder="1" applyAlignment="1">
      <alignment vertical="center" shrinkToFit="1"/>
    </xf>
    <xf numFmtId="0" fontId="5" fillId="0" borderId="47" xfId="1" applyFont="1" applyBorder="1" applyAlignment="1" applyProtection="1">
      <alignment horizontal="center" vertical="center" shrinkToFit="1"/>
      <protection locked="0"/>
    </xf>
    <xf numFmtId="0" fontId="5" fillId="0" borderId="10" xfId="1" applyFont="1" applyBorder="1" applyAlignment="1" applyProtection="1">
      <alignment horizontal="center" vertical="center" shrinkToFit="1"/>
      <protection locked="0"/>
    </xf>
    <xf numFmtId="0" fontId="5" fillId="0" borderId="10" xfId="1" applyFont="1" applyBorder="1" applyAlignment="1">
      <alignment horizontal="center" vertical="center" shrinkToFit="1"/>
    </xf>
    <xf numFmtId="176" fontId="5" fillId="0" borderId="51" xfId="2" applyNumberFormat="1" applyFont="1" applyFill="1" applyBorder="1" applyAlignment="1">
      <alignment horizontal="right" vertical="center" shrinkToFit="1"/>
    </xf>
    <xf numFmtId="38" fontId="8" fillId="0" borderId="52" xfId="2" applyFont="1" applyFill="1" applyBorder="1" applyAlignment="1">
      <alignment horizontal="center" vertical="center" shrinkToFit="1"/>
    </xf>
    <xf numFmtId="38" fontId="8" fillId="0" borderId="45" xfId="2" applyFont="1" applyFill="1" applyBorder="1" applyAlignment="1">
      <alignment horizontal="center" vertical="center" shrinkToFit="1"/>
    </xf>
    <xf numFmtId="38" fontId="8" fillId="0" borderId="53" xfId="2" applyFont="1" applyFill="1" applyBorder="1" applyAlignment="1">
      <alignment horizontal="center" vertical="center" shrinkToFit="1"/>
    </xf>
    <xf numFmtId="176" fontId="5" fillId="3" borderId="51" xfId="2" applyNumberFormat="1" applyFont="1" applyFill="1" applyBorder="1" applyAlignment="1">
      <alignment horizontal="right" vertical="center" shrinkToFit="1"/>
    </xf>
    <xf numFmtId="38" fontId="5" fillId="0" borderId="45" xfId="2" applyFont="1" applyFill="1" applyBorder="1" applyAlignment="1" applyProtection="1">
      <alignment vertical="center" shrinkToFit="1"/>
      <protection locked="0"/>
    </xf>
    <xf numFmtId="0" fontId="5" fillId="0" borderId="6" xfId="1" applyFont="1" applyBorder="1" applyAlignment="1">
      <alignment vertical="center" shrinkToFit="1"/>
    </xf>
    <xf numFmtId="0" fontId="5" fillId="0" borderId="6" xfId="1" applyFont="1" applyBorder="1" applyAlignment="1" applyProtection="1">
      <alignment horizontal="center" vertical="center" shrinkToFit="1"/>
      <protection locked="0"/>
    </xf>
    <xf numFmtId="0" fontId="5" fillId="0" borderId="13" xfId="1" applyFont="1" applyBorder="1" applyAlignment="1" applyProtection="1">
      <alignment horizontal="center" vertical="center" shrinkToFit="1"/>
      <protection locked="0"/>
    </xf>
    <xf numFmtId="0" fontId="5" fillId="0" borderId="55" xfId="1" applyFont="1" applyBorder="1" applyAlignment="1">
      <alignment horizontal="center" vertical="center" shrinkToFit="1"/>
    </xf>
    <xf numFmtId="38" fontId="8" fillId="0" borderId="13" xfId="2" applyFont="1" applyFill="1" applyBorder="1" applyAlignment="1">
      <alignment horizontal="center" vertical="center" shrinkToFit="1"/>
    </xf>
    <xf numFmtId="38" fontId="5" fillId="0" borderId="13" xfId="2" applyFont="1" applyFill="1" applyBorder="1" applyAlignment="1" applyProtection="1">
      <alignment vertical="center" shrinkToFit="1"/>
      <protection locked="0"/>
    </xf>
    <xf numFmtId="0" fontId="5" fillId="0" borderId="56" xfId="1" applyFont="1" applyBorder="1" applyAlignment="1">
      <alignment horizontal="center" vertical="center" shrinkToFit="1"/>
    </xf>
    <xf numFmtId="176" fontId="5" fillId="0" borderId="7" xfId="2" applyNumberFormat="1" applyFont="1" applyFill="1" applyBorder="1" applyAlignment="1">
      <alignment horizontal="right" vertical="center" shrinkToFit="1"/>
    </xf>
    <xf numFmtId="38" fontId="8" fillId="0" borderId="9" xfId="2" applyFont="1" applyFill="1" applyBorder="1" applyAlignment="1">
      <alignment horizontal="center" vertical="center" shrinkToFit="1"/>
    </xf>
    <xf numFmtId="38" fontId="8" fillId="0" borderId="12" xfId="2" applyFont="1" applyFill="1" applyBorder="1" applyAlignment="1">
      <alignment horizontal="center" vertical="center" shrinkToFit="1"/>
    </xf>
    <xf numFmtId="176" fontId="5" fillId="3" borderId="7" xfId="2" applyNumberFormat="1" applyFont="1" applyFill="1" applyBorder="1" applyAlignment="1">
      <alignment horizontal="right" vertical="center" shrinkToFit="1"/>
    </xf>
    <xf numFmtId="0" fontId="5" fillId="0" borderId="14" xfId="1" applyFont="1" applyBorder="1" applyAlignment="1">
      <alignment horizontal="center" vertical="center" shrinkToFit="1"/>
    </xf>
    <xf numFmtId="0" fontId="5" fillId="0" borderId="58" xfId="1" applyFont="1" applyBorder="1" applyAlignment="1" applyProtection="1">
      <alignment horizontal="center" vertical="center" shrinkToFit="1"/>
      <protection locked="0"/>
    </xf>
    <xf numFmtId="0" fontId="5" fillId="0" borderId="13" xfId="1" applyFont="1" applyBorder="1" applyAlignment="1">
      <alignment horizontal="center" vertical="center" shrinkToFit="1"/>
    </xf>
    <xf numFmtId="0" fontId="5" fillId="0" borderId="44" xfId="1" applyFont="1" applyBorder="1" applyAlignment="1" applyProtection="1">
      <alignment horizontal="center" vertical="top" textRotation="255"/>
      <protection locked="0"/>
    </xf>
    <xf numFmtId="38" fontId="5" fillId="0" borderId="0" xfId="2" applyFont="1" applyFill="1" applyBorder="1" applyAlignment="1">
      <alignment horizontal="center" vertical="center"/>
    </xf>
    <xf numFmtId="0" fontId="5" fillId="0" borderId="28" xfId="1" applyFont="1" applyBorder="1" applyAlignment="1" applyProtection="1">
      <alignment horizontal="center" vertical="top" textRotation="255"/>
      <protection locked="0"/>
    </xf>
    <xf numFmtId="0" fontId="5" fillId="0" borderId="0" xfId="1" applyFont="1" applyAlignment="1" applyProtection="1">
      <alignment horizontal="center" vertical="top" textRotation="255"/>
      <protection locked="0"/>
    </xf>
    <xf numFmtId="0" fontId="5" fillId="0" borderId="0" xfId="1" applyFont="1" applyAlignment="1">
      <alignment horizontal="center" vertical="center"/>
    </xf>
    <xf numFmtId="38" fontId="5" fillId="0" borderId="0" xfId="2" applyFont="1" applyFill="1" applyBorder="1" applyAlignment="1">
      <alignment vertical="center"/>
    </xf>
    <xf numFmtId="38" fontId="5" fillId="0" borderId="0" xfId="2" applyFont="1" applyFill="1" applyBorder="1" applyAlignment="1" applyProtection="1">
      <alignment vertical="center"/>
      <protection locked="0"/>
    </xf>
    <xf numFmtId="0" fontId="5" fillId="0" borderId="36" xfId="1" applyFont="1" applyBorder="1" applyAlignment="1" applyProtection="1">
      <alignment horizontal="center" vertical="center" shrinkToFit="1"/>
      <protection locked="0"/>
    </xf>
    <xf numFmtId="0" fontId="5" fillId="0" borderId="4" xfId="1" applyFont="1" applyBorder="1" applyAlignment="1" applyProtection="1">
      <alignment horizontal="center" vertical="center" shrinkToFit="1"/>
      <protection locked="0"/>
    </xf>
    <xf numFmtId="0" fontId="5" fillId="0" borderId="13" xfId="1" applyFont="1" applyBorder="1" applyAlignment="1">
      <alignment vertical="center" shrinkToFit="1"/>
    </xf>
    <xf numFmtId="0" fontId="5" fillId="0" borderId="0" xfId="1" applyFont="1" applyAlignment="1">
      <alignment horizontal="left"/>
    </xf>
    <xf numFmtId="38" fontId="5" fillId="0" borderId="0" xfId="2" applyFont="1" applyFill="1" applyBorder="1" applyAlignment="1" applyProtection="1">
      <alignment horizontal="center" vertical="center"/>
      <protection locked="0"/>
    </xf>
    <xf numFmtId="0" fontId="5" fillId="0" borderId="0" xfId="1" applyFont="1" applyProtection="1">
      <protection locked="0"/>
    </xf>
    <xf numFmtId="38" fontId="9" fillId="0" borderId="0" xfId="2" applyFont="1" applyFill="1" applyBorder="1" applyAlignment="1" applyProtection="1">
      <alignment vertical="center"/>
      <protection locked="0"/>
    </xf>
    <xf numFmtId="0" fontId="5" fillId="2" borderId="30" xfId="1" applyFont="1" applyFill="1" applyBorder="1" applyAlignment="1">
      <alignment horizontal="center" vertical="center"/>
    </xf>
    <xf numFmtId="0" fontId="5" fillId="2" borderId="29" xfId="1" applyFont="1" applyFill="1" applyBorder="1" applyAlignment="1">
      <alignment horizontal="center" vertical="center"/>
    </xf>
    <xf numFmtId="0" fontId="13" fillId="0" borderId="0" xfId="1" applyFont="1" applyProtection="1">
      <protection locked="0"/>
    </xf>
    <xf numFmtId="0" fontId="5" fillId="0" borderId="44" xfId="1" applyFont="1" applyBorder="1" applyAlignment="1" applyProtection="1">
      <alignment horizontal="center" vertical="center" shrinkToFit="1"/>
      <protection locked="0"/>
    </xf>
    <xf numFmtId="0" fontId="5" fillId="0" borderId="37" xfId="1" applyFont="1" applyBorder="1" applyAlignment="1">
      <alignment horizontal="center" vertical="center" shrinkToFit="1"/>
    </xf>
    <xf numFmtId="0" fontId="5" fillId="0" borderId="44" xfId="1" applyFont="1" applyBorder="1" applyAlignment="1" applyProtection="1">
      <alignment horizontal="center" vertical="top" shrinkToFit="1"/>
      <protection locked="0"/>
    </xf>
    <xf numFmtId="176" fontId="5" fillId="0" borderId="65" xfId="1" applyNumberFormat="1" applyFont="1" applyBorder="1" applyAlignment="1">
      <alignment vertical="center"/>
    </xf>
    <xf numFmtId="176" fontId="5" fillId="0" borderId="37" xfId="1" applyNumberFormat="1" applyFont="1" applyBorder="1" applyAlignment="1">
      <alignment vertical="center"/>
    </xf>
    <xf numFmtId="0" fontId="5" fillId="0" borderId="44" xfId="1" applyFont="1" applyBorder="1" applyAlignment="1" applyProtection="1">
      <alignment horizontal="center" vertical="top" textRotation="255" shrinkToFit="1"/>
      <protection locked="0"/>
    </xf>
    <xf numFmtId="0" fontId="5" fillId="0" borderId="28" xfId="1" applyFont="1" applyBorder="1" applyAlignment="1" applyProtection="1">
      <alignment horizontal="center" vertical="top" textRotation="255" shrinkToFit="1"/>
      <protection locked="0"/>
    </xf>
    <xf numFmtId="176" fontId="5" fillId="0" borderId="0" xfId="1" applyNumberFormat="1" applyFont="1" applyAlignment="1">
      <alignment vertical="center"/>
    </xf>
    <xf numFmtId="0" fontId="5" fillId="0" borderId="0" xfId="1" applyFont="1" applyAlignment="1" applyProtection="1">
      <alignment horizontal="left" vertical="center"/>
      <protection locked="0"/>
    </xf>
    <xf numFmtId="0" fontId="5" fillId="0" borderId="81" xfId="1" applyFont="1" applyBorder="1" applyAlignment="1">
      <alignment horizontal="center" vertical="center"/>
    </xf>
    <xf numFmtId="0" fontId="5" fillId="0" borderId="79" xfId="1" applyFont="1" applyBorder="1" applyAlignment="1">
      <alignment horizontal="center" vertical="center" wrapText="1"/>
    </xf>
    <xf numFmtId="0" fontId="2" fillId="0" borderId="0" xfId="1" applyAlignment="1">
      <alignment vertical="center" readingOrder="1"/>
    </xf>
    <xf numFmtId="0" fontId="5" fillId="0" borderId="84" xfId="1" applyFont="1" applyBorder="1" applyAlignment="1">
      <alignment vertical="center" shrinkToFit="1"/>
    </xf>
    <xf numFmtId="0" fontId="2" fillId="0" borderId="0" xfId="1" applyAlignment="1">
      <alignment horizontal="center"/>
    </xf>
    <xf numFmtId="0" fontId="5" fillId="0" borderId="85" xfId="1" applyFont="1" applyBorder="1" applyAlignment="1">
      <alignment vertical="center" shrinkToFit="1"/>
    </xf>
    <xf numFmtId="0" fontId="5" fillId="0" borderId="0" xfId="1" applyFont="1" applyAlignment="1" applyProtection="1">
      <alignment vertical="center"/>
      <protection locked="0"/>
    </xf>
    <xf numFmtId="0" fontId="2" fillId="0" borderId="0" xfId="1" applyProtection="1">
      <protection locked="0"/>
    </xf>
    <xf numFmtId="0" fontId="5" fillId="0" borderId="72" xfId="1" applyFont="1" applyBorder="1" applyAlignment="1">
      <alignment vertical="center" shrinkToFit="1"/>
    </xf>
    <xf numFmtId="0" fontId="5" fillId="0" borderId="16" xfId="1" applyFont="1" applyBorder="1" applyAlignment="1">
      <alignment vertical="center" shrinkToFit="1"/>
    </xf>
    <xf numFmtId="0" fontId="5" fillId="0" borderId="18" xfId="1" applyFont="1" applyBorder="1" applyAlignment="1">
      <alignment horizontal="center" vertical="center"/>
    </xf>
    <xf numFmtId="176" fontId="5" fillId="3" borderId="41" xfId="2" applyNumberFormat="1" applyFont="1" applyFill="1" applyBorder="1" applyAlignment="1">
      <alignment horizontal="right" vertical="center" shrinkToFit="1"/>
    </xf>
    <xf numFmtId="0" fontId="5" fillId="0" borderId="42" xfId="2" applyNumberFormat="1" applyFont="1" applyFill="1" applyBorder="1" applyAlignment="1">
      <alignment horizontal="right" vertical="center" shrinkToFit="1"/>
    </xf>
    <xf numFmtId="38" fontId="5" fillId="0" borderId="42" xfId="2" applyFont="1" applyFill="1" applyBorder="1" applyAlignment="1">
      <alignment horizontal="right" vertical="center" shrinkToFit="1"/>
    </xf>
    <xf numFmtId="176" fontId="5" fillId="0" borderId="42" xfId="2" applyNumberFormat="1" applyFont="1" applyFill="1" applyBorder="1" applyAlignment="1">
      <alignment horizontal="right" vertical="center" shrinkToFit="1"/>
    </xf>
    <xf numFmtId="38" fontId="9" fillId="0" borderId="27" xfId="2" applyFont="1" applyFill="1" applyBorder="1" applyAlignment="1">
      <alignment vertical="center"/>
    </xf>
    <xf numFmtId="0" fontId="5" fillId="0" borderId="11" xfId="2" applyNumberFormat="1" applyFont="1" applyFill="1" applyBorder="1" applyAlignment="1">
      <alignment horizontal="right" vertical="center" shrinkToFit="1"/>
    </xf>
    <xf numFmtId="38" fontId="5" fillId="0" borderId="11" xfId="2" applyFont="1" applyFill="1" applyBorder="1" applyAlignment="1">
      <alignment horizontal="right" vertical="center" shrinkToFit="1"/>
    </xf>
    <xf numFmtId="176" fontId="5" fillId="0" borderId="11" xfId="2" applyNumberFormat="1" applyFont="1" applyFill="1" applyBorder="1" applyAlignment="1">
      <alignment horizontal="right" vertical="center" shrinkToFit="1"/>
    </xf>
    <xf numFmtId="38" fontId="9" fillId="0" borderId="54" xfId="2" applyFont="1" applyFill="1" applyBorder="1" applyAlignment="1">
      <alignment vertical="center"/>
    </xf>
    <xf numFmtId="0" fontId="5" fillId="0" borderId="8" xfId="2" applyNumberFormat="1" applyFont="1" applyFill="1" applyBorder="1" applyAlignment="1">
      <alignment horizontal="right" vertical="center" shrinkToFit="1"/>
    </xf>
    <xf numFmtId="38" fontId="5" fillId="0" borderId="8" xfId="2" applyFont="1" applyFill="1" applyBorder="1" applyAlignment="1">
      <alignment horizontal="right" vertical="center" shrinkToFit="1"/>
    </xf>
    <xf numFmtId="176" fontId="5" fillId="0" borderId="8" xfId="2" applyNumberFormat="1" applyFont="1" applyFill="1" applyBorder="1" applyAlignment="1">
      <alignment horizontal="right" vertical="center" shrinkToFit="1"/>
    </xf>
    <xf numFmtId="38" fontId="9" fillId="0" borderId="57" xfId="2" applyFont="1" applyFill="1" applyBorder="1" applyAlignment="1">
      <alignment vertical="center"/>
    </xf>
    <xf numFmtId="176" fontId="5" fillId="0" borderId="59" xfId="2" applyNumberFormat="1" applyFont="1" applyFill="1" applyBorder="1" applyAlignment="1">
      <alignment horizontal="right" vertical="center" shrinkToFit="1"/>
    </xf>
    <xf numFmtId="0" fontId="5" fillId="3" borderId="44" xfId="1" applyFont="1" applyFill="1" applyBorder="1" applyAlignment="1" applyProtection="1">
      <alignment horizontal="center" vertical="top"/>
      <protection locked="0"/>
    </xf>
    <xf numFmtId="176" fontId="5" fillId="3" borderId="6" xfId="1" applyNumberFormat="1" applyFont="1" applyFill="1" applyBorder="1" applyAlignment="1">
      <alignment horizontal="right" vertical="center" shrinkToFit="1"/>
    </xf>
    <xf numFmtId="176" fontId="5" fillId="0" borderId="77" xfId="1" applyNumberFormat="1" applyFont="1" applyBorder="1" applyAlignment="1">
      <alignment horizontal="right" vertical="center" shrinkToFit="1"/>
    </xf>
    <xf numFmtId="38" fontId="9" fillId="0" borderId="77" xfId="2" applyFont="1" applyFill="1" applyBorder="1" applyAlignment="1">
      <alignment vertical="center"/>
    </xf>
    <xf numFmtId="176" fontId="5" fillId="0" borderId="77" xfId="1" applyNumberFormat="1" applyFont="1" applyBorder="1" applyAlignment="1">
      <alignment vertical="center"/>
    </xf>
    <xf numFmtId="0" fontId="5" fillId="3" borderId="3" xfId="1" applyFont="1" applyFill="1" applyBorder="1" applyAlignment="1">
      <alignment horizontal="center" vertical="center"/>
    </xf>
    <xf numFmtId="176" fontId="5" fillId="0" borderId="5" xfId="1" applyNumberFormat="1" applyFont="1" applyBorder="1" applyAlignment="1">
      <alignment horizontal="right" vertical="center"/>
    </xf>
    <xf numFmtId="0" fontId="5" fillId="3" borderId="52" xfId="1" applyFont="1" applyFill="1" applyBorder="1" applyAlignment="1">
      <alignment horizontal="center" vertical="center"/>
    </xf>
    <xf numFmtId="176" fontId="5" fillId="0" borderId="53" xfId="1" applyNumberFormat="1" applyFont="1" applyBorder="1" applyAlignment="1">
      <alignment horizontal="right" vertical="center"/>
    </xf>
    <xf numFmtId="0" fontId="5" fillId="3" borderId="9" xfId="1" applyFont="1" applyFill="1" applyBorder="1" applyAlignment="1">
      <alignment horizontal="center" vertical="center"/>
    </xf>
    <xf numFmtId="176" fontId="5" fillId="0" borderId="12" xfId="1" applyNumberFormat="1" applyFont="1" applyBorder="1" applyAlignment="1">
      <alignment horizontal="right" vertical="center"/>
    </xf>
    <xf numFmtId="178" fontId="9" fillId="0" borderId="21" xfId="1" applyNumberFormat="1" applyFont="1" applyBorder="1" applyAlignment="1">
      <alignment horizontal="right" vertical="center"/>
    </xf>
    <xf numFmtId="0" fontId="6" fillId="3" borderId="15" xfId="1" applyFont="1" applyFill="1" applyBorder="1" applyAlignment="1">
      <alignment horizontal="left" vertical="center"/>
    </xf>
    <xf numFmtId="0" fontId="6" fillId="3" borderId="8" xfId="1" applyFont="1" applyFill="1" applyBorder="1" applyAlignment="1">
      <alignment horizontal="left" vertical="center"/>
    </xf>
    <xf numFmtId="0" fontId="6" fillId="3" borderId="20" xfId="1" applyFont="1" applyFill="1" applyBorder="1" applyAlignment="1">
      <alignment horizontal="left" vertical="center"/>
    </xf>
    <xf numFmtId="0" fontId="6" fillId="3" borderId="14" xfId="1" applyFont="1" applyFill="1" applyBorder="1" applyAlignment="1">
      <alignment horizontal="left" vertical="center"/>
    </xf>
    <xf numFmtId="49" fontId="6" fillId="3" borderId="20" xfId="1" applyNumberFormat="1" applyFont="1" applyFill="1" applyBorder="1" applyAlignment="1">
      <alignment horizontal="left" vertical="center"/>
    </xf>
    <xf numFmtId="0" fontId="2" fillId="3" borderId="15" xfId="1" applyFill="1" applyBorder="1" applyAlignment="1">
      <alignment vertical="center"/>
    </xf>
    <xf numFmtId="0" fontId="2" fillId="3" borderId="87" xfId="1" applyFill="1" applyBorder="1" applyProtection="1">
      <protection locked="0"/>
    </xf>
    <xf numFmtId="0" fontId="7" fillId="3" borderId="8" xfId="1" applyFont="1" applyFill="1" applyBorder="1" applyAlignment="1">
      <alignment horizontal="left" vertical="center"/>
    </xf>
    <xf numFmtId="0" fontId="2" fillId="3" borderId="8" xfId="1" applyFill="1" applyBorder="1" applyAlignment="1">
      <alignment vertical="center"/>
    </xf>
    <xf numFmtId="0" fontId="2" fillId="3" borderId="12" xfId="1" applyFill="1" applyBorder="1" applyProtection="1">
      <protection locked="0"/>
    </xf>
    <xf numFmtId="0" fontId="7" fillId="3" borderId="15" xfId="1" applyFont="1" applyFill="1" applyBorder="1" applyAlignment="1">
      <alignment horizontal="left" vertical="center"/>
    </xf>
    <xf numFmtId="0" fontId="7" fillId="3" borderId="20" xfId="1" applyFont="1" applyFill="1" applyBorder="1" applyAlignment="1">
      <alignment horizontal="left" vertical="center"/>
    </xf>
    <xf numFmtId="0" fontId="7" fillId="3" borderId="17" xfId="1" applyFont="1" applyFill="1" applyBorder="1" applyAlignment="1">
      <alignment horizontal="left" vertical="center"/>
    </xf>
    <xf numFmtId="0" fontId="2" fillId="3" borderId="17" xfId="1" applyFill="1" applyBorder="1" applyAlignment="1">
      <alignment vertical="center"/>
    </xf>
    <xf numFmtId="0" fontId="2" fillId="3" borderId="21" xfId="1" applyFill="1" applyBorder="1" applyAlignment="1" applyProtection="1">
      <alignment vertical="center"/>
      <protection locked="0"/>
    </xf>
    <xf numFmtId="0" fontId="6" fillId="3" borderId="13" xfId="1" applyFont="1" applyFill="1" applyBorder="1" applyAlignment="1">
      <alignment horizontal="left" vertical="center"/>
    </xf>
    <xf numFmtId="0" fontId="2" fillId="3" borderId="8" xfId="1" applyFill="1" applyBorder="1" applyAlignment="1">
      <alignment horizontal="left"/>
    </xf>
    <xf numFmtId="0" fontId="6" fillId="3" borderId="4" xfId="1" applyFont="1" applyFill="1" applyBorder="1" applyAlignment="1">
      <alignment horizontal="left" vertical="center"/>
    </xf>
    <xf numFmtId="0" fontId="7" fillId="3" borderId="2" xfId="1" applyFont="1" applyFill="1" applyBorder="1" applyAlignment="1">
      <alignment horizontal="left" vertical="center"/>
    </xf>
    <xf numFmtId="0" fontId="7" fillId="3" borderId="5" xfId="1" applyFont="1" applyFill="1" applyBorder="1" applyAlignment="1">
      <alignment horizontal="left" vertical="center"/>
    </xf>
    <xf numFmtId="0" fontId="6" fillId="3" borderId="10" xfId="1" applyFont="1" applyFill="1" applyBorder="1" applyAlignment="1">
      <alignment horizontal="left" vertical="center"/>
    </xf>
    <xf numFmtId="0" fontId="7" fillId="3" borderId="0" xfId="1" applyFont="1" applyFill="1" applyAlignment="1">
      <alignment horizontal="left" vertical="center"/>
    </xf>
    <xf numFmtId="0" fontId="7" fillId="3" borderId="11" xfId="1" applyFont="1" applyFill="1" applyBorder="1" applyAlignment="1">
      <alignment horizontal="left" vertical="center"/>
    </xf>
    <xf numFmtId="0" fontId="6" fillId="3" borderId="19" xfId="1" applyFont="1" applyFill="1" applyBorder="1" applyAlignment="1">
      <alignment horizontal="left" vertical="center"/>
    </xf>
    <xf numFmtId="0" fontId="6" fillId="3" borderId="2" xfId="1" applyFont="1" applyFill="1" applyBorder="1" applyAlignment="1">
      <alignment horizontal="left" vertical="center"/>
    </xf>
    <xf numFmtId="0" fontId="2" fillId="3" borderId="2" xfId="1" applyFill="1" applyBorder="1" applyAlignment="1">
      <alignment vertical="center"/>
    </xf>
    <xf numFmtId="0" fontId="2" fillId="3" borderId="5" xfId="1" applyFill="1" applyBorder="1" applyProtection="1">
      <protection locked="0"/>
    </xf>
    <xf numFmtId="0" fontId="5" fillId="3" borderId="44" xfId="1" applyFont="1" applyFill="1" applyBorder="1" applyAlignment="1" applyProtection="1">
      <alignment horizontal="center" vertical="center"/>
      <protection locked="0"/>
    </xf>
    <xf numFmtId="0" fontId="5" fillId="3" borderId="37" xfId="1" applyFont="1" applyFill="1" applyBorder="1" applyAlignment="1" applyProtection="1">
      <alignment horizontal="center" vertical="center" shrinkToFit="1"/>
      <protection locked="0"/>
    </xf>
    <xf numFmtId="0" fontId="5" fillId="3" borderId="14" xfId="1" applyFont="1" applyFill="1" applyBorder="1" applyAlignment="1" applyProtection="1">
      <alignment horizontal="center" vertical="center" shrinkToFit="1"/>
      <protection locked="0"/>
    </xf>
    <xf numFmtId="0" fontId="5" fillId="3" borderId="4" xfId="1" applyFont="1" applyFill="1" applyBorder="1" applyAlignment="1">
      <alignment horizontal="center" vertical="center" shrinkToFit="1"/>
    </xf>
    <xf numFmtId="0" fontId="5" fillId="3" borderId="47" xfId="1" applyFont="1" applyFill="1" applyBorder="1" applyAlignment="1" applyProtection="1">
      <alignment horizontal="center" vertical="center" shrinkToFit="1"/>
      <protection locked="0"/>
    </xf>
    <xf numFmtId="0" fontId="5" fillId="3" borderId="10" xfId="1" applyFont="1" applyFill="1" applyBorder="1" applyAlignment="1" applyProtection="1">
      <alignment horizontal="center" vertical="center" shrinkToFit="1"/>
      <protection locked="0"/>
    </xf>
    <xf numFmtId="0" fontId="5" fillId="3" borderId="10" xfId="1" applyFont="1" applyFill="1" applyBorder="1" applyAlignment="1">
      <alignment horizontal="center" vertical="center" shrinkToFit="1"/>
    </xf>
    <xf numFmtId="0" fontId="5" fillId="3" borderId="6" xfId="1" applyFont="1" applyFill="1" applyBorder="1" applyAlignment="1" applyProtection="1">
      <alignment horizontal="center" vertical="center" shrinkToFit="1"/>
      <protection locked="0"/>
    </xf>
    <xf numFmtId="0" fontId="5" fillId="3" borderId="13" xfId="1" applyFont="1" applyFill="1" applyBorder="1" applyAlignment="1" applyProtection="1">
      <alignment horizontal="center" vertical="center" shrinkToFit="1"/>
      <protection locked="0"/>
    </xf>
    <xf numFmtId="0" fontId="5" fillId="3" borderId="55" xfId="1" applyFont="1" applyFill="1" applyBorder="1" applyAlignment="1">
      <alignment horizontal="center" vertical="center" shrinkToFit="1"/>
    </xf>
    <xf numFmtId="0" fontId="5" fillId="3" borderId="56" xfId="1" applyFont="1" applyFill="1" applyBorder="1" applyAlignment="1">
      <alignment horizontal="center" vertical="center" shrinkToFit="1"/>
    </xf>
    <xf numFmtId="0" fontId="5" fillId="3" borderId="14" xfId="1" applyFont="1" applyFill="1" applyBorder="1" applyAlignment="1">
      <alignment horizontal="center" vertical="center" shrinkToFit="1"/>
    </xf>
    <xf numFmtId="0" fontId="5" fillId="3" borderId="13" xfId="1" applyFont="1" applyFill="1" applyBorder="1" applyAlignment="1">
      <alignment horizontal="center" vertical="center" shrinkToFit="1"/>
    </xf>
    <xf numFmtId="176" fontId="5" fillId="3" borderId="72" xfId="1" applyNumberFormat="1" applyFont="1" applyFill="1" applyBorder="1" applyAlignment="1">
      <alignment horizontal="right" vertical="center" shrinkToFit="1"/>
    </xf>
    <xf numFmtId="176" fontId="5" fillId="0" borderId="72" xfId="1" applyNumberFormat="1" applyFont="1" applyBorder="1" applyAlignment="1">
      <alignment vertical="center"/>
    </xf>
    <xf numFmtId="0" fontId="5" fillId="0" borderId="90" xfId="1" applyFont="1" applyBorder="1" applyAlignment="1">
      <alignment horizontal="center" vertical="center" shrinkToFit="1"/>
    </xf>
    <xf numFmtId="0" fontId="5" fillId="0" borderId="13" xfId="1" applyFont="1" applyBorder="1" applyAlignment="1" applyProtection="1">
      <alignment vertical="center" shrinkToFit="1"/>
      <protection locked="0"/>
    </xf>
    <xf numFmtId="176" fontId="5" fillId="3" borderId="36" xfId="1" applyNumberFormat="1" applyFont="1" applyFill="1" applyBorder="1" applyAlignment="1">
      <alignment horizontal="right" vertical="center" shrinkToFit="1"/>
    </xf>
    <xf numFmtId="176" fontId="5" fillId="3" borderId="84" xfId="1" applyNumberFormat="1" applyFont="1" applyFill="1" applyBorder="1" applyAlignment="1">
      <alignment horizontal="right" vertical="center" shrinkToFit="1"/>
    </xf>
    <xf numFmtId="38" fontId="9" fillId="0" borderId="95" xfId="2" applyFont="1" applyFill="1" applyBorder="1" applyAlignment="1">
      <alignment vertical="center"/>
    </xf>
    <xf numFmtId="38" fontId="8" fillId="0" borderId="87" xfId="2" applyFont="1" applyFill="1" applyBorder="1" applyAlignment="1">
      <alignment horizontal="center" vertical="center" shrinkToFit="1"/>
    </xf>
    <xf numFmtId="176" fontId="5" fillId="0" borderId="15" xfId="2" applyNumberFormat="1" applyFont="1" applyFill="1" applyBorder="1" applyAlignment="1">
      <alignment horizontal="right" vertical="center" shrinkToFit="1"/>
    </xf>
    <xf numFmtId="38" fontId="8" fillId="0" borderId="14" xfId="2" applyFont="1" applyFill="1" applyBorder="1" applyAlignment="1">
      <alignment horizontal="center" vertical="center" shrinkToFit="1"/>
    </xf>
    <xf numFmtId="38" fontId="8" fillId="0" borderId="86" xfId="2" applyFont="1" applyFill="1" applyBorder="1" applyAlignment="1">
      <alignment horizontal="center" vertical="center" shrinkToFit="1"/>
    </xf>
    <xf numFmtId="0" fontId="5" fillId="0" borderId="15" xfId="2" applyNumberFormat="1" applyFont="1" applyFill="1" applyBorder="1" applyAlignment="1">
      <alignment horizontal="right" vertical="center" shrinkToFit="1"/>
    </xf>
    <xf numFmtId="0" fontId="2" fillId="0" borderId="82" xfId="1" applyBorder="1" applyAlignment="1">
      <alignment vertical="center"/>
    </xf>
    <xf numFmtId="0" fontId="2" fillId="0" borderId="83" xfId="1" applyBorder="1" applyAlignment="1">
      <alignment vertical="center"/>
    </xf>
    <xf numFmtId="0" fontId="5" fillId="0" borderId="0" xfId="1" applyFont="1" applyAlignment="1" applyProtection="1">
      <alignment horizontal="center" vertical="center"/>
      <protection locked="0"/>
    </xf>
    <xf numFmtId="0" fontId="5" fillId="0" borderId="13" xfId="1" applyFont="1" applyBorder="1" applyAlignment="1" applyProtection="1">
      <alignment vertical="center" shrinkToFit="1"/>
      <protection locked="0"/>
    </xf>
    <xf numFmtId="0" fontId="5" fillId="0" borderId="9" xfId="1" applyFont="1" applyBorder="1" applyAlignment="1" applyProtection="1">
      <alignment vertical="center" shrinkToFit="1"/>
      <protection locked="0"/>
    </xf>
    <xf numFmtId="38" fontId="9" fillId="0" borderId="7" xfId="2" applyFont="1" applyFill="1" applyBorder="1" applyAlignment="1">
      <alignment horizontal="right" vertical="center"/>
    </xf>
    <xf numFmtId="0" fontId="2" fillId="0" borderId="8" xfId="1" applyBorder="1" applyAlignment="1">
      <alignment horizontal="right" vertical="center"/>
    </xf>
    <xf numFmtId="0" fontId="2" fillId="0" borderId="12" xfId="1" applyBorder="1" applyAlignment="1">
      <alignment horizontal="right" vertical="center"/>
    </xf>
    <xf numFmtId="0" fontId="5" fillId="0" borderId="4" xfId="1" applyFont="1" applyBorder="1" applyAlignment="1">
      <alignment horizontal="center" vertical="center" shrinkToFit="1"/>
    </xf>
    <xf numFmtId="0" fontId="5" fillId="0" borderId="2" xfId="1" applyFont="1" applyBorder="1" applyAlignment="1">
      <alignment horizontal="center" vertical="center" shrinkToFit="1"/>
    </xf>
    <xf numFmtId="0" fontId="5" fillId="0" borderId="5" xfId="1" applyFont="1" applyBorder="1" applyAlignment="1">
      <alignment horizontal="center" vertical="center" shrinkToFit="1"/>
    </xf>
    <xf numFmtId="176" fontId="5" fillId="0" borderId="88" xfId="1" applyNumberFormat="1" applyFont="1" applyBorder="1" applyAlignment="1">
      <alignment horizontal="center" vertical="center" shrinkToFit="1"/>
    </xf>
    <xf numFmtId="176" fontId="5" fillId="0" borderId="73" xfId="1" applyNumberFormat="1" applyFont="1" applyBorder="1" applyAlignment="1">
      <alignment horizontal="center" vertical="center" shrinkToFit="1"/>
    </xf>
    <xf numFmtId="176" fontId="5" fillId="0" borderId="89" xfId="1" applyNumberFormat="1" applyFont="1" applyBorder="1" applyAlignment="1">
      <alignment horizontal="center" vertical="center" shrinkToFit="1"/>
    </xf>
    <xf numFmtId="176" fontId="5" fillId="0" borderId="80" xfId="1" applyNumberFormat="1" applyFont="1" applyBorder="1" applyAlignment="1">
      <alignment horizontal="center" vertical="center" shrinkToFit="1"/>
    </xf>
    <xf numFmtId="38" fontId="5" fillId="0" borderId="38" xfId="2" applyFont="1" applyFill="1" applyBorder="1" applyAlignment="1">
      <alignment horizontal="center" vertical="center"/>
    </xf>
    <xf numFmtId="0" fontId="2" fillId="0" borderId="39" xfId="1" applyBorder="1" applyAlignment="1">
      <alignment vertical="center"/>
    </xf>
    <xf numFmtId="0" fontId="2" fillId="0" borderId="40" xfId="1" applyBorder="1" applyAlignment="1">
      <alignment vertical="center"/>
    </xf>
    <xf numFmtId="0" fontId="2" fillId="0" borderId="48" xfId="1" applyBorder="1" applyAlignment="1">
      <alignment vertical="center"/>
    </xf>
    <xf numFmtId="0" fontId="2" fillId="0" borderId="49" xfId="1" applyBorder="1" applyAlignment="1">
      <alignment vertical="center"/>
    </xf>
    <xf numFmtId="0" fontId="2" fillId="0" borderId="50" xfId="1" applyBorder="1" applyAlignment="1">
      <alignment vertical="center"/>
    </xf>
    <xf numFmtId="0" fontId="5" fillId="0" borderId="13" xfId="1" applyFont="1" applyBorder="1" applyAlignment="1">
      <alignment horizontal="center" vertical="center" shrinkToFit="1"/>
    </xf>
    <xf numFmtId="0" fontId="5" fillId="0" borderId="8" xfId="1" applyFont="1" applyBorder="1" applyAlignment="1">
      <alignment horizontal="center" vertical="center" shrinkToFit="1"/>
    </xf>
    <xf numFmtId="0" fontId="5" fillId="0" borderId="12" xfId="1" applyFont="1" applyBorder="1" applyAlignment="1">
      <alignment horizontal="center" vertical="center" shrinkToFit="1"/>
    </xf>
    <xf numFmtId="176" fontId="5" fillId="0" borderId="38" xfId="2" applyNumberFormat="1" applyFont="1" applyFill="1" applyBorder="1" applyAlignment="1">
      <alignment horizontal="center" vertical="center" shrinkToFit="1"/>
    </xf>
    <xf numFmtId="176" fontId="5" fillId="0" borderId="39" xfId="2" applyNumberFormat="1" applyFont="1" applyFill="1" applyBorder="1" applyAlignment="1">
      <alignment horizontal="center" vertical="center" shrinkToFit="1"/>
    </xf>
    <xf numFmtId="176" fontId="5" fillId="0" borderId="40" xfId="2" applyNumberFormat="1" applyFont="1" applyFill="1" applyBorder="1" applyAlignment="1">
      <alignment horizontal="center" vertical="center" shrinkToFit="1"/>
    </xf>
    <xf numFmtId="176" fontId="5" fillId="0" borderId="48" xfId="2" applyNumberFormat="1" applyFont="1" applyFill="1" applyBorder="1" applyAlignment="1">
      <alignment horizontal="center" vertical="center" shrinkToFit="1"/>
    </xf>
    <xf numFmtId="176" fontId="5" fillId="0" borderId="49" xfId="2" applyNumberFormat="1" applyFont="1" applyFill="1" applyBorder="1" applyAlignment="1">
      <alignment horizontal="center" vertical="center" shrinkToFit="1"/>
    </xf>
    <xf numFmtId="176" fontId="5" fillId="0" borderId="50" xfId="2" applyNumberFormat="1" applyFont="1" applyFill="1" applyBorder="1" applyAlignment="1">
      <alignment horizontal="center" vertical="center" shrinkToFit="1"/>
    </xf>
    <xf numFmtId="38" fontId="9" fillId="0" borderId="1" xfId="2" applyFont="1" applyFill="1" applyBorder="1" applyAlignment="1">
      <alignment horizontal="right" vertical="center"/>
    </xf>
    <xf numFmtId="0" fontId="2" fillId="0" borderId="2" xfId="1" applyBorder="1" applyAlignment="1">
      <alignment horizontal="right" vertical="center"/>
    </xf>
    <xf numFmtId="0" fontId="2" fillId="0" borderId="5" xfId="1" applyBorder="1" applyAlignment="1">
      <alignment horizontal="right" vertical="center"/>
    </xf>
    <xf numFmtId="38" fontId="9" fillId="0" borderId="8" xfId="2" applyFont="1" applyFill="1" applyBorder="1" applyAlignment="1">
      <alignment horizontal="right" vertical="center"/>
    </xf>
    <xf numFmtId="38" fontId="9" fillId="0" borderId="12" xfId="2" applyFont="1" applyFill="1" applyBorder="1" applyAlignment="1">
      <alignment horizontal="right" vertical="center"/>
    </xf>
    <xf numFmtId="0" fontId="5" fillId="0" borderId="46" xfId="1" applyFont="1" applyBorder="1" applyAlignment="1">
      <alignment horizontal="center" vertical="center" shrinkToFit="1"/>
    </xf>
    <xf numFmtId="0" fontId="5" fillId="0" borderId="37" xfId="1" applyFont="1" applyBorder="1" applyAlignment="1">
      <alignment horizontal="center" vertical="center" shrinkToFit="1"/>
    </xf>
    <xf numFmtId="38" fontId="9" fillId="0" borderId="65" xfId="2" applyFont="1" applyFill="1" applyBorder="1" applyAlignment="1">
      <alignment horizontal="right" vertical="center"/>
    </xf>
    <xf numFmtId="0" fontId="2" fillId="0" borderId="37" xfId="1" applyBorder="1" applyAlignment="1">
      <alignment horizontal="right" vertical="center"/>
    </xf>
    <xf numFmtId="0" fontId="2" fillId="0" borderId="56" xfId="1" applyBorder="1" applyAlignment="1">
      <alignment horizontal="right" vertical="center"/>
    </xf>
    <xf numFmtId="0" fontId="5" fillId="0" borderId="9" xfId="1" applyFont="1" applyBorder="1" applyAlignment="1">
      <alignment horizontal="center" vertical="center" shrinkToFit="1"/>
    </xf>
    <xf numFmtId="38" fontId="9" fillId="0" borderId="72" xfId="2" applyFont="1" applyFill="1" applyBorder="1" applyAlignment="1">
      <alignment vertical="center"/>
    </xf>
    <xf numFmtId="0" fontId="2" fillId="0" borderId="6" xfId="1" applyBorder="1" applyAlignment="1">
      <alignment vertical="center"/>
    </xf>
    <xf numFmtId="0" fontId="2" fillId="0" borderId="55" xfId="1" applyBorder="1" applyAlignment="1">
      <alignment vertical="center"/>
    </xf>
    <xf numFmtId="0" fontId="5" fillId="0" borderId="6" xfId="1" applyFont="1" applyBorder="1" applyAlignment="1">
      <alignment horizontal="center" vertical="center" shrinkToFit="1"/>
    </xf>
    <xf numFmtId="0" fontId="5" fillId="2" borderId="22" xfId="1" applyFont="1" applyFill="1" applyBorder="1" applyAlignment="1">
      <alignment horizontal="center" vertical="center" textRotation="255"/>
    </xf>
    <xf numFmtId="0" fontId="5" fillId="2" borderId="28" xfId="1" applyFont="1" applyFill="1" applyBorder="1" applyAlignment="1">
      <alignment vertical="center"/>
    </xf>
    <xf numFmtId="0" fontId="5" fillId="2" borderId="23" xfId="1" applyFont="1" applyFill="1" applyBorder="1" applyAlignment="1">
      <alignment horizontal="center" vertical="center"/>
    </xf>
    <xf numFmtId="0" fontId="2" fillId="0" borderId="24" xfId="1" applyBorder="1" applyAlignment="1">
      <alignment horizontal="center" vertical="center"/>
    </xf>
    <xf numFmtId="0" fontId="2" fillId="0" borderId="19" xfId="1" applyBorder="1" applyAlignment="1">
      <alignment vertical="center"/>
    </xf>
    <xf numFmtId="0" fontId="2" fillId="0" borderId="29" xfId="1" applyBorder="1" applyAlignment="1">
      <alignment vertical="center"/>
    </xf>
    <xf numFmtId="0" fontId="5" fillId="2" borderId="4" xfId="1" applyFont="1" applyFill="1" applyBorder="1" applyAlignment="1" applyProtection="1">
      <alignment horizontal="center" vertical="center"/>
      <protection locked="0"/>
    </xf>
    <xf numFmtId="0" fontId="5" fillId="2" borderId="3" xfId="1" applyFont="1" applyFill="1" applyBorder="1" applyAlignment="1">
      <alignment horizontal="center" vertical="center"/>
    </xf>
    <xf numFmtId="0" fontId="5" fillId="2" borderId="25" xfId="1" applyFont="1" applyFill="1" applyBorder="1" applyAlignment="1">
      <alignment horizontal="center" vertical="center" textRotation="255"/>
    </xf>
    <xf numFmtId="0" fontId="2" fillId="0" borderId="31" xfId="1" applyBorder="1" applyAlignment="1">
      <alignment vertical="center"/>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63" xfId="1" applyFont="1" applyFill="1" applyBorder="1" applyAlignment="1" applyProtection="1">
      <alignment horizontal="center" vertical="center" wrapText="1"/>
      <protection locked="0"/>
    </xf>
    <xf numFmtId="0" fontId="9" fillId="2" borderId="20" xfId="1" applyFont="1" applyFill="1" applyBorder="1" applyAlignment="1" applyProtection="1">
      <alignment horizontal="center" vertical="center" wrapText="1"/>
      <protection locked="0"/>
    </xf>
    <xf numFmtId="0" fontId="9" fillId="2" borderId="64" xfId="1" applyFont="1" applyFill="1" applyBorder="1" applyAlignment="1" applyProtection="1">
      <alignment horizontal="center" vertical="center" wrapText="1"/>
      <protection locked="0"/>
    </xf>
    <xf numFmtId="177" fontId="5" fillId="0" borderId="69" xfId="2" applyNumberFormat="1" applyFont="1" applyFill="1" applyBorder="1" applyAlignment="1" applyProtection="1">
      <alignment horizontal="center" vertical="center"/>
      <protection locked="0"/>
    </xf>
    <xf numFmtId="0" fontId="2" fillId="0" borderId="74" xfId="1" applyBorder="1" applyAlignment="1">
      <alignment horizontal="center" vertical="center"/>
    </xf>
    <xf numFmtId="38" fontId="5" fillId="0" borderId="70" xfId="2" applyFont="1" applyFill="1" applyBorder="1" applyAlignment="1">
      <alignment horizontal="center" vertical="center" shrinkToFit="1"/>
    </xf>
    <xf numFmtId="38" fontId="5" fillId="0" borderId="75" xfId="2" applyFont="1" applyFill="1" applyBorder="1" applyAlignment="1">
      <alignment horizontal="center" vertical="center" shrinkToFit="1"/>
    </xf>
    <xf numFmtId="177" fontId="5" fillId="0" borderId="71" xfId="2" applyNumberFormat="1" applyFont="1" applyFill="1" applyBorder="1" applyAlignment="1" applyProtection="1">
      <alignment horizontal="center" vertical="center"/>
      <protection locked="0"/>
    </xf>
    <xf numFmtId="0" fontId="2" fillId="0" borderId="76" xfId="1" applyBorder="1" applyAlignment="1">
      <alignment horizontal="center" vertical="center"/>
    </xf>
    <xf numFmtId="38" fontId="5" fillId="0" borderId="0" xfId="2" applyFont="1" applyFill="1" applyBorder="1" applyAlignment="1">
      <alignment horizontal="center" vertical="center"/>
    </xf>
    <xf numFmtId="0" fontId="5" fillId="0" borderId="8" xfId="1" applyFont="1" applyBorder="1" applyAlignment="1">
      <alignment horizontal="center" vertical="center"/>
    </xf>
    <xf numFmtId="0" fontId="2" fillId="0" borderId="8" xfId="1" applyBorder="1" applyAlignment="1">
      <alignment horizontal="center" vertical="center"/>
    </xf>
    <xf numFmtId="0" fontId="5" fillId="0" borderId="2" xfId="1" applyFont="1" applyBorder="1" applyAlignment="1">
      <alignment horizontal="center" vertical="center"/>
    </xf>
    <xf numFmtId="0" fontId="2" fillId="0" borderId="2" xfId="1" applyBorder="1" applyAlignment="1">
      <alignment horizontal="center" vertical="center"/>
    </xf>
    <xf numFmtId="176" fontId="5" fillId="0" borderId="66" xfId="1" applyNumberFormat="1" applyFont="1" applyBorder="1" applyAlignment="1">
      <alignment horizontal="center" vertical="center" shrinkToFit="1"/>
    </xf>
    <xf numFmtId="176" fontId="5" fillId="0" borderId="70" xfId="1" applyNumberFormat="1" applyFont="1" applyBorder="1" applyAlignment="1">
      <alignment horizontal="center" vertical="center" shrinkToFit="1"/>
    </xf>
    <xf numFmtId="38" fontId="8" fillId="0" borderId="94" xfId="2" applyFont="1" applyFill="1" applyBorder="1" applyAlignment="1">
      <alignment horizontal="center" vertical="center" shrinkToFit="1"/>
    </xf>
    <xf numFmtId="38" fontId="8" fillId="0" borderId="93" xfId="2" applyFont="1" applyFill="1" applyBorder="1" applyAlignment="1">
      <alignment horizontal="center" vertical="center" shrinkToFit="1"/>
    </xf>
    <xf numFmtId="38" fontId="8" fillId="0" borderId="92" xfId="2" applyFont="1" applyFill="1" applyBorder="1" applyAlignment="1">
      <alignment horizontal="center" vertical="center" shrinkToFit="1"/>
    </xf>
    <xf numFmtId="40" fontId="5" fillId="0" borderId="8" xfId="2" applyNumberFormat="1" applyFont="1" applyFill="1" applyBorder="1" applyAlignment="1">
      <alignment horizontal="right" vertical="center" shrinkToFit="1"/>
    </xf>
    <xf numFmtId="40" fontId="5" fillId="0" borderId="9" xfId="2" applyNumberFormat="1" applyFont="1" applyFill="1" applyBorder="1" applyAlignment="1">
      <alignment horizontal="right" vertical="center" shrinkToFit="1"/>
    </xf>
    <xf numFmtId="38" fontId="5" fillId="0" borderId="98" xfId="2" applyFont="1" applyFill="1" applyBorder="1" applyAlignment="1">
      <alignment horizontal="right" vertical="center" shrinkToFit="1"/>
    </xf>
    <xf numFmtId="0" fontId="5" fillId="0" borderId="97" xfId="1" applyFont="1" applyBorder="1" applyAlignment="1">
      <alignment horizontal="right" vertical="center" shrinkToFit="1"/>
    </xf>
    <xf numFmtId="0" fontId="5" fillId="0" borderId="96" xfId="1" applyFont="1" applyBorder="1" applyAlignment="1">
      <alignment horizontal="right" vertical="center" shrinkToFit="1"/>
    </xf>
    <xf numFmtId="176" fontId="5" fillId="0" borderId="38" xfId="1" applyNumberFormat="1" applyFont="1" applyBorder="1" applyAlignment="1">
      <alignment horizontal="center" vertical="center" shrinkToFit="1"/>
    </xf>
    <xf numFmtId="176" fontId="5" fillId="0" borderId="39" xfId="1" applyNumberFormat="1" applyFont="1" applyBorder="1" applyAlignment="1">
      <alignment horizontal="center" vertical="center" shrinkToFit="1"/>
    </xf>
    <xf numFmtId="176" fontId="5" fillId="0" borderId="40" xfId="1" applyNumberFormat="1" applyFont="1" applyBorder="1" applyAlignment="1">
      <alignment horizontal="center" vertical="center" shrinkToFit="1"/>
    </xf>
    <xf numFmtId="176" fontId="5" fillId="0" borderId="48" xfId="1" applyNumberFormat="1" applyFont="1" applyBorder="1" applyAlignment="1">
      <alignment horizontal="center" vertical="center" shrinkToFit="1"/>
    </xf>
    <xf numFmtId="176" fontId="5" fillId="0" borderId="49" xfId="1" applyNumberFormat="1" applyFont="1" applyBorder="1" applyAlignment="1">
      <alignment horizontal="center" vertical="center" shrinkToFit="1"/>
    </xf>
    <xf numFmtId="176" fontId="5" fillId="0" borderId="50" xfId="1" applyNumberFormat="1" applyFont="1" applyBorder="1" applyAlignment="1">
      <alignment horizontal="center" vertical="center" shrinkToFit="1"/>
    </xf>
    <xf numFmtId="40" fontId="5" fillId="0" borderId="42" xfId="2" applyNumberFormat="1" applyFont="1" applyFill="1" applyBorder="1" applyAlignment="1">
      <alignment horizontal="right" vertical="center" shrinkToFit="1"/>
    </xf>
    <xf numFmtId="40" fontId="5" fillId="0" borderId="24" xfId="2" applyNumberFormat="1" applyFont="1" applyFill="1" applyBorder="1" applyAlignment="1">
      <alignment horizontal="right" vertical="center" shrinkToFit="1"/>
    </xf>
    <xf numFmtId="40" fontId="5" fillId="3" borderId="8" xfId="2" applyNumberFormat="1" applyFont="1" applyFill="1" applyBorder="1" applyAlignment="1">
      <alignment horizontal="right" vertical="center" shrinkToFit="1"/>
    </xf>
    <xf numFmtId="40" fontId="5" fillId="3" borderId="9" xfId="2" applyNumberFormat="1" applyFont="1" applyFill="1" applyBorder="1" applyAlignment="1">
      <alignment horizontal="right" vertical="center" shrinkToFit="1"/>
    </xf>
    <xf numFmtId="38" fontId="5" fillId="0" borderId="94" xfId="2" applyFont="1" applyFill="1" applyBorder="1" applyAlignment="1">
      <alignment horizontal="right" vertical="center" shrinkToFit="1"/>
    </xf>
    <xf numFmtId="0" fontId="5" fillId="0" borderId="93" xfId="1" applyFont="1" applyBorder="1" applyAlignment="1">
      <alignment horizontal="right" vertical="center" shrinkToFit="1"/>
    </xf>
    <xf numFmtId="0" fontId="5" fillId="0" borderId="92" xfId="1" applyFont="1" applyBorder="1" applyAlignment="1">
      <alignment horizontal="right" vertical="center" shrinkToFit="1"/>
    </xf>
    <xf numFmtId="0" fontId="11" fillId="2" borderId="17" xfId="1" applyFont="1" applyFill="1" applyBorder="1" applyAlignment="1">
      <alignment horizontal="center" wrapText="1"/>
    </xf>
    <xf numFmtId="0" fontId="11" fillId="2" borderId="18" xfId="1" applyFont="1" applyFill="1" applyBorder="1" applyAlignment="1">
      <alignment horizontal="center" wrapText="1"/>
    </xf>
    <xf numFmtId="40" fontId="5" fillId="3" borderId="42" xfId="2" applyNumberFormat="1" applyFont="1" applyFill="1" applyBorder="1" applyAlignment="1">
      <alignment horizontal="right" vertical="center" shrinkToFit="1"/>
    </xf>
    <xf numFmtId="40" fontId="5" fillId="3" borderId="24" xfId="2" applyNumberFormat="1" applyFont="1" applyFill="1" applyBorder="1" applyAlignment="1">
      <alignment horizontal="right" vertical="center" shrinkToFit="1"/>
    </xf>
    <xf numFmtId="40" fontId="5" fillId="3" borderId="11" xfId="2" applyNumberFormat="1" applyFont="1" applyFill="1" applyBorder="1" applyAlignment="1">
      <alignment horizontal="right" vertical="center" shrinkToFit="1"/>
    </xf>
    <xf numFmtId="40" fontId="5" fillId="3" borderId="52" xfId="2" applyNumberFormat="1" applyFont="1" applyFill="1" applyBorder="1" applyAlignment="1">
      <alignment horizontal="right" vertical="center" shrinkToFit="1"/>
    </xf>
    <xf numFmtId="0" fontId="6" fillId="2" borderId="7" xfId="1" applyFont="1" applyFill="1" applyBorder="1" applyAlignment="1">
      <alignment horizontal="distributed" vertical="center"/>
    </xf>
    <xf numFmtId="0" fontId="2" fillId="2" borderId="8" xfId="1" applyFill="1" applyBorder="1" applyAlignment="1">
      <alignment horizontal="distributed"/>
    </xf>
    <xf numFmtId="0" fontId="2" fillId="2" borderId="9" xfId="1" applyFill="1" applyBorder="1" applyAlignment="1">
      <alignment horizontal="distributed"/>
    </xf>
    <xf numFmtId="0" fontId="14" fillId="2" borderId="7" xfId="1" applyFont="1" applyFill="1" applyBorder="1" applyAlignment="1">
      <alignment horizontal="distributed" vertical="center"/>
    </xf>
    <xf numFmtId="0" fontId="14" fillId="2" borderId="9" xfId="1" applyFont="1" applyFill="1" applyBorder="1" applyAlignment="1">
      <alignment horizontal="distributed" vertical="center"/>
    </xf>
    <xf numFmtId="0" fontId="6" fillId="2" borderId="16" xfId="1" applyFont="1" applyFill="1" applyBorder="1" applyAlignment="1">
      <alignment horizontal="distributed" vertical="center"/>
    </xf>
    <xf numFmtId="0" fontId="6" fillId="2" borderId="17" xfId="1" applyFont="1" applyFill="1" applyBorder="1" applyAlignment="1">
      <alignment horizontal="distributed" vertical="center"/>
    </xf>
    <xf numFmtId="0" fontId="6" fillId="2" borderId="18" xfId="1" applyFont="1" applyFill="1" applyBorder="1" applyAlignment="1">
      <alignment horizontal="distributed" vertical="center"/>
    </xf>
    <xf numFmtId="0" fontId="6" fillId="2" borderId="63" xfId="1" applyFont="1" applyFill="1" applyBorder="1" applyAlignment="1">
      <alignment horizontal="distributed" vertical="center"/>
    </xf>
    <xf numFmtId="0" fontId="6" fillId="2" borderId="29" xfId="1" applyFont="1" applyFill="1" applyBorder="1" applyAlignment="1">
      <alignment horizontal="distributed" vertical="center"/>
    </xf>
    <xf numFmtId="0" fontId="5" fillId="0" borderId="0" xfId="1" applyFont="1" applyAlignment="1">
      <alignment horizontal="center" vertical="center"/>
    </xf>
    <xf numFmtId="0" fontId="5" fillId="2" borderId="28" xfId="1" applyFont="1" applyFill="1" applyBorder="1" applyAlignment="1">
      <alignment horizontal="center" vertical="center" textRotation="255"/>
    </xf>
    <xf numFmtId="0" fontId="5" fillId="2" borderId="24" xfId="1" applyFont="1" applyFill="1" applyBorder="1" applyAlignment="1">
      <alignment horizontal="center" vertical="center"/>
    </xf>
    <xf numFmtId="0" fontId="5" fillId="2" borderId="19" xfId="1" applyFont="1" applyFill="1" applyBorder="1" applyAlignment="1">
      <alignment horizontal="center" vertical="center"/>
    </xf>
    <xf numFmtId="0" fontId="5" fillId="2" borderId="29" xfId="1" applyFont="1" applyFill="1" applyBorder="1" applyAlignment="1">
      <alignment horizontal="center" vertical="center"/>
    </xf>
    <xf numFmtId="0" fontId="5" fillId="2" borderId="23" xfId="1" applyFont="1" applyFill="1" applyBorder="1" applyAlignment="1" applyProtection="1">
      <alignment horizontal="center" vertical="center" wrapText="1"/>
      <protection locked="0"/>
    </xf>
    <xf numFmtId="0" fontId="2" fillId="0" borderId="24" xfId="1" applyBorder="1" applyAlignment="1">
      <alignment horizontal="center" vertical="center" wrapText="1"/>
    </xf>
    <xf numFmtId="0" fontId="5" fillId="2" borderId="31" xfId="1" applyFont="1" applyFill="1" applyBorder="1" applyAlignment="1">
      <alignment horizontal="center" vertical="center" textRotation="255"/>
    </xf>
    <xf numFmtId="0" fontId="5" fillId="2" borderId="1" xfId="1" applyFont="1" applyFill="1" applyBorder="1" applyAlignment="1">
      <alignment horizontal="center" vertical="center"/>
    </xf>
    <xf numFmtId="0" fontId="5" fillId="2" borderId="2" xfId="1" applyFont="1" applyFill="1" applyBorder="1" applyAlignment="1">
      <alignment horizontal="center" vertical="center"/>
    </xf>
    <xf numFmtId="0" fontId="6" fillId="2" borderId="1" xfId="1" applyFont="1" applyFill="1" applyBorder="1" applyAlignment="1">
      <alignment horizontal="distributed" vertical="center"/>
    </xf>
    <xf numFmtId="0" fontId="2" fillId="2" borderId="2" xfId="1" applyFill="1" applyBorder="1" applyAlignment="1">
      <alignment horizontal="distributed"/>
    </xf>
    <xf numFmtId="0" fontId="2" fillId="2" borderId="3" xfId="1" applyFill="1" applyBorder="1" applyAlignment="1">
      <alignment horizontal="distributed"/>
    </xf>
    <xf numFmtId="0" fontId="6" fillId="2" borderId="59" xfId="1" applyFont="1" applyFill="1" applyBorder="1" applyAlignment="1">
      <alignment horizontal="distributed" vertical="center"/>
    </xf>
    <xf numFmtId="0" fontId="2" fillId="2" borderId="86" xfId="1" applyFill="1" applyBorder="1" applyAlignment="1">
      <alignment horizontal="distributed"/>
    </xf>
    <xf numFmtId="0" fontId="15" fillId="2" borderId="7" xfId="1" applyFont="1" applyFill="1" applyBorder="1" applyAlignment="1">
      <alignment horizontal="distributed" vertical="center"/>
    </xf>
    <xf numFmtId="0" fontId="16" fillId="2" borderId="9" xfId="1" applyFont="1" applyFill="1" applyBorder="1" applyAlignment="1">
      <alignment horizontal="distributed"/>
    </xf>
    <xf numFmtId="38" fontId="9" fillId="0" borderId="7" xfId="2" applyFont="1" applyFill="1" applyBorder="1" applyAlignment="1">
      <alignment horizontal="center" vertical="center"/>
    </xf>
    <xf numFmtId="38" fontId="9" fillId="0" borderId="8" xfId="2" applyFont="1" applyFill="1" applyBorder="1" applyAlignment="1">
      <alignment horizontal="center" vertical="center"/>
    </xf>
    <xf numFmtId="38" fontId="9" fillId="0" borderId="12" xfId="2" applyFont="1" applyFill="1" applyBorder="1" applyAlignment="1">
      <alignment horizontal="center" vertical="center"/>
    </xf>
    <xf numFmtId="176" fontId="5" fillId="0" borderId="99" xfId="1" applyNumberFormat="1" applyFont="1" applyBorder="1" applyAlignment="1">
      <alignment horizontal="center" vertical="center" shrinkToFit="1"/>
    </xf>
    <xf numFmtId="38" fontId="5" fillId="0" borderId="100" xfId="2" applyFont="1" applyFill="1" applyBorder="1" applyAlignment="1">
      <alignment horizontal="center" vertical="center"/>
    </xf>
    <xf numFmtId="38" fontId="5" fillId="0" borderId="101" xfId="2" applyFont="1" applyFill="1" applyBorder="1" applyAlignment="1">
      <alignment horizontal="center" vertical="center"/>
    </xf>
    <xf numFmtId="38" fontId="5" fillId="0" borderId="102" xfId="2" applyFont="1" applyFill="1" applyBorder="1" applyAlignment="1">
      <alignment horizontal="center" vertical="center"/>
    </xf>
    <xf numFmtId="0" fontId="2" fillId="0" borderId="67" xfId="1" applyBorder="1" applyAlignment="1">
      <alignment horizontal="center"/>
    </xf>
    <xf numFmtId="0" fontId="2" fillId="0" borderId="103" xfId="1" applyBorder="1" applyAlignment="1">
      <alignment horizontal="center"/>
    </xf>
    <xf numFmtId="176" fontId="5" fillId="3" borderId="46" xfId="1" applyNumberFormat="1" applyFont="1" applyFill="1" applyBorder="1" applyAlignment="1">
      <alignment horizontal="right" vertical="center" shrinkToFit="1"/>
    </xf>
    <xf numFmtId="176" fontId="5" fillId="0" borderId="68" xfId="1" applyNumberFormat="1" applyFont="1" applyBorder="1" applyAlignment="1">
      <alignment horizontal="center" vertical="center" shrinkToFit="1"/>
    </xf>
    <xf numFmtId="38" fontId="5" fillId="0" borderId="104" xfId="2" applyFont="1" applyFill="1" applyBorder="1" applyAlignment="1">
      <alignment horizontal="center" vertical="center"/>
    </xf>
    <xf numFmtId="38" fontId="5" fillId="0" borderId="105" xfId="2" applyFont="1" applyFill="1" applyBorder="1" applyAlignment="1">
      <alignment horizontal="center" vertical="center"/>
    </xf>
    <xf numFmtId="38" fontId="5" fillId="0" borderId="106" xfId="2" applyFont="1" applyFill="1" applyBorder="1" applyAlignment="1">
      <alignment horizontal="center" vertical="center"/>
    </xf>
    <xf numFmtId="0" fontId="2" fillId="0" borderId="49" xfId="1" applyBorder="1" applyAlignment="1">
      <alignment horizontal="center"/>
    </xf>
    <xf numFmtId="0" fontId="2" fillId="0" borderId="50" xfId="1" applyBorder="1" applyAlignment="1">
      <alignment horizontal="center"/>
    </xf>
    <xf numFmtId="0" fontId="5" fillId="0" borderId="107" xfId="1" applyFont="1" applyBorder="1" applyAlignment="1">
      <alignment horizontal="center" vertical="center"/>
    </xf>
    <xf numFmtId="0" fontId="5" fillId="0" borderId="108" xfId="1" applyFont="1" applyBorder="1" applyAlignment="1">
      <alignment horizontal="center" vertical="center"/>
    </xf>
    <xf numFmtId="176" fontId="5" fillId="0" borderId="109" xfId="1" applyNumberFormat="1" applyFont="1" applyBorder="1" applyAlignment="1">
      <alignment horizontal="right" vertical="center" shrinkToFit="1"/>
    </xf>
    <xf numFmtId="176" fontId="5" fillId="0" borderId="110" xfId="1" applyNumberFormat="1" applyFont="1" applyBorder="1" applyAlignment="1">
      <alignment horizontal="right" vertical="center" shrinkToFit="1"/>
    </xf>
    <xf numFmtId="176" fontId="5" fillId="3" borderId="108" xfId="1" applyNumberFormat="1" applyFont="1" applyFill="1" applyBorder="1" applyAlignment="1">
      <alignment horizontal="right" vertical="center" shrinkToFit="1"/>
    </xf>
    <xf numFmtId="38" fontId="5" fillId="0" borderId="111" xfId="2" applyFont="1" applyFill="1" applyBorder="1" applyAlignment="1">
      <alignment horizontal="center" vertical="center"/>
    </xf>
    <xf numFmtId="38" fontId="5" fillId="0" borderId="112" xfId="2" applyFont="1" applyFill="1" applyBorder="1" applyAlignment="1">
      <alignment horizontal="center" vertical="center"/>
    </xf>
    <xf numFmtId="38" fontId="5" fillId="0" borderId="113" xfId="2" applyFont="1" applyFill="1" applyBorder="1" applyAlignment="1">
      <alignment horizontal="center" vertical="center"/>
    </xf>
    <xf numFmtId="38" fontId="5" fillId="0" borderId="107" xfId="1" applyNumberFormat="1" applyFont="1" applyBorder="1" applyAlignment="1">
      <alignment vertical="center" shrinkToFit="1"/>
    </xf>
    <xf numFmtId="38" fontId="8" fillId="0" borderId="114" xfId="2" applyFont="1" applyFill="1" applyBorder="1" applyAlignment="1">
      <alignment horizontal="center" vertical="center"/>
    </xf>
    <xf numFmtId="38" fontId="5" fillId="0" borderId="115" xfId="2" applyFont="1" applyFill="1" applyBorder="1" applyAlignment="1">
      <alignment vertical="center"/>
    </xf>
    <xf numFmtId="176" fontId="5" fillId="0" borderId="116" xfId="2" applyNumberFormat="1" applyFont="1" applyFill="1" applyBorder="1" applyAlignment="1" applyProtection="1">
      <alignment horizontal="right" vertical="center" shrinkToFit="1"/>
      <protection locked="0"/>
    </xf>
    <xf numFmtId="38" fontId="9" fillId="0" borderId="117" xfId="2" applyFont="1" applyFill="1" applyBorder="1" applyAlignment="1">
      <alignment vertical="center"/>
    </xf>
    <xf numFmtId="0" fontId="5" fillId="0" borderId="10" xfId="1" applyFont="1" applyBorder="1" applyAlignment="1">
      <alignment horizontal="center" vertical="center"/>
    </xf>
    <xf numFmtId="176" fontId="5" fillId="3" borderId="47" xfId="1" applyNumberFormat="1" applyFont="1" applyFill="1" applyBorder="1" applyAlignment="1">
      <alignment horizontal="right" vertical="center" shrinkToFit="1"/>
    </xf>
    <xf numFmtId="176" fontId="5" fillId="0" borderId="118" xfId="1" applyNumberFormat="1" applyFont="1" applyBorder="1" applyAlignment="1">
      <alignment horizontal="center" vertical="center" shrinkToFit="1"/>
    </xf>
    <xf numFmtId="176" fontId="5" fillId="0" borderId="119" xfId="1" applyNumberFormat="1" applyFont="1" applyBorder="1" applyAlignment="1">
      <alignment horizontal="center" vertical="center" shrinkToFit="1"/>
    </xf>
    <xf numFmtId="38" fontId="5" fillId="0" borderId="120" xfId="2" applyFont="1" applyFill="1" applyBorder="1" applyAlignment="1">
      <alignment horizontal="center" vertical="center"/>
    </xf>
    <xf numFmtId="38" fontId="5" fillId="0" borderId="121" xfId="2" applyFont="1" applyFill="1" applyBorder="1" applyAlignment="1">
      <alignment horizontal="center" vertical="center"/>
    </xf>
    <xf numFmtId="38" fontId="8" fillId="0" borderId="122" xfId="2" applyFont="1" applyFill="1" applyBorder="1" applyAlignment="1">
      <alignment horizontal="center" vertical="center" shrinkToFit="1"/>
    </xf>
    <xf numFmtId="38" fontId="5" fillId="3" borderId="0" xfId="2" applyFont="1" applyFill="1" applyBorder="1" applyAlignment="1">
      <alignment horizontal="center" vertical="center"/>
    </xf>
    <xf numFmtId="38" fontId="5" fillId="0" borderId="120" xfId="2" applyFont="1" applyFill="1" applyBorder="1" applyAlignment="1">
      <alignment horizontal="center" vertical="center"/>
    </xf>
    <xf numFmtId="38" fontId="5" fillId="0" borderId="119" xfId="2" applyFont="1" applyFill="1" applyBorder="1" applyAlignment="1">
      <alignment horizontal="center" vertical="center"/>
    </xf>
    <xf numFmtId="38" fontId="5" fillId="0" borderId="123" xfId="2" applyFont="1" applyFill="1" applyBorder="1" applyAlignment="1">
      <alignment horizontal="center" vertical="center"/>
    </xf>
    <xf numFmtId="0" fontId="2" fillId="0" borderId="124" xfId="1" applyBorder="1"/>
    <xf numFmtId="38" fontId="8" fillId="0" borderId="125" xfId="2" applyFont="1" applyFill="1" applyBorder="1" applyAlignment="1">
      <alignment horizontal="center" vertical="center"/>
    </xf>
    <xf numFmtId="0" fontId="2" fillId="0" borderId="126" xfId="1" applyBorder="1" applyAlignment="1">
      <alignment horizontal="center" vertical="center"/>
    </xf>
    <xf numFmtId="38" fontId="5" fillId="0" borderId="127" xfId="2" applyFont="1" applyFill="1" applyBorder="1" applyAlignment="1">
      <alignment horizontal="center" vertical="center" shrinkToFit="1"/>
    </xf>
    <xf numFmtId="179" fontId="9" fillId="3" borderId="91" xfId="1" applyNumberFormat="1" applyFont="1" applyFill="1" applyBorder="1" applyAlignment="1">
      <alignment horizontal="right" vertical="center"/>
    </xf>
    <xf numFmtId="0" fontId="5" fillId="0" borderId="63" xfId="1" applyFont="1" applyBorder="1" applyAlignment="1" applyProtection="1">
      <alignment horizontal="center" vertical="top" textRotation="255"/>
      <protection locked="0"/>
    </xf>
    <xf numFmtId="0" fontId="5" fillId="0" borderId="78" xfId="1" applyFont="1" applyBorder="1" applyAlignment="1">
      <alignment horizontal="center" vertical="center"/>
    </xf>
    <xf numFmtId="0" fontId="5" fillId="0" borderId="128" xfId="1" applyFont="1" applyBorder="1" applyAlignment="1">
      <alignment horizontal="center" vertical="center"/>
    </xf>
    <xf numFmtId="0" fontId="5" fillId="0" borderId="79" xfId="1" applyFont="1" applyBorder="1" applyAlignment="1">
      <alignment horizontal="center" vertical="center"/>
    </xf>
    <xf numFmtId="176" fontId="5" fillId="4" borderId="77" xfId="1" applyNumberFormat="1" applyFont="1" applyFill="1" applyBorder="1" applyAlignment="1">
      <alignment horizontal="right" vertical="center" shrinkToFit="1"/>
    </xf>
    <xf numFmtId="38" fontId="5" fillId="0" borderId="129" xfId="2" applyFont="1" applyFill="1" applyBorder="1" applyAlignment="1">
      <alignment horizontal="center" vertical="center"/>
    </xf>
    <xf numFmtId="38" fontId="5" fillId="0" borderId="130" xfId="2" applyFont="1" applyFill="1" applyBorder="1" applyAlignment="1">
      <alignment horizontal="center" vertical="center"/>
    </xf>
    <xf numFmtId="38" fontId="5" fillId="0" borderId="131" xfId="2" applyFont="1" applyFill="1" applyBorder="1" applyAlignment="1">
      <alignment vertical="center"/>
    </xf>
    <xf numFmtId="176" fontId="5" fillId="0" borderId="132" xfId="2" applyNumberFormat="1" applyFont="1" applyFill="1" applyBorder="1" applyAlignment="1" applyProtection="1">
      <alignment horizontal="right" vertical="center" shrinkToFit="1"/>
      <protection locked="0"/>
    </xf>
    <xf numFmtId="176" fontId="5" fillId="0" borderId="78" xfId="1" applyNumberFormat="1" applyFont="1" applyBorder="1" applyAlignment="1">
      <alignment horizontal="right" vertical="center" shrinkToFit="1"/>
    </xf>
    <xf numFmtId="176" fontId="5" fillId="0" borderId="60" xfId="2" applyNumberFormat="1" applyFont="1" applyFill="1" applyBorder="1" applyAlignment="1">
      <alignment horizontal="center" vertical="center" shrinkToFit="1"/>
    </xf>
    <xf numFmtId="176" fontId="5" fillId="0" borderId="61" xfId="2" applyNumberFormat="1" applyFont="1" applyFill="1" applyBorder="1" applyAlignment="1">
      <alignment horizontal="center" vertical="center" shrinkToFit="1"/>
    </xf>
    <xf numFmtId="176" fontId="5" fillId="0" borderId="62" xfId="2" applyNumberFormat="1" applyFont="1" applyFill="1" applyBorder="1" applyAlignment="1">
      <alignment horizontal="center" vertical="center" shrinkToFit="1"/>
    </xf>
    <xf numFmtId="176" fontId="5" fillId="0" borderId="46" xfId="1" applyNumberFormat="1" applyFont="1" applyBorder="1" applyAlignment="1">
      <alignment vertical="center"/>
    </xf>
    <xf numFmtId="0" fontId="5" fillId="0" borderId="107" xfId="1" applyFont="1" applyBorder="1" applyAlignment="1">
      <alignment horizontal="center" vertical="center" shrinkToFit="1"/>
    </xf>
    <xf numFmtId="0" fontId="5" fillId="0" borderId="108" xfId="1" applyFont="1" applyBorder="1" applyAlignment="1">
      <alignment horizontal="center" vertical="center" shrinkToFit="1"/>
    </xf>
    <xf numFmtId="0" fontId="5" fillId="0" borderId="114" xfId="1" applyFont="1" applyBorder="1" applyAlignment="1">
      <alignment horizontal="center" vertical="center" shrinkToFit="1"/>
    </xf>
    <xf numFmtId="176" fontId="5" fillId="0" borderId="109" xfId="1" applyNumberFormat="1" applyFont="1" applyBorder="1" applyAlignment="1">
      <alignment vertical="center"/>
    </xf>
    <xf numFmtId="176" fontId="5" fillId="0" borderId="110" xfId="1" applyNumberFormat="1" applyFont="1" applyBorder="1" applyAlignment="1">
      <alignment vertical="center"/>
    </xf>
    <xf numFmtId="176" fontId="5" fillId="0" borderId="114" xfId="1" applyNumberFormat="1" applyFont="1" applyBorder="1" applyAlignment="1">
      <alignment horizontal="right" vertical="center" shrinkToFit="1"/>
    </xf>
    <xf numFmtId="38" fontId="9" fillId="0" borderId="133" xfId="2" applyFont="1" applyFill="1" applyBorder="1" applyAlignment="1">
      <alignment vertical="center"/>
    </xf>
    <xf numFmtId="0" fontId="2" fillId="0" borderId="134" xfId="1" applyBorder="1" applyAlignment="1">
      <alignment vertical="center"/>
    </xf>
    <xf numFmtId="0" fontId="2" fillId="0" borderId="135" xfId="1" applyBorder="1" applyAlignment="1">
      <alignment vertical="center"/>
    </xf>
    <xf numFmtId="0" fontId="5" fillId="0" borderId="10" xfId="1" applyFont="1" applyBorder="1" applyAlignment="1">
      <alignment horizontal="center" vertical="center" shrinkToFit="1"/>
    </xf>
    <xf numFmtId="0" fontId="5" fillId="0" borderId="0" xfId="1" applyFont="1" applyAlignment="1">
      <alignment horizontal="center" vertical="center" shrinkToFit="1"/>
    </xf>
    <xf numFmtId="0" fontId="5" fillId="0" borderId="136" xfId="1" applyFont="1" applyBorder="1" applyAlignment="1">
      <alignment horizontal="center" vertical="center" shrinkToFit="1"/>
    </xf>
    <xf numFmtId="176" fontId="5" fillId="0" borderId="44" xfId="1" applyNumberFormat="1" applyFont="1" applyBorder="1" applyAlignment="1">
      <alignment vertical="center"/>
    </xf>
    <xf numFmtId="176" fontId="5" fillId="0" borderId="47" xfId="1" applyNumberFormat="1" applyFont="1" applyBorder="1" applyAlignment="1">
      <alignment vertical="center"/>
    </xf>
    <xf numFmtId="176" fontId="5" fillId="0" borderId="137" xfId="1" applyNumberFormat="1" applyFont="1" applyBorder="1" applyAlignment="1">
      <alignment horizontal="center" vertical="center" shrinkToFit="1"/>
    </xf>
    <xf numFmtId="176" fontId="5" fillId="0" borderId="138" xfId="1" applyNumberFormat="1" applyFont="1" applyBorder="1" applyAlignment="1">
      <alignment horizontal="center" vertical="center" shrinkToFit="1"/>
    </xf>
    <xf numFmtId="179" fontId="9" fillId="0" borderId="139" xfId="1" applyNumberFormat="1" applyFont="1" applyBorder="1" applyAlignment="1">
      <alignment horizontal="right" vertical="center"/>
    </xf>
    <xf numFmtId="0" fontId="9" fillId="0" borderId="0" xfId="1" applyFont="1" applyAlignment="1">
      <alignment horizontal="right" vertical="center"/>
    </xf>
    <xf numFmtId="0" fontId="9" fillId="0" borderId="136" xfId="1" applyFont="1" applyBorder="1" applyAlignment="1">
      <alignment horizontal="right" vertical="center"/>
    </xf>
    <xf numFmtId="0" fontId="5" fillId="0" borderId="63" xfId="1" applyFont="1" applyBorder="1" applyAlignment="1" applyProtection="1">
      <alignment horizontal="center" vertical="top" textRotation="255" shrinkToFit="1"/>
      <protection locked="0"/>
    </xf>
    <xf numFmtId="0" fontId="5" fillId="0" borderId="78" xfId="1" applyFont="1" applyBorder="1" applyAlignment="1">
      <alignment horizontal="center" vertical="center" shrinkToFit="1"/>
    </xf>
    <xf numFmtId="0" fontId="5" fillId="0" borderId="128" xfId="1" applyFont="1" applyBorder="1" applyAlignment="1">
      <alignment horizontal="center" vertical="center" shrinkToFit="1"/>
    </xf>
    <xf numFmtId="0" fontId="5" fillId="0" borderId="79" xfId="1" applyFont="1" applyBorder="1" applyAlignment="1">
      <alignment horizontal="center" vertical="center" shrinkToFit="1"/>
    </xf>
    <xf numFmtId="176" fontId="5" fillId="0" borderId="79" xfId="1" applyNumberFormat="1" applyFont="1" applyBorder="1" applyAlignment="1">
      <alignment horizontal="right" vertical="center" shrinkToFit="1"/>
    </xf>
    <xf numFmtId="176" fontId="5" fillId="0" borderId="78" xfId="1" applyNumberFormat="1" applyFont="1" applyBorder="1" applyAlignment="1">
      <alignment vertical="center"/>
    </xf>
    <xf numFmtId="38" fontId="5" fillId="0" borderId="81" xfId="2" applyFont="1" applyFill="1" applyBorder="1" applyAlignment="1">
      <alignment vertical="center"/>
    </xf>
  </cellXfs>
  <cellStyles count="4">
    <cellStyle name="桁区切り 2" xfId="2" xr:uid="{00000000-0005-0000-0000-000000000000}"/>
    <cellStyle name="標準" xfId="0" builtinId="0"/>
    <cellStyle name="標準 2" xfId="1" xr:uid="{00000000-0005-0000-0000-000002000000}"/>
    <cellStyle name="標準 3" xfId="3" xr:uid="{918861F9-3CD6-4E72-8644-9CDD27407685}"/>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14</xdr:col>
      <xdr:colOff>114300</xdr:colOff>
      <xdr:row>35</xdr:row>
      <xdr:rowOff>106680</xdr:rowOff>
    </xdr:from>
    <xdr:to>
      <xdr:col>29</xdr:col>
      <xdr:colOff>245745</xdr:colOff>
      <xdr:row>47</xdr:row>
      <xdr:rowOff>95250</xdr:rowOff>
    </xdr:to>
    <xdr:sp macro="" textlink="">
      <xdr:nvSpPr>
        <xdr:cNvPr id="2" name="AutoShape 30335">
          <a:extLst>
            <a:ext uri="{FF2B5EF4-FFF2-40B4-BE49-F238E27FC236}">
              <a16:creationId xmlns:a16="http://schemas.microsoft.com/office/drawing/2014/main" id="{5B10DC75-DA54-48A5-9A4A-44E8D9480331}"/>
            </a:ext>
          </a:extLst>
        </xdr:cNvPr>
        <xdr:cNvSpPr>
          <a:spLocks noChangeAspect="1" noChangeArrowheads="1"/>
        </xdr:cNvSpPr>
      </xdr:nvSpPr>
      <xdr:spPr bwMode="auto">
        <a:xfrm>
          <a:off x="10812780" y="10142220"/>
          <a:ext cx="6979920" cy="3703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14</xdr:col>
      <xdr:colOff>83820</xdr:colOff>
      <xdr:row>35</xdr:row>
      <xdr:rowOff>121920</xdr:rowOff>
    </xdr:from>
    <xdr:to>
      <xdr:col>29</xdr:col>
      <xdr:colOff>224790</xdr:colOff>
      <xdr:row>47</xdr:row>
      <xdr:rowOff>95250</xdr:rowOff>
    </xdr:to>
    <xdr:sp macro="" textlink="">
      <xdr:nvSpPr>
        <xdr:cNvPr id="3" name="AutoShape 15878">
          <a:extLst>
            <a:ext uri="{FF2B5EF4-FFF2-40B4-BE49-F238E27FC236}">
              <a16:creationId xmlns:a16="http://schemas.microsoft.com/office/drawing/2014/main" id="{F1BB592C-1953-48F3-854B-19196423306B}"/>
            </a:ext>
          </a:extLst>
        </xdr:cNvPr>
        <xdr:cNvSpPr>
          <a:spLocks noChangeAspect="1" noChangeArrowheads="1"/>
        </xdr:cNvSpPr>
      </xdr:nvSpPr>
      <xdr:spPr bwMode="auto">
        <a:xfrm>
          <a:off x="10782300" y="10157460"/>
          <a:ext cx="6987540" cy="3695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30</xdr:col>
      <xdr:colOff>419100</xdr:colOff>
      <xdr:row>28</xdr:row>
      <xdr:rowOff>68580</xdr:rowOff>
    </xdr:from>
    <xdr:to>
      <xdr:col>44</xdr:col>
      <xdr:colOff>266700</xdr:colOff>
      <xdr:row>47</xdr:row>
      <xdr:rowOff>57150</xdr:rowOff>
    </xdr:to>
    <xdr:sp macro="" textlink="">
      <xdr:nvSpPr>
        <xdr:cNvPr id="4" name="AutoShape 2285">
          <a:extLst>
            <a:ext uri="{FF2B5EF4-FFF2-40B4-BE49-F238E27FC236}">
              <a16:creationId xmlns:a16="http://schemas.microsoft.com/office/drawing/2014/main" id="{2F9343E9-48F2-490B-B443-C63362BE9075}"/>
            </a:ext>
          </a:extLst>
        </xdr:cNvPr>
        <xdr:cNvSpPr>
          <a:spLocks noChangeAspect="1" noChangeArrowheads="1"/>
        </xdr:cNvSpPr>
      </xdr:nvSpPr>
      <xdr:spPr bwMode="auto">
        <a:xfrm>
          <a:off x="18989040" y="8237220"/>
          <a:ext cx="9753600" cy="5570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 name="Line 1">
          <a:extLst>
            <a:ext uri="{FF2B5EF4-FFF2-40B4-BE49-F238E27FC236}">
              <a16:creationId xmlns:a16="http://schemas.microsoft.com/office/drawing/2014/main" id="{D7A5B685-B0A7-4575-B592-7BD405C70DF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 name="Line 2">
          <a:extLst>
            <a:ext uri="{FF2B5EF4-FFF2-40B4-BE49-F238E27FC236}">
              <a16:creationId xmlns:a16="http://schemas.microsoft.com/office/drawing/2014/main" id="{C4C11DCD-813E-4018-8D76-DE70B740A91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 name="Line 3">
          <a:extLst>
            <a:ext uri="{FF2B5EF4-FFF2-40B4-BE49-F238E27FC236}">
              <a16:creationId xmlns:a16="http://schemas.microsoft.com/office/drawing/2014/main" id="{E3BD23FF-822F-41EC-97B1-686F6AFD00C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 name="Line 4">
          <a:extLst>
            <a:ext uri="{FF2B5EF4-FFF2-40B4-BE49-F238E27FC236}">
              <a16:creationId xmlns:a16="http://schemas.microsoft.com/office/drawing/2014/main" id="{5773FE29-A1EF-42C8-A79E-90B8944ABEE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 name="Line 5">
          <a:extLst>
            <a:ext uri="{FF2B5EF4-FFF2-40B4-BE49-F238E27FC236}">
              <a16:creationId xmlns:a16="http://schemas.microsoft.com/office/drawing/2014/main" id="{7653F720-597C-4D31-BF2C-008D25ED1A3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 name="Line 6">
          <a:extLst>
            <a:ext uri="{FF2B5EF4-FFF2-40B4-BE49-F238E27FC236}">
              <a16:creationId xmlns:a16="http://schemas.microsoft.com/office/drawing/2014/main" id="{48AFE029-6D4C-4B1C-ADB6-23538CDBF53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 name="Line 7">
          <a:extLst>
            <a:ext uri="{FF2B5EF4-FFF2-40B4-BE49-F238E27FC236}">
              <a16:creationId xmlns:a16="http://schemas.microsoft.com/office/drawing/2014/main" id="{1711F65F-CD75-4F58-8029-44353BC2096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 name="Line 8">
          <a:extLst>
            <a:ext uri="{FF2B5EF4-FFF2-40B4-BE49-F238E27FC236}">
              <a16:creationId xmlns:a16="http://schemas.microsoft.com/office/drawing/2014/main" id="{E704CF1C-205D-437B-AC4A-B8D849E928A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 name="Line 9">
          <a:extLst>
            <a:ext uri="{FF2B5EF4-FFF2-40B4-BE49-F238E27FC236}">
              <a16:creationId xmlns:a16="http://schemas.microsoft.com/office/drawing/2014/main" id="{2FE07C4E-5F23-41DD-BF89-24EBCCD1E0B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 name="Line 10">
          <a:extLst>
            <a:ext uri="{FF2B5EF4-FFF2-40B4-BE49-F238E27FC236}">
              <a16:creationId xmlns:a16="http://schemas.microsoft.com/office/drawing/2014/main" id="{20E3BEFA-B8C9-42AB-A195-59B94CFD1E9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 name="Line 11">
          <a:extLst>
            <a:ext uri="{FF2B5EF4-FFF2-40B4-BE49-F238E27FC236}">
              <a16:creationId xmlns:a16="http://schemas.microsoft.com/office/drawing/2014/main" id="{613ADB64-FD82-4215-A49A-A5BBEF75960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 name="Line 12">
          <a:extLst>
            <a:ext uri="{FF2B5EF4-FFF2-40B4-BE49-F238E27FC236}">
              <a16:creationId xmlns:a16="http://schemas.microsoft.com/office/drawing/2014/main" id="{C539F431-F86A-4A68-85B9-CE6D652EA0D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 name="Line 13">
          <a:extLst>
            <a:ext uri="{FF2B5EF4-FFF2-40B4-BE49-F238E27FC236}">
              <a16:creationId xmlns:a16="http://schemas.microsoft.com/office/drawing/2014/main" id="{E0637560-DD5E-4C50-8001-0ABEA51A126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 name="Line 14">
          <a:extLst>
            <a:ext uri="{FF2B5EF4-FFF2-40B4-BE49-F238E27FC236}">
              <a16:creationId xmlns:a16="http://schemas.microsoft.com/office/drawing/2014/main" id="{E47396A3-723B-4F1C-A35D-081C3651330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 name="Line 15">
          <a:extLst>
            <a:ext uri="{FF2B5EF4-FFF2-40B4-BE49-F238E27FC236}">
              <a16:creationId xmlns:a16="http://schemas.microsoft.com/office/drawing/2014/main" id="{95B45770-2580-4439-85DA-4F94E3C94DC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 name="Line 16">
          <a:extLst>
            <a:ext uri="{FF2B5EF4-FFF2-40B4-BE49-F238E27FC236}">
              <a16:creationId xmlns:a16="http://schemas.microsoft.com/office/drawing/2014/main" id="{68C0E1C8-02A0-4D3B-943B-2B77C8C9ED8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 name="Line 17">
          <a:extLst>
            <a:ext uri="{FF2B5EF4-FFF2-40B4-BE49-F238E27FC236}">
              <a16:creationId xmlns:a16="http://schemas.microsoft.com/office/drawing/2014/main" id="{9D336266-DA65-49F7-95CE-7BB8FB9E494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 name="Line 18">
          <a:extLst>
            <a:ext uri="{FF2B5EF4-FFF2-40B4-BE49-F238E27FC236}">
              <a16:creationId xmlns:a16="http://schemas.microsoft.com/office/drawing/2014/main" id="{51EDF788-20D7-453C-8C71-F0531F35C6D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 name="Line 19">
          <a:extLst>
            <a:ext uri="{FF2B5EF4-FFF2-40B4-BE49-F238E27FC236}">
              <a16:creationId xmlns:a16="http://schemas.microsoft.com/office/drawing/2014/main" id="{9445DACE-DAA2-4A5B-96DD-9B071B0509A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 name="Line 20">
          <a:extLst>
            <a:ext uri="{FF2B5EF4-FFF2-40B4-BE49-F238E27FC236}">
              <a16:creationId xmlns:a16="http://schemas.microsoft.com/office/drawing/2014/main" id="{CEA3A9C9-6F22-4D4D-A67A-D9E4EF86718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5" name="Line 21">
          <a:extLst>
            <a:ext uri="{FF2B5EF4-FFF2-40B4-BE49-F238E27FC236}">
              <a16:creationId xmlns:a16="http://schemas.microsoft.com/office/drawing/2014/main" id="{93DD8199-6DFE-4D81-AC5E-D00E2B1B6E5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 name="Line 22">
          <a:extLst>
            <a:ext uri="{FF2B5EF4-FFF2-40B4-BE49-F238E27FC236}">
              <a16:creationId xmlns:a16="http://schemas.microsoft.com/office/drawing/2014/main" id="{67906435-D619-412F-AAE1-C54419990FE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 name="Line 23">
          <a:extLst>
            <a:ext uri="{FF2B5EF4-FFF2-40B4-BE49-F238E27FC236}">
              <a16:creationId xmlns:a16="http://schemas.microsoft.com/office/drawing/2014/main" id="{8C2395F4-8283-4274-99BC-9F28A665B21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 name="Line 24">
          <a:extLst>
            <a:ext uri="{FF2B5EF4-FFF2-40B4-BE49-F238E27FC236}">
              <a16:creationId xmlns:a16="http://schemas.microsoft.com/office/drawing/2014/main" id="{7A8F05BB-7BA3-4F79-92B8-5A6D3146508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 name="Line 25">
          <a:extLst>
            <a:ext uri="{FF2B5EF4-FFF2-40B4-BE49-F238E27FC236}">
              <a16:creationId xmlns:a16="http://schemas.microsoft.com/office/drawing/2014/main" id="{344888DB-4F43-4E5B-A949-F305B7312FD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 name="Line 26">
          <a:extLst>
            <a:ext uri="{FF2B5EF4-FFF2-40B4-BE49-F238E27FC236}">
              <a16:creationId xmlns:a16="http://schemas.microsoft.com/office/drawing/2014/main" id="{6F508FF5-097B-4DC2-914E-E487C349A5A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 name="Line 27">
          <a:extLst>
            <a:ext uri="{FF2B5EF4-FFF2-40B4-BE49-F238E27FC236}">
              <a16:creationId xmlns:a16="http://schemas.microsoft.com/office/drawing/2014/main" id="{DB0C03BC-B7F6-4251-91E0-3BA5D56EE9C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 name="Line 28">
          <a:extLst>
            <a:ext uri="{FF2B5EF4-FFF2-40B4-BE49-F238E27FC236}">
              <a16:creationId xmlns:a16="http://schemas.microsoft.com/office/drawing/2014/main" id="{A3592DF4-6D9B-489F-AA0D-13604D8CA19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 name="Line 29">
          <a:extLst>
            <a:ext uri="{FF2B5EF4-FFF2-40B4-BE49-F238E27FC236}">
              <a16:creationId xmlns:a16="http://schemas.microsoft.com/office/drawing/2014/main" id="{CD6D19E0-C037-44C6-BAD7-CBB1E5A369E4}"/>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 name="Line 30">
          <a:extLst>
            <a:ext uri="{FF2B5EF4-FFF2-40B4-BE49-F238E27FC236}">
              <a16:creationId xmlns:a16="http://schemas.microsoft.com/office/drawing/2014/main" id="{E11A73CD-116A-402D-9B70-94ED014864E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 name="Line 31">
          <a:extLst>
            <a:ext uri="{FF2B5EF4-FFF2-40B4-BE49-F238E27FC236}">
              <a16:creationId xmlns:a16="http://schemas.microsoft.com/office/drawing/2014/main" id="{F034CFFC-89A2-48A2-9B2C-FD18D5A5538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 name="Line 32">
          <a:extLst>
            <a:ext uri="{FF2B5EF4-FFF2-40B4-BE49-F238E27FC236}">
              <a16:creationId xmlns:a16="http://schemas.microsoft.com/office/drawing/2014/main" id="{28A7CD1D-A29E-4351-A9EF-1A6C5029E38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 name="Line 33">
          <a:extLst>
            <a:ext uri="{FF2B5EF4-FFF2-40B4-BE49-F238E27FC236}">
              <a16:creationId xmlns:a16="http://schemas.microsoft.com/office/drawing/2014/main" id="{8F092E2B-437A-49EE-A7D5-FB79306BDC4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 name="Line 34">
          <a:extLst>
            <a:ext uri="{FF2B5EF4-FFF2-40B4-BE49-F238E27FC236}">
              <a16:creationId xmlns:a16="http://schemas.microsoft.com/office/drawing/2014/main" id="{7678FF8C-527F-4A46-9185-DA71C401A9DE}"/>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 name="Line 35">
          <a:extLst>
            <a:ext uri="{FF2B5EF4-FFF2-40B4-BE49-F238E27FC236}">
              <a16:creationId xmlns:a16="http://schemas.microsoft.com/office/drawing/2014/main" id="{D1EDF129-CD9F-4F9B-918F-87BF371EB48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 name="Line 36">
          <a:extLst>
            <a:ext uri="{FF2B5EF4-FFF2-40B4-BE49-F238E27FC236}">
              <a16:creationId xmlns:a16="http://schemas.microsoft.com/office/drawing/2014/main" id="{166B1D98-00EC-43D6-AD7C-D13EFD4D719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 name="Line 37">
          <a:extLst>
            <a:ext uri="{FF2B5EF4-FFF2-40B4-BE49-F238E27FC236}">
              <a16:creationId xmlns:a16="http://schemas.microsoft.com/office/drawing/2014/main" id="{E940BD57-794D-4051-AC31-DECC1100957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 name="Line 38">
          <a:extLst>
            <a:ext uri="{FF2B5EF4-FFF2-40B4-BE49-F238E27FC236}">
              <a16:creationId xmlns:a16="http://schemas.microsoft.com/office/drawing/2014/main" id="{351D4FBE-CB09-4061-B976-0E5ABEEF6BB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 name="Line 39">
          <a:extLst>
            <a:ext uri="{FF2B5EF4-FFF2-40B4-BE49-F238E27FC236}">
              <a16:creationId xmlns:a16="http://schemas.microsoft.com/office/drawing/2014/main" id="{40B5D365-1DB0-4B27-8805-3B0646E26F7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 name="Line 40">
          <a:extLst>
            <a:ext uri="{FF2B5EF4-FFF2-40B4-BE49-F238E27FC236}">
              <a16:creationId xmlns:a16="http://schemas.microsoft.com/office/drawing/2014/main" id="{674CB2BB-5868-4724-B991-E7FBE0FB8F4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 name="Line 41">
          <a:extLst>
            <a:ext uri="{FF2B5EF4-FFF2-40B4-BE49-F238E27FC236}">
              <a16:creationId xmlns:a16="http://schemas.microsoft.com/office/drawing/2014/main" id="{683B5234-9D18-496E-A1B6-452FFFDCC06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 name="Line 42">
          <a:extLst>
            <a:ext uri="{FF2B5EF4-FFF2-40B4-BE49-F238E27FC236}">
              <a16:creationId xmlns:a16="http://schemas.microsoft.com/office/drawing/2014/main" id="{26BBAE80-AFAC-41EA-B8F4-DE63BB6F088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 name="Line 43">
          <a:extLst>
            <a:ext uri="{FF2B5EF4-FFF2-40B4-BE49-F238E27FC236}">
              <a16:creationId xmlns:a16="http://schemas.microsoft.com/office/drawing/2014/main" id="{087FED94-2329-4A65-91E9-CB0E575683C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 name="Line 44">
          <a:extLst>
            <a:ext uri="{FF2B5EF4-FFF2-40B4-BE49-F238E27FC236}">
              <a16:creationId xmlns:a16="http://schemas.microsoft.com/office/drawing/2014/main" id="{46A906F8-2477-43D2-8E19-BAC208F0514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 name="Line 45">
          <a:extLst>
            <a:ext uri="{FF2B5EF4-FFF2-40B4-BE49-F238E27FC236}">
              <a16:creationId xmlns:a16="http://schemas.microsoft.com/office/drawing/2014/main" id="{CDBDE776-6E40-4127-A141-5EAB2D1E755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 name="Line 46">
          <a:extLst>
            <a:ext uri="{FF2B5EF4-FFF2-40B4-BE49-F238E27FC236}">
              <a16:creationId xmlns:a16="http://schemas.microsoft.com/office/drawing/2014/main" id="{FCF99D69-8423-46F9-B3DC-8F4D80FD46B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1" name="Line 47">
          <a:extLst>
            <a:ext uri="{FF2B5EF4-FFF2-40B4-BE49-F238E27FC236}">
              <a16:creationId xmlns:a16="http://schemas.microsoft.com/office/drawing/2014/main" id="{1BA1D590-5815-4FCD-BDAF-E36C6A52763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2" name="Line 48">
          <a:extLst>
            <a:ext uri="{FF2B5EF4-FFF2-40B4-BE49-F238E27FC236}">
              <a16:creationId xmlns:a16="http://schemas.microsoft.com/office/drawing/2014/main" id="{FF274518-7176-478E-9740-560346DEE07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3" name="Line 49">
          <a:extLst>
            <a:ext uri="{FF2B5EF4-FFF2-40B4-BE49-F238E27FC236}">
              <a16:creationId xmlns:a16="http://schemas.microsoft.com/office/drawing/2014/main" id="{969F6E98-6C5D-4DD0-9443-ED63CFFB769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4" name="Line 50">
          <a:extLst>
            <a:ext uri="{FF2B5EF4-FFF2-40B4-BE49-F238E27FC236}">
              <a16:creationId xmlns:a16="http://schemas.microsoft.com/office/drawing/2014/main" id="{E5A24ABD-0ACD-4569-A9EB-AF6AFC238ACE}"/>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5" name="Line 51">
          <a:extLst>
            <a:ext uri="{FF2B5EF4-FFF2-40B4-BE49-F238E27FC236}">
              <a16:creationId xmlns:a16="http://schemas.microsoft.com/office/drawing/2014/main" id="{32FEBC71-F58C-4909-A6C1-E490FE43C10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6" name="Line 52">
          <a:extLst>
            <a:ext uri="{FF2B5EF4-FFF2-40B4-BE49-F238E27FC236}">
              <a16:creationId xmlns:a16="http://schemas.microsoft.com/office/drawing/2014/main" id="{197A9D5F-E445-4BB1-BBBE-1627A0A7E8C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7" name="Line 53">
          <a:extLst>
            <a:ext uri="{FF2B5EF4-FFF2-40B4-BE49-F238E27FC236}">
              <a16:creationId xmlns:a16="http://schemas.microsoft.com/office/drawing/2014/main" id="{38751D82-65B1-4E63-A5E4-A6941B15409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8" name="Line 54">
          <a:extLst>
            <a:ext uri="{FF2B5EF4-FFF2-40B4-BE49-F238E27FC236}">
              <a16:creationId xmlns:a16="http://schemas.microsoft.com/office/drawing/2014/main" id="{D8DFB3C0-A151-4DD0-AA24-06A4DD38F00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9" name="Line 55">
          <a:extLst>
            <a:ext uri="{FF2B5EF4-FFF2-40B4-BE49-F238E27FC236}">
              <a16:creationId xmlns:a16="http://schemas.microsoft.com/office/drawing/2014/main" id="{D688DBAD-7E1C-44AD-AF66-32EC345F535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0" name="Line 56">
          <a:extLst>
            <a:ext uri="{FF2B5EF4-FFF2-40B4-BE49-F238E27FC236}">
              <a16:creationId xmlns:a16="http://schemas.microsoft.com/office/drawing/2014/main" id="{213057C8-F2E5-42AB-BEA0-7426A0A391D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1" name="Line 57">
          <a:extLst>
            <a:ext uri="{FF2B5EF4-FFF2-40B4-BE49-F238E27FC236}">
              <a16:creationId xmlns:a16="http://schemas.microsoft.com/office/drawing/2014/main" id="{CC1524F1-F3C2-44BE-B156-AA3E2D90253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2" name="Line 58">
          <a:extLst>
            <a:ext uri="{FF2B5EF4-FFF2-40B4-BE49-F238E27FC236}">
              <a16:creationId xmlns:a16="http://schemas.microsoft.com/office/drawing/2014/main" id="{D3D49171-29A5-4A0A-BD55-D6D42FB0C90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3" name="Line 59">
          <a:extLst>
            <a:ext uri="{FF2B5EF4-FFF2-40B4-BE49-F238E27FC236}">
              <a16:creationId xmlns:a16="http://schemas.microsoft.com/office/drawing/2014/main" id="{7899544D-61BB-412A-9A4B-F197AA8E7FF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4" name="Line 60">
          <a:extLst>
            <a:ext uri="{FF2B5EF4-FFF2-40B4-BE49-F238E27FC236}">
              <a16:creationId xmlns:a16="http://schemas.microsoft.com/office/drawing/2014/main" id="{DD700E50-B8E0-4CFD-BE39-B8526F3A3B3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5" name="Line 61">
          <a:extLst>
            <a:ext uri="{FF2B5EF4-FFF2-40B4-BE49-F238E27FC236}">
              <a16:creationId xmlns:a16="http://schemas.microsoft.com/office/drawing/2014/main" id="{C1F417BA-50D0-4768-A4BD-C18BFEC3AFE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6" name="Line 62">
          <a:extLst>
            <a:ext uri="{FF2B5EF4-FFF2-40B4-BE49-F238E27FC236}">
              <a16:creationId xmlns:a16="http://schemas.microsoft.com/office/drawing/2014/main" id="{D36D700B-9D0A-4877-AC19-859E3B6E655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7" name="Line 63">
          <a:extLst>
            <a:ext uri="{FF2B5EF4-FFF2-40B4-BE49-F238E27FC236}">
              <a16:creationId xmlns:a16="http://schemas.microsoft.com/office/drawing/2014/main" id="{3765611A-E351-4F14-9C24-C8367F89C1B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8" name="Line 64">
          <a:extLst>
            <a:ext uri="{FF2B5EF4-FFF2-40B4-BE49-F238E27FC236}">
              <a16:creationId xmlns:a16="http://schemas.microsoft.com/office/drawing/2014/main" id="{482FF190-77AB-4292-9391-F17F6F92F8A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9" name="Line 65">
          <a:extLst>
            <a:ext uri="{FF2B5EF4-FFF2-40B4-BE49-F238E27FC236}">
              <a16:creationId xmlns:a16="http://schemas.microsoft.com/office/drawing/2014/main" id="{650229CE-0F87-4899-852A-86EA1EE9C4E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0" name="Line 66">
          <a:extLst>
            <a:ext uri="{FF2B5EF4-FFF2-40B4-BE49-F238E27FC236}">
              <a16:creationId xmlns:a16="http://schemas.microsoft.com/office/drawing/2014/main" id="{32451358-0CBD-47E2-A576-6DBFD39E066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1" name="Line 67">
          <a:extLst>
            <a:ext uri="{FF2B5EF4-FFF2-40B4-BE49-F238E27FC236}">
              <a16:creationId xmlns:a16="http://schemas.microsoft.com/office/drawing/2014/main" id="{A1EEB7C6-4FB1-4C5C-AEC4-748253375AA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2" name="Line 68">
          <a:extLst>
            <a:ext uri="{FF2B5EF4-FFF2-40B4-BE49-F238E27FC236}">
              <a16:creationId xmlns:a16="http://schemas.microsoft.com/office/drawing/2014/main" id="{B16A93A7-F691-4349-9B53-95D83CE5C94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3" name="Line 69">
          <a:extLst>
            <a:ext uri="{FF2B5EF4-FFF2-40B4-BE49-F238E27FC236}">
              <a16:creationId xmlns:a16="http://schemas.microsoft.com/office/drawing/2014/main" id="{34C9EEAF-F9C4-4BBA-B739-5679A1FAECB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4" name="Line 70">
          <a:extLst>
            <a:ext uri="{FF2B5EF4-FFF2-40B4-BE49-F238E27FC236}">
              <a16:creationId xmlns:a16="http://schemas.microsoft.com/office/drawing/2014/main" id="{57501555-5079-4378-9F21-020E5DB2544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5" name="Line 71">
          <a:extLst>
            <a:ext uri="{FF2B5EF4-FFF2-40B4-BE49-F238E27FC236}">
              <a16:creationId xmlns:a16="http://schemas.microsoft.com/office/drawing/2014/main" id="{AC1F4A7B-AC01-49A6-ABA7-5C30884BE91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6" name="Line 72">
          <a:extLst>
            <a:ext uri="{FF2B5EF4-FFF2-40B4-BE49-F238E27FC236}">
              <a16:creationId xmlns:a16="http://schemas.microsoft.com/office/drawing/2014/main" id="{A110C5B3-5E0C-4A7F-BF3C-F83502ABBBA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7" name="Line 73">
          <a:extLst>
            <a:ext uri="{FF2B5EF4-FFF2-40B4-BE49-F238E27FC236}">
              <a16:creationId xmlns:a16="http://schemas.microsoft.com/office/drawing/2014/main" id="{E8BCBC13-B734-48CD-AAB5-77DE625E915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8" name="Line 74">
          <a:extLst>
            <a:ext uri="{FF2B5EF4-FFF2-40B4-BE49-F238E27FC236}">
              <a16:creationId xmlns:a16="http://schemas.microsoft.com/office/drawing/2014/main" id="{78139B66-7009-45ED-B53E-62957772461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9" name="Line 75">
          <a:extLst>
            <a:ext uri="{FF2B5EF4-FFF2-40B4-BE49-F238E27FC236}">
              <a16:creationId xmlns:a16="http://schemas.microsoft.com/office/drawing/2014/main" id="{446F1624-90AE-47E4-A56A-5B06BBCBF4C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0" name="Line 76">
          <a:extLst>
            <a:ext uri="{FF2B5EF4-FFF2-40B4-BE49-F238E27FC236}">
              <a16:creationId xmlns:a16="http://schemas.microsoft.com/office/drawing/2014/main" id="{85152CFE-3EED-41E4-AC86-7187A85E321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1" name="Line 77">
          <a:extLst>
            <a:ext uri="{FF2B5EF4-FFF2-40B4-BE49-F238E27FC236}">
              <a16:creationId xmlns:a16="http://schemas.microsoft.com/office/drawing/2014/main" id="{96AF60D1-8B04-496C-B403-C46F7608B2A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2" name="Line 78">
          <a:extLst>
            <a:ext uri="{FF2B5EF4-FFF2-40B4-BE49-F238E27FC236}">
              <a16:creationId xmlns:a16="http://schemas.microsoft.com/office/drawing/2014/main" id="{678673A9-7580-4C90-A31E-7D49ABF51AF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3" name="Line 79">
          <a:extLst>
            <a:ext uri="{FF2B5EF4-FFF2-40B4-BE49-F238E27FC236}">
              <a16:creationId xmlns:a16="http://schemas.microsoft.com/office/drawing/2014/main" id="{1BF81EED-15F3-43A1-89DD-48BF007F9C3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4" name="Line 80">
          <a:extLst>
            <a:ext uri="{FF2B5EF4-FFF2-40B4-BE49-F238E27FC236}">
              <a16:creationId xmlns:a16="http://schemas.microsoft.com/office/drawing/2014/main" id="{D574061B-207B-412F-9E8C-EF36CC14D63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5" name="Line 81">
          <a:extLst>
            <a:ext uri="{FF2B5EF4-FFF2-40B4-BE49-F238E27FC236}">
              <a16:creationId xmlns:a16="http://schemas.microsoft.com/office/drawing/2014/main" id="{3C4F743F-FDF6-4A02-8C35-E8BC3D1D676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6" name="Line 82">
          <a:extLst>
            <a:ext uri="{FF2B5EF4-FFF2-40B4-BE49-F238E27FC236}">
              <a16:creationId xmlns:a16="http://schemas.microsoft.com/office/drawing/2014/main" id="{2C3F205F-2260-4616-8A46-948DAACCCB1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7" name="Line 83">
          <a:extLst>
            <a:ext uri="{FF2B5EF4-FFF2-40B4-BE49-F238E27FC236}">
              <a16:creationId xmlns:a16="http://schemas.microsoft.com/office/drawing/2014/main" id="{4DEBF5CE-BE3B-48F8-A7D3-0161B722E95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8" name="Line 84">
          <a:extLst>
            <a:ext uri="{FF2B5EF4-FFF2-40B4-BE49-F238E27FC236}">
              <a16:creationId xmlns:a16="http://schemas.microsoft.com/office/drawing/2014/main" id="{7D8D80EB-8021-4656-8926-4B190F56C6B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9" name="Line 85">
          <a:extLst>
            <a:ext uri="{FF2B5EF4-FFF2-40B4-BE49-F238E27FC236}">
              <a16:creationId xmlns:a16="http://schemas.microsoft.com/office/drawing/2014/main" id="{CFAA75A2-AB3D-4CB6-A19F-152B2F962ED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0" name="Line 86">
          <a:extLst>
            <a:ext uri="{FF2B5EF4-FFF2-40B4-BE49-F238E27FC236}">
              <a16:creationId xmlns:a16="http://schemas.microsoft.com/office/drawing/2014/main" id="{F5083C1C-B744-441D-9BB1-53D16F3D508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1" name="Line 87">
          <a:extLst>
            <a:ext uri="{FF2B5EF4-FFF2-40B4-BE49-F238E27FC236}">
              <a16:creationId xmlns:a16="http://schemas.microsoft.com/office/drawing/2014/main" id="{F3A5C84D-2A16-4FC3-BDC7-8D7DE0891194}"/>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2" name="Line 88">
          <a:extLst>
            <a:ext uri="{FF2B5EF4-FFF2-40B4-BE49-F238E27FC236}">
              <a16:creationId xmlns:a16="http://schemas.microsoft.com/office/drawing/2014/main" id="{7DBDD2FC-76D8-43B9-B9EA-90E98E37AB3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3" name="Line 89">
          <a:extLst>
            <a:ext uri="{FF2B5EF4-FFF2-40B4-BE49-F238E27FC236}">
              <a16:creationId xmlns:a16="http://schemas.microsoft.com/office/drawing/2014/main" id="{E4DF8A74-2A44-40CF-AF19-CBE5FB40AF2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4" name="Line 90">
          <a:extLst>
            <a:ext uri="{FF2B5EF4-FFF2-40B4-BE49-F238E27FC236}">
              <a16:creationId xmlns:a16="http://schemas.microsoft.com/office/drawing/2014/main" id="{AEE975A1-2AE9-4E63-8B7D-8CF4E17C7A3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5" name="Line 91">
          <a:extLst>
            <a:ext uri="{FF2B5EF4-FFF2-40B4-BE49-F238E27FC236}">
              <a16:creationId xmlns:a16="http://schemas.microsoft.com/office/drawing/2014/main" id="{DD1FA510-6362-4115-AE33-5918DB48079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6" name="Line 92">
          <a:extLst>
            <a:ext uri="{FF2B5EF4-FFF2-40B4-BE49-F238E27FC236}">
              <a16:creationId xmlns:a16="http://schemas.microsoft.com/office/drawing/2014/main" id="{2482EF93-AA41-407F-A6A8-BE5050CE692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7" name="Line 93">
          <a:extLst>
            <a:ext uri="{FF2B5EF4-FFF2-40B4-BE49-F238E27FC236}">
              <a16:creationId xmlns:a16="http://schemas.microsoft.com/office/drawing/2014/main" id="{DFF89370-D6D1-4432-925A-8B3CFF853AC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8" name="Line 94">
          <a:extLst>
            <a:ext uri="{FF2B5EF4-FFF2-40B4-BE49-F238E27FC236}">
              <a16:creationId xmlns:a16="http://schemas.microsoft.com/office/drawing/2014/main" id="{9E30CE13-743E-4225-920E-8E107278499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9" name="Line 95">
          <a:extLst>
            <a:ext uri="{FF2B5EF4-FFF2-40B4-BE49-F238E27FC236}">
              <a16:creationId xmlns:a16="http://schemas.microsoft.com/office/drawing/2014/main" id="{34073C6A-D92B-4BC8-B549-693E1CD0920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0" name="Line 96">
          <a:extLst>
            <a:ext uri="{FF2B5EF4-FFF2-40B4-BE49-F238E27FC236}">
              <a16:creationId xmlns:a16="http://schemas.microsoft.com/office/drawing/2014/main" id="{471F7181-1457-4A52-A24A-6B2A462EF3B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1" name="Line 97">
          <a:extLst>
            <a:ext uri="{FF2B5EF4-FFF2-40B4-BE49-F238E27FC236}">
              <a16:creationId xmlns:a16="http://schemas.microsoft.com/office/drawing/2014/main" id="{30531E83-B7C3-430E-A2F2-5327043263B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2" name="Line 98">
          <a:extLst>
            <a:ext uri="{FF2B5EF4-FFF2-40B4-BE49-F238E27FC236}">
              <a16:creationId xmlns:a16="http://schemas.microsoft.com/office/drawing/2014/main" id="{A35211CC-6D30-45F3-BE09-4047BCC09C4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3" name="Line 99">
          <a:extLst>
            <a:ext uri="{FF2B5EF4-FFF2-40B4-BE49-F238E27FC236}">
              <a16:creationId xmlns:a16="http://schemas.microsoft.com/office/drawing/2014/main" id="{188EC133-5918-43F9-BD74-C0915D93DB5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4" name="Line 100">
          <a:extLst>
            <a:ext uri="{FF2B5EF4-FFF2-40B4-BE49-F238E27FC236}">
              <a16:creationId xmlns:a16="http://schemas.microsoft.com/office/drawing/2014/main" id="{ACC6B3CF-5936-42CE-A944-5211C6D4DC6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5" name="Line 101">
          <a:extLst>
            <a:ext uri="{FF2B5EF4-FFF2-40B4-BE49-F238E27FC236}">
              <a16:creationId xmlns:a16="http://schemas.microsoft.com/office/drawing/2014/main" id="{A1F2E595-8B71-4740-8C84-EC26D329483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6" name="Line 102">
          <a:extLst>
            <a:ext uri="{FF2B5EF4-FFF2-40B4-BE49-F238E27FC236}">
              <a16:creationId xmlns:a16="http://schemas.microsoft.com/office/drawing/2014/main" id="{B4B78CDD-85A0-42ED-8B29-4D79EC25580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7" name="Line 103">
          <a:extLst>
            <a:ext uri="{FF2B5EF4-FFF2-40B4-BE49-F238E27FC236}">
              <a16:creationId xmlns:a16="http://schemas.microsoft.com/office/drawing/2014/main" id="{CC084C42-0638-490A-B72E-C9CEAC82FDB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8" name="Line 104">
          <a:extLst>
            <a:ext uri="{FF2B5EF4-FFF2-40B4-BE49-F238E27FC236}">
              <a16:creationId xmlns:a16="http://schemas.microsoft.com/office/drawing/2014/main" id="{EC00B132-28FF-4E96-8544-322DEA61830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9" name="Line 105">
          <a:extLst>
            <a:ext uri="{FF2B5EF4-FFF2-40B4-BE49-F238E27FC236}">
              <a16:creationId xmlns:a16="http://schemas.microsoft.com/office/drawing/2014/main" id="{7E30EB8C-02C2-44B2-ABEB-6028B49C650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0" name="Line 106">
          <a:extLst>
            <a:ext uri="{FF2B5EF4-FFF2-40B4-BE49-F238E27FC236}">
              <a16:creationId xmlns:a16="http://schemas.microsoft.com/office/drawing/2014/main" id="{9E5E722D-08B5-4DE5-AB8B-5EF412889B4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1" name="Line 107">
          <a:extLst>
            <a:ext uri="{FF2B5EF4-FFF2-40B4-BE49-F238E27FC236}">
              <a16:creationId xmlns:a16="http://schemas.microsoft.com/office/drawing/2014/main" id="{633D8CEB-EC64-4278-B8E7-3656405C029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2" name="Line 108">
          <a:extLst>
            <a:ext uri="{FF2B5EF4-FFF2-40B4-BE49-F238E27FC236}">
              <a16:creationId xmlns:a16="http://schemas.microsoft.com/office/drawing/2014/main" id="{FC88543F-E147-490B-AFB4-F68AC505933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3" name="Oval 109">
          <a:extLst>
            <a:ext uri="{FF2B5EF4-FFF2-40B4-BE49-F238E27FC236}">
              <a16:creationId xmlns:a16="http://schemas.microsoft.com/office/drawing/2014/main" id="{F0052461-A247-4E0D-B2DF-2798C98DC453}"/>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4" name="Oval 110">
          <a:extLst>
            <a:ext uri="{FF2B5EF4-FFF2-40B4-BE49-F238E27FC236}">
              <a16:creationId xmlns:a16="http://schemas.microsoft.com/office/drawing/2014/main" id="{6EFEB281-2011-4789-86C9-67872694D717}"/>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5" name="Oval 111">
          <a:extLst>
            <a:ext uri="{FF2B5EF4-FFF2-40B4-BE49-F238E27FC236}">
              <a16:creationId xmlns:a16="http://schemas.microsoft.com/office/drawing/2014/main" id="{C656C579-9B90-43CB-A859-BCD0516881A8}"/>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6" name="Oval 112">
          <a:extLst>
            <a:ext uri="{FF2B5EF4-FFF2-40B4-BE49-F238E27FC236}">
              <a16:creationId xmlns:a16="http://schemas.microsoft.com/office/drawing/2014/main" id="{A48E352E-64BC-41ED-8919-901D89F33859}"/>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7" name="Oval 113">
          <a:extLst>
            <a:ext uri="{FF2B5EF4-FFF2-40B4-BE49-F238E27FC236}">
              <a16:creationId xmlns:a16="http://schemas.microsoft.com/office/drawing/2014/main" id="{C309134D-D8D4-4111-B074-8AE5E5676DAD}"/>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8" name="Oval 114">
          <a:extLst>
            <a:ext uri="{FF2B5EF4-FFF2-40B4-BE49-F238E27FC236}">
              <a16:creationId xmlns:a16="http://schemas.microsoft.com/office/drawing/2014/main" id="{92E4025E-B863-4F14-B38C-62CEE8F4983C}"/>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9" name="Oval 115">
          <a:extLst>
            <a:ext uri="{FF2B5EF4-FFF2-40B4-BE49-F238E27FC236}">
              <a16:creationId xmlns:a16="http://schemas.microsoft.com/office/drawing/2014/main" id="{493D20D1-E2E6-415E-8EDD-7B7883643A08}"/>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0" name="Oval 116">
          <a:extLst>
            <a:ext uri="{FF2B5EF4-FFF2-40B4-BE49-F238E27FC236}">
              <a16:creationId xmlns:a16="http://schemas.microsoft.com/office/drawing/2014/main" id="{81DF52CE-A0A1-401A-986C-5099EABF2F6A}"/>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1" name="Oval 117">
          <a:extLst>
            <a:ext uri="{FF2B5EF4-FFF2-40B4-BE49-F238E27FC236}">
              <a16:creationId xmlns:a16="http://schemas.microsoft.com/office/drawing/2014/main" id="{2A6326BD-CB82-46F7-87D5-3C41D0233CE0}"/>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2" name="Oval 118">
          <a:extLst>
            <a:ext uri="{FF2B5EF4-FFF2-40B4-BE49-F238E27FC236}">
              <a16:creationId xmlns:a16="http://schemas.microsoft.com/office/drawing/2014/main" id="{6B2D25AF-9FDF-4896-AF46-AA91282ACBC0}"/>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3" name="Oval 119">
          <a:extLst>
            <a:ext uri="{FF2B5EF4-FFF2-40B4-BE49-F238E27FC236}">
              <a16:creationId xmlns:a16="http://schemas.microsoft.com/office/drawing/2014/main" id="{BAB14E11-AE03-404B-B4E9-9E1CC0553303}"/>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4" name="Oval 120">
          <a:extLst>
            <a:ext uri="{FF2B5EF4-FFF2-40B4-BE49-F238E27FC236}">
              <a16:creationId xmlns:a16="http://schemas.microsoft.com/office/drawing/2014/main" id="{0B1F87EF-1C7A-4A2B-A4D2-682FDFE40217}"/>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5" name="Oval 121">
          <a:extLst>
            <a:ext uri="{FF2B5EF4-FFF2-40B4-BE49-F238E27FC236}">
              <a16:creationId xmlns:a16="http://schemas.microsoft.com/office/drawing/2014/main" id="{9E6C464D-A2B1-47A1-8340-B71B67EA8272}"/>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6" name="Oval 122">
          <a:extLst>
            <a:ext uri="{FF2B5EF4-FFF2-40B4-BE49-F238E27FC236}">
              <a16:creationId xmlns:a16="http://schemas.microsoft.com/office/drawing/2014/main" id="{3CD51B4A-17D7-4BC1-9A07-209362596BE4}"/>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7" name="Oval 123">
          <a:extLst>
            <a:ext uri="{FF2B5EF4-FFF2-40B4-BE49-F238E27FC236}">
              <a16:creationId xmlns:a16="http://schemas.microsoft.com/office/drawing/2014/main" id="{E4073324-CD4A-4CC8-A0BB-EC2976FBFB36}"/>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8" name="Oval 124">
          <a:extLst>
            <a:ext uri="{FF2B5EF4-FFF2-40B4-BE49-F238E27FC236}">
              <a16:creationId xmlns:a16="http://schemas.microsoft.com/office/drawing/2014/main" id="{F72547C4-1BBF-435A-AF9B-130124479173}"/>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9" name="Oval 125">
          <a:extLst>
            <a:ext uri="{FF2B5EF4-FFF2-40B4-BE49-F238E27FC236}">
              <a16:creationId xmlns:a16="http://schemas.microsoft.com/office/drawing/2014/main" id="{B597A9D3-EF34-43DF-9B31-55E20D9DD668}"/>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0" name="Oval 126">
          <a:extLst>
            <a:ext uri="{FF2B5EF4-FFF2-40B4-BE49-F238E27FC236}">
              <a16:creationId xmlns:a16="http://schemas.microsoft.com/office/drawing/2014/main" id="{46B1B027-CD07-455C-A228-0D4CF29B0E6C}"/>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1" name="Line 127">
          <a:extLst>
            <a:ext uri="{FF2B5EF4-FFF2-40B4-BE49-F238E27FC236}">
              <a16:creationId xmlns:a16="http://schemas.microsoft.com/office/drawing/2014/main" id="{15AA33BC-3D9B-4397-BB15-1B56A26D994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2" name="Line 128">
          <a:extLst>
            <a:ext uri="{FF2B5EF4-FFF2-40B4-BE49-F238E27FC236}">
              <a16:creationId xmlns:a16="http://schemas.microsoft.com/office/drawing/2014/main" id="{542E8EDF-7828-40E3-AD00-603EDDC82E3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3" name="Line 129">
          <a:extLst>
            <a:ext uri="{FF2B5EF4-FFF2-40B4-BE49-F238E27FC236}">
              <a16:creationId xmlns:a16="http://schemas.microsoft.com/office/drawing/2014/main" id="{C8117962-56DA-4B0F-8B8D-A15A02328ED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4" name="Line 130">
          <a:extLst>
            <a:ext uri="{FF2B5EF4-FFF2-40B4-BE49-F238E27FC236}">
              <a16:creationId xmlns:a16="http://schemas.microsoft.com/office/drawing/2014/main" id="{CC9B2257-0AD3-4510-93C6-527E02D9C91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5" name="Line 131">
          <a:extLst>
            <a:ext uri="{FF2B5EF4-FFF2-40B4-BE49-F238E27FC236}">
              <a16:creationId xmlns:a16="http://schemas.microsoft.com/office/drawing/2014/main" id="{D6BFB1C7-D824-419B-B91C-85FEE3D346A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6" name="Line 132">
          <a:extLst>
            <a:ext uri="{FF2B5EF4-FFF2-40B4-BE49-F238E27FC236}">
              <a16:creationId xmlns:a16="http://schemas.microsoft.com/office/drawing/2014/main" id="{1E763892-DFAE-4B49-B2C4-696C7161769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7" name="Line 133">
          <a:extLst>
            <a:ext uri="{FF2B5EF4-FFF2-40B4-BE49-F238E27FC236}">
              <a16:creationId xmlns:a16="http://schemas.microsoft.com/office/drawing/2014/main" id="{60D59D38-BA75-4ED4-9273-D8E6C21F426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8" name="Line 134">
          <a:extLst>
            <a:ext uri="{FF2B5EF4-FFF2-40B4-BE49-F238E27FC236}">
              <a16:creationId xmlns:a16="http://schemas.microsoft.com/office/drawing/2014/main" id="{3156F39B-D380-4048-B71F-E8DD3AA3A32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9" name="Line 135">
          <a:extLst>
            <a:ext uri="{FF2B5EF4-FFF2-40B4-BE49-F238E27FC236}">
              <a16:creationId xmlns:a16="http://schemas.microsoft.com/office/drawing/2014/main" id="{FD098078-3A85-4BCB-A286-5236FDF6B9F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0" name="Line 136">
          <a:extLst>
            <a:ext uri="{FF2B5EF4-FFF2-40B4-BE49-F238E27FC236}">
              <a16:creationId xmlns:a16="http://schemas.microsoft.com/office/drawing/2014/main" id="{F7C95AFF-86D2-4F10-80C4-20662208F60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1" name="Line 137">
          <a:extLst>
            <a:ext uri="{FF2B5EF4-FFF2-40B4-BE49-F238E27FC236}">
              <a16:creationId xmlns:a16="http://schemas.microsoft.com/office/drawing/2014/main" id="{D235CE93-E9E5-494D-AA62-47C6050597C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2" name="Line 138">
          <a:extLst>
            <a:ext uri="{FF2B5EF4-FFF2-40B4-BE49-F238E27FC236}">
              <a16:creationId xmlns:a16="http://schemas.microsoft.com/office/drawing/2014/main" id="{42EADC71-891F-42C1-9DFD-AE99269E2B9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3" name="Line 139">
          <a:extLst>
            <a:ext uri="{FF2B5EF4-FFF2-40B4-BE49-F238E27FC236}">
              <a16:creationId xmlns:a16="http://schemas.microsoft.com/office/drawing/2014/main" id="{CA7E9D5C-C72B-4D14-B437-E1DBD36B7DD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4" name="Line 140">
          <a:extLst>
            <a:ext uri="{FF2B5EF4-FFF2-40B4-BE49-F238E27FC236}">
              <a16:creationId xmlns:a16="http://schemas.microsoft.com/office/drawing/2014/main" id="{0EF57F10-FBF4-4503-9FB9-54EA14FC079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5" name="Line 141">
          <a:extLst>
            <a:ext uri="{FF2B5EF4-FFF2-40B4-BE49-F238E27FC236}">
              <a16:creationId xmlns:a16="http://schemas.microsoft.com/office/drawing/2014/main" id="{978C1EB4-F22F-48A0-B41E-9483FE7FCA4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6" name="Line 142">
          <a:extLst>
            <a:ext uri="{FF2B5EF4-FFF2-40B4-BE49-F238E27FC236}">
              <a16:creationId xmlns:a16="http://schemas.microsoft.com/office/drawing/2014/main" id="{903D1C53-37DC-4B45-9A1A-3DEAA3C462E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7" name="Line 143">
          <a:extLst>
            <a:ext uri="{FF2B5EF4-FFF2-40B4-BE49-F238E27FC236}">
              <a16:creationId xmlns:a16="http://schemas.microsoft.com/office/drawing/2014/main" id="{8B54A600-508F-40AE-AE9D-2C2C3CCE939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8" name="Line 144">
          <a:extLst>
            <a:ext uri="{FF2B5EF4-FFF2-40B4-BE49-F238E27FC236}">
              <a16:creationId xmlns:a16="http://schemas.microsoft.com/office/drawing/2014/main" id="{5978E7CD-DE22-4273-B299-0866DABFA3C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9" name="Line 145">
          <a:extLst>
            <a:ext uri="{FF2B5EF4-FFF2-40B4-BE49-F238E27FC236}">
              <a16:creationId xmlns:a16="http://schemas.microsoft.com/office/drawing/2014/main" id="{EE346CFB-1F16-4E15-B668-1F229AB9CB0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0" name="Line 146">
          <a:extLst>
            <a:ext uri="{FF2B5EF4-FFF2-40B4-BE49-F238E27FC236}">
              <a16:creationId xmlns:a16="http://schemas.microsoft.com/office/drawing/2014/main" id="{75782052-E6BD-4D43-9072-F675850F6C1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1" name="Line 147">
          <a:extLst>
            <a:ext uri="{FF2B5EF4-FFF2-40B4-BE49-F238E27FC236}">
              <a16:creationId xmlns:a16="http://schemas.microsoft.com/office/drawing/2014/main" id="{8F94679C-7BC2-493B-9917-2D78095C833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2" name="Line 148">
          <a:extLst>
            <a:ext uri="{FF2B5EF4-FFF2-40B4-BE49-F238E27FC236}">
              <a16:creationId xmlns:a16="http://schemas.microsoft.com/office/drawing/2014/main" id="{D1A91486-96CC-4CED-BBE2-E0F142656C2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3" name="Line 149">
          <a:extLst>
            <a:ext uri="{FF2B5EF4-FFF2-40B4-BE49-F238E27FC236}">
              <a16:creationId xmlns:a16="http://schemas.microsoft.com/office/drawing/2014/main" id="{30C3A075-FA65-4E25-8F0F-F1F35D09A23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4" name="Line 150">
          <a:extLst>
            <a:ext uri="{FF2B5EF4-FFF2-40B4-BE49-F238E27FC236}">
              <a16:creationId xmlns:a16="http://schemas.microsoft.com/office/drawing/2014/main" id="{5663F6C4-EA12-4606-A8B9-AC73747B695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5" name="Line 151">
          <a:extLst>
            <a:ext uri="{FF2B5EF4-FFF2-40B4-BE49-F238E27FC236}">
              <a16:creationId xmlns:a16="http://schemas.microsoft.com/office/drawing/2014/main" id="{6F46DF73-6F2D-4518-A479-E785139A437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6" name="Line 152">
          <a:extLst>
            <a:ext uri="{FF2B5EF4-FFF2-40B4-BE49-F238E27FC236}">
              <a16:creationId xmlns:a16="http://schemas.microsoft.com/office/drawing/2014/main" id="{582BE376-AF6C-443B-8F96-FB2719AF506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7" name="Line 153">
          <a:extLst>
            <a:ext uri="{FF2B5EF4-FFF2-40B4-BE49-F238E27FC236}">
              <a16:creationId xmlns:a16="http://schemas.microsoft.com/office/drawing/2014/main" id="{53774907-7FB0-4D55-AEBC-842ACA3BA57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8" name="Line 154">
          <a:extLst>
            <a:ext uri="{FF2B5EF4-FFF2-40B4-BE49-F238E27FC236}">
              <a16:creationId xmlns:a16="http://schemas.microsoft.com/office/drawing/2014/main" id="{075922EA-6660-43E0-8390-D8FD31BDD1D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9" name="Line 155">
          <a:extLst>
            <a:ext uri="{FF2B5EF4-FFF2-40B4-BE49-F238E27FC236}">
              <a16:creationId xmlns:a16="http://schemas.microsoft.com/office/drawing/2014/main" id="{6C1106A6-D66C-4880-A6CC-B92E178EEB9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0" name="Line 156">
          <a:extLst>
            <a:ext uri="{FF2B5EF4-FFF2-40B4-BE49-F238E27FC236}">
              <a16:creationId xmlns:a16="http://schemas.microsoft.com/office/drawing/2014/main" id="{4E5E7911-D853-47A5-9E05-B23B9AA56D9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1" name="Line 157">
          <a:extLst>
            <a:ext uri="{FF2B5EF4-FFF2-40B4-BE49-F238E27FC236}">
              <a16:creationId xmlns:a16="http://schemas.microsoft.com/office/drawing/2014/main" id="{551F0B14-6B9E-4EA6-BB39-C3AA42817A8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2" name="Line 158">
          <a:extLst>
            <a:ext uri="{FF2B5EF4-FFF2-40B4-BE49-F238E27FC236}">
              <a16:creationId xmlns:a16="http://schemas.microsoft.com/office/drawing/2014/main" id="{97602AED-2458-4E30-977B-65A208BE0D8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3" name="Line 159">
          <a:extLst>
            <a:ext uri="{FF2B5EF4-FFF2-40B4-BE49-F238E27FC236}">
              <a16:creationId xmlns:a16="http://schemas.microsoft.com/office/drawing/2014/main" id="{E0E986AE-2253-4936-88C3-E5C7A1F3200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4" name="Line 160">
          <a:extLst>
            <a:ext uri="{FF2B5EF4-FFF2-40B4-BE49-F238E27FC236}">
              <a16:creationId xmlns:a16="http://schemas.microsoft.com/office/drawing/2014/main" id="{154FBF53-2F27-4DBA-B6F9-F982327EB9B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5" name="Line 161">
          <a:extLst>
            <a:ext uri="{FF2B5EF4-FFF2-40B4-BE49-F238E27FC236}">
              <a16:creationId xmlns:a16="http://schemas.microsoft.com/office/drawing/2014/main" id="{81D57310-86D3-451E-A15A-F45BE050D04E}"/>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6" name="Line 162">
          <a:extLst>
            <a:ext uri="{FF2B5EF4-FFF2-40B4-BE49-F238E27FC236}">
              <a16:creationId xmlns:a16="http://schemas.microsoft.com/office/drawing/2014/main" id="{C382C1FC-EE6B-4ACE-B81F-D4289879387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7" name="Line 163">
          <a:extLst>
            <a:ext uri="{FF2B5EF4-FFF2-40B4-BE49-F238E27FC236}">
              <a16:creationId xmlns:a16="http://schemas.microsoft.com/office/drawing/2014/main" id="{59023A70-5BF8-43A8-B173-74020FA367A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8" name="Line 164">
          <a:extLst>
            <a:ext uri="{FF2B5EF4-FFF2-40B4-BE49-F238E27FC236}">
              <a16:creationId xmlns:a16="http://schemas.microsoft.com/office/drawing/2014/main" id="{F869308D-4D1D-41D8-BFB8-37946C7461F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9" name="Line 165">
          <a:extLst>
            <a:ext uri="{FF2B5EF4-FFF2-40B4-BE49-F238E27FC236}">
              <a16:creationId xmlns:a16="http://schemas.microsoft.com/office/drawing/2014/main" id="{6B19DEEF-7ED0-4FFC-8438-BA2D7200643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0" name="Line 166">
          <a:extLst>
            <a:ext uri="{FF2B5EF4-FFF2-40B4-BE49-F238E27FC236}">
              <a16:creationId xmlns:a16="http://schemas.microsoft.com/office/drawing/2014/main" id="{15595A57-4E41-47B1-A96E-40B4EE50871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1" name="Line 167">
          <a:extLst>
            <a:ext uri="{FF2B5EF4-FFF2-40B4-BE49-F238E27FC236}">
              <a16:creationId xmlns:a16="http://schemas.microsoft.com/office/drawing/2014/main" id="{8E415CF3-21B0-4DC7-8AF1-D67D8AAD64D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2" name="Line 168">
          <a:extLst>
            <a:ext uri="{FF2B5EF4-FFF2-40B4-BE49-F238E27FC236}">
              <a16:creationId xmlns:a16="http://schemas.microsoft.com/office/drawing/2014/main" id="{D666568F-5C30-4F36-9C39-8D067726229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3" name="Line 169">
          <a:extLst>
            <a:ext uri="{FF2B5EF4-FFF2-40B4-BE49-F238E27FC236}">
              <a16:creationId xmlns:a16="http://schemas.microsoft.com/office/drawing/2014/main" id="{EBC96F32-FFD8-4649-B5D5-8E4AC04BDAB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4" name="Line 170">
          <a:extLst>
            <a:ext uri="{FF2B5EF4-FFF2-40B4-BE49-F238E27FC236}">
              <a16:creationId xmlns:a16="http://schemas.microsoft.com/office/drawing/2014/main" id="{182F5FA9-842B-496F-A569-65AE292E5B5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5" name="Line 171">
          <a:extLst>
            <a:ext uri="{FF2B5EF4-FFF2-40B4-BE49-F238E27FC236}">
              <a16:creationId xmlns:a16="http://schemas.microsoft.com/office/drawing/2014/main" id="{C9A4D301-6444-437A-ADF2-CD390DD04A6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6" name="Line 172">
          <a:extLst>
            <a:ext uri="{FF2B5EF4-FFF2-40B4-BE49-F238E27FC236}">
              <a16:creationId xmlns:a16="http://schemas.microsoft.com/office/drawing/2014/main" id="{E3AF97D7-1611-4DCC-AEE1-AF86B93E671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7" name="Line 173">
          <a:extLst>
            <a:ext uri="{FF2B5EF4-FFF2-40B4-BE49-F238E27FC236}">
              <a16:creationId xmlns:a16="http://schemas.microsoft.com/office/drawing/2014/main" id="{817409FD-88BC-4801-971B-0710834BAC9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8" name="Line 174">
          <a:extLst>
            <a:ext uri="{FF2B5EF4-FFF2-40B4-BE49-F238E27FC236}">
              <a16:creationId xmlns:a16="http://schemas.microsoft.com/office/drawing/2014/main" id="{5BA008CD-3369-4888-ABD9-F7FCBB35645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9" name="Line 175">
          <a:extLst>
            <a:ext uri="{FF2B5EF4-FFF2-40B4-BE49-F238E27FC236}">
              <a16:creationId xmlns:a16="http://schemas.microsoft.com/office/drawing/2014/main" id="{BDDF5864-5739-46B0-AA06-DE04BABF78B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0" name="Line 176">
          <a:extLst>
            <a:ext uri="{FF2B5EF4-FFF2-40B4-BE49-F238E27FC236}">
              <a16:creationId xmlns:a16="http://schemas.microsoft.com/office/drawing/2014/main" id="{553ACB20-08AB-45FB-9440-2EC055A883FE}"/>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1" name="Line 177">
          <a:extLst>
            <a:ext uri="{FF2B5EF4-FFF2-40B4-BE49-F238E27FC236}">
              <a16:creationId xmlns:a16="http://schemas.microsoft.com/office/drawing/2014/main" id="{8F095CF0-66FD-4DC1-95D2-8E6D0339696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2" name="Line 178">
          <a:extLst>
            <a:ext uri="{FF2B5EF4-FFF2-40B4-BE49-F238E27FC236}">
              <a16:creationId xmlns:a16="http://schemas.microsoft.com/office/drawing/2014/main" id="{6E242BD1-336D-4003-8F4B-E7BEB8045E5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3" name="Line 179">
          <a:extLst>
            <a:ext uri="{FF2B5EF4-FFF2-40B4-BE49-F238E27FC236}">
              <a16:creationId xmlns:a16="http://schemas.microsoft.com/office/drawing/2014/main" id="{12E0BB99-4A7A-4282-94F6-CF09BF5A39D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4" name="Line 180">
          <a:extLst>
            <a:ext uri="{FF2B5EF4-FFF2-40B4-BE49-F238E27FC236}">
              <a16:creationId xmlns:a16="http://schemas.microsoft.com/office/drawing/2014/main" id="{BDFDB9F3-3472-4DC1-A330-2D14F3092B0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5" name="Line 181">
          <a:extLst>
            <a:ext uri="{FF2B5EF4-FFF2-40B4-BE49-F238E27FC236}">
              <a16:creationId xmlns:a16="http://schemas.microsoft.com/office/drawing/2014/main" id="{26ACEA00-9444-4642-9348-CD0A3D6FC48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6" name="Line 182">
          <a:extLst>
            <a:ext uri="{FF2B5EF4-FFF2-40B4-BE49-F238E27FC236}">
              <a16:creationId xmlns:a16="http://schemas.microsoft.com/office/drawing/2014/main" id="{A61562DC-A095-46EF-9B75-9291380A11C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7" name="Line 183">
          <a:extLst>
            <a:ext uri="{FF2B5EF4-FFF2-40B4-BE49-F238E27FC236}">
              <a16:creationId xmlns:a16="http://schemas.microsoft.com/office/drawing/2014/main" id="{D4F554AC-975E-4F07-B6E7-CE03D904AF0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8" name="Line 184">
          <a:extLst>
            <a:ext uri="{FF2B5EF4-FFF2-40B4-BE49-F238E27FC236}">
              <a16:creationId xmlns:a16="http://schemas.microsoft.com/office/drawing/2014/main" id="{B6F6F157-FAD3-4766-9662-055C215A10F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9" name="Line 185">
          <a:extLst>
            <a:ext uri="{FF2B5EF4-FFF2-40B4-BE49-F238E27FC236}">
              <a16:creationId xmlns:a16="http://schemas.microsoft.com/office/drawing/2014/main" id="{26C60BF5-F17E-451B-8D5D-DEAB495CC60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0" name="Line 186">
          <a:extLst>
            <a:ext uri="{FF2B5EF4-FFF2-40B4-BE49-F238E27FC236}">
              <a16:creationId xmlns:a16="http://schemas.microsoft.com/office/drawing/2014/main" id="{ACC0BBB9-E950-4619-8C10-9D660448551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1" name="Line 187">
          <a:extLst>
            <a:ext uri="{FF2B5EF4-FFF2-40B4-BE49-F238E27FC236}">
              <a16:creationId xmlns:a16="http://schemas.microsoft.com/office/drawing/2014/main" id="{948F5994-5093-4046-B750-D0D4D018E58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2" name="Line 188">
          <a:extLst>
            <a:ext uri="{FF2B5EF4-FFF2-40B4-BE49-F238E27FC236}">
              <a16:creationId xmlns:a16="http://schemas.microsoft.com/office/drawing/2014/main" id="{1D2B30E3-009C-4D3D-B70A-8FE0B3908BD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3" name="Line 189">
          <a:extLst>
            <a:ext uri="{FF2B5EF4-FFF2-40B4-BE49-F238E27FC236}">
              <a16:creationId xmlns:a16="http://schemas.microsoft.com/office/drawing/2014/main" id="{D6E05DB3-9E5C-4E7B-9CBF-C08EC7F2394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4" name="Line 190">
          <a:extLst>
            <a:ext uri="{FF2B5EF4-FFF2-40B4-BE49-F238E27FC236}">
              <a16:creationId xmlns:a16="http://schemas.microsoft.com/office/drawing/2014/main" id="{C5AB24C5-8643-4D4B-8CB4-B27016A4735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5" name="Line 191">
          <a:extLst>
            <a:ext uri="{FF2B5EF4-FFF2-40B4-BE49-F238E27FC236}">
              <a16:creationId xmlns:a16="http://schemas.microsoft.com/office/drawing/2014/main" id="{9F41B1A7-C724-4802-A3FD-006AB813D184}"/>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6" name="Line 192">
          <a:extLst>
            <a:ext uri="{FF2B5EF4-FFF2-40B4-BE49-F238E27FC236}">
              <a16:creationId xmlns:a16="http://schemas.microsoft.com/office/drawing/2014/main" id="{A78471F5-1E6F-492B-B9A5-88ADCBA83A8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7" name="Line 193">
          <a:extLst>
            <a:ext uri="{FF2B5EF4-FFF2-40B4-BE49-F238E27FC236}">
              <a16:creationId xmlns:a16="http://schemas.microsoft.com/office/drawing/2014/main" id="{271F5BE3-D247-4E37-8A15-A71E799C7C4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8" name="Line 194">
          <a:extLst>
            <a:ext uri="{FF2B5EF4-FFF2-40B4-BE49-F238E27FC236}">
              <a16:creationId xmlns:a16="http://schemas.microsoft.com/office/drawing/2014/main" id="{7D5187C5-BD13-4FDB-B762-1762B885FE0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9" name="Line 195">
          <a:extLst>
            <a:ext uri="{FF2B5EF4-FFF2-40B4-BE49-F238E27FC236}">
              <a16:creationId xmlns:a16="http://schemas.microsoft.com/office/drawing/2014/main" id="{52FD0866-017F-40B5-BE71-A808E5681DF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0" name="Line 196">
          <a:extLst>
            <a:ext uri="{FF2B5EF4-FFF2-40B4-BE49-F238E27FC236}">
              <a16:creationId xmlns:a16="http://schemas.microsoft.com/office/drawing/2014/main" id="{72BEA1C6-6BCE-47F9-A333-57308ADF0A2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1" name="Line 197">
          <a:extLst>
            <a:ext uri="{FF2B5EF4-FFF2-40B4-BE49-F238E27FC236}">
              <a16:creationId xmlns:a16="http://schemas.microsoft.com/office/drawing/2014/main" id="{2A064FCB-6444-4F75-BC93-9C16D192F15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2" name="Line 198">
          <a:extLst>
            <a:ext uri="{FF2B5EF4-FFF2-40B4-BE49-F238E27FC236}">
              <a16:creationId xmlns:a16="http://schemas.microsoft.com/office/drawing/2014/main" id="{3F7FE941-8E0E-4232-B83E-7658B5042D14}"/>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3" name="Line 199">
          <a:extLst>
            <a:ext uri="{FF2B5EF4-FFF2-40B4-BE49-F238E27FC236}">
              <a16:creationId xmlns:a16="http://schemas.microsoft.com/office/drawing/2014/main" id="{0E274CBD-FB65-48CD-8297-CC2670CE1C0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4" name="Line 200">
          <a:extLst>
            <a:ext uri="{FF2B5EF4-FFF2-40B4-BE49-F238E27FC236}">
              <a16:creationId xmlns:a16="http://schemas.microsoft.com/office/drawing/2014/main" id="{F7FFE3F6-DC04-4CE6-AA5B-249B28B5411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5" name="Line 201">
          <a:extLst>
            <a:ext uri="{FF2B5EF4-FFF2-40B4-BE49-F238E27FC236}">
              <a16:creationId xmlns:a16="http://schemas.microsoft.com/office/drawing/2014/main" id="{A49F4B93-9675-4B83-BCC9-1E70A4D33F9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6" name="Line 202">
          <a:extLst>
            <a:ext uri="{FF2B5EF4-FFF2-40B4-BE49-F238E27FC236}">
              <a16:creationId xmlns:a16="http://schemas.microsoft.com/office/drawing/2014/main" id="{070D44ED-ECED-4427-B3C6-932B121ECAB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7" name="Line 203">
          <a:extLst>
            <a:ext uri="{FF2B5EF4-FFF2-40B4-BE49-F238E27FC236}">
              <a16:creationId xmlns:a16="http://schemas.microsoft.com/office/drawing/2014/main" id="{79515FFE-F13C-41EF-B2E2-5EA9017622D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8" name="Line 204">
          <a:extLst>
            <a:ext uri="{FF2B5EF4-FFF2-40B4-BE49-F238E27FC236}">
              <a16:creationId xmlns:a16="http://schemas.microsoft.com/office/drawing/2014/main" id="{4FD6BEDB-68D1-4F48-BFBE-BFDC5FF0556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9" name="Line 205">
          <a:extLst>
            <a:ext uri="{FF2B5EF4-FFF2-40B4-BE49-F238E27FC236}">
              <a16:creationId xmlns:a16="http://schemas.microsoft.com/office/drawing/2014/main" id="{4166D605-7485-4C44-A346-5C81DA4B123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0" name="Line 206">
          <a:extLst>
            <a:ext uri="{FF2B5EF4-FFF2-40B4-BE49-F238E27FC236}">
              <a16:creationId xmlns:a16="http://schemas.microsoft.com/office/drawing/2014/main" id="{991AFF85-A485-42B6-887E-343F56A9AF4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1" name="Line 207">
          <a:extLst>
            <a:ext uri="{FF2B5EF4-FFF2-40B4-BE49-F238E27FC236}">
              <a16:creationId xmlns:a16="http://schemas.microsoft.com/office/drawing/2014/main" id="{FB4C1EC8-CE7D-46A9-ADCA-360D8BFB802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2" name="Line 208">
          <a:extLst>
            <a:ext uri="{FF2B5EF4-FFF2-40B4-BE49-F238E27FC236}">
              <a16:creationId xmlns:a16="http://schemas.microsoft.com/office/drawing/2014/main" id="{D7D18C1F-0CB5-4D7F-9197-4BD8EDBD18D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3" name="Line 209">
          <a:extLst>
            <a:ext uri="{FF2B5EF4-FFF2-40B4-BE49-F238E27FC236}">
              <a16:creationId xmlns:a16="http://schemas.microsoft.com/office/drawing/2014/main" id="{49F07734-3917-4827-8D11-245DBC5E4B1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4" name="Line 210">
          <a:extLst>
            <a:ext uri="{FF2B5EF4-FFF2-40B4-BE49-F238E27FC236}">
              <a16:creationId xmlns:a16="http://schemas.microsoft.com/office/drawing/2014/main" id="{8BA7BF8E-FC74-482B-93E5-5BAAA06D276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5" name="Line 211">
          <a:extLst>
            <a:ext uri="{FF2B5EF4-FFF2-40B4-BE49-F238E27FC236}">
              <a16:creationId xmlns:a16="http://schemas.microsoft.com/office/drawing/2014/main" id="{E41ED35B-D0D1-40E1-8BA8-184AEE5DBFB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6" name="Line 212">
          <a:extLst>
            <a:ext uri="{FF2B5EF4-FFF2-40B4-BE49-F238E27FC236}">
              <a16:creationId xmlns:a16="http://schemas.microsoft.com/office/drawing/2014/main" id="{027EDA91-8A05-459E-91A6-C12EB298934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7" name="Line 213">
          <a:extLst>
            <a:ext uri="{FF2B5EF4-FFF2-40B4-BE49-F238E27FC236}">
              <a16:creationId xmlns:a16="http://schemas.microsoft.com/office/drawing/2014/main" id="{A1354365-8109-4C0C-8023-A35A4E656E5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8" name="Line 214">
          <a:extLst>
            <a:ext uri="{FF2B5EF4-FFF2-40B4-BE49-F238E27FC236}">
              <a16:creationId xmlns:a16="http://schemas.microsoft.com/office/drawing/2014/main" id="{21BB0D78-6381-41E5-B7D8-E51C4D198F5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9" name="Line 215">
          <a:extLst>
            <a:ext uri="{FF2B5EF4-FFF2-40B4-BE49-F238E27FC236}">
              <a16:creationId xmlns:a16="http://schemas.microsoft.com/office/drawing/2014/main" id="{B26ABFCE-756E-444A-9293-F1C229A6E16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0" name="Line 216">
          <a:extLst>
            <a:ext uri="{FF2B5EF4-FFF2-40B4-BE49-F238E27FC236}">
              <a16:creationId xmlns:a16="http://schemas.microsoft.com/office/drawing/2014/main" id="{A9611397-5389-44C4-AFEA-61614FAB56F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1" name="Line 217">
          <a:extLst>
            <a:ext uri="{FF2B5EF4-FFF2-40B4-BE49-F238E27FC236}">
              <a16:creationId xmlns:a16="http://schemas.microsoft.com/office/drawing/2014/main" id="{31D3D870-ED65-41B1-837B-790BEC00962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2" name="Line 218">
          <a:extLst>
            <a:ext uri="{FF2B5EF4-FFF2-40B4-BE49-F238E27FC236}">
              <a16:creationId xmlns:a16="http://schemas.microsoft.com/office/drawing/2014/main" id="{52739F5E-DE4D-46A9-BB10-9550C748A56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3" name="Line 219">
          <a:extLst>
            <a:ext uri="{FF2B5EF4-FFF2-40B4-BE49-F238E27FC236}">
              <a16:creationId xmlns:a16="http://schemas.microsoft.com/office/drawing/2014/main" id="{5BF1778E-C7F6-4428-B086-E9795B7488C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4" name="Line 220">
          <a:extLst>
            <a:ext uri="{FF2B5EF4-FFF2-40B4-BE49-F238E27FC236}">
              <a16:creationId xmlns:a16="http://schemas.microsoft.com/office/drawing/2014/main" id="{2DF9B9A6-473B-44FC-A692-E29985FAEF5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5" name="Line 221">
          <a:extLst>
            <a:ext uri="{FF2B5EF4-FFF2-40B4-BE49-F238E27FC236}">
              <a16:creationId xmlns:a16="http://schemas.microsoft.com/office/drawing/2014/main" id="{0017A17D-FF4B-4C0F-AAC9-5BBCF3C9A9D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6" name="Line 222">
          <a:extLst>
            <a:ext uri="{FF2B5EF4-FFF2-40B4-BE49-F238E27FC236}">
              <a16:creationId xmlns:a16="http://schemas.microsoft.com/office/drawing/2014/main" id="{7472E284-D980-42D7-8477-E5BB4EB3B92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7" name="Line 223">
          <a:extLst>
            <a:ext uri="{FF2B5EF4-FFF2-40B4-BE49-F238E27FC236}">
              <a16:creationId xmlns:a16="http://schemas.microsoft.com/office/drawing/2014/main" id="{0C8780C0-F440-4B92-A163-2AEBAA2C361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8" name="Line 224">
          <a:extLst>
            <a:ext uri="{FF2B5EF4-FFF2-40B4-BE49-F238E27FC236}">
              <a16:creationId xmlns:a16="http://schemas.microsoft.com/office/drawing/2014/main" id="{5A49AAB7-8BE8-41DE-A842-6004C815874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9" name="Line 225">
          <a:extLst>
            <a:ext uri="{FF2B5EF4-FFF2-40B4-BE49-F238E27FC236}">
              <a16:creationId xmlns:a16="http://schemas.microsoft.com/office/drawing/2014/main" id="{2BE04344-0541-4722-AAF6-7F58B04E196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0" name="Line 226">
          <a:extLst>
            <a:ext uri="{FF2B5EF4-FFF2-40B4-BE49-F238E27FC236}">
              <a16:creationId xmlns:a16="http://schemas.microsoft.com/office/drawing/2014/main" id="{B623C5DD-7266-46DB-9311-30C966A063F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1" name="Line 227">
          <a:extLst>
            <a:ext uri="{FF2B5EF4-FFF2-40B4-BE49-F238E27FC236}">
              <a16:creationId xmlns:a16="http://schemas.microsoft.com/office/drawing/2014/main" id="{30C11967-27F6-4835-AD4F-32B1D1EC3CE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2" name="Line 228">
          <a:extLst>
            <a:ext uri="{FF2B5EF4-FFF2-40B4-BE49-F238E27FC236}">
              <a16:creationId xmlns:a16="http://schemas.microsoft.com/office/drawing/2014/main" id="{2040C8D0-F3E1-41ED-A5E4-BFBC105F00E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3" name="Line 229">
          <a:extLst>
            <a:ext uri="{FF2B5EF4-FFF2-40B4-BE49-F238E27FC236}">
              <a16:creationId xmlns:a16="http://schemas.microsoft.com/office/drawing/2014/main" id="{A5D26522-F735-403A-A3CF-680EC24D837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4" name="Line 230">
          <a:extLst>
            <a:ext uri="{FF2B5EF4-FFF2-40B4-BE49-F238E27FC236}">
              <a16:creationId xmlns:a16="http://schemas.microsoft.com/office/drawing/2014/main" id="{56C7627D-3390-4C16-9772-197ECD98293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5" name="Line 231">
          <a:extLst>
            <a:ext uri="{FF2B5EF4-FFF2-40B4-BE49-F238E27FC236}">
              <a16:creationId xmlns:a16="http://schemas.microsoft.com/office/drawing/2014/main" id="{ADC63218-9F2A-4951-B1C0-B5B84320793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6" name="Line 232">
          <a:extLst>
            <a:ext uri="{FF2B5EF4-FFF2-40B4-BE49-F238E27FC236}">
              <a16:creationId xmlns:a16="http://schemas.microsoft.com/office/drawing/2014/main" id="{02CD1CD5-1B6F-4040-934A-1D8765DAE914}"/>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7" name="Line 233">
          <a:extLst>
            <a:ext uri="{FF2B5EF4-FFF2-40B4-BE49-F238E27FC236}">
              <a16:creationId xmlns:a16="http://schemas.microsoft.com/office/drawing/2014/main" id="{995C0170-533B-4878-BC71-2321AF3610E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8" name="Line 234">
          <a:extLst>
            <a:ext uri="{FF2B5EF4-FFF2-40B4-BE49-F238E27FC236}">
              <a16:creationId xmlns:a16="http://schemas.microsoft.com/office/drawing/2014/main" id="{A7C3644E-810E-444E-AAAA-78FB767CF5B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9" name="Oval 235">
          <a:extLst>
            <a:ext uri="{FF2B5EF4-FFF2-40B4-BE49-F238E27FC236}">
              <a16:creationId xmlns:a16="http://schemas.microsoft.com/office/drawing/2014/main" id="{8D3D59BD-882A-4F74-AECE-CA48769574D4}"/>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0" name="Oval 236">
          <a:extLst>
            <a:ext uri="{FF2B5EF4-FFF2-40B4-BE49-F238E27FC236}">
              <a16:creationId xmlns:a16="http://schemas.microsoft.com/office/drawing/2014/main" id="{52138A77-BCEC-4C12-A293-1B1CC5ED18CA}"/>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1" name="Oval 237">
          <a:extLst>
            <a:ext uri="{FF2B5EF4-FFF2-40B4-BE49-F238E27FC236}">
              <a16:creationId xmlns:a16="http://schemas.microsoft.com/office/drawing/2014/main" id="{D02843B7-4B14-4230-AF40-CFD2012BF7B3}"/>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2" name="Oval 238">
          <a:extLst>
            <a:ext uri="{FF2B5EF4-FFF2-40B4-BE49-F238E27FC236}">
              <a16:creationId xmlns:a16="http://schemas.microsoft.com/office/drawing/2014/main" id="{AA8EE696-48E6-44FF-8347-BB57ED1BC455}"/>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3" name="Oval 239">
          <a:extLst>
            <a:ext uri="{FF2B5EF4-FFF2-40B4-BE49-F238E27FC236}">
              <a16:creationId xmlns:a16="http://schemas.microsoft.com/office/drawing/2014/main" id="{167D6D11-0190-4BD4-9D53-C52B7C5164DF}"/>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4" name="Oval 240">
          <a:extLst>
            <a:ext uri="{FF2B5EF4-FFF2-40B4-BE49-F238E27FC236}">
              <a16:creationId xmlns:a16="http://schemas.microsoft.com/office/drawing/2014/main" id="{43272BD6-D5A2-4CA4-BF18-480C3C3ADF36}"/>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5" name="Oval 241">
          <a:extLst>
            <a:ext uri="{FF2B5EF4-FFF2-40B4-BE49-F238E27FC236}">
              <a16:creationId xmlns:a16="http://schemas.microsoft.com/office/drawing/2014/main" id="{5D6EB87D-4C69-4FB0-AD4A-959EAE5072F1}"/>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6" name="Oval 242">
          <a:extLst>
            <a:ext uri="{FF2B5EF4-FFF2-40B4-BE49-F238E27FC236}">
              <a16:creationId xmlns:a16="http://schemas.microsoft.com/office/drawing/2014/main" id="{3242391F-7CAD-4AA5-AECF-E317A71F66F1}"/>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7" name="Oval 243">
          <a:extLst>
            <a:ext uri="{FF2B5EF4-FFF2-40B4-BE49-F238E27FC236}">
              <a16:creationId xmlns:a16="http://schemas.microsoft.com/office/drawing/2014/main" id="{933497AF-B5E8-48B1-91F9-831658769382}"/>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8" name="Oval 244">
          <a:extLst>
            <a:ext uri="{FF2B5EF4-FFF2-40B4-BE49-F238E27FC236}">
              <a16:creationId xmlns:a16="http://schemas.microsoft.com/office/drawing/2014/main" id="{7E42EEF6-6E9F-4DA8-9C2C-0431309CC189}"/>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9" name="Oval 245">
          <a:extLst>
            <a:ext uri="{FF2B5EF4-FFF2-40B4-BE49-F238E27FC236}">
              <a16:creationId xmlns:a16="http://schemas.microsoft.com/office/drawing/2014/main" id="{173FC83D-CC7A-4DD0-A1B5-3D4576BDDD04}"/>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50" name="Oval 246">
          <a:extLst>
            <a:ext uri="{FF2B5EF4-FFF2-40B4-BE49-F238E27FC236}">
              <a16:creationId xmlns:a16="http://schemas.microsoft.com/office/drawing/2014/main" id="{033A96A1-10D8-4FB8-9C67-8CFBF0753780}"/>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14</xdr:col>
      <xdr:colOff>0</xdr:colOff>
      <xdr:row>41</xdr:row>
      <xdr:rowOff>17145</xdr:rowOff>
    </xdr:from>
    <xdr:to>
      <xdr:col>14</xdr:col>
      <xdr:colOff>0</xdr:colOff>
      <xdr:row>41</xdr:row>
      <xdr:rowOff>129941</xdr:rowOff>
    </xdr:to>
    <xdr:sp macro="" textlink="">
      <xdr:nvSpPr>
        <xdr:cNvPr id="251" name="Text Box 247">
          <a:extLst>
            <a:ext uri="{FF2B5EF4-FFF2-40B4-BE49-F238E27FC236}">
              <a16:creationId xmlns:a16="http://schemas.microsoft.com/office/drawing/2014/main" id="{8171FCF4-3887-419D-9D8B-1EB534C2A84D}"/>
            </a:ext>
          </a:extLst>
        </xdr:cNvPr>
        <xdr:cNvSpPr txBox="1">
          <a:spLocks noChangeArrowheads="1"/>
        </xdr:cNvSpPr>
      </xdr:nvSpPr>
      <xdr:spPr bwMode="auto">
        <a:xfrm>
          <a:off x="10698480" y="12171045"/>
          <a:ext cx="0" cy="112796"/>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36576"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14</xdr:col>
      <xdr:colOff>0</xdr:colOff>
      <xdr:row>42</xdr:row>
      <xdr:rowOff>9525</xdr:rowOff>
    </xdr:from>
    <xdr:to>
      <xdr:col>14</xdr:col>
      <xdr:colOff>0</xdr:colOff>
      <xdr:row>42</xdr:row>
      <xdr:rowOff>128588</xdr:rowOff>
    </xdr:to>
    <xdr:sp macro="" textlink="">
      <xdr:nvSpPr>
        <xdr:cNvPr id="252" name="Text Box 248">
          <a:extLst>
            <a:ext uri="{FF2B5EF4-FFF2-40B4-BE49-F238E27FC236}">
              <a16:creationId xmlns:a16="http://schemas.microsoft.com/office/drawing/2014/main" id="{AA27A65B-BE93-4E31-9C21-6E2C7BCD4983}"/>
            </a:ext>
          </a:extLst>
        </xdr:cNvPr>
        <xdr:cNvSpPr txBox="1">
          <a:spLocks noChangeArrowheads="1"/>
        </xdr:cNvSpPr>
      </xdr:nvSpPr>
      <xdr:spPr bwMode="auto">
        <a:xfrm>
          <a:off x="10698480" y="12430125"/>
          <a:ext cx="0" cy="119063"/>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14</xdr:col>
      <xdr:colOff>0</xdr:colOff>
      <xdr:row>46</xdr:row>
      <xdr:rowOff>17145</xdr:rowOff>
    </xdr:from>
    <xdr:to>
      <xdr:col>14</xdr:col>
      <xdr:colOff>0</xdr:colOff>
      <xdr:row>49</xdr:row>
      <xdr:rowOff>15283</xdr:rowOff>
    </xdr:to>
    <xdr:sp macro="" textlink="">
      <xdr:nvSpPr>
        <xdr:cNvPr id="253" name="Text Box 249">
          <a:extLst>
            <a:ext uri="{FF2B5EF4-FFF2-40B4-BE49-F238E27FC236}">
              <a16:creationId xmlns:a16="http://schemas.microsoft.com/office/drawing/2014/main" id="{41C90394-5D72-49B4-8D84-1F69D03B4FE0}"/>
            </a:ext>
          </a:extLst>
        </xdr:cNvPr>
        <xdr:cNvSpPr txBox="1">
          <a:spLocks noChangeArrowheads="1"/>
        </xdr:cNvSpPr>
      </xdr:nvSpPr>
      <xdr:spPr bwMode="auto">
        <a:xfrm>
          <a:off x="10698480" y="13504545"/>
          <a:ext cx="0" cy="798238"/>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---「個室」（個室整備）  ・  「２人室」（２人室整備）</a:t>
          </a:r>
        </a:p>
        <a:p>
          <a:pPr algn="l" rtl="0">
            <a:defRPr sz="1000"/>
          </a:pPr>
          <a:endParaRPr lang="ja-JP" altLang="en-US" sz="13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43</xdr:row>
      <xdr:rowOff>17145</xdr:rowOff>
    </xdr:from>
    <xdr:to>
      <xdr:col>14</xdr:col>
      <xdr:colOff>0</xdr:colOff>
      <xdr:row>43</xdr:row>
      <xdr:rowOff>121487</xdr:rowOff>
    </xdr:to>
    <xdr:sp macro="" textlink="">
      <xdr:nvSpPr>
        <xdr:cNvPr id="254" name="Text Box 250">
          <a:extLst>
            <a:ext uri="{FF2B5EF4-FFF2-40B4-BE49-F238E27FC236}">
              <a16:creationId xmlns:a16="http://schemas.microsoft.com/office/drawing/2014/main" id="{9B704413-B8DF-41BD-B74E-1D086833BE65}"/>
            </a:ext>
          </a:extLst>
        </xdr:cNvPr>
        <xdr:cNvSpPr txBox="1">
          <a:spLocks noChangeArrowheads="1"/>
        </xdr:cNvSpPr>
      </xdr:nvSpPr>
      <xdr:spPr bwMode="auto">
        <a:xfrm>
          <a:off x="10698480" y="12704445"/>
          <a:ext cx="0" cy="104342"/>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---「全室個室」（全室個室化）  ・  「全個室以外」（全室個室以外）</a:t>
          </a:r>
        </a:p>
      </xdr:txBody>
    </xdr:sp>
    <xdr:clientData/>
  </xdr:twoCellAnchor>
  <xdr:twoCellAnchor>
    <xdr:from>
      <xdr:col>15</xdr:col>
      <xdr:colOff>0</xdr:colOff>
      <xdr:row>50</xdr:row>
      <xdr:rowOff>0</xdr:rowOff>
    </xdr:from>
    <xdr:to>
      <xdr:col>15</xdr:col>
      <xdr:colOff>0</xdr:colOff>
      <xdr:row>50</xdr:row>
      <xdr:rowOff>0</xdr:rowOff>
    </xdr:to>
    <xdr:sp macro="" textlink="">
      <xdr:nvSpPr>
        <xdr:cNvPr id="255" name="Text Box 251">
          <a:extLst>
            <a:ext uri="{FF2B5EF4-FFF2-40B4-BE49-F238E27FC236}">
              <a16:creationId xmlns:a16="http://schemas.microsoft.com/office/drawing/2014/main" id="{4FAF867F-BCFA-491A-8BAE-BECCDE8E10F3}"/>
            </a:ext>
          </a:extLst>
        </xdr:cNvPr>
        <xdr:cNvSpPr txBox="1">
          <a:spLocks noChangeArrowheads="1"/>
        </xdr:cNvSpPr>
      </xdr:nvSpPr>
      <xdr:spPr bwMode="auto">
        <a:xfrm>
          <a:off x="11056620" y="14554200"/>
          <a:ext cx="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15</xdr:col>
      <xdr:colOff>0</xdr:colOff>
      <xdr:row>50</xdr:row>
      <xdr:rowOff>13335</xdr:rowOff>
    </xdr:from>
    <xdr:to>
      <xdr:col>15</xdr:col>
      <xdr:colOff>0</xdr:colOff>
      <xdr:row>51</xdr:row>
      <xdr:rowOff>20</xdr:rowOff>
    </xdr:to>
    <xdr:sp macro="" textlink="">
      <xdr:nvSpPr>
        <xdr:cNvPr id="256" name="Text Box 252">
          <a:extLst>
            <a:ext uri="{FF2B5EF4-FFF2-40B4-BE49-F238E27FC236}">
              <a16:creationId xmlns:a16="http://schemas.microsoft.com/office/drawing/2014/main" id="{08150B56-41D5-436A-B8D9-2639F9529B90}"/>
            </a:ext>
          </a:extLst>
        </xdr:cNvPr>
        <xdr:cNvSpPr txBox="1">
          <a:spLocks noChangeArrowheads="1"/>
        </xdr:cNvSpPr>
      </xdr:nvSpPr>
      <xdr:spPr bwMode="auto">
        <a:xfrm>
          <a:off x="11056620" y="14567535"/>
          <a:ext cx="0" cy="253385"/>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15</xdr:col>
      <xdr:colOff>0</xdr:colOff>
      <xdr:row>50</xdr:row>
      <xdr:rowOff>0</xdr:rowOff>
    </xdr:from>
    <xdr:to>
      <xdr:col>15</xdr:col>
      <xdr:colOff>0</xdr:colOff>
      <xdr:row>50</xdr:row>
      <xdr:rowOff>0</xdr:rowOff>
    </xdr:to>
    <xdr:sp macro="" textlink="">
      <xdr:nvSpPr>
        <xdr:cNvPr id="257" name="Text Box 253">
          <a:extLst>
            <a:ext uri="{FF2B5EF4-FFF2-40B4-BE49-F238E27FC236}">
              <a16:creationId xmlns:a16="http://schemas.microsoft.com/office/drawing/2014/main" id="{2588ACF4-2FC5-4C13-99F0-1805E806DEF2}"/>
            </a:ext>
          </a:extLst>
        </xdr:cNvPr>
        <xdr:cNvSpPr txBox="1">
          <a:spLocks noChangeArrowheads="1"/>
        </xdr:cNvSpPr>
      </xdr:nvSpPr>
      <xdr:spPr bwMode="auto">
        <a:xfrm>
          <a:off x="11056620" y="14554200"/>
          <a:ext cx="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28</xdr:col>
      <xdr:colOff>0</xdr:colOff>
      <xdr:row>22</xdr:row>
      <xdr:rowOff>0</xdr:rowOff>
    </xdr:from>
    <xdr:to>
      <xdr:col>28</xdr:col>
      <xdr:colOff>0</xdr:colOff>
      <xdr:row>22</xdr:row>
      <xdr:rowOff>0</xdr:rowOff>
    </xdr:to>
    <xdr:sp macro="" textlink="">
      <xdr:nvSpPr>
        <xdr:cNvPr id="258" name="Line 1">
          <a:extLst>
            <a:ext uri="{FF2B5EF4-FFF2-40B4-BE49-F238E27FC236}">
              <a16:creationId xmlns:a16="http://schemas.microsoft.com/office/drawing/2014/main" id="{09B84361-1BA0-4061-8666-C4CDBAFF9C1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59" name="Line 2">
          <a:extLst>
            <a:ext uri="{FF2B5EF4-FFF2-40B4-BE49-F238E27FC236}">
              <a16:creationId xmlns:a16="http://schemas.microsoft.com/office/drawing/2014/main" id="{A5093237-B559-4743-B745-6058ED8C62D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0" name="Line 3">
          <a:extLst>
            <a:ext uri="{FF2B5EF4-FFF2-40B4-BE49-F238E27FC236}">
              <a16:creationId xmlns:a16="http://schemas.microsoft.com/office/drawing/2014/main" id="{80FBF897-FBE7-40DE-83FB-5A6250B0CB6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1" name="Line 4">
          <a:extLst>
            <a:ext uri="{FF2B5EF4-FFF2-40B4-BE49-F238E27FC236}">
              <a16:creationId xmlns:a16="http://schemas.microsoft.com/office/drawing/2014/main" id="{40AA6299-084F-4E4D-ACCE-F662676AE29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2" name="Line 5">
          <a:extLst>
            <a:ext uri="{FF2B5EF4-FFF2-40B4-BE49-F238E27FC236}">
              <a16:creationId xmlns:a16="http://schemas.microsoft.com/office/drawing/2014/main" id="{0714E17C-9388-41C7-A6F7-B5B41FE663F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3" name="Line 6">
          <a:extLst>
            <a:ext uri="{FF2B5EF4-FFF2-40B4-BE49-F238E27FC236}">
              <a16:creationId xmlns:a16="http://schemas.microsoft.com/office/drawing/2014/main" id="{10B0B17B-667B-455C-B843-7882B242D2C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4" name="Line 7">
          <a:extLst>
            <a:ext uri="{FF2B5EF4-FFF2-40B4-BE49-F238E27FC236}">
              <a16:creationId xmlns:a16="http://schemas.microsoft.com/office/drawing/2014/main" id="{7B829C1C-018F-4037-A04A-BE9B023D474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5" name="Line 8">
          <a:extLst>
            <a:ext uri="{FF2B5EF4-FFF2-40B4-BE49-F238E27FC236}">
              <a16:creationId xmlns:a16="http://schemas.microsoft.com/office/drawing/2014/main" id="{4317F611-66EA-408F-9263-3D8E6E2A459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6" name="Line 9">
          <a:extLst>
            <a:ext uri="{FF2B5EF4-FFF2-40B4-BE49-F238E27FC236}">
              <a16:creationId xmlns:a16="http://schemas.microsoft.com/office/drawing/2014/main" id="{57A36015-EE69-4F13-814A-EFC75331ED2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7" name="Line 10">
          <a:extLst>
            <a:ext uri="{FF2B5EF4-FFF2-40B4-BE49-F238E27FC236}">
              <a16:creationId xmlns:a16="http://schemas.microsoft.com/office/drawing/2014/main" id="{2AF37E28-CCC6-4516-A7CA-1039DE060B4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8" name="Line 11">
          <a:extLst>
            <a:ext uri="{FF2B5EF4-FFF2-40B4-BE49-F238E27FC236}">
              <a16:creationId xmlns:a16="http://schemas.microsoft.com/office/drawing/2014/main" id="{78AD7B3E-CF9E-4708-8BE7-B3895718E83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9" name="Line 12">
          <a:extLst>
            <a:ext uri="{FF2B5EF4-FFF2-40B4-BE49-F238E27FC236}">
              <a16:creationId xmlns:a16="http://schemas.microsoft.com/office/drawing/2014/main" id="{2E7B3ED5-CEAA-4623-AE8F-74FCDAE9933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0" name="Line 13">
          <a:extLst>
            <a:ext uri="{FF2B5EF4-FFF2-40B4-BE49-F238E27FC236}">
              <a16:creationId xmlns:a16="http://schemas.microsoft.com/office/drawing/2014/main" id="{B37394F1-DF1A-40E6-8965-4F85C0B749D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1" name="Line 14">
          <a:extLst>
            <a:ext uri="{FF2B5EF4-FFF2-40B4-BE49-F238E27FC236}">
              <a16:creationId xmlns:a16="http://schemas.microsoft.com/office/drawing/2014/main" id="{B07B3A6D-AC85-4217-9062-9A1C224B72A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2" name="Line 15">
          <a:extLst>
            <a:ext uri="{FF2B5EF4-FFF2-40B4-BE49-F238E27FC236}">
              <a16:creationId xmlns:a16="http://schemas.microsoft.com/office/drawing/2014/main" id="{5B4183CB-6FEC-4B78-BB65-F998368B806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3" name="Line 16">
          <a:extLst>
            <a:ext uri="{FF2B5EF4-FFF2-40B4-BE49-F238E27FC236}">
              <a16:creationId xmlns:a16="http://schemas.microsoft.com/office/drawing/2014/main" id="{9D4FA838-CF5B-4ACA-B4A9-C097F95ADA6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4" name="Line 17">
          <a:extLst>
            <a:ext uri="{FF2B5EF4-FFF2-40B4-BE49-F238E27FC236}">
              <a16:creationId xmlns:a16="http://schemas.microsoft.com/office/drawing/2014/main" id="{FC8DB509-C6E6-4D62-A52E-5EB7F931D06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5" name="Line 18">
          <a:extLst>
            <a:ext uri="{FF2B5EF4-FFF2-40B4-BE49-F238E27FC236}">
              <a16:creationId xmlns:a16="http://schemas.microsoft.com/office/drawing/2014/main" id="{E7A1EA21-C99B-4A1C-90F3-A8AAF919548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6" name="Line 19">
          <a:extLst>
            <a:ext uri="{FF2B5EF4-FFF2-40B4-BE49-F238E27FC236}">
              <a16:creationId xmlns:a16="http://schemas.microsoft.com/office/drawing/2014/main" id="{9E2F6B12-8BED-4D4E-9202-02D195048AC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7" name="Line 20">
          <a:extLst>
            <a:ext uri="{FF2B5EF4-FFF2-40B4-BE49-F238E27FC236}">
              <a16:creationId xmlns:a16="http://schemas.microsoft.com/office/drawing/2014/main" id="{800FF0A3-8455-470E-9A8E-63E5FABDF47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8" name="Line 21">
          <a:extLst>
            <a:ext uri="{FF2B5EF4-FFF2-40B4-BE49-F238E27FC236}">
              <a16:creationId xmlns:a16="http://schemas.microsoft.com/office/drawing/2014/main" id="{630D5BEB-7114-4A7D-8C21-9FAF68DFBB2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9" name="Line 22">
          <a:extLst>
            <a:ext uri="{FF2B5EF4-FFF2-40B4-BE49-F238E27FC236}">
              <a16:creationId xmlns:a16="http://schemas.microsoft.com/office/drawing/2014/main" id="{CBD69810-3A23-40A7-B274-4B6C6A5B24C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0" name="Line 23">
          <a:extLst>
            <a:ext uri="{FF2B5EF4-FFF2-40B4-BE49-F238E27FC236}">
              <a16:creationId xmlns:a16="http://schemas.microsoft.com/office/drawing/2014/main" id="{12E4AB13-063E-440C-BB02-EC67222FEEB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1" name="Line 24">
          <a:extLst>
            <a:ext uri="{FF2B5EF4-FFF2-40B4-BE49-F238E27FC236}">
              <a16:creationId xmlns:a16="http://schemas.microsoft.com/office/drawing/2014/main" id="{848637C9-3124-4933-8615-C45B3A0C418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2" name="Line 25">
          <a:extLst>
            <a:ext uri="{FF2B5EF4-FFF2-40B4-BE49-F238E27FC236}">
              <a16:creationId xmlns:a16="http://schemas.microsoft.com/office/drawing/2014/main" id="{CCB488A6-635C-490F-B72A-B16EF8DA5A6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3" name="Line 26">
          <a:extLst>
            <a:ext uri="{FF2B5EF4-FFF2-40B4-BE49-F238E27FC236}">
              <a16:creationId xmlns:a16="http://schemas.microsoft.com/office/drawing/2014/main" id="{19D681B8-D903-451D-9466-107945BE718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4" name="Line 27">
          <a:extLst>
            <a:ext uri="{FF2B5EF4-FFF2-40B4-BE49-F238E27FC236}">
              <a16:creationId xmlns:a16="http://schemas.microsoft.com/office/drawing/2014/main" id="{BF38ACE0-FFFE-48B5-B85A-4BF00ED5EB5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5" name="Line 28">
          <a:extLst>
            <a:ext uri="{FF2B5EF4-FFF2-40B4-BE49-F238E27FC236}">
              <a16:creationId xmlns:a16="http://schemas.microsoft.com/office/drawing/2014/main" id="{D91C0540-C285-4F17-AD96-A1B41596D0F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6" name="Line 29">
          <a:extLst>
            <a:ext uri="{FF2B5EF4-FFF2-40B4-BE49-F238E27FC236}">
              <a16:creationId xmlns:a16="http://schemas.microsoft.com/office/drawing/2014/main" id="{F6102347-DA9F-491E-869D-E4C3EFF4567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7" name="Line 30">
          <a:extLst>
            <a:ext uri="{FF2B5EF4-FFF2-40B4-BE49-F238E27FC236}">
              <a16:creationId xmlns:a16="http://schemas.microsoft.com/office/drawing/2014/main" id="{569AEE55-F0F2-4395-9A80-8E3F5F340C8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8" name="Line 31">
          <a:extLst>
            <a:ext uri="{FF2B5EF4-FFF2-40B4-BE49-F238E27FC236}">
              <a16:creationId xmlns:a16="http://schemas.microsoft.com/office/drawing/2014/main" id="{588482D6-C825-4EAE-A04D-71377CFBD3E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9" name="Line 32">
          <a:extLst>
            <a:ext uri="{FF2B5EF4-FFF2-40B4-BE49-F238E27FC236}">
              <a16:creationId xmlns:a16="http://schemas.microsoft.com/office/drawing/2014/main" id="{643A08C1-B8F5-4EC2-A2E2-E44F64016E6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0" name="Line 33">
          <a:extLst>
            <a:ext uri="{FF2B5EF4-FFF2-40B4-BE49-F238E27FC236}">
              <a16:creationId xmlns:a16="http://schemas.microsoft.com/office/drawing/2014/main" id="{D6561B31-B014-4C3C-8011-9B9240A8477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1" name="Line 34">
          <a:extLst>
            <a:ext uri="{FF2B5EF4-FFF2-40B4-BE49-F238E27FC236}">
              <a16:creationId xmlns:a16="http://schemas.microsoft.com/office/drawing/2014/main" id="{BB729340-0525-4BFE-BD56-525C2F040C6E}"/>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2" name="Line 35">
          <a:extLst>
            <a:ext uri="{FF2B5EF4-FFF2-40B4-BE49-F238E27FC236}">
              <a16:creationId xmlns:a16="http://schemas.microsoft.com/office/drawing/2014/main" id="{3B35B821-E4AD-470E-BD50-AB7164C6D69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3" name="Line 36">
          <a:extLst>
            <a:ext uri="{FF2B5EF4-FFF2-40B4-BE49-F238E27FC236}">
              <a16:creationId xmlns:a16="http://schemas.microsoft.com/office/drawing/2014/main" id="{348CFC04-B2C3-420A-B8DF-7BDE1DE6B07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4" name="Line 37">
          <a:extLst>
            <a:ext uri="{FF2B5EF4-FFF2-40B4-BE49-F238E27FC236}">
              <a16:creationId xmlns:a16="http://schemas.microsoft.com/office/drawing/2014/main" id="{1D65973F-922F-40A3-B37B-986781462E3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5" name="Line 38">
          <a:extLst>
            <a:ext uri="{FF2B5EF4-FFF2-40B4-BE49-F238E27FC236}">
              <a16:creationId xmlns:a16="http://schemas.microsoft.com/office/drawing/2014/main" id="{7C1A5508-5B63-43F1-AA1B-40DFA922D23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6" name="Line 39">
          <a:extLst>
            <a:ext uri="{FF2B5EF4-FFF2-40B4-BE49-F238E27FC236}">
              <a16:creationId xmlns:a16="http://schemas.microsoft.com/office/drawing/2014/main" id="{BF59B457-C478-4B9D-BB2D-E2D943B8A9A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7" name="Line 40">
          <a:extLst>
            <a:ext uri="{FF2B5EF4-FFF2-40B4-BE49-F238E27FC236}">
              <a16:creationId xmlns:a16="http://schemas.microsoft.com/office/drawing/2014/main" id="{C0AE7BBB-0364-4406-8399-AAD108D7428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8" name="Line 41">
          <a:extLst>
            <a:ext uri="{FF2B5EF4-FFF2-40B4-BE49-F238E27FC236}">
              <a16:creationId xmlns:a16="http://schemas.microsoft.com/office/drawing/2014/main" id="{805C5B5A-BE15-4006-97FF-01B48632C67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9" name="Line 42">
          <a:extLst>
            <a:ext uri="{FF2B5EF4-FFF2-40B4-BE49-F238E27FC236}">
              <a16:creationId xmlns:a16="http://schemas.microsoft.com/office/drawing/2014/main" id="{ED73029A-130B-4924-B486-35CC7E61C3C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0" name="Line 43">
          <a:extLst>
            <a:ext uri="{FF2B5EF4-FFF2-40B4-BE49-F238E27FC236}">
              <a16:creationId xmlns:a16="http://schemas.microsoft.com/office/drawing/2014/main" id="{CAA0FE23-594F-4965-A02A-3B08F23D4F0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1" name="Line 44">
          <a:extLst>
            <a:ext uri="{FF2B5EF4-FFF2-40B4-BE49-F238E27FC236}">
              <a16:creationId xmlns:a16="http://schemas.microsoft.com/office/drawing/2014/main" id="{C84EEA8C-A859-461E-8437-BE80EB330BA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2" name="Line 45">
          <a:extLst>
            <a:ext uri="{FF2B5EF4-FFF2-40B4-BE49-F238E27FC236}">
              <a16:creationId xmlns:a16="http://schemas.microsoft.com/office/drawing/2014/main" id="{B0F73A6A-2A0E-4F36-8425-5619BFA05F1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3" name="Line 46">
          <a:extLst>
            <a:ext uri="{FF2B5EF4-FFF2-40B4-BE49-F238E27FC236}">
              <a16:creationId xmlns:a16="http://schemas.microsoft.com/office/drawing/2014/main" id="{10771D16-92DC-4691-A3B7-4B44EFD6B5E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4" name="Line 47">
          <a:extLst>
            <a:ext uri="{FF2B5EF4-FFF2-40B4-BE49-F238E27FC236}">
              <a16:creationId xmlns:a16="http://schemas.microsoft.com/office/drawing/2014/main" id="{9CEF9E9F-B944-49C0-92CC-A8B6670284C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5" name="Line 48">
          <a:extLst>
            <a:ext uri="{FF2B5EF4-FFF2-40B4-BE49-F238E27FC236}">
              <a16:creationId xmlns:a16="http://schemas.microsoft.com/office/drawing/2014/main" id="{6BCDBBDF-E522-44D2-BC37-4FCEBB26DB7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6" name="Line 49">
          <a:extLst>
            <a:ext uri="{FF2B5EF4-FFF2-40B4-BE49-F238E27FC236}">
              <a16:creationId xmlns:a16="http://schemas.microsoft.com/office/drawing/2014/main" id="{2589BD62-427A-4EBF-859A-DD358A8F2D2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7" name="Line 50">
          <a:extLst>
            <a:ext uri="{FF2B5EF4-FFF2-40B4-BE49-F238E27FC236}">
              <a16:creationId xmlns:a16="http://schemas.microsoft.com/office/drawing/2014/main" id="{5F91E4FB-3A63-4822-BBC5-CC89D3CDACB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8" name="Line 51">
          <a:extLst>
            <a:ext uri="{FF2B5EF4-FFF2-40B4-BE49-F238E27FC236}">
              <a16:creationId xmlns:a16="http://schemas.microsoft.com/office/drawing/2014/main" id="{C988E9FA-5992-4B9F-8A9E-B3BA17CA1C6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9" name="Line 52">
          <a:extLst>
            <a:ext uri="{FF2B5EF4-FFF2-40B4-BE49-F238E27FC236}">
              <a16:creationId xmlns:a16="http://schemas.microsoft.com/office/drawing/2014/main" id="{A5C6371F-CE79-46BC-AA19-0D92F129824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0" name="Line 53">
          <a:extLst>
            <a:ext uri="{FF2B5EF4-FFF2-40B4-BE49-F238E27FC236}">
              <a16:creationId xmlns:a16="http://schemas.microsoft.com/office/drawing/2014/main" id="{350F1E14-9F94-407A-954F-5945AC9207B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1" name="Line 54">
          <a:extLst>
            <a:ext uri="{FF2B5EF4-FFF2-40B4-BE49-F238E27FC236}">
              <a16:creationId xmlns:a16="http://schemas.microsoft.com/office/drawing/2014/main" id="{52A17AA9-235B-44FD-8F1C-D033242A901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2" name="Line 55">
          <a:extLst>
            <a:ext uri="{FF2B5EF4-FFF2-40B4-BE49-F238E27FC236}">
              <a16:creationId xmlns:a16="http://schemas.microsoft.com/office/drawing/2014/main" id="{5FD47949-3524-4C41-AFA1-73026105837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3" name="Line 56">
          <a:extLst>
            <a:ext uri="{FF2B5EF4-FFF2-40B4-BE49-F238E27FC236}">
              <a16:creationId xmlns:a16="http://schemas.microsoft.com/office/drawing/2014/main" id="{A2BC9EDD-EC40-4847-A842-7E35BAED8EF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4" name="Line 57">
          <a:extLst>
            <a:ext uri="{FF2B5EF4-FFF2-40B4-BE49-F238E27FC236}">
              <a16:creationId xmlns:a16="http://schemas.microsoft.com/office/drawing/2014/main" id="{32AA8ACC-AE2D-46D3-B5B3-708FE260626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5" name="Line 58">
          <a:extLst>
            <a:ext uri="{FF2B5EF4-FFF2-40B4-BE49-F238E27FC236}">
              <a16:creationId xmlns:a16="http://schemas.microsoft.com/office/drawing/2014/main" id="{7D03D118-1AAB-4137-A3F1-2ABD5BA116C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6" name="Line 59">
          <a:extLst>
            <a:ext uri="{FF2B5EF4-FFF2-40B4-BE49-F238E27FC236}">
              <a16:creationId xmlns:a16="http://schemas.microsoft.com/office/drawing/2014/main" id="{2442F331-FBFC-4F0C-A53A-6C2D42FDB99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7" name="Line 60">
          <a:extLst>
            <a:ext uri="{FF2B5EF4-FFF2-40B4-BE49-F238E27FC236}">
              <a16:creationId xmlns:a16="http://schemas.microsoft.com/office/drawing/2014/main" id="{44D0B43B-CD16-48C4-947E-DCDE8305668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8" name="Line 61">
          <a:extLst>
            <a:ext uri="{FF2B5EF4-FFF2-40B4-BE49-F238E27FC236}">
              <a16:creationId xmlns:a16="http://schemas.microsoft.com/office/drawing/2014/main" id="{918F0842-503C-401B-9DE5-C25D48203A1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9" name="Line 62">
          <a:extLst>
            <a:ext uri="{FF2B5EF4-FFF2-40B4-BE49-F238E27FC236}">
              <a16:creationId xmlns:a16="http://schemas.microsoft.com/office/drawing/2014/main" id="{17E728B6-9220-4D5A-8EE6-17FC8F6BDDA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0" name="Line 63">
          <a:extLst>
            <a:ext uri="{FF2B5EF4-FFF2-40B4-BE49-F238E27FC236}">
              <a16:creationId xmlns:a16="http://schemas.microsoft.com/office/drawing/2014/main" id="{ED6099FF-FFC7-48F4-A3AC-935E319B525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1" name="Line 64">
          <a:extLst>
            <a:ext uri="{FF2B5EF4-FFF2-40B4-BE49-F238E27FC236}">
              <a16:creationId xmlns:a16="http://schemas.microsoft.com/office/drawing/2014/main" id="{1B09915A-5E81-4DD8-A183-75A9058B055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2" name="Line 65">
          <a:extLst>
            <a:ext uri="{FF2B5EF4-FFF2-40B4-BE49-F238E27FC236}">
              <a16:creationId xmlns:a16="http://schemas.microsoft.com/office/drawing/2014/main" id="{B9C8BA09-43DB-46E4-91C5-473FFFE4636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3" name="Line 66">
          <a:extLst>
            <a:ext uri="{FF2B5EF4-FFF2-40B4-BE49-F238E27FC236}">
              <a16:creationId xmlns:a16="http://schemas.microsoft.com/office/drawing/2014/main" id="{46484E97-74AB-4E20-A8A1-B0A85C70537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4" name="Line 67">
          <a:extLst>
            <a:ext uri="{FF2B5EF4-FFF2-40B4-BE49-F238E27FC236}">
              <a16:creationId xmlns:a16="http://schemas.microsoft.com/office/drawing/2014/main" id="{AD8D3A20-C8E0-4357-8007-01E33BB9BC7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5" name="Line 68">
          <a:extLst>
            <a:ext uri="{FF2B5EF4-FFF2-40B4-BE49-F238E27FC236}">
              <a16:creationId xmlns:a16="http://schemas.microsoft.com/office/drawing/2014/main" id="{7D71CC71-C3AF-4A44-BAFC-4BE1DD479D0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6" name="Line 69">
          <a:extLst>
            <a:ext uri="{FF2B5EF4-FFF2-40B4-BE49-F238E27FC236}">
              <a16:creationId xmlns:a16="http://schemas.microsoft.com/office/drawing/2014/main" id="{11BCDC3E-8964-418D-A6FB-D7ADDEF14A0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7" name="Line 70">
          <a:extLst>
            <a:ext uri="{FF2B5EF4-FFF2-40B4-BE49-F238E27FC236}">
              <a16:creationId xmlns:a16="http://schemas.microsoft.com/office/drawing/2014/main" id="{E5D21AFE-60B0-4AF6-B4DE-EFEA4EF6EF7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8" name="Line 71">
          <a:extLst>
            <a:ext uri="{FF2B5EF4-FFF2-40B4-BE49-F238E27FC236}">
              <a16:creationId xmlns:a16="http://schemas.microsoft.com/office/drawing/2014/main" id="{42CD3928-AD47-4467-83F6-7C8235DB2B0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9" name="Line 72">
          <a:extLst>
            <a:ext uri="{FF2B5EF4-FFF2-40B4-BE49-F238E27FC236}">
              <a16:creationId xmlns:a16="http://schemas.microsoft.com/office/drawing/2014/main" id="{66F88E00-7061-4750-9521-DD8B54C99A6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0" name="Line 73">
          <a:extLst>
            <a:ext uri="{FF2B5EF4-FFF2-40B4-BE49-F238E27FC236}">
              <a16:creationId xmlns:a16="http://schemas.microsoft.com/office/drawing/2014/main" id="{018D381D-5266-4498-B04C-3C6BF23E758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1" name="Line 74">
          <a:extLst>
            <a:ext uri="{FF2B5EF4-FFF2-40B4-BE49-F238E27FC236}">
              <a16:creationId xmlns:a16="http://schemas.microsoft.com/office/drawing/2014/main" id="{3766FBBA-AC82-4001-B6E2-F58D79CDF8A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2" name="Line 75">
          <a:extLst>
            <a:ext uri="{FF2B5EF4-FFF2-40B4-BE49-F238E27FC236}">
              <a16:creationId xmlns:a16="http://schemas.microsoft.com/office/drawing/2014/main" id="{60914B72-72F0-44F6-A185-71DBDFDF434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3" name="Line 76">
          <a:extLst>
            <a:ext uri="{FF2B5EF4-FFF2-40B4-BE49-F238E27FC236}">
              <a16:creationId xmlns:a16="http://schemas.microsoft.com/office/drawing/2014/main" id="{F45C6D7B-F27B-469C-9E22-068059E52CD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4" name="Line 77">
          <a:extLst>
            <a:ext uri="{FF2B5EF4-FFF2-40B4-BE49-F238E27FC236}">
              <a16:creationId xmlns:a16="http://schemas.microsoft.com/office/drawing/2014/main" id="{0E2A3A2D-DC17-4299-9145-5CA021A88F6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5" name="Line 78">
          <a:extLst>
            <a:ext uri="{FF2B5EF4-FFF2-40B4-BE49-F238E27FC236}">
              <a16:creationId xmlns:a16="http://schemas.microsoft.com/office/drawing/2014/main" id="{7C4F7856-6C70-4F71-A251-818F60C54BC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6" name="Line 79">
          <a:extLst>
            <a:ext uri="{FF2B5EF4-FFF2-40B4-BE49-F238E27FC236}">
              <a16:creationId xmlns:a16="http://schemas.microsoft.com/office/drawing/2014/main" id="{1A3928D4-849D-47BA-9780-3F5AF3C0B5C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7" name="Line 80">
          <a:extLst>
            <a:ext uri="{FF2B5EF4-FFF2-40B4-BE49-F238E27FC236}">
              <a16:creationId xmlns:a16="http://schemas.microsoft.com/office/drawing/2014/main" id="{BC96F4CF-9534-4423-B88F-59F4A4F437A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8" name="Line 81">
          <a:extLst>
            <a:ext uri="{FF2B5EF4-FFF2-40B4-BE49-F238E27FC236}">
              <a16:creationId xmlns:a16="http://schemas.microsoft.com/office/drawing/2014/main" id="{E9F9C2A0-DC23-408F-8EB5-8D96F65C620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9" name="Line 82">
          <a:extLst>
            <a:ext uri="{FF2B5EF4-FFF2-40B4-BE49-F238E27FC236}">
              <a16:creationId xmlns:a16="http://schemas.microsoft.com/office/drawing/2014/main" id="{64C2793B-26AC-47B6-AC25-45477DCA296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0" name="Line 83">
          <a:extLst>
            <a:ext uri="{FF2B5EF4-FFF2-40B4-BE49-F238E27FC236}">
              <a16:creationId xmlns:a16="http://schemas.microsoft.com/office/drawing/2014/main" id="{85925E51-B556-4B5D-8B1F-A772210A755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1" name="Line 84">
          <a:extLst>
            <a:ext uri="{FF2B5EF4-FFF2-40B4-BE49-F238E27FC236}">
              <a16:creationId xmlns:a16="http://schemas.microsoft.com/office/drawing/2014/main" id="{DD2160A4-5C0C-4882-BA13-03AF28DEEB7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2" name="Line 85">
          <a:extLst>
            <a:ext uri="{FF2B5EF4-FFF2-40B4-BE49-F238E27FC236}">
              <a16:creationId xmlns:a16="http://schemas.microsoft.com/office/drawing/2014/main" id="{A752280A-25CC-4641-8538-8EED734FB0C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3" name="Line 86">
          <a:extLst>
            <a:ext uri="{FF2B5EF4-FFF2-40B4-BE49-F238E27FC236}">
              <a16:creationId xmlns:a16="http://schemas.microsoft.com/office/drawing/2014/main" id="{58AF5153-BE5E-4DD5-9DC7-A67C0B759D9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4" name="Line 87">
          <a:extLst>
            <a:ext uri="{FF2B5EF4-FFF2-40B4-BE49-F238E27FC236}">
              <a16:creationId xmlns:a16="http://schemas.microsoft.com/office/drawing/2014/main" id="{0621C528-118E-469C-93DA-27CD80BB605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5" name="Line 88">
          <a:extLst>
            <a:ext uri="{FF2B5EF4-FFF2-40B4-BE49-F238E27FC236}">
              <a16:creationId xmlns:a16="http://schemas.microsoft.com/office/drawing/2014/main" id="{158CC609-B528-46DD-A7C0-7BA5EFA6BF6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6" name="Line 89">
          <a:extLst>
            <a:ext uri="{FF2B5EF4-FFF2-40B4-BE49-F238E27FC236}">
              <a16:creationId xmlns:a16="http://schemas.microsoft.com/office/drawing/2014/main" id="{E3BA2516-A38A-4117-B678-A49068A4D45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7" name="Line 90">
          <a:extLst>
            <a:ext uri="{FF2B5EF4-FFF2-40B4-BE49-F238E27FC236}">
              <a16:creationId xmlns:a16="http://schemas.microsoft.com/office/drawing/2014/main" id="{E6D1D0B5-E1E8-4A95-A90F-E3CA3BF5A28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8" name="Line 91">
          <a:extLst>
            <a:ext uri="{FF2B5EF4-FFF2-40B4-BE49-F238E27FC236}">
              <a16:creationId xmlns:a16="http://schemas.microsoft.com/office/drawing/2014/main" id="{90A56C5E-8810-4E2C-B07C-9FB4094CC35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9" name="Line 92">
          <a:extLst>
            <a:ext uri="{FF2B5EF4-FFF2-40B4-BE49-F238E27FC236}">
              <a16:creationId xmlns:a16="http://schemas.microsoft.com/office/drawing/2014/main" id="{021B64F4-7DCD-4633-A9FC-6DA6C5C4756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0" name="Line 93">
          <a:extLst>
            <a:ext uri="{FF2B5EF4-FFF2-40B4-BE49-F238E27FC236}">
              <a16:creationId xmlns:a16="http://schemas.microsoft.com/office/drawing/2014/main" id="{F58BC335-7944-48E0-B648-F6635096B04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1" name="Line 94">
          <a:extLst>
            <a:ext uri="{FF2B5EF4-FFF2-40B4-BE49-F238E27FC236}">
              <a16:creationId xmlns:a16="http://schemas.microsoft.com/office/drawing/2014/main" id="{88C37571-1D09-4D99-83BC-AB057B1DBD1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2" name="Line 95">
          <a:extLst>
            <a:ext uri="{FF2B5EF4-FFF2-40B4-BE49-F238E27FC236}">
              <a16:creationId xmlns:a16="http://schemas.microsoft.com/office/drawing/2014/main" id="{79B19D7A-5B6C-4E89-8850-D97BBDAD7EC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3" name="Line 96">
          <a:extLst>
            <a:ext uri="{FF2B5EF4-FFF2-40B4-BE49-F238E27FC236}">
              <a16:creationId xmlns:a16="http://schemas.microsoft.com/office/drawing/2014/main" id="{2E2400B7-948C-4634-A8D8-E7DF3E502E8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4" name="Line 97">
          <a:extLst>
            <a:ext uri="{FF2B5EF4-FFF2-40B4-BE49-F238E27FC236}">
              <a16:creationId xmlns:a16="http://schemas.microsoft.com/office/drawing/2014/main" id="{FC991EF3-7CE1-4F7B-B731-63C0D2CD3B1E}"/>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5" name="Line 98">
          <a:extLst>
            <a:ext uri="{FF2B5EF4-FFF2-40B4-BE49-F238E27FC236}">
              <a16:creationId xmlns:a16="http://schemas.microsoft.com/office/drawing/2014/main" id="{EC5009CF-551C-4A59-9FB0-08A5080DAD8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6" name="Line 99">
          <a:extLst>
            <a:ext uri="{FF2B5EF4-FFF2-40B4-BE49-F238E27FC236}">
              <a16:creationId xmlns:a16="http://schemas.microsoft.com/office/drawing/2014/main" id="{52C134F2-514A-4CAB-A794-948308E6F1E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7" name="Line 100">
          <a:extLst>
            <a:ext uri="{FF2B5EF4-FFF2-40B4-BE49-F238E27FC236}">
              <a16:creationId xmlns:a16="http://schemas.microsoft.com/office/drawing/2014/main" id="{AAA1BF65-8C47-4DAC-862C-26D49990EA6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8" name="Line 101">
          <a:extLst>
            <a:ext uri="{FF2B5EF4-FFF2-40B4-BE49-F238E27FC236}">
              <a16:creationId xmlns:a16="http://schemas.microsoft.com/office/drawing/2014/main" id="{F71AA71E-D7DE-44D4-85BB-5E8FA067BA1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9" name="Line 102">
          <a:extLst>
            <a:ext uri="{FF2B5EF4-FFF2-40B4-BE49-F238E27FC236}">
              <a16:creationId xmlns:a16="http://schemas.microsoft.com/office/drawing/2014/main" id="{74D857B3-68F6-4ADC-9723-E939D276E5B4}"/>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0" name="Line 103">
          <a:extLst>
            <a:ext uri="{FF2B5EF4-FFF2-40B4-BE49-F238E27FC236}">
              <a16:creationId xmlns:a16="http://schemas.microsoft.com/office/drawing/2014/main" id="{833CE430-F906-4BB6-8FE7-2BA3D6EF937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1" name="Line 104">
          <a:extLst>
            <a:ext uri="{FF2B5EF4-FFF2-40B4-BE49-F238E27FC236}">
              <a16:creationId xmlns:a16="http://schemas.microsoft.com/office/drawing/2014/main" id="{6752BF49-52AB-4980-8AAF-0BF3EBE7D7C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2" name="Line 105">
          <a:extLst>
            <a:ext uri="{FF2B5EF4-FFF2-40B4-BE49-F238E27FC236}">
              <a16:creationId xmlns:a16="http://schemas.microsoft.com/office/drawing/2014/main" id="{2A43B9AD-2556-40F9-A5CC-BE6B9AF9CFB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3" name="Line 106">
          <a:extLst>
            <a:ext uri="{FF2B5EF4-FFF2-40B4-BE49-F238E27FC236}">
              <a16:creationId xmlns:a16="http://schemas.microsoft.com/office/drawing/2014/main" id="{78E4C0C4-84F3-4600-B2C6-621363BCC5A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4" name="Line 107">
          <a:extLst>
            <a:ext uri="{FF2B5EF4-FFF2-40B4-BE49-F238E27FC236}">
              <a16:creationId xmlns:a16="http://schemas.microsoft.com/office/drawing/2014/main" id="{595486D8-F670-492F-9FB0-6DBA4B89B22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5" name="Line 108">
          <a:extLst>
            <a:ext uri="{FF2B5EF4-FFF2-40B4-BE49-F238E27FC236}">
              <a16:creationId xmlns:a16="http://schemas.microsoft.com/office/drawing/2014/main" id="{166D8EE4-2D09-4AAB-A8DD-C1EAB640ADB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6" name="Oval 109">
          <a:extLst>
            <a:ext uri="{FF2B5EF4-FFF2-40B4-BE49-F238E27FC236}">
              <a16:creationId xmlns:a16="http://schemas.microsoft.com/office/drawing/2014/main" id="{6ACF25F2-024B-4437-B09E-C6BB2E44CFE8}"/>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7" name="Oval 110">
          <a:extLst>
            <a:ext uri="{FF2B5EF4-FFF2-40B4-BE49-F238E27FC236}">
              <a16:creationId xmlns:a16="http://schemas.microsoft.com/office/drawing/2014/main" id="{C8E80DC6-E5D9-44B2-9F94-4725A72F4EAB}"/>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8" name="Oval 111">
          <a:extLst>
            <a:ext uri="{FF2B5EF4-FFF2-40B4-BE49-F238E27FC236}">
              <a16:creationId xmlns:a16="http://schemas.microsoft.com/office/drawing/2014/main" id="{52C42D73-C137-4449-B4F5-9E208F4B5A80}"/>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9" name="Oval 112">
          <a:extLst>
            <a:ext uri="{FF2B5EF4-FFF2-40B4-BE49-F238E27FC236}">
              <a16:creationId xmlns:a16="http://schemas.microsoft.com/office/drawing/2014/main" id="{423D0721-969A-436C-9A8C-69FC80DB06D0}"/>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0" name="Oval 113">
          <a:extLst>
            <a:ext uri="{FF2B5EF4-FFF2-40B4-BE49-F238E27FC236}">
              <a16:creationId xmlns:a16="http://schemas.microsoft.com/office/drawing/2014/main" id="{4E22A4D6-A9F4-4CE3-BBCD-9FDB4AB4D2F1}"/>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1" name="Oval 114">
          <a:extLst>
            <a:ext uri="{FF2B5EF4-FFF2-40B4-BE49-F238E27FC236}">
              <a16:creationId xmlns:a16="http://schemas.microsoft.com/office/drawing/2014/main" id="{793E08E7-086C-411A-88F9-3BDB7F1889E7}"/>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2" name="Oval 115">
          <a:extLst>
            <a:ext uri="{FF2B5EF4-FFF2-40B4-BE49-F238E27FC236}">
              <a16:creationId xmlns:a16="http://schemas.microsoft.com/office/drawing/2014/main" id="{07BB54E9-494A-4D5B-A5E1-BAE579008476}"/>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3" name="Oval 116">
          <a:extLst>
            <a:ext uri="{FF2B5EF4-FFF2-40B4-BE49-F238E27FC236}">
              <a16:creationId xmlns:a16="http://schemas.microsoft.com/office/drawing/2014/main" id="{FC2CC779-FFE6-4AC7-9094-9E9999EE80B9}"/>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4" name="Oval 117">
          <a:extLst>
            <a:ext uri="{FF2B5EF4-FFF2-40B4-BE49-F238E27FC236}">
              <a16:creationId xmlns:a16="http://schemas.microsoft.com/office/drawing/2014/main" id="{DAC0860E-161E-48B9-9217-22108940BD5B}"/>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5" name="Oval 118">
          <a:extLst>
            <a:ext uri="{FF2B5EF4-FFF2-40B4-BE49-F238E27FC236}">
              <a16:creationId xmlns:a16="http://schemas.microsoft.com/office/drawing/2014/main" id="{1D0EE222-999B-4883-8058-DE1D24494167}"/>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6" name="Oval 119">
          <a:extLst>
            <a:ext uri="{FF2B5EF4-FFF2-40B4-BE49-F238E27FC236}">
              <a16:creationId xmlns:a16="http://schemas.microsoft.com/office/drawing/2014/main" id="{EB61021F-5BE9-49CF-A3DC-F85104A4D3EC}"/>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7" name="Oval 120">
          <a:extLst>
            <a:ext uri="{FF2B5EF4-FFF2-40B4-BE49-F238E27FC236}">
              <a16:creationId xmlns:a16="http://schemas.microsoft.com/office/drawing/2014/main" id="{8F106167-562B-4EAD-80F8-B606E687B4BE}"/>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8" name="Oval 121">
          <a:extLst>
            <a:ext uri="{FF2B5EF4-FFF2-40B4-BE49-F238E27FC236}">
              <a16:creationId xmlns:a16="http://schemas.microsoft.com/office/drawing/2014/main" id="{ACDD2892-ED55-4B78-ABB4-3E1F47AE35F5}"/>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9" name="Oval 122">
          <a:extLst>
            <a:ext uri="{FF2B5EF4-FFF2-40B4-BE49-F238E27FC236}">
              <a16:creationId xmlns:a16="http://schemas.microsoft.com/office/drawing/2014/main" id="{C35CE182-82C9-4559-8EA1-2A010BD620D3}"/>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0" name="Oval 123">
          <a:extLst>
            <a:ext uri="{FF2B5EF4-FFF2-40B4-BE49-F238E27FC236}">
              <a16:creationId xmlns:a16="http://schemas.microsoft.com/office/drawing/2014/main" id="{C573EC2D-C364-4D0A-AB7B-683EEEB58703}"/>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1" name="Oval 124">
          <a:extLst>
            <a:ext uri="{FF2B5EF4-FFF2-40B4-BE49-F238E27FC236}">
              <a16:creationId xmlns:a16="http://schemas.microsoft.com/office/drawing/2014/main" id="{4A7D4DB2-E28C-4B8B-82D9-F20A3166A9C0}"/>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2" name="Oval 125">
          <a:extLst>
            <a:ext uri="{FF2B5EF4-FFF2-40B4-BE49-F238E27FC236}">
              <a16:creationId xmlns:a16="http://schemas.microsoft.com/office/drawing/2014/main" id="{840E3885-20E0-4334-ACC3-9C10E59932A6}"/>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3" name="Oval 126">
          <a:extLst>
            <a:ext uri="{FF2B5EF4-FFF2-40B4-BE49-F238E27FC236}">
              <a16:creationId xmlns:a16="http://schemas.microsoft.com/office/drawing/2014/main" id="{4F47ED07-196B-4F59-ACC8-3101CFD4A8CC}"/>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4" name="Line 127">
          <a:extLst>
            <a:ext uri="{FF2B5EF4-FFF2-40B4-BE49-F238E27FC236}">
              <a16:creationId xmlns:a16="http://schemas.microsoft.com/office/drawing/2014/main" id="{A7C1CAA8-98D2-4E63-B3FC-CCAEFBFA2E7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5" name="Line 128">
          <a:extLst>
            <a:ext uri="{FF2B5EF4-FFF2-40B4-BE49-F238E27FC236}">
              <a16:creationId xmlns:a16="http://schemas.microsoft.com/office/drawing/2014/main" id="{85F586A2-C121-40BC-A2A4-CC8655F2CC4B}"/>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6" name="Line 129">
          <a:extLst>
            <a:ext uri="{FF2B5EF4-FFF2-40B4-BE49-F238E27FC236}">
              <a16:creationId xmlns:a16="http://schemas.microsoft.com/office/drawing/2014/main" id="{F5B0A11C-B22F-4A0B-8560-8F9533C7340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7" name="Line 130">
          <a:extLst>
            <a:ext uri="{FF2B5EF4-FFF2-40B4-BE49-F238E27FC236}">
              <a16:creationId xmlns:a16="http://schemas.microsoft.com/office/drawing/2014/main" id="{4AC61C00-9688-4540-8BB0-2B949D37956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8" name="Line 131">
          <a:extLst>
            <a:ext uri="{FF2B5EF4-FFF2-40B4-BE49-F238E27FC236}">
              <a16:creationId xmlns:a16="http://schemas.microsoft.com/office/drawing/2014/main" id="{71860489-9945-4650-B1D4-14B680D5BF8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9" name="Line 132">
          <a:extLst>
            <a:ext uri="{FF2B5EF4-FFF2-40B4-BE49-F238E27FC236}">
              <a16:creationId xmlns:a16="http://schemas.microsoft.com/office/drawing/2014/main" id="{9706FB87-B67B-4B7D-8108-D434D0D078C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0" name="Line 133">
          <a:extLst>
            <a:ext uri="{FF2B5EF4-FFF2-40B4-BE49-F238E27FC236}">
              <a16:creationId xmlns:a16="http://schemas.microsoft.com/office/drawing/2014/main" id="{1FB199D6-E62C-44E8-8701-4FAC3C9FD37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1" name="Line 134">
          <a:extLst>
            <a:ext uri="{FF2B5EF4-FFF2-40B4-BE49-F238E27FC236}">
              <a16:creationId xmlns:a16="http://schemas.microsoft.com/office/drawing/2014/main" id="{FCF140C4-2ED8-4D45-BA83-32A33F81DB0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2" name="Line 135">
          <a:extLst>
            <a:ext uri="{FF2B5EF4-FFF2-40B4-BE49-F238E27FC236}">
              <a16:creationId xmlns:a16="http://schemas.microsoft.com/office/drawing/2014/main" id="{C345429C-A9BA-4ECA-85EF-FA5DC228CC4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3" name="Line 136">
          <a:extLst>
            <a:ext uri="{FF2B5EF4-FFF2-40B4-BE49-F238E27FC236}">
              <a16:creationId xmlns:a16="http://schemas.microsoft.com/office/drawing/2014/main" id="{024057D5-432F-4728-B110-8606B37C27D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4" name="Line 137">
          <a:extLst>
            <a:ext uri="{FF2B5EF4-FFF2-40B4-BE49-F238E27FC236}">
              <a16:creationId xmlns:a16="http://schemas.microsoft.com/office/drawing/2014/main" id="{A9878754-59EF-48D5-8CA1-3A7F1011C1A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5" name="Line 138">
          <a:extLst>
            <a:ext uri="{FF2B5EF4-FFF2-40B4-BE49-F238E27FC236}">
              <a16:creationId xmlns:a16="http://schemas.microsoft.com/office/drawing/2014/main" id="{39BE28A2-25E2-438C-8BB0-DEF87F93C59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6" name="Line 139">
          <a:extLst>
            <a:ext uri="{FF2B5EF4-FFF2-40B4-BE49-F238E27FC236}">
              <a16:creationId xmlns:a16="http://schemas.microsoft.com/office/drawing/2014/main" id="{803D85BC-B809-4B58-B19A-7B98F62A5F84}"/>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7" name="Line 140">
          <a:extLst>
            <a:ext uri="{FF2B5EF4-FFF2-40B4-BE49-F238E27FC236}">
              <a16:creationId xmlns:a16="http://schemas.microsoft.com/office/drawing/2014/main" id="{7E901E2C-1E1E-4E1D-83C7-FBB57C966EF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8" name="Line 141">
          <a:extLst>
            <a:ext uri="{FF2B5EF4-FFF2-40B4-BE49-F238E27FC236}">
              <a16:creationId xmlns:a16="http://schemas.microsoft.com/office/drawing/2014/main" id="{E359A35D-F1B4-4878-B634-A3AE634791E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9" name="Line 142">
          <a:extLst>
            <a:ext uri="{FF2B5EF4-FFF2-40B4-BE49-F238E27FC236}">
              <a16:creationId xmlns:a16="http://schemas.microsoft.com/office/drawing/2014/main" id="{BCE66FBC-6DC4-4382-9BB7-6F6869466ACE}"/>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0" name="Line 143">
          <a:extLst>
            <a:ext uri="{FF2B5EF4-FFF2-40B4-BE49-F238E27FC236}">
              <a16:creationId xmlns:a16="http://schemas.microsoft.com/office/drawing/2014/main" id="{73A75C36-D467-4A6B-97CB-6F91E550DBE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1" name="Line 144">
          <a:extLst>
            <a:ext uri="{FF2B5EF4-FFF2-40B4-BE49-F238E27FC236}">
              <a16:creationId xmlns:a16="http://schemas.microsoft.com/office/drawing/2014/main" id="{435489AC-430F-4F11-964A-CCEE8ABB881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2" name="Line 145">
          <a:extLst>
            <a:ext uri="{FF2B5EF4-FFF2-40B4-BE49-F238E27FC236}">
              <a16:creationId xmlns:a16="http://schemas.microsoft.com/office/drawing/2014/main" id="{66135D14-7CD7-4B21-AAF6-2474B3E92F7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3" name="Line 146">
          <a:extLst>
            <a:ext uri="{FF2B5EF4-FFF2-40B4-BE49-F238E27FC236}">
              <a16:creationId xmlns:a16="http://schemas.microsoft.com/office/drawing/2014/main" id="{D0AF69E4-C055-4663-98B5-35EC22F3517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4" name="Line 147">
          <a:extLst>
            <a:ext uri="{FF2B5EF4-FFF2-40B4-BE49-F238E27FC236}">
              <a16:creationId xmlns:a16="http://schemas.microsoft.com/office/drawing/2014/main" id="{EAE61125-F0A2-40B3-88B2-CA77BF8646A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5" name="Line 148">
          <a:extLst>
            <a:ext uri="{FF2B5EF4-FFF2-40B4-BE49-F238E27FC236}">
              <a16:creationId xmlns:a16="http://schemas.microsoft.com/office/drawing/2014/main" id="{C5EFE347-A6C8-487A-A4F5-8474BD270D8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6" name="Line 149">
          <a:extLst>
            <a:ext uri="{FF2B5EF4-FFF2-40B4-BE49-F238E27FC236}">
              <a16:creationId xmlns:a16="http://schemas.microsoft.com/office/drawing/2014/main" id="{175D7905-27AA-4782-96D9-20A6A5D524E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7" name="Line 150">
          <a:extLst>
            <a:ext uri="{FF2B5EF4-FFF2-40B4-BE49-F238E27FC236}">
              <a16:creationId xmlns:a16="http://schemas.microsoft.com/office/drawing/2014/main" id="{4A47395B-D256-4EC2-9883-F7A52B137D1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8" name="Line 151">
          <a:extLst>
            <a:ext uri="{FF2B5EF4-FFF2-40B4-BE49-F238E27FC236}">
              <a16:creationId xmlns:a16="http://schemas.microsoft.com/office/drawing/2014/main" id="{0A2E88EC-9347-42DB-8E3C-8EFC69C8F1F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9" name="Line 152">
          <a:extLst>
            <a:ext uri="{FF2B5EF4-FFF2-40B4-BE49-F238E27FC236}">
              <a16:creationId xmlns:a16="http://schemas.microsoft.com/office/drawing/2014/main" id="{66CCAB1E-60E0-43BA-A9FC-AC8F0AF9FE2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0" name="Line 153">
          <a:extLst>
            <a:ext uri="{FF2B5EF4-FFF2-40B4-BE49-F238E27FC236}">
              <a16:creationId xmlns:a16="http://schemas.microsoft.com/office/drawing/2014/main" id="{1F77349D-9DD5-4F83-8EF5-2614824D51C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1" name="Line 154">
          <a:extLst>
            <a:ext uri="{FF2B5EF4-FFF2-40B4-BE49-F238E27FC236}">
              <a16:creationId xmlns:a16="http://schemas.microsoft.com/office/drawing/2014/main" id="{C2B6A9EF-C729-47EF-9FEE-E237A78E1B7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2" name="Line 155">
          <a:extLst>
            <a:ext uri="{FF2B5EF4-FFF2-40B4-BE49-F238E27FC236}">
              <a16:creationId xmlns:a16="http://schemas.microsoft.com/office/drawing/2014/main" id="{1B4D893E-A408-4DC5-A2AA-D03ECFE765C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3" name="Line 156">
          <a:extLst>
            <a:ext uri="{FF2B5EF4-FFF2-40B4-BE49-F238E27FC236}">
              <a16:creationId xmlns:a16="http://schemas.microsoft.com/office/drawing/2014/main" id="{60A05B26-EA36-4C49-8A98-CB89F5223CB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4" name="Line 157">
          <a:extLst>
            <a:ext uri="{FF2B5EF4-FFF2-40B4-BE49-F238E27FC236}">
              <a16:creationId xmlns:a16="http://schemas.microsoft.com/office/drawing/2014/main" id="{3DA7F5BF-11B2-497B-B5E2-199EE7A948F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5" name="Line 158">
          <a:extLst>
            <a:ext uri="{FF2B5EF4-FFF2-40B4-BE49-F238E27FC236}">
              <a16:creationId xmlns:a16="http://schemas.microsoft.com/office/drawing/2014/main" id="{B1576324-E407-4209-99B9-CC3A28C6D47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6" name="Line 159">
          <a:extLst>
            <a:ext uri="{FF2B5EF4-FFF2-40B4-BE49-F238E27FC236}">
              <a16:creationId xmlns:a16="http://schemas.microsoft.com/office/drawing/2014/main" id="{A19DF490-C5A0-4569-999D-9D750AB84F5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7" name="Line 160">
          <a:extLst>
            <a:ext uri="{FF2B5EF4-FFF2-40B4-BE49-F238E27FC236}">
              <a16:creationId xmlns:a16="http://schemas.microsoft.com/office/drawing/2014/main" id="{0E51956D-8A1F-452B-8D18-E5F104F837F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8" name="Line 161">
          <a:extLst>
            <a:ext uri="{FF2B5EF4-FFF2-40B4-BE49-F238E27FC236}">
              <a16:creationId xmlns:a16="http://schemas.microsoft.com/office/drawing/2014/main" id="{A398511A-F0A8-4C82-B1D0-A952423A4A5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9" name="Line 162">
          <a:extLst>
            <a:ext uri="{FF2B5EF4-FFF2-40B4-BE49-F238E27FC236}">
              <a16:creationId xmlns:a16="http://schemas.microsoft.com/office/drawing/2014/main" id="{E5924DED-F6BB-4D42-9000-5EAB35D0FE5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0" name="Line 163">
          <a:extLst>
            <a:ext uri="{FF2B5EF4-FFF2-40B4-BE49-F238E27FC236}">
              <a16:creationId xmlns:a16="http://schemas.microsoft.com/office/drawing/2014/main" id="{729F5742-245B-49F1-AFE4-D7E21B4C895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1" name="Line 164">
          <a:extLst>
            <a:ext uri="{FF2B5EF4-FFF2-40B4-BE49-F238E27FC236}">
              <a16:creationId xmlns:a16="http://schemas.microsoft.com/office/drawing/2014/main" id="{1FB771D1-A337-4074-9114-4919C76CBA6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2" name="Line 165">
          <a:extLst>
            <a:ext uri="{FF2B5EF4-FFF2-40B4-BE49-F238E27FC236}">
              <a16:creationId xmlns:a16="http://schemas.microsoft.com/office/drawing/2014/main" id="{06B25070-DCB0-43F1-82CA-178173A3367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3" name="Line 166">
          <a:extLst>
            <a:ext uri="{FF2B5EF4-FFF2-40B4-BE49-F238E27FC236}">
              <a16:creationId xmlns:a16="http://schemas.microsoft.com/office/drawing/2014/main" id="{DE20FC9D-60AC-4702-B78C-AE7B0D8F0FF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4" name="Line 167">
          <a:extLst>
            <a:ext uri="{FF2B5EF4-FFF2-40B4-BE49-F238E27FC236}">
              <a16:creationId xmlns:a16="http://schemas.microsoft.com/office/drawing/2014/main" id="{C058F97A-B856-4C2A-AA79-FF1CD007350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5" name="Line 168">
          <a:extLst>
            <a:ext uri="{FF2B5EF4-FFF2-40B4-BE49-F238E27FC236}">
              <a16:creationId xmlns:a16="http://schemas.microsoft.com/office/drawing/2014/main" id="{25589782-86E0-4D59-A7EB-566C627F3D50}"/>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6" name="Line 169">
          <a:extLst>
            <a:ext uri="{FF2B5EF4-FFF2-40B4-BE49-F238E27FC236}">
              <a16:creationId xmlns:a16="http://schemas.microsoft.com/office/drawing/2014/main" id="{20978C2F-1416-4629-BD1E-5CBF165CD81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7" name="Line 170">
          <a:extLst>
            <a:ext uri="{FF2B5EF4-FFF2-40B4-BE49-F238E27FC236}">
              <a16:creationId xmlns:a16="http://schemas.microsoft.com/office/drawing/2014/main" id="{6E7F87EA-B0E6-46E7-A0E7-C1F557AAE94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8" name="Line 171">
          <a:extLst>
            <a:ext uri="{FF2B5EF4-FFF2-40B4-BE49-F238E27FC236}">
              <a16:creationId xmlns:a16="http://schemas.microsoft.com/office/drawing/2014/main" id="{D552BC52-82E4-4F56-AE22-EC327E98C6D4}"/>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9" name="Line 172">
          <a:extLst>
            <a:ext uri="{FF2B5EF4-FFF2-40B4-BE49-F238E27FC236}">
              <a16:creationId xmlns:a16="http://schemas.microsoft.com/office/drawing/2014/main" id="{9C454BC5-287E-47FB-BD8A-AC12E0B2A5C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0" name="Line 173">
          <a:extLst>
            <a:ext uri="{FF2B5EF4-FFF2-40B4-BE49-F238E27FC236}">
              <a16:creationId xmlns:a16="http://schemas.microsoft.com/office/drawing/2014/main" id="{EC387EC0-2ABF-4319-BEF8-E79F520094A5}"/>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1" name="Line 174">
          <a:extLst>
            <a:ext uri="{FF2B5EF4-FFF2-40B4-BE49-F238E27FC236}">
              <a16:creationId xmlns:a16="http://schemas.microsoft.com/office/drawing/2014/main" id="{10C4FBF4-DB29-4200-8812-4FF7A4F87EE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2" name="Line 175">
          <a:extLst>
            <a:ext uri="{FF2B5EF4-FFF2-40B4-BE49-F238E27FC236}">
              <a16:creationId xmlns:a16="http://schemas.microsoft.com/office/drawing/2014/main" id="{D2AA0F17-BBB3-465A-861A-B5514493935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3" name="Line 176">
          <a:extLst>
            <a:ext uri="{FF2B5EF4-FFF2-40B4-BE49-F238E27FC236}">
              <a16:creationId xmlns:a16="http://schemas.microsoft.com/office/drawing/2014/main" id="{B946574D-A0F9-409B-947E-701B90EA491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4" name="Line 177">
          <a:extLst>
            <a:ext uri="{FF2B5EF4-FFF2-40B4-BE49-F238E27FC236}">
              <a16:creationId xmlns:a16="http://schemas.microsoft.com/office/drawing/2014/main" id="{BC876C24-A08B-49EF-AEB9-F67989CA3897}"/>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5" name="Line 178">
          <a:extLst>
            <a:ext uri="{FF2B5EF4-FFF2-40B4-BE49-F238E27FC236}">
              <a16:creationId xmlns:a16="http://schemas.microsoft.com/office/drawing/2014/main" id="{93B068C2-581E-41E3-BCF3-BBBA87C8674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6" name="Line 179">
          <a:extLst>
            <a:ext uri="{FF2B5EF4-FFF2-40B4-BE49-F238E27FC236}">
              <a16:creationId xmlns:a16="http://schemas.microsoft.com/office/drawing/2014/main" id="{1D9643B1-99D9-4ECF-9181-20814022667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7" name="Line 180">
          <a:extLst>
            <a:ext uri="{FF2B5EF4-FFF2-40B4-BE49-F238E27FC236}">
              <a16:creationId xmlns:a16="http://schemas.microsoft.com/office/drawing/2014/main" id="{2E123244-74B6-4CA3-A5CA-6172176A7972}"/>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8" name="Line 181">
          <a:extLst>
            <a:ext uri="{FF2B5EF4-FFF2-40B4-BE49-F238E27FC236}">
              <a16:creationId xmlns:a16="http://schemas.microsoft.com/office/drawing/2014/main" id="{3C5AD8DA-0910-497E-800A-BDE8DF4091D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9" name="Line 182">
          <a:extLst>
            <a:ext uri="{FF2B5EF4-FFF2-40B4-BE49-F238E27FC236}">
              <a16:creationId xmlns:a16="http://schemas.microsoft.com/office/drawing/2014/main" id="{87F3D82F-8F2E-44A2-B731-71A64F1C0DC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0" name="Line 183">
          <a:extLst>
            <a:ext uri="{FF2B5EF4-FFF2-40B4-BE49-F238E27FC236}">
              <a16:creationId xmlns:a16="http://schemas.microsoft.com/office/drawing/2014/main" id="{55ED5D93-6D20-4CA8-AA86-A4EA2BAF1D2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1" name="Line 184">
          <a:extLst>
            <a:ext uri="{FF2B5EF4-FFF2-40B4-BE49-F238E27FC236}">
              <a16:creationId xmlns:a16="http://schemas.microsoft.com/office/drawing/2014/main" id="{297AD192-D136-480F-B9D6-5E0B3D5A017E}"/>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2" name="Line 185">
          <a:extLst>
            <a:ext uri="{FF2B5EF4-FFF2-40B4-BE49-F238E27FC236}">
              <a16:creationId xmlns:a16="http://schemas.microsoft.com/office/drawing/2014/main" id="{C33B38C7-BA94-4B68-96BF-9CCF3CB9E6F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3" name="Line 186">
          <a:extLst>
            <a:ext uri="{FF2B5EF4-FFF2-40B4-BE49-F238E27FC236}">
              <a16:creationId xmlns:a16="http://schemas.microsoft.com/office/drawing/2014/main" id="{D4828414-41EF-40E0-94B0-1E505989CA3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4" name="Line 187">
          <a:extLst>
            <a:ext uri="{FF2B5EF4-FFF2-40B4-BE49-F238E27FC236}">
              <a16:creationId xmlns:a16="http://schemas.microsoft.com/office/drawing/2014/main" id="{915678A9-3CC9-4771-892B-F250CD6F22E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5" name="Line 188">
          <a:extLst>
            <a:ext uri="{FF2B5EF4-FFF2-40B4-BE49-F238E27FC236}">
              <a16:creationId xmlns:a16="http://schemas.microsoft.com/office/drawing/2014/main" id="{3C1731DF-CECB-468A-B296-BBB9A7281D6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6" name="Line 189">
          <a:extLst>
            <a:ext uri="{FF2B5EF4-FFF2-40B4-BE49-F238E27FC236}">
              <a16:creationId xmlns:a16="http://schemas.microsoft.com/office/drawing/2014/main" id="{FDD88357-F95C-4221-B2CF-C3AB5A900CB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7" name="Line 190">
          <a:extLst>
            <a:ext uri="{FF2B5EF4-FFF2-40B4-BE49-F238E27FC236}">
              <a16:creationId xmlns:a16="http://schemas.microsoft.com/office/drawing/2014/main" id="{2697BBB9-BF84-48CD-AED3-1415697170C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8" name="Line 191">
          <a:extLst>
            <a:ext uri="{FF2B5EF4-FFF2-40B4-BE49-F238E27FC236}">
              <a16:creationId xmlns:a16="http://schemas.microsoft.com/office/drawing/2014/main" id="{A21FF3A5-4D00-4FD7-9F76-AA6F816BCD3F}"/>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9" name="Line 192">
          <a:extLst>
            <a:ext uri="{FF2B5EF4-FFF2-40B4-BE49-F238E27FC236}">
              <a16:creationId xmlns:a16="http://schemas.microsoft.com/office/drawing/2014/main" id="{568F38C7-EA26-44BB-8B30-18854214E0A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0" name="Line 193">
          <a:extLst>
            <a:ext uri="{FF2B5EF4-FFF2-40B4-BE49-F238E27FC236}">
              <a16:creationId xmlns:a16="http://schemas.microsoft.com/office/drawing/2014/main" id="{68D4D2B4-119D-47EE-A234-0C326916E56C}"/>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1" name="Line 194">
          <a:extLst>
            <a:ext uri="{FF2B5EF4-FFF2-40B4-BE49-F238E27FC236}">
              <a16:creationId xmlns:a16="http://schemas.microsoft.com/office/drawing/2014/main" id="{F036B861-C2D9-40F1-A796-2E529E8C4376}"/>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2" name="Line 195">
          <a:extLst>
            <a:ext uri="{FF2B5EF4-FFF2-40B4-BE49-F238E27FC236}">
              <a16:creationId xmlns:a16="http://schemas.microsoft.com/office/drawing/2014/main" id="{2FECE9DB-78CC-4202-B6EF-7C65C686D22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3" name="Line 196">
          <a:extLst>
            <a:ext uri="{FF2B5EF4-FFF2-40B4-BE49-F238E27FC236}">
              <a16:creationId xmlns:a16="http://schemas.microsoft.com/office/drawing/2014/main" id="{9F55F643-C840-4A16-955E-6E7584BB67D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4" name="Line 197">
          <a:extLst>
            <a:ext uri="{FF2B5EF4-FFF2-40B4-BE49-F238E27FC236}">
              <a16:creationId xmlns:a16="http://schemas.microsoft.com/office/drawing/2014/main" id="{CB58775C-4D76-4E62-BF31-809C1B88F5A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5" name="Line 198">
          <a:extLst>
            <a:ext uri="{FF2B5EF4-FFF2-40B4-BE49-F238E27FC236}">
              <a16:creationId xmlns:a16="http://schemas.microsoft.com/office/drawing/2014/main" id="{CA764A0E-6ED1-4790-B4F9-1F48A08FFF3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6" name="Line 199">
          <a:extLst>
            <a:ext uri="{FF2B5EF4-FFF2-40B4-BE49-F238E27FC236}">
              <a16:creationId xmlns:a16="http://schemas.microsoft.com/office/drawing/2014/main" id="{955EC0F6-5FE6-468F-AA7A-2B5FC96233D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7" name="Line 200">
          <a:extLst>
            <a:ext uri="{FF2B5EF4-FFF2-40B4-BE49-F238E27FC236}">
              <a16:creationId xmlns:a16="http://schemas.microsoft.com/office/drawing/2014/main" id="{EB8C7515-A653-4711-88B2-DC981FFD5D99}"/>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8" name="Line 201">
          <a:extLst>
            <a:ext uri="{FF2B5EF4-FFF2-40B4-BE49-F238E27FC236}">
              <a16:creationId xmlns:a16="http://schemas.microsoft.com/office/drawing/2014/main" id="{AE5B82EF-64CE-461C-B1D1-3694F708EA4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9" name="Line 202">
          <a:extLst>
            <a:ext uri="{FF2B5EF4-FFF2-40B4-BE49-F238E27FC236}">
              <a16:creationId xmlns:a16="http://schemas.microsoft.com/office/drawing/2014/main" id="{E0BF249E-EDF3-4E72-A952-714A9D79E637}"/>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0" name="Line 203">
          <a:extLst>
            <a:ext uri="{FF2B5EF4-FFF2-40B4-BE49-F238E27FC236}">
              <a16:creationId xmlns:a16="http://schemas.microsoft.com/office/drawing/2014/main" id="{C974116A-0927-4199-884B-9CEB2D785D10}"/>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1" name="Line 204">
          <a:extLst>
            <a:ext uri="{FF2B5EF4-FFF2-40B4-BE49-F238E27FC236}">
              <a16:creationId xmlns:a16="http://schemas.microsoft.com/office/drawing/2014/main" id="{D69254E3-A385-4F8B-AA4D-006573540EBD}"/>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2" name="Line 205">
          <a:extLst>
            <a:ext uri="{FF2B5EF4-FFF2-40B4-BE49-F238E27FC236}">
              <a16:creationId xmlns:a16="http://schemas.microsoft.com/office/drawing/2014/main" id="{25452E99-5FE6-4482-A312-9E4D1D8F1D28}"/>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3" name="Line 206">
          <a:extLst>
            <a:ext uri="{FF2B5EF4-FFF2-40B4-BE49-F238E27FC236}">
              <a16:creationId xmlns:a16="http://schemas.microsoft.com/office/drawing/2014/main" id="{BCADD47D-5AF3-453D-95D9-6CAF1C42DE36}"/>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4" name="Line 207">
          <a:extLst>
            <a:ext uri="{FF2B5EF4-FFF2-40B4-BE49-F238E27FC236}">
              <a16:creationId xmlns:a16="http://schemas.microsoft.com/office/drawing/2014/main" id="{C39ECFF0-1419-4DFC-A64B-D40ED3249E0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5" name="Line 208">
          <a:extLst>
            <a:ext uri="{FF2B5EF4-FFF2-40B4-BE49-F238E27FC236}">
              <a16:creationId xmlns:a16="http://schemas.microsoft.com/office/drawing/2014/main" id="{662E9F5F-3260-4088-925B-E43CF69F34F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6" name="Line 209">
          <a:extLst>
            <a:ext uri="{FF2B5EF4-FFF2-40B4-BE49-F238E27FC236}">
              <a16:creationId xmlns:a16="http://schemas.microsoft.com/office/drawing/2014/main" id="{24D5C2B5-67C5-4E30-9C5E-987601E288EA}"/>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7" name="Line 210">
          <a:extLst>
            <a:ext uri="{FF2B5EF4-FFF2-40B4-BE49-F238E27FC236}">
              <a16:creationId xmlns:a16="http://schemas.microsoft.com/office/drawing/2014/main" id="{0A9E60ED-0A75-4FB5-82C9-C1A1D91EB178}"/>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8" name="Line 211">
          <a:extLst>
            <a:ext uri="{FF2B5EF4-FFF2-40B4-BE49-F238E27FC236}">
              <a16:creationId xmlns:a16="http://schemas.microsoft.com/office/drawing/2014/main" id="{B42F323E-6075-4FBD-AF28-94EA49BF9E5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9" name="Line 212">
          <a:extLst>
            <a:ext uri="{FF2B5EF4-FFF2-40B4-BE49-F238E27FC236}">
              <a16:creationId xmlns:a16="http://schemas.microsoft.com/office/drawing/2014/main" id="{29EF9B11-220E-48E2-94E7-09B017F47202}"/>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0" name="Line 213">
          <a:extLst>
            <a:ext uri="{FF2B5EF4-FFF2-40B4-BE49-F238E27FC236}">
              <a16:creationId xmlns:a16="http://schemas.microsoft.com/office/drawing/2014/main" id="{B6D6DBA8-062A-4B05-BF4D-5A6C03B18773}"/>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1" name="Line 214">
          <a:extLst>
            <a:ext uri="{FF2B5EF4-FFF2-40B4-BE49-F238E27FC236}">
              <a16:creationId xmlns:a16="http://schemas.microsoft.com/office/drawing/2014/main" id="{EEF3C29F-1DDE-4D4F-AB04-B5A185BDA88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2" name="Line 215">
          <a:extLst>
            <a:ext uri="{FF2B5EF4-FFF2-40B4-BE49-F238E27FC236}">
              <a16:creationId xmlns:a16="http://schemas.microsoft.com/office/drawing/2014/main" id="{1B29E0D4-71C9-44AC-AF75-0987D192178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3" name="Line 216">
          <a:extLst>
            <a:ext uri="{FF2B5EF4-FFF2-40B4-BE49-F238E27FC236}">
              <a16:creationId xmlns:a16="http://schemas.microsoft.com/office/drawing/2014/main" id="{D557C256-DD0E-47F1-B998-254F29FCCE9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4" name="Line 217">
          <a:extLst>
            <a:ext uri="{FF2B5EF4-FFF2-40B4-BE49-F238E27FC236}">
              <a16:creationId xmlns:a16="http://schemas.microsoft.com/office/drawing/2014/main" id="{0708518D-F0AD-455B-8138-3B7C2820880A}"/>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5" name="Line 218">
          <a:extLst>
            <a:ext uri="{FF2B5EF4-FFF2-40B4-BE49-F238E27FC236}">
              <a16:creationId xmlns:a16="http://schemas.microsoft.com/office/drawing/2014/main" id="{EF5C2B12-C946-4C37-8233-3CE90844649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6" name="Line 219">
          <a:extLst>
            <a:ext uri="{FF2B5EF4-FFF2-40B4-BE49-F238E27FC236}">
              <a16:creationId xmlns:a16="http://schemas.microsoft.com/office/drawing/2014/main" id="{0929924E-E99F-431A-A539-F33780DC9CC1}"/>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7" name="Line 220">
          <a:extLst>
            <a:ext uri="{FF2B5EF4-FFF2-40B4-BE49-F238E27FC236}">
              <a16:creationId xmlns:a16="http://schemas.microsoft.com/office/drawing/2014/main" id="{C571F786-A1BD-4358-83B8-3272FC98FF81}"/>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8" name="Line 221">
          <a:extLst>
            <a:ext uri="{FF2B5EF4-FFF2-40B4-BE49-F238E27FC236}">
              <a16:creationId xmlns:a16="http://schemas.microsoft.com/office/drawing/2014/main" id="{18BCD06B-0F9A-49DD-A431-E2D7806244C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9" name="Line 222">
          <a:extLst>
            <a:ext uri="{FF2B5EF4-FFF2-40B4-BE49-F238E27FC236}">
              <a16:creationId xmlns:a16="http://schemas.microsoft.com/office/drawing/2014/main" id="{4BCA4196-4263-455E-9C52-8E76AE1D4EE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0" name="Line 223">
          <a:extLst>
            <a:ext uri="{FF2B5EF4-FFF2-40B4-BE49-F238E27FC236}">
              <a16:creationId xmlns:a16="http://schemas.microsoft.com/office/drawing/2014/main" id="{2C03AF41-E9CF-49F8-B276-34F8BBB4A5BB}"/>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1" name="Line 224">
          <a:extLst>
            <a:ext uri="{FF2B5EF4-FFF2-40B4-BE49-F238E27FC236}">
              <a16:creationId xmlns:a16="http://schemas.microsoft.com/office/drawing/2014/main" id="{141D0A4C-A836-457D-B086-0DE6636EFCCC}"/>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2" name="Line 225">
          <a:extLst>
            <a:ext uri="{FF2B5EF4-FFF2-40B4-BE49-F238E27FC236}">
              <a16:creationId xmlns:a16="http://schemas.microsoft.com/office/drawing/2014/main" id="{F3C18AFE-9F05-439A-BC07-D040C25CC71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3" name="Line 226">
          <a:extLst>
            <a:ext uri="{FF2B5EF4-FFF2-40B4-BE49-F238E27FC236}">
              <a16:creationId xmlns:a16="http://schemas.microsoft.com/office/drawing/2014/main" id="{52741AAF-5A75-47E3-ADEC-E213B56ED983}"/>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4" name="Line 227">
          <a:extLst>
            <a:ext uri="{FF2B5EF4-FFF2-40B4-BE49-F238E27FC236}">
              <a16:creationId xmlns:a16="http://schemas.microsoft.com/office/drawing/2014/main" id="{DC922F78-D224-4A3A-A468-291726031C6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5" name="Line 228">
          <a:extLst>
            <a:ext uri="{FF2B5EF4-FFF2-40B4-BE49-F238E27FC236}">
              <a16:creationId xmlns:a16="http://schemas.microsoft.com/office/drawing/2014/main" id="{6A1333C6-89AA-4CED-8919-A67EC2451959}"/>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6" name="Line 229">
          <a:extLst>
            <a:ext uri="{FF2B5EF4-FFF2-40B4-BE49-F238E27FC236}">
              <a16:creationId xmlns:a16="http://schemas.microsoft.com/office/drawing/2014/main" id="{5F69F308-179D-4656-AAFF-273EE11F59EE}"/>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7" name="Line 230">
          <a:extLst>
            <a:ext uri="{FF2B5EF4-FFF2-40B4-BE49-F238E27FC236}">
              <a16:creationId xmlns:a16="http://schemas.microsoft.com/office/drawing/2014/main" id="{7AD35BD0-D3F9-4F86-B9DF-618C5BE62BD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8" name="Line 231">
          <a:extLst>
            <a:ext uri="{FF2B5EF4-FFF2-40B4-BE49-F238E27FC236}">
              <a16:creationId xmlns:a16="http://schemas.microsoft.com/office/drawing/2014/main" id="{519AF427-B593-4079-B64D-3BA04592A57F}"/>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9" name="Line 232">
          <a:extLst>
            <a:ext uri="{FF2B5EF4-FFF2-40B4-BE49-F238E27FC236}">
              <a16:creationId xmlns:a16="http://schemas.microsoft.com/office/drawing/2014/main" id="{43CD1A60-E8AE-40BB-A50F-F5A6DF1B8EB4}"/>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0" name="Line 233">
          <a:extLst>
            <a:ext uri="{FF2B5EF4-FFF2-40B4-BE49-F238E27FC236}">
              <a16:creationId xmlns:a16="http://schemas.microsoft.com/office/drawing/2014/main" id="{6529B6E7-0B4D-425C-890A-D425C45E4CC5}"/>
            </a:ext>
          </a:extLst>
        </xdr:cNvPr>
        <xdr:cNvSpPr>
          <a:spLocks noChangeShapeType="1"/>
        </xdr:cNvSpPr>
      </xdr:nvSpPr>
      <xdr:spPr bwMode="auto">
        <a:xfrm>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1" name="Line 234">
          <a:extLst>
            <a:ext uri="{FF2B5EF4-FFF2-40B4-BE49-F238E27FC236}">
              <a16:creationId xmlns:a16="http://schemas.microsoft.com/office/drawing/2014/main" id="{390F8E39-0F0B-4D51-810D-AB2C7636566D}"/>
            </a:ext>
          </a:extLst>
        </xdr:cNvPr>
        <xdr:cNvSpPr>
          <a:spLocks noChangeShapeType="1"/>
        </xdr:cNvSpPr>
      </xdr:nvSpPr>
      <xdr:spPr bwMode="auto">
        <a:xfrm flipH="1">
          <a:off x="1719072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2" name="Oval 235">
          <a:extLst>
            <a:ext uri="{FF2B5EF4-FFF2-40B4-BE49-F238E27FC236}">
              <a16:creationId xmlns:a16="http://schemas.microsoft.com/office/drawing/2014/main" id="{D8A48710-B62C-42A8-B738-E151A3B5E3BE}"/>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3" name="Oval 236">
          <a:extLst>
            <a:ext uri="{FF2B5EF4-FFF2-40B4-BE49-F238E27FC236}">
              <a16:creationId xmlns:a16="http://schemas.microsoft.com/office/drawing/2014/main" id="{9C8A500C-8EE3-4F1E-887A-12C542BD614F}"/>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4" name="Oval 237">
          <a:extLst>
            <a:ext uri="{FF2B5EF4-FFF2-40B4-BE49-F238E27FC236}">
              <a16:creationId xmlns:a16="http://schemas.microsoft.com/office/drawing/2014/main" id="{C264A44E-B542-40FE-AB55-AB4E755BD9F3}"/>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5" name="Oval 238">
          <a:extLst>
            <a:ext uri="{FF2B5EF4-FFF2-40B4-BE49-F238E27FC236}">
              <a16:creationId xmlns:a16="http://schemas.microsoft.com/office/drawing/2014/main" id="{F03C9F34-8361-4F48-8EC6-21EE5EB6EF77}"/>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6" name="Oval 239">
          <a:extLst>
            <a:ext uri="{FF2B5EF4-FFF2-40B4-BE49-F238E27FC236}">
              <a16:creationId xmlns:a16="http://schemas.microsoft.com/office/drawing/2014/main" id="{9EF16FC5-B5B3-49C2-8CB9-BDCCDC849DF3}"/>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7" name="Oval 240">
          <a:extLst>
            <a:ext uri="{FF2B5EF4-FFF2-40B4-BE49-F238E27FC236}">
              <a16:creationId xmlns:a16="http://schemas.microsoft.com/office/drawing/2014/main" id="{E4BDCF4D-A46C-407A-8A0B-D828501B8E76}"/>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8" name="Oval 241">
          <a:extLst>
            <a:ext uri="{FF2B5EF4-FFF2-40B4-BE49-F238E27FC236}">
              <a16:creationId xmlns:a16="http://schemas.microsoft.com/office/drawing/2014/main" id="{A30B410E-A7DF-4479-A615-2BAA46A01B8D}"/>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9" name="Oval 242">
          <a:extLst>
            <a:ext uri="{FF2B5EF4-FFF2-40B4-BE49-F238E27FC236}">
              <a16:creationId xmlns:a16="http://schemas.microsoft.com/office/drawing/2014/main" id="{C8E4795D-CAF8-4CED-B5B0-7269D2E88356}"/>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0" name="Oval 243">
          <a:extLst>
            <a:ext uri="{FF2B5EF4-FFF2-40B4-BE49-F238E27FC236}">
              <a16:creationId xmlns:a16="http://schemas.microsoft.com/office/drawing/2014/main" id="{94CAF1FD-8960-4C2E-83F2-25FD2FF3F12C}"/>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1" name="Oval 244">
          <a:extLst>
            <a:ext uri="{FF2B5EF4-FFF2-40B4-BE49-F238E27FC236}">
              <a16:creationId xmlns:a16="http://schemas.microsoft.com/office/drawing/2014/main" id="{B1CB5599-3ADA-4981-BCCF-D23616CF1BA1}"/>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2" name="Oval 245">
          <a:extLst>
            <a:ext uri="{FF2B5EF4-FFF2-40B4-BE49-F238E27FC236}">
              <a16:creationId xmlns:a16="http://schemas.microsoft.com/office/drawing/2014/main" id="{190EE4AB-A7D8-4B5B-AD1A-44EFF9D9C298}"/>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3" name="Oval 246">
          <a:extLst>
            <a:ext uri="{FF2B5EF4-FFF2-40B4-BE49-F238E27FC236}">
              <a16:creationId xmlns:a16="http://schemas.microsoft.com/office/drawing/2014/main" id="{1F765BCE-FBB8-40D4-BD99-0BC6D8D39DC1}"/>
            </a:ext>
          </a:extLst>
        </xdr:cNvPr>
        <xdr:cNvSpPr>
          <a:spLocks noChangeArrowheads="1"/>
        </xdr:cNvSpPr>
      </xdr:nvSpPr>
      <xdr:spPr bwMode="auto">
        <a:xfrm>
          <a:off x="1719072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14</xdr:col>
      <xdr:colOff>0</xdr:colOff>
      <xdr:row>45</xdr:row>
      <xdr:rowOff>9525</xdr:rowOff>
    </xdr:from>
    <xdr:to>
      <xdr:col>14</xdr:col>
      <xdr:colOff>0</xdr:colOff>
      <xdr:row>45</xdr:row>
      <xdr:rowOff>128588</xdr:rowOff>
    </xdr:to>
    <xdr:sp macro="" textlink="">
      <xdr:nvSpPr>
        <xdr:cNvPr id="504" name="Text Box 247">
          <a:extLst>
            <a:ext uri="{FF2B5EF4-FFF2-40B4-BE49-F238E27FC236}">
              <a16:creationId xmlns:a16="http://schemas.microsoft.com/office/drawing/2014/main" id="{1665978B-3F25-41FD-B556-13E8A45BFB34}"/>
            </a:ext>
          </a:extLst>
        </xdr:cNvPr>
        <xdr:cNvSpPr txBox="1">
          <a:spLocks noChangeArrowheads="1"/>
        </xdr:cNvSpPr>
      </xdr:nvSpPr>
      <xdr:spPr bwMode="auto">
        <a:xfrm>
          <a:off x="10698480" y="13230225"/>
          <a:ext cx="0" cy="119063"/>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36576"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14</xdr:col>
      <xdr:colOff>0</xdr:colOff>
      <xdr:row>46</xdr:row>
      <xdr:rowOff>17145</xdr:rowOff>
    </xdr:from>
    <xdr:to>
      <xdr:col>14</xdr:col>
      <xdr:colOff>0</xdr:colOff>
      <xdr:row>46</xdr:row>
      <xdr:rowOff>129941</xdr:rowOff>
    </xdr:to>
    <xdr:sp macro="" textlink="">
      <xdr:nvSpPr>
        <xdr:cNvPr id="505" name="Text Box 248">
          <a:extLst>
            <a:ext uri="{FF2B5EF4-FFF2-40B4-BE49-F238E27FC236}">
              <a16:creationId xmlns:a16="http://schemas.microsoft.com/office/drawing/2014/main" id="{4BD6C357-D4AE-4F10-892A-015F6A3853FA}"/>
            </a:ext>
          </a:extLst>
        </xdr:cNvPr>
        <xdr:cNvSpPr txBox="1">
          <a:spLocks noChangeArrowheads="1"/>
        </xdr:cNvSpPr>
      </xdr:nvSpPr>
      <xdr:spPr bwMode="auto">
        <a:xfrm>
          <a:off x="10698480" y="13504545"/>
          <a:ext cx="0" cy="112796"/>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14</xdr:col>
      <xdr:colOff>0</xdr:colOff>
      <xdr:row>52</xdr:row>
      <xdr:rowOff>11430</xdr:rowOff>
    </xdr:from>
    <xdr:to>
      <xdr:col>14</xdr:col>
      <xdr:colOff>0</xdr:colOff>
      <xdr:row>53</xdr:row>
      <xdr:rowOff>12105</xdr:rowOff>
    </xdr:to>
    <xdr:sp macro="" textlink="">
      <xdr:nvSpPr>
        <xdr:cNvPr id="506" name="Text Box 249">
          <a:extLst>
            <a:ext uri="{FF2B5EF4-FFF2-40B4-BE49-F238E27FC236}">
              <a16:creationId xmlns:a16="http://schemas.microsoft.com/office/drawing/2014/main" id="{4F0FD50D-814D-4DA7-A322-98494A65CCF9}"/>
            </a:ext>
          </a:extLst>
        </xdr:cNvPr>
        <xdr:cNvSpPr txBox="1">
          <a:spLocks noChangeArrowheads="1"/>
        </xdr:cNvSpPr>
      </xdr:nvSpPr>
      <xdr:spPr bwMode="auto">
        <a:xfrm>
          <a:off x="10698480" y="15365730"/>
          <a:ext cx="0" cy="267375"/>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---「個室」（個室整備）  ・  「２人室」（２人室整備）</a:t>
          </a:r>
        </a:p>
        <a:p>
          <a:pPr algn="l" rtl="0">
            <a:defRPr sz="1000"/>
          </a:pPr>
          <a:endParaRPr lang="ja-JP" altLang="en-US" sz="13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49</xdr:row>
      <xdr:rowOff>17145</xdr:rowOff>
    </xdr:from>
    <xdr:to>
      <xdr:col>14</xdr:col>
      <xdr:colOff>0</xdr:colOff>
      <xdr:row>49</xdr:row>
      <xdr:rowOff>120760</xdr:rowOff>
    </xdr:to>
    <xdr:sp macro="" textlink="">
      <xdr:nvSpPr>
        <xdr:cNvPr id="507" name="Text Box 250">
          <a:extLst>
            <a:ext uri="{FF2B5EF4-FFF2-40B4-BE49-F238E27FC236}">
              <a16:creationId xmlns:a16="http://schemas.microsoft.com/office/drawing/2014/main" id="{26C2924B-6EA2-4860-A2C1-426803842392}"/>
            </a:ext>
          </a:extLst>
        </xdr:cNvPr>
        <xdr:cNvSpPr txBox="1">
          <a:spLocks noChangeArrowheads="1"/>
        </xdr:cNvSpPr>
      </xdr:nvSpPr>
      <xdr:spPr bwMode="auto">
        <a:xfrm>
          <a:off x="10698480" y="14304645"/>
          <a:ext cx="0" cy="103615"/>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---「全室個室」（全室個室化）  ・  「全個室以外」（全室個室以外）</a:t>
          </a:r>
        </a:p>
      </xdr:txBody>
    </xdr:sp>
    <xdr:clientData/>
  </xdr:twoCellAnchor>
  <xdr:twoCellAnchor>
    <xdr:from>
      <xdr:col>15</xdr:col>
      <xdr:colOff>0</xdr:colOff>
      <xdr:row>54</xdr:row>
      <xdr:rowOff>0</xdr:rowOff>
    </xdr:from>
    <xdr:to>
      <xdr:col>15</xdr:col>
      <xdr:colOff>0</xdr:colOff>
      <xdr:row>54</xdr:row>
      <xdr:rowOff>0</xdr:rowOff>
    </xdr:to>
    <xdr:sp macro="" textlink="">
      <xdr:nvSpPr>
        <xdr:cNvPr id="508" name="Text Box 251">
          <a:extLst>
            <a:ext uri="{FF2B5EF4-FFF2-40B4-BE49-F238E27FC236}">
              <a16:creationId xmlns:a16="http://schemas.microsoft.com/office/drawing/2014/main" id="{91836E31-A431-4CF7-915F-35B2FC2C482A}"/>
            </a:ext>
          </a:extLst>
        </xdr:cNvPr>
        <xdr:cNvSpPr txBox="1">
          <a:spLocks noChangeArrowheads="1"/>
        </xdr:cNvSpPr>
      </xdr:nvSpPr>
      <xdr:spPr bwMode="auto">
        <a:xfrm>
          <a:off x="11056620" y="15887700"/>
          <a:ext cx="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15</xdr:col>
      <xdr:colOff>0</xdr:colOff>
      <xdr:row>54</xdr:row>
      <xdr:rowOff>20955</xdr:rowOff>
    </xdr:from>
    <xdr:to>
      <xdr:col>15</xdr:col>
      <xdr:colOff>0</xdr:colOff>
      <xdr:row>55</xdr:row>
      <xdr:rowOff>59</xdr:rowOff>
    </xdr:to>
    <xdr:sp macro="" textlink="">
      <xdr:nvSpPr>
        <xdr:cNvPr id="509" name="Text Box 252">
          <a:extLst>
            <a:ext uri="{FF2B5EF4-FFF2-40B4-BE49-F238E27FC236}">
              <a16:creationId xmlns:a16="http://schemas.microsoft.com/office/drawing/2014/main" id="{7D9B9506-07D1-47E0-8187-5A8EE2940F81}"/>
            </a:ext>
          </a:extLst>
        </xdr:cNvPr>
        <xdr:cNvSpPr txBox="1">
          <a:spLocks noChangeArrowheads="1"/>
        </xdr:cNvSpPr>
      </xdr:nvSpPr>
      <xdr:spPr bwMode="auto">
        <a:xfrm>
          <a:off x="11056620" y="15908655"/>
          <a:ext cx="0" cy="230564"/>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15</xdr:col>
      <xdr:colOff>0</xdr:colOff>
      <xdr:row>54</xdr:row>
      <xdr:rowOff>0</xdr:rowOff>
    </xdr:from>
    <xdr:to>
      <xdr:col>15</xdr:col>
      <xdr:colOff>0</xdr:colOff>
      <xdr:row>54</xdr:row>
      <xdr:rowOff>0</xdr:rowOff>
    </xdr:to>
    <xdr:sp macro="" textlink="">
      <xdr:nvSpPr>
        <xdr:cNvPr id="510" name="Text Box 253">
          <a:extLst>
            <a:ext uri="{FF2B5EF4-FFF2-40B4-BE49-F238E27FC236}">
              <a16:creationId xmlns:a16="http://schemas.microsoft.com/office/drawing/2014/main" id="{98F7F6A7-66A6-46C4-911E-4B8143BE898C}"/>
            </a:ext>
          </a:extLst>
        </xdr:cNvPr>
        <xdr:cNvSpPr txBox="1">
          <a:spLocks noChangeArrowheads="1"/>
        </xdr:cNvSpPr>
      </xdr:nvSpPr>
      <xdr:spPr bwMode="auto">
        <a:xfrm>
          <a:off x="11056620" y="15887700"/>
          <a:ext cx="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editAs="oneCell">
    <xdr:from>
      <xdr:col>15</xdr:col>
      <xdr:colOff>53340</xdr:colOff>
      <xdr:row>36</xdr:row>
      <xdr:rowOff>15240</xdr:rowOff>
    </xdr:from>
    <xdr:to>
      <xdr:col>29</xdr:col>
      <xdr:colOff>116205</xdr:colOff>
      <xdr:row>38</xdr:row>
      <xdr:rowOff>38100</xdr:rowOff>
    </xdr:to>
    <xdr:pic>
      <xdr:nvPicPr>
        <xdr:cNvPr id="511" name="図 614">
          <a:extLst>
            <a:ext uri="{FF2B5EF4-FFF2-40B4-BE49-F238E27FC236}">
              <a16:creationId xmlns:a16="http://schemas.microsoft.com/office/drawing/2014/main" id="{AD3EA8C9-050F-4930-B639-90749A2E72A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109960" y="10401300"/>
          <a:ext cx="654558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30480</xdr:colOff>
      <xdr:row>38</xdr:row>
      <xdr:rowOff>99060</xdr:rowOff>
    </xdr:from>
    <xdr:to>
      <xdr:col>28</xdr:col>
      <xdr:colOff>97155</xdr:colOff>
      <xdr:row>47</xdr:row>
      <xdr:rowOff>95250</xdr:rowOff>
    </xdr:to>
    <xdr:pic>
      <xdr:nvPicPr>
        <xdr:cNvPr id="512" name="図 615">
          <a:extLst>
            <a:ext uri="{FF2B5EF4-FFF2-40B4-BE49-F238E27FC236}">
              <a16:creationId xmlns:a16="http://schemas.microsoft.com/office/drawing/2014/main" id="{ECB0A14F-FCAD-419D-8FC1-447598712D2E}"/>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087100" y="11452860"/>
          <a:ext cx="6202680" cy="240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243840</xdr:colOff>
      <xdr:row>50</xdr:row>
      <xdr:rowOff>167640</xdr:rowOff>
    </xdr:from>
    <xdr:to>
      <xdr:col>14</xdr:col>
      <xdr:colOff>57150</xdr:colOff>
      <xdr:row>55</xdr:row>
      <xdr:rowOff>95250</xdr:rowOff>
    </xdr:to>
    <xdr:pic>
      <xdr:nvPicPr>
        <xdr:cNvPr id="513" name="図 9">
          <a:extLst>
            <a:ext uri="{FF2B5EF4-FFF2-40B4-BE49-F238E27FC236}">
              <a16:creationId xmlns:a16="http://schemas.microsoft.com/office/drawing/2014/main" id="{C8A66FDF-EDB2-47A4-B6EB-23E23DC13702}"/>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48100" y="14721840"/>
          <a:ext cx="6903720" cy="1493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14</xdr:col>
      <xdr:colOff>114300</xdr:colOff>
      <xdr:row>48</xdr:row>
      <xdr:rowOff>106680</xdr:rowOff>
    </xdr:from>
    <xdr:to>
      <xdr:col>29</xdr:col>
      <xdr:colOff>57150</xdr:colOff>
      <xdr:row>60</xdr:row>
      <xdr:rowOff>91440</xdr:rowOff>
    </xdr:to>
    <xdr:sp macro="" textlink="">
      <xdr:nvSpPr>
        <xdr:cNvPr id="2" name="AutoShape 30335">
          <a:extLst>
            <a:ext uri="{FF2B5EF4-FFF2-40B4-BE49-F238E27FC236}">
              <a16:creationId xmlns:a16="http://schemas.microsoft.com/office/drawing/2014/main" id="{5CDBBDCA-EA6F-4DE9-9660-04C5CFA781D9}"/>
            </a:ext>
          </a:extLst>
        </xdr:cNvPr>
        <xdr:cNvSpPr>
          <a:spLocks noChangeAspect="1" noChangeArrowheads="1"/>
        </xdr:cNvSpPr>
      </xdr:nvSpPr>
      <xdr:spPr bwMode="auto">
        <a:xfrm>
          <a:off x="12024360" y="13533120"/>
          <a:ext cx="7086600" cy="37109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14</xdr:col>
      <xdr:colOff>83820</xdr:colOff>
      <xdr:row>48</xdr:row>
      <xdr:rowOff>121920</xdr:rowOff>
    </xdr:from>
    <xdr:to>
      <xdr:col>29</xdr:col>
      <xdr:colOff>36195</xdr:colOff>
      <xdr:row>60</xdr:row>
      <xdr:rowOff>95250</xdr:rowOff>
    </xdr:to>
    <xdr:sp macro="" textlink="">
      <xdr:nvSpPr>
        <xdr:cNvPr id="3" name="AutoShape 15878">
          <a:extLst>
            <a:ext uri="{FF2B5EF4-FFF2-40B4-BE49-F238E27FC236}">
              <a16:creationId xmlns:a16="http://schemas.microsoft.com/office/drawing/2014/main" id="{758D133D-600E-428D-BC88-8792BDEC17EC}"/>
            </a:ext>
          </a:extLst>
        </xdr:cNvPr>
        <xdr:cNvSpPr>
          <a:spLocks noChangeAspect="1" noChangeArrowheads="1"/>
        </xdr:cNvSpPr>
      </xdr:nvSpPr>
      <xdr:spPr bwMode="auto">
        <a:xfrm>
          <a:off x="11993880" y="13548360"/>
          <a:ext cx="7094220" cy="3695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30</xdr:col>
      <xdr:colOff>419100</xdr:colOff>
      <xdr:row>28</xdr:row>
      <xdr:rowOff>68580</xdr:rowOff>
    </xdr:from>
    <xdr:to>
      <xdr:col>44</xdr:col>
      <xdr:colOff>249555</xdr:colOff>
      <xdr:row>49</xdr:row>
      <xdr:rowOff>19050</xdr:rowOff>
    </xdr:to>
    <xdr:sp macro="" textlink="">
      <xdr:nvSpPr>
        <xdr:cNvPr id="4" name="AutoShape 2285">
          <a:extLst>
            <a:ext uri="{FF2B5EF4-FFF2-40B4-BE49-F238E27FC236}">
              <a16:creationId xmlns:a16="http://schemas.microsoft.com/office/drawing/2014/main" id="{7509E63C-2D15-43B6-A794-0AE929AFA1C7}"/>
            </a:ext>
          </a:extLst>
        </xdr:cNvPr>
        <xdr:cNvSpPr>
          <a:spLocks noChangeAspect="1" noChangeArrowheads="1"/>
        </xdr:cNvSpPr>
      </xdr:nvSpPr>
      <xdr:spPr bwMode="auto">
        <a:xfrm>
          <a:off x="20497800" y="8237220"/>
          <a:ext cx="9745980" cy="5562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 name="Line 1">
          <a:extLst>
            <a:ext uri="{FF2B5EF4-FFF2-40B4-BE49-F238E27FC236}">
              <a16:creationId xmlns:a16="http://schemas.microsoft.com/office/drawing/2014/main" id="{C6207B52-6D08-462A-B083-EC5D5903CC0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 name="Line 2">
          <a:extLst>
            <a:ext uri="{FF2B5EF4-FFF2-40B4-BE49-F238E27FC236}">
              <a16:creationId xmlns:a16="http://schemas.microsoft.com/office/drawing/2014/main" id="{7F04BF09-646C-4BED-AF89-0B82CB8D6C7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 name="Line 3">
          <a:extLst>
            <a:ext uri="{FF2B5EF4-FFF2-40B4-BE49-F238E27FC236}">
              <a16:creationId xmlns:a16="http://schemas.microsoft.com/office/drawing/2014/main" id="{B621AB6F-7BE8-4ACE-A18F-DE8AA487E05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 name="Line 4">
          <a:extLst>
            <a:ext uri="{FF2B5EF4-FFF2-40B4-BE49-F238E27FC236}">
              <a16:creationId xmlns:a16="http://schemas.microsoft.com/office/drawing/2014/main" id="{6CE6B440-4D4E-4662-BAEB-C4D9A6A7B58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 name="Line 5">
          <a:extLst>
            <a:ext uri="{FF2B5EF4-FFF2-40B4-BE49-F238E27FC236}">
              <a16:creationId xmlns:a16="http://schemas.microsoft.com/office/drawing/2014/main" id="{1D8F3106-8ED5-4082-B04B-04BE15B1D05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 name="Line 6">
          <a:extLst>
            <a:ext uri="{FF2B5EF4-FFF2-40B4-BE49-F238E27FC236}">
              <a16:creationId xmlns:a16="http://schemas.microsoft.com/office/drawing/2014/main" id="{56D22F54-DA58-4E2C-8186-EE3392EF597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 name="Line 7">
          <a:extLst>
            <a:ext uri="{FF2B5EF4-FFF2-40B4-BE49-F238E27FC236}">
              <a16:creationId xmlns:a16="http://schemas.microsoft.com/office/drawing/2014/main" id="{BCBE261C-BCEF-4319-B29B-46E8519788B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 name="Line 8">
          <a:extLst>
            <a:ext uri="{FF2B5EF4-FFF2-40B4-BE49-F238E27FC236}">
              <a16:creationId xmlns:a16="http://schemas.microsoft.com/office/drawing/2014/main" id="{F08F4A8A-4B75-4BA7-8128-8E497DB1FA3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 name="Line 9">
          <a:extLst>
            <a:ext uri="{FF2B5EF4-FFF2-40B4-BE49-F238E27FC236}">
              <a16:creationId xmlns:a16="http://schemas.microsoft.com/office/drawing/2014/main" id="{13D2B8BB-695A-4E56-9CDC-4AAE7F3379A6}"/>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 name="Line 10">
          <a:extLst>
            <a:ext uri="{FF2B5EF4-FFF2-40B4-BE49-F238E27FC236}">
              <a16:creationId xmlns:a16="http://schemas.microsoft.com/office/drawing/2014/main" id="{37CCC9BA-542F-49FC-89C9-1F7AC22BB90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 name="Line 11">
          <a:extLst>
            <a:ext uri="{FF2B5EF4-FFF2-40B4-BE49-F238E27FC236}">
              <a16:creationId xmlns:a16="http://schemas.microsoft.com/office/drawing/2014/main" id="{367CC663-44B2-4F9C-949D-B8228733BC2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 name="Line 12">
          <a:extLst>
            <a:ext uri="{FF2B5EF4-FFF2-40B4-BE49-F238E27FC236}">
              <a16:creationId xmlns:a16="http://schemas.microsoft.com/office/drawing/2014/main" id="{82936696-38EA-4B1D-8DBB-E02E330F2CE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 name="Line 13">
          <a:extLst>
            <a:ext uri="{FF2B5EF4-FFF2-40B4-BE49-F238E27FC236}">
              <a16:creationId xmlns:a16="http://schemas.microsoft.com/office/drawing/2014/main" id="{4B3788B7-A599-42E5-AD6A-2FAF4BECB12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 name="Line 14">
          <a:extLst>
            <a:ext uri="{FF2B5EF4-FFF2-40B4-BE49-F238E27FC236}">
              <a16:creationId xmlns:a16="http://schemas.microsoft.com/office/drawing/2014/main" id="{1195054D-D7D1-4910-AD8C-9F201279606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 name="Line 15">
          <a:extLst>
            <a:ext uri="{FF2B5EF4-FFF2-40B4-BE49-F238E27FC236}">
              <a16:creationId xmlns:a16="http://schemas.microsoft.com/office/drawing/2014/main" id="{53827470-F760-40E3-B496-2BAB338BBBB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 name="Line 16">
          <a:extLst>
            <a:ext uri="{FF2B5EF4-FFF2-40B4-BE49-F238E27FC236}">
              <a16:creationId xmlns:a16="http://schemas.microsoft.com/office/drawing/2014/main" id="{208C86F3-DB23-4A0B-A6C6-9842298F108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 name="Line 17">
          <a:extLst>
            <a:ext uri="{FF2B5EF4-FFF2-40B4-BE49-F238E27FC236}">
              <a16:creationId xmlns:a16="http://schemas.microsoft.com/office/drawing/2014/main" id="{2F33E7C2-DAA8-4BEC-AE67-3929B9AFD5F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 name="Line 18">
          <a:extLst>
            <a:ext uri="{FF2B5EF4-FFF2-40B4-BE49-F238E27FC236}">
              <a16:creationId xmlns:a16="http://schemas.microsoft.com/office/drawing/2014/main" id="{78A787AE-96C1-4008-AB03-AD7C9E47B29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 name="Line 19">
          <a:extLst>
            <a:ext uri="{FF2B5EF4-FFF2-40B4-BE49-F238E27FC236}">
              <a16:creationId xmlns:a16="http://schemas.microsoft.com/office/drawing/2014/main" id="{D411BBC5-1792-4290-BB7D-CFA4FBED5B9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 name="Line 20">
          <a:extLst>
            <a:ext uri="{FF2B5EF4-FFF2-40B4-BE49-F238E27FC236}">
              <a16:creationId xmlns:a16="http://schemas.microsoft.com/office/drawing/2014/main" id="{CF8AAD44-3442-4DC8-AE10-F2B689FB1A3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5" name="Line 21">
          <a:extLst>
            <a:ext uri="{FF2B5EF4-FFF2-40B4-BE49-F238E27FC236}">
              <a16:creationId xmlns:a16="http://schemas.microsoft.com/office/drawing/2014/main" id="{6A48F688-C5EA-46B5-9DE0-51AF8864327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 name="Line 22">
          <a:extLst>
            <a:ext uri="{FF2B5EF4-FFF2-40B4-BE49-F238E27FC236}">
              <a16:creationId xmlns:a16="http://schemas.microsoft.com/office/drawing/2014/main" id="{1B985F0B-53C4-47E4-B7FD-360916CC071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 name="Line 23">
          <a:extLst>
            <a:ext uri="{FF2B5EF4-FFF2-40B4-BE49-F238E27FC236}">
              <a16:creationId xmlns:a16="http://schemas.microsoft.com/office/drawing/2014/main" id="{02399E32-A46C-4639-838A-297C28BBA96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 name="Line 24">
          <a:extLst>
            <a:ext uri="{FF2B5EF4-FFF2-40B4-BE49-F238E27FC236}">
              <a16:creationId xmlns:a16="http://schemas.microsoft.com/office/drawing/2014/main" id="{43BE82F4-C3C5-45AA-8414-C3B54A54B99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 name="Line 25">
          <a:extLst>
            <a:ext uri="{FF2B5EF4-FFF2-40B4-BE49-F238E27FC236}">
              <a16:creationId xmlns:a16="http://schemas.microsoft.com/office/drawing/2014/main" id="{BA42E6B1-07B3-40B5-8700-2F0B3E4E157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 name="Line 26">
          <a:extLst>
            <a:ext uri="{FF2B5EF4-FFF2-40B4-BE49-F238E27FC236}">
              <a16:creationId xmlns:a16="http://schemas.microsoft.com/office/drawing/2014/main" id="{8BE23983-3057-46F9-8E7D-9CF6EF12DC7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 name="Line 27">
          <a:extLst>
            <a:ext uri="{FF2B5EF4-FFF2-40B4-BE49-F238E27FC236}">
              <a16:creationId xmlns:a16="http://schemas.microsoft.com/office/drawing/2014/main" id="{63555B91-F476-4266-8441-7D6AEE61D5E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 name="Line 28">
          <a:extLst>
            <a:ext uri="{FF2B5EF4-FFF2-40B4-BE49-F238E27FC236}">
              <a16:creationId xmlns:a16="http://schemas.microsoft.com/office/drawing/2014/main" id="{1E9E7902-3F83-4D04-8300-ADDF624E4C3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 name="Line 29">
          <a:extLst>
            <a:ext uri="{FF2B5EF4-FFF2-40B4-BE49-F238E27FC236}">
              <a16:creationId xmlns:a16="http://schemas.microsoft.com/office/drawing/2014/main" id="{FF261BA7-8E21-4A50-A349-12F1CB8F8B9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 name="Line 30">
          <a:extLst>
            <a:ext uri="{FF2B5EF4-FFF2-40B4-BE49-F238E27FC236}">
              <a16:creationId xmlns:a16="http://schemas.microsoft.com/office/drawing/2014/main" id="{EFE3E37B-F5AA-4426-A083-3C32C36DE97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 name="Line 31">
          <a:extLst>
            <a:ext uri="{FF2B5EF4-FFF2-40B4-BE49-F238E27FC236}">
              <a16:creationId xmlns:a16="http://schemas.microsoft.com/office/drawing/2014/main" id="{1542A092-D8AF-429B-81FD-4195FE6223C1}"/>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 name="Line 32">
          <a:extLst>
            <a:ext uri="{FF2B5EF4-FFF2-40B4-BE49-F238E27FC236}">
              <a16:creationId xmlns:a16="http://schemas.microsoft.com/office/drawing/2014/main" id="{36F376CA-168E-4848-A862-37B45431E07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 name="Line 33">
          <a:extLst>
            <a:ext uri="{FF2B5EF4-FFF2-40B4-BE49-F238E27FC236}">
              <a16:creationId xmlns:a16="http://schemas.microsoft.com/office/drawing/2014/main" id="{653CBC1E-E70D-4C01-8A69-7E962B1B1BE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 name="Line 34">
          <a:extLst>
            <a:ext uri="{FF2B5EF4-FFF2-40B4-BE49-F238E27FC236}">
              <a16:creationId xmlns:a16="http://schemas.microsoft.com/office/drawing/2014/main" id="{46E86079-F12B-4FF1-964A-EE827B54CA9E}"/>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 name="Line 35">
          <a:extLst>
            <a:ext uri="{FF2B5EF4-FFF2-40B4-BE49-F238E27FC236}">
              <a16:creationId xmlns:a16="http://schemas.microsoft.com/office/drawing/2014/main" id="{C01327B7-169E-4CEA-9F18-538744576CA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 name="Line 36">
          <a:extLst>
            <a:ext uri="{FF2B5EF4-FFF2-40B4-BE49-F238E27FC236}">
              <a16:creationId xmlns:a16="http://schemas.microsoft.com/office/drawing/2014/main" id="{BB231034-0278-403A-9965-A7743D5858F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 name="Line 37">
          <a:extLst>
            <a:ext uri="{FF2B5EF4-FFF2-40B4-BE49-F238E27FC236}">
              <a16:creationId xmlns:a16="http://schemas.microsoft.com/office/drawing/2014/main" id="{5E598B22-6DE8-4015-8BD1-19FA5F98479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 name="Line 38">
          <a:extLst>
            <a:ext uri="{FF2B5EF4-FFF2-40B4-BE49-F238E27FC236}">
              <a16:creationId xmlns:a16="http://schemas.microsoft.com/office/drawing/2014/main" id="{4BAB26BB-2B67-441E-AFA3-76E7FF08A3A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 name="Line 39">
          <a:extLst>
            <a:ext uri="{FF2B5EF4-FFF2-40B4-BE49-F238E27FC236}">
              <a16:creationId xmlns:a16="http://schemas.microsoft.com/office/drawing/2014/main" id="{D9D26351-E70C-4EF2-9DCB-B5EE708E5CA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 name="Line 40">
          <a:extLst>
            <a:ext uri="{FF2B5EF4-FFF2-40B4-BE49-F238E27FC236}">
              <a16:creationId xmlns:a16="http://schemas.microsoft.com/office/drawing/2014/main" id="{E141F90D-B0D3-47C2-8C6F-82C00792744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 name="Line 41">
          <a:extLst>
            <a:ext uri="{FF2B5EF4-FFF2-40B4-BE49-F238E27FC236}">
              <a16:creationId xmlns:a16="http://schemas.microsoft.com/office/drawing/2014/main" id="{B45A1421-B0A3-4DA5-B293-5F4D07C965C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 name="Line 42">
          <a:extLst>
            <a:ext uri="{FF2B5EF4-FFF2-40B4-BE49-F238E27FC236}">
              <a16:creationId xmlns:a16="http://schemas.microsoft.com/office/drawing/2014/main" id="{195C526E-E689-49BE-93B7-ADE9E98CEB7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 name="Line 43">
          <a:extLst>
            <a:ext uri="{FF2B5EF4-FFF2-40B4-BE49-F238E27FC236}">
              <a16:creationId xmlns:a16="http://schemas.microsoft.com/office/drawing/2014/main" id="{A100C7C5-53AF-4C07-BCED-7FB81492856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 name="Line 44">
          <a:extLst>
            <a:ext uri="{FF2B5EF4-FFF2-40B4-BE49-F238E27FC236}">
              <a16:creationId xmlns:a16="http://schemas.microsoft.com/office/drawing/2014/main" id="{325DFB24-1A49-4199-81DA-9B96E121DB3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 name="Line 45">
          <a:extLst>
            <a:ext uri="{FF2B5EF4-FFF2-40B4-BE49-F238E27FC236}">
              <a16:creationId xmlns:a16="http://schemas.microsoft.com/office/drawing/2014/main" id="{9C60F54D-D102-4431-B0DF-1A746E5EF42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 name="Line 46">
          <a:extLst>
            <a:ext uri="{FF2B5EF4-FFF2-40B4-BE49-F238E27FC236}">
              <a16:creationId xmlns:a16="http://schemas.microsoft.com/office/drawing/2014/main" id="{94410B07-8960-4396-994B-86EB661ED57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1" name="Line 47">
          <a:extLst>
            <a:ext uri="{FF2B5EF4-FFF2-40B4-BE49-F238E27FC236}">
              <a16:creationId xmlns:a16="http://schemas.microsoft.com/office/drawing/2014/main" id="{1B077705-F844-47FE-98F0-E151BE8E37F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2" name="Line 48">
          <a:extLst>
            <a:ext uri="{FF2B5EF4-FFF2-40B4-BE49-F238E27FC236}">
              <a16:creationId xmlns:a16="http://schemas.microsoft.com/office/drawing/2014/main" id="{4D8F4B6F-A044-429A-B3E1-6BE7BAAE7F6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3" name="Line 49">
          <a:extLst>
            <a:ext uri="{FF2B5EF4-FFF2-40B4-BE49-F238E27FC236}">
              <a16:creationId xmlns:a16="http://schemas.microsoft.com/office/drawing/2014/main" id="{4E5F44D6-FF0E-4FC1-A8C0-9BBC57DBC44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4" name="Line 50">
          <a:extLst>
            <a:ext uri="{FF2B5EF4-FFF2-40B4-BE49-F238E27FC236}">
              <a16:creationId xmlns:a16="http://schemas.microsoft.com/office/drawing/2014/main" id="{F7039C43-ED2B-44E6-B0A6-C9E6E171DF2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5" name="Line 51">
          <a:extLst>
            <a:ext uri="{FF2B5EF4-FFF2-40B4-BE49-F238E27FC236}">
              <a16:creationId xmlns:a16="http://schemas.microsoft.com/office/drawing/2014/main" id="{E76502AB-FF6B-4BF7-BAE8-5E28EC96886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6" name="Line 52">
          <a:extLst>
            <a:ext uri="{FF2B5EF4-FFF2-40B4-BE49-F238E27FC236}">
              <a16:creationId xmlns:a16="http://schemas.microsoft.com/office/drawing/2014/main" id="{A874E523-AB71-4AB5-91AF-EF776FC8392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7" name="Line 53">
          <a:extLst>
            <a:ext uri="{FF2B5EF4-FFF2-40B4-BE49-F238E27FC236}">
              <a16:creationId xmlns:a16="http://schemas.microsoft.com/office/drawing/2014/main" id="{DB380FEF-E6DC-44C7-BB3C-0367D7BE01A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8" name="Line 54">
          <a:extLst>
            <a:ext uri="{FF2B5EF4-FFF2-40B4-BE49-F238E27FC236}">
              <a16:creationId xmlns:a16="http://schemas.microsoft.com/office/drawing/2014/main" id="{B9CF4C2F-941B-4398-82B4-A5419339E04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9" name="Line 55">
          <a:extLst>
            <a:ext uri="{FF2B5EF4-FFF2-40B4-BE49-F238E27FC236}">
              <a16:creationId xmlns:a16="http://schemas.microsoft.com/office/drawing/2014/main" id="{DCC46CEB-D1B1-40CE-BADC-DB8A66ABA3E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0" name="Line 56">
          <a:extLst>
            <a:ext uri="{FF2B5EF4-FFF2-40B4-BE49-F238E27FC236}">
              <a16:creationId xmlns:a16="http://schemas.microsoft.com/office/drawing/2014/main" id="{33F5C022-D019-4535-B55C-D4655A22689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1" name="Line 57">
          <a:extLst>
            <a:ext uri="{FF2B5EF4-FFF2-40B4-BE49-F238E27FC236}">
              <a16:creationId xmlns:a16="http://schemas.microsoft.com/office/drawing/2014/main" id="{17241BDF-14CF-4522-B36E-B3F57DE668E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2" name="Line 58">
          <a:extLst>
            <a:ext uri="{FF2B5EF4-FFF2-40B4-BE49-F238E27FC236}">
              <a16:creationId xmlns:a16="http://schemas.microsoft.com/office/drawing/2014/main" id="{ADCB4973-69AC-49BD-9B04-BBDB92F3EBA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3" name="Line 59">
          <a:extLst>
            <a:ext uri="{FF2B5EF4-FFF2-40B4-BE49-F238E27FC236}">
              <a16:creationId xmlns:a16="http://schemas.microsoft.com/office/drawing/2014/main" id="{DA177EA2-6401-413A-B85E-FEADCDEE20AE}"/>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4" name="Line 60">
          <a:extLst>
            <a:ext uri="{FF2B5EF4-FFF2-40B4-BE49-F238E27FC236}">
              <a16:creationId xmlns:a16="http://schemas.microsoft.com/office/drawing/2014/main" id="{4EB4C6DC-2F5D-4EBD-B602-FF8FFFB8C39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5" name="Line 61">
          <a:extLst>
            <a:ext uri="{FF2B5EF4-FFF2-40B4-BE49-F238E27FC236}">
              <a16:creationId xmlns:a16="http://schemas.microsoft.com/office/drawing/2014/main" id="{879BDA5D-6A4B-4FE7-9478-CDFA6466AD3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6" name="Line 62">
          <a:extLst>
            <a:ext uri="{FF2B5EF4-FFF2-40B4-BE49-F238E27FC236}">
              <a16:creationId xmlns:a16="http://schemas.microsoft.com/office/drawing/2014/main" id="{11CB0E6B-0C2F-43EB-B74E-1C03F78EDD8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7" name="Line 63">
          <a:extLst>
            <a:ext uri="{FF2B5EF4-FFF2-40B4-BE49-F238E27FC236}">
              <a16:creationId xmlns:a16="http://schemas.microsoft.com/office/drawing/2014/main" id="{ACA9FE88-0421-43EC-B119-0AB861E5298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8" name="Line 64">
          <a:extLst>
            <a:ext uri="{FF2B5EF4-FFF2-40B4-BE49-F238E27FC236}">
              <a16:creationId xmlns:a16="http://schemas.microsoft.com/office/drawing/2014/main" id="{E2B25439-F828-4E43-881E-FCA631DC160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69" name="Line 65">
          <a:extLst>
            <a:ext uri="{FF2B5EF4-FFF2-40B4-BE49-F238E27FC236}">
              <a16:creationId xmlns:a16="http://schemas.microsoft.com/office/drawing/2014/main" id="{B11D600F-9E1D-4DEF-A1D8-205B4CD8A00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0" name="Line 66">
          <a:extLst>
            <a:ext uri="{FF2B5EF4-FFF2-40B4-BE49-F238E27FC236}">
              <a16:creationId xmlns:a16="http://schemas.microsoft.com/office/drawing/2014/main" id="{59025273-5B1B-46AB-86F0-D6D5EB10F27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1" name="Line 67">
          <a:extLst>
            <a:ext uri="{FF2B5EF4-FFF2-40B4-BE49-F238E27FC236}">
              <a16:creationId xmlns:a16="http://schemas.microsoft.com/office/drawing/2014/main" id="{5207EDA9-2342-4B92-9226-CA42956D0EC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2" name="Line 68">
          <a:extLst>
            <a:ext uri="{FF2B5EF4-FFF2-40B4-BE49-F238E27FC236}">
              <a16:creationId xmlns:a16="http://schemas.microsoft.com/office/drawing/2014/main" id="{BE1B0B11-BB2C-4B00-9211-96B41D6BF33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3" name="Line 69">
          <a:extLst>
            <a:ext uri="{FF2B5EF4-FFF2-40B4-BE49-F238E27FC236}">
              <a16:creationId xmlns:a16="http://schemas.microsoft.com/office/drawing/2014/main" id="{4D71D5E3-844D-4A10-B85E-C587827FC22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4" name="Line 70">
          <a:extLst>
            <a:ext uri="{FF2B5EF4-FFF2-40B4-BE49-F238E27FC236}">
              <a16:creationId xmlns:a16="http://schemas.microsoft.com/office/drawing/2014/main" id="{E1B4C5EE-2F3F-4292-8920-D0C76544461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5" name="Line 71">
          <a:extLst>
            <a:ext uri="{FF2B5EF4-FFF2-40B4-BE49-F238E27FC236}">
              <a16:creationId xmlns:a16="http://schemas.microsoft.com/office/drawing/2014/main" id="{BE6869EF-8809-4C51-BB18-0E9E1958B08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6" name="Line 72">
          <a:extLst>
            <a:ext uri="{FF2B5EF4-FFF2-40B4-BE49-F238E27FC236}">
              <a16:creationId xmlns:a16="http://schemas.microsoft.com/office/drawing/2014/main" id="{632EFA32-0FAC-43F0-AB99-2D4AAEFCF03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7" name="Line 73">
          <a:extLst>
            <a:ext uri="{FF2B5EF4-FFF2-40B4-BE49-F238E27FC236}">
              <a16:creationId xmlns:a16="http://schemas.microsoft.com/office/drawing/2014/main" id="{E98760F8-B140-4338-98BC-06BD47F5B72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8" name="Line 74">
          <a:extLst>
            <a:ext uri="{FF2B5EF4-FFF2-40B4-BE49-F238E27FC236}">
              <a16:creationId xmlns:a16="http://schemas.microsoft.com/office/drawing/2014/main" id="{F2308396-C9AC-4D3A-99A0-7AC76501CFA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79" name="Line 75">
          <a:extLst>
            <a:ext uri="{FF2B5EF4-FFF2-40B4-BE49-F238E27FC236}">
              <a16:creationId xmlns:a16="http://schemas.microsoft.com/office/drawing/2014/main" id="{9F030F64-8E62-4B0C-B74E-494ACE4C4FB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0" name="Line 76">
          <a:extLst>
            <a:ext uri="{FF2B5EF4-FFF2-40B4-BE49-F238E27FC236}">
              <a16:creationId xmlns:a16="http://schemas.microsoft.com/office/drawing/2014/main" id="{F2E26181-796F-47EE-90F6-759C848294C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1" name="Line 77">
          <a:extLst>
            <a:ext uri="{FF2B5EF4-FFF2-40B4-BE49-F238E27FC236}">
              <a16:creationId xmlns:a16="http://schemas.microsoft.com/office/drawing/2014/main" id="{AA7BA072-FE9B-4F7D-A051-B56539A251E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2" name="Line 78">
          <a:extLst>
            <a:ext uri="{FF2B5EF4-FFF2-40B4-BE49-F238E27FC236}">
              <a16:creationId xmlns:a16="http://schemas.microsoft.com/office/drawing/2014/main" id="{0D162A1A-9848-4D52-8CAE-8D3F03397F5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3" name="Line 79">
          <a:extLst>
            <a:ext uri="{FF2B5EF4-FFF2-40B4-BE49-F238E27FC236}">
              <a16:creationId xmlns:a16="http://schemas.microsoft.com/office/drawing/2014/main" id="{521F1FEC-531F-473F-9210-5D96ACD1CB4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4" name="Line 80">
          <a:extLst>
            <a:ext uri="{FF2B5EF4-FFF2-40B4-BE49-F238E27FC236}">
              <a16:creationId xmlns:a16="http://schemas.microsoft.com/office/drawing/2014/main" id="{A2215A43-1358-45EE-95FE-BC0F74F286D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5" name="Line 81">
          <a:extLst>
            <a:ext uri="{FF2B5EF4-FFF2-40B4-BE49-F238E27FC236}">
              <a16:creationId xmlns:a16="http://schemas.microsoft.com/office/drawing/2014/main" id="{D6F02368-D426-4164-BC6C-2A2F5A3DD4A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6" name="Line 82">
          <a:extLst>
            <a:ext uri="{FF2B5EF4-FFF2-40B4-BE49-F238E27FC236}">
              <a16:creationId xmlns:a16="http://schemas.microsoft.com/office/drawing/2014/main" id="{65DA7D93-E2D7-4B0F-9FF4-0C42BC37A86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7" name="Line 83">
          <a:extLst>
            <a:ext uri="{FF2B5EF4-FFF2-40B4-BE49-F238E27FC236}">
              <a16:creationId xmlns:a16="http://schemas.microsoft.com/office/drawing/2014/main" id="{167FEFE6-06CC-45B1-ABE9-32F5CEA2C55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8" name="Line 84">
          <a:extLst>
            <a:ext uri="{FF2B5EF4-FFF2-40B4-BE49-F238E27FC236}">
              <a16:creationId xmlns:a16="http://schemas.microsoft.com/office/drawing/2014/main" id="{B77C4449-7EE4-4C96-BA2A-BF09E6307751}"/>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89" name="Line 85">
          <a:extLst>
            <a:ext uri="{FF2B5EF4-FFF2-40B4-BE49-F238E27FC236}">
              <a16:creationId xmlns:a16="http://schemas.microsoft.com/office/drawing/2014/main" id="{4F49B4FD-C544-44FE-89D2-8BD480C0323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0" name="Line 86">
          <a:extLst>
            <a:ext uri="{FF2B5EF4-FFF2-40B4-BE49-F238E27FC236}">
              <a16:creationId xmlns:a16="http://schemas.microsoft.com/office/drawing/2014/main" id="{6A02738A-FDD9-4EBF-AFE8-2297E18446D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1" name="Line 87">
          <a:extLst>
            <a:ext uri="{FF2B5EF4-FFF2-40B4-BE49-F238E27FC236}">
              <a16:creationId xmlns:a16="http://schemas.microsoft.com/office/drawing/2014/main" id="{B7816F9C-CDC5-43B8-9784-5B8F75AE89B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2" name="Line 88">
          <a:extLst>
            <a:ext uri="{FF2B5EF4-FFF2-40B4-BE49-F238E27FC236}">
              <a16:creationId xmlns:a16="http://schemas.microsoft.com/office/drawing/2014/main" id="{BC33B152-8CD5-487D-9CB3-808922B2D1D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3" name="Line 89">
          <a:extLst>
            <a:ext uri="{FF2B5EF4-FFF2-40B4-BE49-F238E27FC236}">
              <a16:creationId xmlns:a16="http://schemas.microsoft.com/office/drawing/2014/main" id="{3927ED4F-B518-4CF3-8A00-B7B74346BD7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4" name="Line 90">
          <a:extLst>
            <a:ext uri="{FF2B5EF4-FFF2-40B4-BE49-F238E27FC236}">
              <a16:creationId xmlns:a16="http://schemas.microsoft.com/office/drawing/2014/main" id="{F9D23A70-FF73-455E-8B1E-04678873BD5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5" name="Line 91">
          <a:extLst>
            <a:ext uri="{FF2B5EF4-FFF2-40B4-BE49-F238E27FC236}">
              <a16:creationId xmlns:a16="http://schemas.microsoft.com/office/drawing/2014/main" id="{FC252C27-8B6F-4868-BC91-18B124CD435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6" name="Line 92">
          <a:extLst>
            <a:ext uri="{FF2B5EF4-FFF2-40B4-BE49-F238E27FC236}">
              <a16:creationId xmlns:a16="http://schemas.microsoft.com/office/drawing/2014/main" id="{2D854B06-69E1-4C5B-8B43-068B0E8152A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7" name="Line 93">
          <a:extLst>
            <a:ext uri="{FF2B5EF4-FFF2-40B4-BE49-F238E27FC236}">
              <a16:creationId xmlns:a16="http://schemas.microsoft.com/office/drawing/2014/main" id="{1884B12F-09D6-4DC4-B08E-25341F6C56E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8" name="Line 94">
          <a:extLst>
            <a:ext uri="{FF2B5EF4-FFF2-40B4-BE49-F238E27FC236}">
              <a16:creationId xmlns:a16="http://schemas.microsoft.com/office/drawing/2014/main" id="{CE3F749B-73C5-4BA0-BEB0-CA8C35B5C491}"/>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99" name="Line 95">
          <a:extLst>
            <a:ext uri="{FF2B5EF4-FFF2-40B4-BE49-F238E27FC236}">
              <a16:creationId xmlns:a16="http://schemas.microsoft.com/office/drawing/2014/main" id="{7E84B97F-8B09-4FAF-9581-A11A7DFCA1B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0" name="Line 96">
          <a:extLst>
            <a:ext uri="{FF2B5EF4-FFF2-40B4-BE49-F238E27FC236}">
              <a16:creationId xmlns:a16="http://schemas.microsoft.com/office/drawing/2014/main" id="{62A28D51-E62D-43F1-8BFD-C2DB25E1FF6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1" name="Line 97">
          <a:extLst>
            <a:ext uri="{FF2B5EF4-FFF2-40B4-BE49-F238E27FC236}">
              <a16:creationId xmlns:a16="http://schemas.microsoft.com/office/drawing/2014/main" id="{C2A57AFC-77E3-45F6-BD7A-74BA6B0F071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2" name="Line 98">
          <a:extLst>
            <a:ext uri="{FF2B5EF4-FFF2-40B4-BE49-F238E27FC236}">
              <a16:creationId xmlns:a16="http://schemas.microsoft.com/office/drawing/2014/main" id="{0D3BEA16-942F-45FF-97BE-859DE42CCF8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3" name="Line 99">
          <a:extLst>
            <a:ext uri="{FF2B5EF4-FFF2-40B4-BE49-F238E27FC236}">
              <a16:creationId xmlns:a16="http://schemas.microsoft.com/office/drawing/2014/main" id="{F6F1075A-3045-497E-A28D-168D9D6C3DA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4" name="Line 100">
          <a:extLst>
            <a:ext uri="{FF2B5EF4-FFF2-40B4-BE49-F238E27FC236}">
              <a16:creationId xmlns:a16="http://schemas.microsoft.com/office/drawing/2014/main" id="{A7361AC8-CE0E-4874-9E1D-829836CFD51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5" name="Line 101">
          <a:extLst>
            <a:ext uri="{FF2B5EF4-FFF2-40B4-BE49-F238E27FC236}">
              <a16:creationId xmlns:a16="http://schemas.microsoft.com/office/drawing/2014/main" id="{27AD3B71-02D3-49E0-9F2F-20546B467396}"/>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6" name="Line 102">
          <a:extLst>
            <a:ext uri="{FF2B5EF4-FFF2-40B4-BE49-F238E27FC236}">
              <a16:creationId xmlns:a16="http://schemas.microsoft.com/office/drawing/2014/main" id="{E3FD0502-5768-4C74-A805-0E17CF6DA41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7" name="Line 103">
          <a:extLst>
            <a:ext uri="{FF2B5EF4-FFF2-40B4-BE49-F238E27FC236}">
              <a16:creationId xmlns:a16="http://schemas.microsoft.com/office/drawing/2014/main" id="{788A9226-198C-4C94-A410-0E962EEFFCD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8" name="Line 104">
          <a:extLst>
            <a:ext uri="{FF2B5EF4-FFF2-40B4-BE49-F238E27FC236}">
              <a16:creationId xmlns:a16="http://schemas.microsoft.com/office/drawing/2014/main" id="{E3145211-A926-4B55-853B-FED50F8AFC1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09" name="Line 105">
          <a:extLst>
            <a:ext uri="{FF2B5EF4-FFF2-40B4-BE49-F238E27FC236}">
              <a16:creationId xmlns:a16="http://schemas.microsoft.com/office/drawing/2014/main" id="{EA83F5AC-93EB-4B69-B8B1-1536D67DE4F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0" name="Line 106">
          <a:extLst>
            <a:ext uri="{FF2B5EF4-FFF2-40B4-BE49-F238E27FC236}">
              <a16:creationId xmlns:a16="http://schemas.microsoft.com/office/drawing/2014/main" id="{7E370E38-DC5A-4D09-864E-6FEABE39BED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1" name="Line 107">
          <a:extLst>
            <a:ext uri="{FF2B5EF4-FFF2-40B4-BE49-F238E27FC236}">
              <a16:creationId xmlns:a16="http://schemas.microsoft.com/office/drawing/2014/main" id="{F723E9AA-43FB-464D-9692-5A3F3FD1EFD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2" name="Line 108">
          <a:extLst>
            <a:ext uri="{FF2B5EF4-FFF2-40B4-BE49-F238E27FC236}">
              <a16:creationId xmlns:a16="http://schemas.microsoft.com/office/drawing/2014/main" id="{497117AD-C517-4E55-8827-AC731427A7DE}"/>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3" name="Oval 109">
          <a:extLst>
            <a:ext uri="{FF2B5EF4-FFF2-40B4-BE49-F238E27FC236}">
              <a16:creationId xmlns:a16="http://schemas.microsoft.com/office/drawing/2014/main" id="{C1CC5029-5FAB-4661-8894-932652E33BFE}"/>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4" name="Oval 110">
          <a:extLst>
            <a:ext uri="{FF2B5EF4-FFF2-40B4-BE49-F238E27FC236}">
              <a16:creationId xmlns:a16="http://schemas.microsoft.com/office/drawing/2014/main" id="{74A77D11-7C7F-4CF5-ADE0-9394E042C545}"/>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5" name="Oval 111">
          <a:extLst>
            <a:ext uri="{FF2B5EF4-FFF2-40B4-BE49-F238E27FC236}">
              <a16:creationId xmlns:a16="http://schemas.microsoft.com/office/drawing/2014/main" id="{C12BF405-ECFB-49AD-80E9-AB4DC578A65C}"/>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6" name="Oval 112">
          <a:extLst>
            <a:ext uri="{FF2B5EF4-FFF2-40B4-BE49-F238E27FC236}">
              <a16:creationId xmlns:a16="http://schemas.microsoft.com/office/drawing/2014/main" id="{3733FB1E-4805-4798-8512-2582FE2C5C5A}"/>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7" name="Oval 113">
          <a:extLst>
            <a:ext uri="{FF2B5EF4-FFF2-40B4-BE49-F238E27FC236}">
              <a16:creationId xmlns:a16="http://schemas.microsoft.com/office/drawing/2014/main" id="{2B395741-E056-4C80-A93E-F5A0DA69BCBE}"/>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8" name="Oval 114">
          <a:extLst>
            <a:ext uri="{FF2B5EF4-FFF2-40B4-BE49-F238E27FC236}">
              <a16:creationId xmlns:a16="http://schemas.microsoft.com/office/drawing/2014/main" id="{F51E5E68-44D7-4F16-87B2-CBBFDE549105}"/>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19" name="Oval 115">
          <a:extLst>
            <a:ext uri="{FF2B5EF4-FFF2-40B4-BE49-F238E27FC236}">
              <a16:creationId xmlns:a16="http://schemas.microsoft.com/office/drawing/2014/main" id="{91459AF7-3852-4F9D-B4CF-332EC0644936}"/>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0" name="Oval 116">
          <a:extLst>
            <a:ext uri="{FF2B5EF4-FFF2-40B4-BE49-F238E27FC236}">
              <a16:creationId xmlns:a16="http://schemas.microsoft.com/office/drawing/2014/main" id="{F3DE2A49-B2AB-4BE7-AD2C-D9F678BFEAD8}"/>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1" name="Oval 117">
          <a:extLst>
            <a:ext uri="{FF2B5EF4-FFF2-40B4-BE49-F238E27FC236}">
              <a16:creationId xmlns:a16="http://schemas.microsoft.com/office/drawing/2014/main" id="{10B44008-A797-4945-957C-C985DAC6EA90}"/>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2" name="Oval 118">
          <a:extLst>
            <a:ext uri="{FF2B5EF4-FFF2-40B4-BE49-F238E27FC236}">
              <a16:creationId xmlns:a16="http://schemas.microsoft.com/office/drawing/2014/main" id="{A3C7EF4A-B7CF-46B6-8EC9-DE10FF522BCC}"/>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3" name="Oval 119">
          <a:extLst>
            <a:ext uri="{FF2B5EF4-FFF2-40B4-BE49-F238E27FC236}">
              <a16:creationId xmlns:a16="http://schemas.microsoft.com/office/drawing/2014/main" id="{5B8F448C-434E-433C-AB96-C1F3698A75B3}"/>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4" name="Oval 120">
          <a:extLst>
            <a:ext uri="{FF2B5EF4-FFF2-40B4-BE49-F238E27FC236}">
              <a16:creationId xmlns:a16="http://schemas.microsoft.com/office/drawing/2014/main" id="{0F042319-CF34-4BD1-9A80-F1602E9CE448}"/>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5" name="Oval 121">
          <a:extLst>
            <a:ext uri="{FF2B5EF4-FFF2-40B4-BE49-F238E27FC236}">
              <a16:creationId xmlns:a16="http://schemas.microsoft.com/office/drawing/2014/main" id="{6B8A3038-96B7-4E27-BC6C-4F5349E8292F}"/>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6" name="Oval 122">
          <a:extLst>
            <a:ext uri="{FF2B5EF4-FFF2-40B4-BE49-F238E27FC236}">
              <a16:creationId xmlns:a16="http://schemas.microsoft.com/office/drawing/2014/main" id="{C1EE2CF6-ECFD-4BF6-A67E-0E94D0217B59}"/>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7" name="Oval 123">
          <a:extLst>
            <a:ext uri="{FF2B5EF4-FFF2-40B4-BE49-F238E27FC236}">
              <a16:creationId xmlns:a16="http://schemas.microsoft.com/office/drawing/2014/main" id="{5F9B9B07-27D1-45FA-ABEA-98DDA8C3D2C9}"/>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8" name="Oval 124">
          <a:extLst>
            <a:ext uri="{FF2B5EF4-FFF2-40B4-BE49-F238E27FC236}">
              <a16:creationId xmlns:a16="http://schemas.microsoft.com/office/drawing/2014/main" id="{94D6B641-2AD2-4ADB-8020-FB2F7B2C24DD}"/>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29" name="Oval 125">
          <a:extLst>
            <a:ext uri="{FF2B5EF4-FFF2-40B4-BE49-F238E27FC236}">
              <a16:creationId xmlns:a16="http://schemas.microsoft.com/office/drawing/2014/main" id="{B1F542EF-1C8F-4383-AFA4-808D957AE79C}"/>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0" name="Oval 126">
          <a:extLst>
            <a:ext uri="{FF2B5EF4-FFF2-40B4-BE49-F238E27FC236}">
              <a16:creationId xmlns:a16="http://schemas.microsoft.com/office/drawing/2014/main" id="{B2FD6043-6B2A-4210-BA11-06A9ED9242D5}"/>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1" name="Line 127">
          <a:extLst>
            <a:ext uri="{FF2B5EF4-FFF2-40B4-BE49-F238E27FC236}">
              <a16:creationId xmlns:a16="http://schemas.microsoft.com/office/drawing/2014/main" id="{50FED19C-3653-4A27-B7FD-0F8DF8F568B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2" name="Line 128">
          <a:extLst>
            <a:ext uri="{FF2B5EF4-FFF2-40B4-BE49-F238E27FC236}">
              <a16:creationId xmlns:a16="http://schemas.microsoft.com/office/drawing/2014/main" id="{5EFDC67B-0F41-44E3-83AE-1B4049AFE70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3" name="Line 129">
          <a:extLst>
            <a:ext uri="{FF2B5EF4-FFF2-40B4-BE49-F238E27FC236}">
              <a16:creationId xmlns:a16="http://schemas.microsoft.com/office/drawing/2014/main" id="{D249AC93-DB4B-4CB5-8A25-5BEAA0A4B60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4" name="Line 130">
          <a:extLst>
            <a:ext uri="{FF2B5EF4-FFF2-40B4-BE49-F238E27FC236}">
              <a16:creationId xmlns:a16="http://schemas.microsoft.com/office/drawing/2014/main" id="{39397DA7-FE16-40BD-809C-12FEA708909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5" name="Line 131">
          <a:extLst>
            <a:ext uri="{FF2B5EF4-FFF2-40B4-BE49-F238E27FC236}">
              <a16:creationId xmlns:a16="http://schemas.microsoft.com/office/drawing/2014/main" id="{DB387579-85ED-4357-8A11-5382807B0A9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6" name="Line 132">
          <a:extLst>
            <a:ext uri="{FF2B5EF4-FFF2-40B4-BE49-F238E27FC236}">
              <a16:creationId xmlns:a16="http://schemas.microsoft.com/office/drawing/2014/main" id="{0112D322-1ADD-4C5D-AD57-4F8987DF099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7" name="Line 133">
          <a:extLst>
            <a:ext uri="{FF2B5EF4-FFF2-40B4-BE49-F238E27FC236}">
              <a16:creationId xmlns:a16="http://schemas.microsoft.com/office/drawing/2014/main" id="{8DAC2165-A2FD-4CCC-A9A8-A16CB931319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8" name="Line 134">
          <a:extLst>
            <a:ext uri="{FF2B5EF4-FFF2-40B4-BE49-F238E27FC236}">
              <a16:creationId xmlns:a16="http://schemas.microsoft.com/office/drawing/2014/main" id="{4ABF38C3-3D88-427F-8B0C-CAA80527078E}"/>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39" name="Line 135">
          <a:extLst>
            <a:ext uri="{FF2B5EF4-FFF2-40B4-BE49-F238E27FC236}">
              <a16:creationId xmlns:a16="http://schemas.microsoft.com/office/drawing/2014/main" id="{2A92DD75-474F-4374-B314-3486338D853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0" name="Line 136">
          <a:extLst>
            <a:ext uri="{FF2B5EF4-FFF2-40B4-BE49-F238E27FC236}">
              <a16:creationId xmlns:a16="http://schemas.microsoft.com/office/drawing/2014/main" id="{25FFF3CF-2F4A-442F-8AB6-1113F12234CC}"/>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1" name="Line 137">
          <a:extLst>
            <a:ext uri="{FF2B5EF4-FFF2-40B4-BE49-F238E27FC236}">
              <a16:creationId xmlns:a16="http://schemas.microsoft.com/office/drawing/2014/main" id="{49157A18-103F-4078-A0CD-AC837D1B35D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2" name="Line 138">
          <a:extLst>
            <a:ext uri="{FF2B5EF4-FFF2-40B4-BE49-F238E27FC236}">
              <a16:creationId xmlns:a16="http://schemas.microsoft.com/office/drawing/2014/main" id="{A2DE24DE-ED1F-403E-9AF3-641E2C8A878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3" name="Line 139">
          <a:extLst>
            <a:ext uri="{FF2B5EF4-FFF2-40B4-BE49-F238E27FC236}">
              <a16:creationId xmlns:a16="http://schemas.microsoft.com/office/drawing/2014/main" id="{409FB8A4-DDD8-4467-A0DD-E5C4495E6A0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4" name="Line 140">
          <a:extLst>
            <a:ext uri="{FF2B5EF4-FFF2-40B4-BE49-F238E27FC236}">
              <a16:creationId xmlns:a16="http://schemas.microsoft.com/office/drawing/2014/main" id="{A05EFF3B-031D-48F9-BC0F-8CBB4457B72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5" name="Line 141">
          <a:extLst>
            <a:ext uri="{FF2B5EF4-FFF2-40B4-BE49-F238E27FC236}">
              <a16:creationId xmlns:a16="http://schemas.microsoft.com/office/drawing/2014/main" id="{4058584D-105B-4C87-8D2B-04FF1A0DE7F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6" name="Line 142">
          <a:extLst>
            <a:ext uri="{FF2B5EF4-FFF2-40B4-BE49-F238E27FC236}">
              <a16:creationId xmlns:a16="http://schemas.microsoft.com/office/drawing/2014/main" id="{EBD6B22E-603D-4103-A585-2DC16A91C5A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7" name="Line 143">
          <a:extLst>
            <a:ext uri="{FF2B5EF4-FFF2-40B4-BE49-F238E27FC236}">
              <a16:creationId xmlns:a16="http://schemas.microsoft.com/office/drawing/2014/main" id="{DEE3E248-5351-4933-9942-FC380114017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8" name="Line 144">
          <a:extLst>
            <a:ext uri="{FF2B5EF4-FFF2-40B4-BE49-F238E27FC236}">
              <a16:creationId xmlns:a16="http://schemas.microsoft.com/office/drawing/2014/main" id="{1D22BDDB-45B2-438B-A3AC-92293D93ABEC}"/>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49" name="Line 145">
          <a:extLst>
            <a:ext uri="{FF2B5EF4-FFF2-40B4-BE49-F238E27FC236}">
              <a16:creationId xmlns:a16="http://schemas.microsoft.com/office/drawing/2014/main" id="{2CCDF1EE-2061-469F-924E-2292EC9E17D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0" name="Line 146">
          <a:extLst>
            <a:ext uri="{FF2B5EF4-FFF2-40B4-BE49-F238E27FC236}">
              <a16:creationId xmlns:a16="http://schemas.microsoft.com/office/drawing/2014/main" id="{6E68953C-EE0D-4C01-98C2-B5B946A09B6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1" name="Line 147">
          <a:extLst>
            <a:ext uri="{FF2B5EF4-FFF2-40B4-BE49-F238E27FC236}">
              <a16:creationId xmlns:a16="http://schemas.microsoft.com/office/drawing/2014/main" id="{D147B4B8-9304-40BA-95ED-65A210DD460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2" name="Line 148">
          <a:extLst>
            <a:ext uri="{FF2B5EF4-FFF2-40B4-BE49-F238E27FC236}">
              <a16:creationId xmlns:a16="http://schemas.microsoft.com/office/drawing/2014/main" id="{4E55346F-8096-4CC5-BB62-F0C83195AF1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3" name="Line 149">
          <a:extLst>
            <a:ext uri="{FF2B5EF4-FFF2-40B4-BE49-F238E27FC236}">
              <a16:creationId xmlns:a16="http://schemas.microsoft.com/office/drawing/2014/main" id="{1D919655-F16B-4FB0-82EB-0D1519B04AB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4" name="Line 150">
          <a:extLst>
            <a:ext uri="{FF2B5EF4-FFF2-40B4-BE49-F238E27FC236}">
              <a16:creationId xmlns:a16="http://schemas.microsoft.com/office/drawing/2014/main" id="{86BF1860-361C-42C3-8251-3C134A160CE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5" name="Line 151">
          <a:extLst>
            <a:ext uri="{FF2B5EF4-FFF2-40B4-BE49-F238E27FC236}">
              <a16:creationId xmlns:a16="http://schemas.microsoft.com/office/drawing/2014/main" id="{D55112B1-1906-4880-97A6-7ABE74A54C5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6" name="Line 152">
          <a:extLst>
            <a:ext uri="{FF2B5EF4-FFF2-40B4-BE49-F238E27FC236}">
              <a16:creationId xmlns:a16="http://schemas.microsoft.com/office/drawing/2014/main" id="{5F08468C-EAD6-49F2-8F97-EFCC70E6DF0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7" name="Line 153">
          <a:extLst>
            <a:ext uri="{FF2B5EF4-FFF2-40B4-BE49-F238E27FC236}">
              <a16:creationId xmlns:a16="http://schemas.microsoft.com/office/drawing/2014/main" id="{C88CB266-3B87-4F66-9985-C32818FB9F5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8" name="Line 154">
          <a:extLst>
            <a:ext uri="{FF2B5EF4-FFF2-40B4-BE49-F238E27FC236}">
              <a16:creationId xmlns:a16="http://schemas.microsoft.com/office/drawing/2014/main" id="{A3BC900A-4F10-4A59-9EE3-BA9C7382965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59" name="Line 155">
          <a:extLst>
            <a:ext uri="{FF2B5EF4-FFF2-40B4-BE49-F238E27FC236}">
              <a16:creationId xmlns:a16="http://schemas.microsoft.com/office/drawing/2014/main" id="{21C4D715-5129-48B5-89C3-0E962843C41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0" name="Line 156">
          <a:extLst>
            <a:ext uri="{FF2B5EF4-FFF2-40B4-BE49-F238E27FC236}">
              <a16:creationId xmlns:a16="http://schemas.microsoft.com/office/drawing/2014/main" id="{CB5D0FE4-F8C3-4E0E-AECE-688AF9422F2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1" name="Line 157">
          <a:extLst>
            <a:ext uri="{FF2B5EF4-FFF2-40B4-BE49-F238E27FC236}">
              <a16:creationId xmlns:a16="http://schemas.microsoft.com/office/drawing/2014/main" id="{E2B40818-410B-4316-8B5D-F04F8A94A58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2" name="Line 158">
          <a:extLst>
            <a:ext uri="{FF2B5EF4-FFF2-40B4-BE49-F238E27FC236}">
              <a16:creationId xmlns:a16="http://schemas.microsoft.com/office/drawing/2014/main" id="{C41D6B3B-13BE-4D18-BA73-A058D0CB824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3" name="Line 159">
          <a:extLst>
            <a:ext uri="{FF2B5EF4-FFF2-40B4-BE49-F238E27FC236}">
              <a16:creationId xmlns:a16="http://schemas.microsoft.com/office/drawing/2014/main" id="{928B7AF0-9796-4753-AA73-3D5C4ECDB80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4" name="Line 160">
          <a:extLst>
            <a:ext uri="{FF2B5EF4-FFF2-40B4-BE49-F238E27FC236}">
              <a16:creationId xmlns:a16="http://schemas.microsoft.com/office/drawing/2014/main" id="{F4BDF37D-F189-4D14-A1A3-2891EC7E2AA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5" name="Line 161">
          <a:extLst>
            <a:ext uri="{FF2B5EF4-FFF2-40B4-BE49-F238E27FC236}">
              <a16:creationId xmlns:a16="http://schemas.microsoft.com/office/drawing/2014/main" id="{EE3F1C4F-BD3E-43FE-AFE8-223B7F021A4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6" name="Line 162">
          <a:extLst>
            <a:ext uri="{FF2B5EF4-FFF2-40B4-BE49-F238E27FC236}">
              <a16:creationId xmlns:a16="http://schemas.microsoft.com/office/drawing/2014/main" id="{9C55B417-584F-4A03-9137-2C992C44053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7" name="Line 163">
          <a:extLst>
            <a:ext uri="{FF2B5EF4-FFF2-40B4-BE49-F238E27FC236}">
              <a16:creationId xmlns:a16="http://schemas.microsoft.com/office/drawing/2014/main" id="{1BCC27DE-E32C-42AA-B303-76C1FAA06D2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8" name="Line 164">
          <a:extLst>
            <a:ext uri="{FF2B5EF4-FFF2-40B4-BE49-F238E27FC236}">
              <a16:creationId xmlns:a16="http://schemas.microsoft.com/office/drawing/2014/main" id="{C1324BAE-2EB1-4D02-A1E6-2E693C254C6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69" name="Line 165">
          <a:extLst>
            <a:ext uri="{FF2B5EF4-FFF2-40B4-BE49-F238E27FC236}">
              <a16:creationId xmlns:a16="http://schemas.microsoft.com/office/drawing/2014/main" id="{198C8C58-392F-4DFB-B89D-8265371DB9D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0" name="Line 166">
          <a:extLst>
            <a:ext uri="{FF2B5EF4-FFF2-40B4-BE49-F238E27FC236}">
              <a16:creationId xmlns:a16="http://schemas.microsoft.com/office/drawing/2014/main" id="{92F6B1FC-39D5-47AF-868B-D8CBBA9877C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1" name="Line 167">
          <a:extLst>
            <a:ext uri="{FF2B5EF4-FFF2-40B4-BE49-F238E27FC236}">
              <a16:creationId xmlns:a16="http://schemas.microsoft.com/office/drawing/2014/main" id="{55E9ACC1-C756-49B4-9B34-BD071E035EA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2" name="Line 168">
          <a:extLst>
            <a:ext uri="{FF2B5EF4-FFF2-40B4-BE49-F238E27FC236}">
              <a16:creationId xmlns:a16="http://schemas.microsoft.com/office/drawing/2014/main" id="{B0BB5244-0A57-4314-950C-57CC8F9733C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3" name="Line 169">
          <a:extLst>
            <a:ext uri="{FF2B5EF4-FFF2-40B4-BE49-F238E27FC236}">
              <a16:creationId xmlns:a16="http://schemas.microsoft.com/office/drawing/2014/main" id="{77DA60E5-89B6-4149-AE95-DD156067380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4" name="Line 170">
          <a:extLst>
            <a:ext uri="{FF2B5EF4-FFF2-40B4-BE49-F238E27FC236}">
              <a16:creationId xmlns:a16="http://schemas.microsoft.com/office/drawing/2014/main" id="{ADD245C1-0A96-442D-A0CE-FEE9F377A82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5" name="Line 171">
          <a:extLst>
            <a:ext uri="{FF2B5EF4-FFF2-40B4-BE49-F238E27FC236}">
              <a16:creationId xmlns:a16="http://schemas.microsoft.com/office/drawing/2014/main" id="{BFCC400A-88AB-4CC4-9A15-ED3C33C5788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6" name="Line 172">
          <a:extLst>
            <a:ext uri="{FF2B5EF4-FFF2-40B4-BE49-F238E27FC236}">
              <a16:creationId xmlns:a16="http://schemas.microsoft.com/office/drawing/2014/main" id="{C37E9FD3-5ACF-46F1-BDBD-D03B4606831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7" name="Line 173">
          <a:extLst>
            <a:ext uri="{FF2B5EF4-FFF2-40B4-BE49-F238E27FC236}">
              <a16:creationId xmlns:a16="http://schemas.microsoft.com/office/drawing/2014/main" id="{18609C21-4E05-4DD9-B28D-957C8F997CD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8" name="Line 174">
          <a:extLst>
            <a:ext uri="{FF2B5EF4-FFF2-40B4-BE49-F238E27FC236}">
              <a16:creationId xmlns:a16="http://schemas.microsoft.com/office/drawing/2014/main" id="{1316A10C-C13E-490B-9DD3-92438A66417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79" name="Line 175">
          <a:extLst>
            <a:ext uri="{FF2B5EF4-FFF2-40B4-BE49-F238E27FC236}">
              <a16:creationId xmlns:a16="http://schemas.microsoft.com/office/drawing/2014/main" id="{A6320984-E021-4BAB-8F5E-0F71C5C511A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0" name="Line 176">
          <a:extLst>
            <a:ext uri="{FF2B5EF4-FFF2-40B4-BE49-F238E27FC236}">
              <a16:creationId xmlns:a16="http://schemas.microsoft.com/office/drawing/2014/main" id="{DE84CDD8-E186-447F-94BB-75DD41743136}"/>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1" name="Line 177">
          <a:extLst>
            <a:ext uri="{FF2B5EF4-FFF2-40B4-BE49-F238E27FC236}">
              <a16:creationId xmlns:a16="http://schemas.microsoft.com/office/drawing/2014/main" id="{AB71C7B0-0B79-44AB-8E16-FF2169F2550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2" name="Line 178">
          <a:extLst>
            <a:ext uri="{FF2B5EF4-FFF2-40B4-BE49-F238E27FC236}">
              <a16:creationId xmlns:a16="http://schemas.microsoft.com/office/drawing/2014/main" id="{401E1433-7B14-4E50-8BDE-920155A99ED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3" name="Line 179">
          <a:extLst>
            <a:ext uri="{FF2B5EF4-FFF2-40B4-BE49-F238E27FC236}">
              <a16:creationId xmlns:a16="http://schemas.microsoft.com/office/drawing/2014/main" id="{CCC70BAF-23B2-4AC0-8E30-5D7BCA32767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4" name="Line 180">
          <a:extLst>
            <a:ext uri="{FF2B5EF4-FFF2-40B4-BE49-F238E27FC236}">
              <a16:creationId xmlns:a16="http://schemas.microsoft.com/office/drawing/2014/main" id="{40ABC901-46F4-427D-A0D0-64021D941DE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5" name="Line 181">
          <a:extLst>
            <a:ext uri="{FF2B5EF4-FFF2-40B4-BE49-F238E27FC236}">
              <a16:creationId xmlns:a16="http://schemas.microsoft.com/office/drawing/2014/main" id="{DDCEE358-F12B-4B67-BC19-97FC223D24D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6" name="Line 182">
          <a:extLst>
            <a:ext uri="{FF2B5EF4-FFF2-40B4-BE49-F238E27FC236}">
              <a16:creationId xmlns:a16="http://schemas.microsoft.com/office/drawing/2014/main" id="{199D4115-FB78-4053-BE77-5C5C52F98A1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7" name="Line 183">
          <a:extLst>
            <a:ext uri="{FF2B5EF4-FFF2-40B4-BE49-F238E27FC236}">
              <a16:creationId xmlns:a16="http://schemas.microsoft.com/office/drawing/2014/main" id="{D1E7F9DF-1179-43F6-BC40-75368AF9788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8" name="Line 184">
          <a:extLst>
            <a:ext uri="{FF2B5EF4-FFF2-40B4-BE49-F238E27FC236}">
              <a16:creationId xmlns:a16="http://schemas.microsoft.com/office/drawing/2014/main" id="{6427F278-92E0-4DFE-9365-D78A7A2AC081}"/>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89" name="Line 185">
          <a:extLst>
            <a:ext uri="{FF2B5EF4-FFF2-40B4-BE49-F238E27FC236}">
              <a16:creationId xmlns:a16="http://schemas.microsoft.com/office/drawing/2014/main" id="{B170FDFA-D7D2-4234-A373-A288FF2E852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0" name="Line 186">
          <a:extLst>
            <a:ext uri="{FF2B5EF4-FFF2-40B4-BE49-F238E27FC236}">
              <a16:creationId xmlns:a16="http://schemas.microsoft.com/office/drawing/2014/main" id="{E429289E-1A64-4958-9950-13BD4B2B0BB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1" name="Line 187">
          <a:extLst>
            <a:ext uri="{FF2B5EF4-FFF2-40B4-BE49-F238E27FC236}">
              <a16:creationId xmlns:a16="http://schemas.microsoft.com/office/drawing/2014/main" id="{268DAB6D-70E7-4DC2-8E1F-0AF500ACF3C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2" name="Line 188">
          <a:extLst>
            <a:ext uri="{FF2B5EF4-FFF2-40B4-BE49-F238E27FC236}">
              <a16:creationId xmlns:a16="http://schemas.microsoft.com/office/drawing/2014/main" id="{75F022ED-20FE-4EEA-B5F9-4BCBFD99336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3" name="Line 189">
          <a:extLst>
            <a:ext uri="{FF2B5EF4-FFF2-40B4-BE49-F238E27FC236}">
              <a16:creationId xmlns:a16="http://schemas.microsoft.com/office/drawing/2014/main" id="{51B43131-9A56-42D1-BDCF-ED0F6F88438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4" name="Line 190">
          <a:extLst>
            <a:ext uri="{FF2B5EF4-FFF2-40B4-BE49-F238E27FC236}">
              <a16:creationId xmlns:a16="http://schemas.microsoft.com/office/drawing/2014/main" id="{677E12C0-4C66-44C5-9A7F-5AC30163C93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5" name="Line 191">
          <a:extLst>
            <a:ext uri="{FF2B5EF4-FFF2-40B4-BE49-F238E27FC236}">
              <a16:creationId xmlns:a16="http://schemas.microsoft.com/office/drawing/2014/main" id="{ABEB2809-2745-4CB4-BDD0-EB01654BC35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6" name="Line 192">
          <a:extLst>
            <a:ext uri="{FF2B5EF4-FFF2-40B4-BE49-F238E27FC236}">
              <a16:creationId xmlns:a16="http://schemas.microsoft.com/office/drawing/2014/main" id="{F1CAE9E7-C5BB-4AE4-B588-3ED7F6B064AE}"/>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7" name="Line 193">
          <a:extLst>
            <a:ext uri="{FF2B5EF4-FFF2-40B4-BE49-F238E27FC236}">
              <a16:creationId xmlns:a16="http://schemas.microsoft.com/office/drawing/2014/main" id="{21082FB5-E13D-4F94-95E2-AB615F9F4ED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8" name="Line 194">
          <a:extLst>
            <a:ext uri="{FF2B5EF4-FFF2-40B4-BE49-F238E27FC236}">
              <a16:creationId xmlns:a16="http://schemas.microsoft.com/office/drawing/2014/main" id="{84AB62DF-40AB-4B13-8B66-1C972C688E1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199" name="Line 195">
          <a:extLst>
            <a:ext uri="{FF2B5EF4-FFF2-40B4-BE49-F238E27FC236}">
              <a16:creationId xmlns:a16="http://schemas.microsoft.com/office/drawing/2014/main" id="{E92DB560-7C67-4AA2-9F06-FB90D320BF0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0" name="Line 196">
          <a:extLst>
            <a:ext uri="{FF2B5EF4-FFF2-40B4-BE49-F238E27FC236}">
              <a16:creationId xmlns:a16="http://schemas.microsoft.com/office/drawing/2014/main" id="{43A963C2-0059-4BFE-AF6B-0A41EB948A7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1" name="Line 197">
          <a:extLst>
            <a:ext uri="{FF2B5EF4-FFF2-40B4-BE49-F238E27FC236}">
              <a16:creationId xmlns:a16="http://schemas.microsoft.com/office/drawing/2014/main" id="{CE587FE0-4683-4790-B6C2-FA3854A0577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2" name="Line 198">
          <a:extLst>
            <a:ext uri="{FF2B5EF4-FFF2-40B4-BE49-F238E27FC236}">
              <a16:creationId xmlns:a16="http://schemas.microsoft.com/office/drawing/2014/main" id="{03585879-F902-4658-8D0C-52EF44FD243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3" name="Line 199">
          <a:extLst>
            <a:ext uri="{FF2B5EF4-FFF2-40B4-BE49-F238E27FC236}">
              <a16:creationId xmlns:a16="http://schemas.microsoft.com/office/drawing/2014/main" id="{B58EA587-AE4B-4F7B-A90F-8C08EDF0141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4" name="Line 200">
          <a:extLst>
            <a:ext uri="{FF2B5EF4-FFF2-40B4-BE49-F238E27FC236}">
              <a16:creationId xmlns:a16="http://schemas.microsoft.com/office/drawing/2014/main" id="{383EA98E-7FB9-40D3-A6FB-49979B03346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5" name="Line 201">
          <a:extLst>
            <a:ext uri="{FF2B5EF4-FFF2-40B4-BE49-F238E27FC236}">
              <a16:creationId xmlns:a16="http://schemas.microsoft.com/office/drawing/2014/main" id="{689EF1DE-C7C5-4479-A4DF-A9C8EBA39AC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6" name="Line 202">
          <a:extLst>
            <a:ext uri="{FF2B5EF4-FFF2-40B4-BE49-F238E27FC236}">
              <a16:creationId xmlns:a16="http://schemas.microsoft.com/office/drawing/2014/main" id="{39DF0785-7AC2-4D04-BDEB-AF7CC2FCD06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7" name="Line 203">
          <a:extLst>
            <a:ext uri="{FF2B5EF4-FFF2-40B4-BE49-F238E27FC236}">
              <a16:creationId xmlns:a16="http://schemas.microsoft.com/office/drawing/2014/main" id="{99D345D7-4072-4DB9-8B16-47A5DCF7E78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8" name="Line 204">
          <a:extLst>
            <a:ext uri="{FF2B5EF4-FFF2-40B4-BE49-F238E27FC236}">
              <a16:creationId xmlns:a16="http://schemas.microsoft.com/office/drawing/2014/main" id="{FBAA06D5-0A5D-40DE-B7E8-1ED56571118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09" name="Line 205">
          <a:extLst>
            <a:ext uri="{FF2B5EF4-FFF2-40B4-BE49-F238E27FC236}">
              <a16:creationId xmlns:a16="http://schemas.microsoft.com/office/drawing/2014/main" id="{BF5301E4-A174-4DE2-8A6D-1F8D2CCEE44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0" name="Line 206">
          <a:extLst>
            <a:ext uri="{FF2B5EF4-FFF2-40B4-BE49-F238E27FC236}">
              <a16:creationId xmlns:a16="http://schemas.microsoft.com/office/drawing/2014/main" id="{65AA7118-4B71-44A3-9DAF-E139939AE52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1" name="Line 207">
          <a:extLst>
            <a:ext uri="{FF2B5EF4-FFF2-40B4-BE49-F238E27FC236}">
              <a16:creationId xmlns:a16="http://schemas.microsoft.com/office/drawing/2014/main" id="{52D211F4-910F-44C7-AFE3-E701264AEAB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2" name="Line 208">
          <a:extLst>
            <a:ext uri="{FF2B5EF4-FFF2-40B4-BE49-F238E27FC236}">
              <a16:creationId xmlns:a16="http://schemas.microsoft.com/office/drawing/2014/main" id="{85C28E10-8296-4450-99DF-79315BBF920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3" name="Line 209">
          <a:extLst>
            <a:ext uri="{FF2B5EF4-FFF2-40B4-BE49-F238E27FC236}">
              <a16:creationId xmlns:a16="http://schemas.microsoft.com/office/drawing/2014/main" id="{07525BF9-D8BF-471D-9329-7A004955DF4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4" name="Line 210">
          <a:extLst>
            <a:ext uri="{FF2B5EF4-FFF2-40B4-BE49-F238E27FC236}">
              <a16:creationId xmlns:a16="http://schemas.microsoft.com/office/drawing/2014/main" id="{DECE923E-148F-42DE-9943-9A10B5CF76A6}"/>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5" name="Line 211">
          <a:extLst>
            <a:ext uri="{FF2B5EF4-FFF2-40B4-BE49-F238E27FC236}">
              <a16:creationId xmlns:a16="http://schemas.microsoft.com/office/drawing/2014/main" id="{5D085FF0-ED1E-48CB-8021-6AF397B127E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6" name="Line 212">
          <a:extLst>
            <a:ext uri="{FF2B5EF4-FFF2-40B4-BE49-F238E27FC236}">
              <a16:creationId xmlns:a16="http://schemas.microsoft.com/office/drawing/2014/main" id="{57224302-1B9E-405F-A450-06F2F09CF1DC}"/>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7" name="Line 213">
          <a:extLst>
            <a:ext uri="{FF2B5EF4-FFF2-40B4-BE49-F238E27FC236}">
              <a16:creationId xmlns:a16="http://schemas.microsoft.com/office/drawing/2014/main" id="{7A478D38-7BD9-4FEF-BED7-D0685908F38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8" name="Line 214">
          <a:extLst>
            <a:ext uri="{FF2B5EF4-FFF2-40B4-BE49-F238E27FC236}">
              <a16:creationId xmlns:a16="http://schemas.microsoft.com/office/drawing/2014/main" id="{FA8737EA-8D8E-4262-B9D7-23B3D579914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19" name="Line 215">
          <a:extLst>
            <a:ext uri="{FF2B5EF4-FFF2-40B4-BE49-F238E27FC236}">
              <a16:creationId xmlns:a16="http://schemas.microsoft.com/office/drawing/2014/main" id="{BE06524A-0350-46C3-89F4-15D16A6F730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0" name="Line 216">
          <a:extLst>
            <a:ext uri="{FF2B5EF4-FFF2-40B4-BE49-F238E27FC236}">
              <a16:creationId xmlns:a16="http://schemas.microsoft.com/office/drawing/2014/main" id="{1CE93468-B80C-4398-8078-F2A374697A8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1" name="Line 217">
          <a:extLst>
            <a:ext uri="{FF2B5EF4-FFF2-40B4-BE49-F238E27FC236}">
              <a16:creationId xmlns:a16="http://schemas.microsoft.com/office/drawing/2014/main" id="{95134BD0-7027-4EC0-8C5D-316FA667906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2" name="Line 218">
          <a:extLst>
            <a:ext uri="{FF2B5EF4-FFF2-40B4-BE49-F238E27FC236}">
              <a16:creationId xmlns:a16="http://schemas.microsoft.com/office/drawing/2014/main" id="{9696D63A-5597-4DDD-BBE8-C0B513FCDA4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3" name="Line 219">
          <a:extLst>
            <a:ext uri="{FF2B5EF4-FFF2-40B4-BE49-F238E27FC236}">
              <a16:creationId xmlns:a16="http://schemas.microsoft.com/office/drawing/2014/main" id="{1C868025-583A-49B3-BA72-EE168B28BAB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4" name="Line 220">
          <a:extLst>
            <a:ext uri="{FF2B5EF4-FFF2-40B4-BE49-F238E27FC236}">
              <a16:creationId xmlns:a16="http://schemas.microsoft.com/office/drawing/2014/main" id="{CA2C4E7F-EBF3-4B94-B215-DAEFB26017A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5" name="Line 221">
          <a:extLst>
            <a:ext uri="{FF2B5EF4-FFF2-40B4-BE49-F238E27FC236}">
              <a16:creationId xmlns:a16="http://schemas.microsoft.com/office/drawing/2014/main" id="{F6254750-721F-487F-975E-AD6FFBF6B006}"/>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6" name="Line 222">
          <a:extLst>
            <a:ext uri="{FF2B5EF4-FFF2-40B4-BE49-F238E27FC236}">
              <a16:creationId xmlns:a16="http://schemas.microsoft.com/office/drawing/2014/main" id="{6821B9EA-903A-46DE-9314-24F4723DDA7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7" name="Line 223">
          <a:extLst>
            <a:ext uri="{FF2B5EF4-FFF2-40B4-BE49-F238E27FC236}">
              <a16:creationId xmlns:a16="http://schemas.microsoft.com/office/drawing/2014/main" id="{5E1AE414-72AE-4601-9536-50923B47F50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8" name="Line 224">
          <a:extLst>
            <a:ext uri="{FF2B5EF4-FFF2-40B4-BE49-F238E27FC236}">
              <a16:creationId xmlns:a16="http://schemas.microsoft.com/office/drawing/2014/main" id="{8200E2CB-AF5D-47AB-B728-1A1D6E1618F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29" name="Line 225">
          <a:extLst>
            <a:ext uri="{FF2B5EF4-FFF2-40B4-BE49-F238E27FC236}">
              <a16:creationId xmlns:a16="http://schemas.microsoft.com/office/drawing/2014/main" id="{9B14624E-68A7-43D9-8480-5F50BD63DB4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0" name="Line 226">
          <a:extLst>
            <a:ext uri="{FF2B5EF4-FFF2-40B4-BE49-F238E27FC236}">
              <a16:creationId xmlns:a16="http://schemas.microsoft.com/office/drawing/2014/main" id="{58B3F06B-1783-47D3-BDAF-30D3BD00789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1" name="Line 227">
          <a:extLst>
            <a:ext uri="{FF2B5EF4-FFF2-40B4-BE49-F238E27FC236}">
              <a16:creationId xmlns:a16="http://schemas.microsoft.com/office/drawing/2014/main" id="{BBD4C5D4-B61A-4F8B-849B-55A90967C42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2" name="Line 228">
          <a:extLst>
            <a:ext uri="{FF2B5EF4-FFF2-40B4-BE49-F238E27FC236}">
              <a16:creationId xmlns:a16="http://schemas.microsoft.com/office/drawing/2014/main" id="{21048111-7284-445F-8EB3-EDE2C97D8AC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3" name="Line 229">
          <a:extLst>
            <a:ext uri="{FF2B5EF4-FFF2-40B4-BE49-F238E27FC236}">
              <a16:creationId xmlns:a16="http://schemas.microsoft.com/office/drawing/2014/main" id="{D15996E3-E7FE-443A-A57F-FEDD765166F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4" name="Line 230">
          <a:extLst>
            <a:ext uri="{FF2B5EF4-FFF2-40B4-BE49-F238E27FC236}">
              <a16:creationId xmlns:a16="http://schemas.microsoft.com/office/drawing/2014/main" id="{E0ACF2B5-01CA-4F57-8D87-007CF592927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5" name="Line 231">
          <a:extLst>
            <a:ext uri="{FF2B5EF4-FFF2-40B4-BE49-F238E27FC236}">
              <a16:creationId xmlns:a16="http://schemas.microsoft.com/office/drawing/2014/main" id="{48830563-6A7B-4AAF-A38E-17EA84A9A23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6" name="Line 232">
          <a:extLst>
            <a:ext uri="{FF2B5EF4-FFF2-40B4-BE49-F238E27FC236}">
              <a16:creationId xmlns:a16="http://schemas.microsoft.com/office/drawing/2014/main" id="{C26E2627-5EA9-4035-BC77-0D8D139D636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7" name="Line 233">
          <a:extLst>
            <a:ext uri="{FF2B5EF4-FFF2-40B4-BE49-F238E27FC236}">
              <a16:creationId xmlns:a16="http://schemas.microsoft.com/office/drawing/2014/main" id="{6FB8A9E7-E3A6-4746-816B-8CD72D8E67E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8" name="Line 234">
          <a:extLst>
            <a:ext uri="{FF2B5EF4-FFF2-40B4-BE49-F238E27FC236}">
              <a16:creationId xmlns:a16="http://schemas.microsoft.com/office/drawing/2014/main" id="{439B97B1-5925-486A-987E-E73078347C4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39" name="Oval 235">
          <a:extLst>
            <a:ext uri="{FF2B5EF4-FFF2-40B4-BE49-F238E27FC236}">
              <a16:creationId xmlns:a16="http://schemas.microsoft.com/office/drawing/2014/main" id="{A5899DF9-2682-48E2-BB96-93C88A5A26A3}"/>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0" name="Oval 236">
          <a:extLst>
            <a:ext uri="{FF2B5EF4-FFF2-40B4-BE49-F238E27FC236}">
              <a16:creationId xmlns:a16="http://schemas.microsoft.com/office/drawing/2014/main" id="{1AD24B0B-3187-4190-982A-3FE991A34DB5}"/>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1" name="Oval 237">
          <a:extLst>
            <a:ext uri="{FF2B5EF4-FFF2-40B4-BE49-F238E27FC236}">
              <a16:creationId xmlns:a16="http://schemas.microsoft.com/office/drawing/2014/main" id="{191024BF-41D0-4759-A2C5-1BDF7593CCA2}"/>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2" name="Oval 238">
          <a:extLst>
            <a:ext uri="{FF2B5EF4-FFF2-40B4-BE49-F238E27FC236}">
              <a16:creationId xmlns:a16="http://schemas.microsoft.com/office/drawing/2014/main" id="{3183228B-F6D4-46A1-8DAC-1991AC08D450}"/>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3" name="Oval 239">
          <a:extLst>
            <a:ext uri="{FF2B5EF4-FFF2-40B4-BE49-F238E27FC236}">
              <a16:creationId xmlns:a16="http://schemas.microsoft.com/office/drawing/2014/main" id="{96034EF9-973B-4A1C-90A1-335EDC351A2B}"/>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4" name="Oval 240">
          <a:extLst>
            <a:ext uri="{FF2B5EF4-FFF2-40B4-BE49-F238E27FC236}">
              <a16:creationId xmlns:a16="http://schemas.microsoft.com/office/drawing/2014/main" id="{A30797F6-F159-4F6E-94DD-DDA9C10358A4}"/>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5" name="Oval 241">
          <a:extLst>
            <a:ext uri="{FF2B5EF4-FFF2-40B4-BE49-F238E27FC236}">
              <a16:creationId xmlns:a16="http://schemas.microsoft.com/office/drawing/2014/main" id="{CFA405D4-461C-497B-8761-A9FF68BCF902}"/>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6" name="Oval 242">
          <a:extLst>
            <a:ext uri="{FF2B5EF4-FFF2-40B4-BE49-F238E27FC236}">
              <a16:creationId xmlns:a16="http://schemas.microsoft.com/office/drawing/2014/main" id="{0E0B2A47-5419-4E61-A6D2-AD9145985230}"/>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7" name="Oval 243">
          <a:extLst>
            <a:ext uri="{FF2B5EF4-FFF2-40B4-BE49-F238E27FC236}">
              <a16:creationId xmlns:a16="http://schemas.microsoft.com/office/drawing/2014/main" id="{941BA5B3-3F6C-48E4-8132-E07E3911A700}"/>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8" name="Oval 244">
          <a:extLst>
            <a:ext uri="{FF2B5EF4-FFF2-40B4-BE49-F238E27FC236}">
              <a16:creationId xmlns:a16="http://schemas.microsoft.com/office/drawing/2014/main" id="{022B3400-60A7-4496-9583-81137AE42076}"/>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49" name="Oval 245">
          <a:extLst>
            <a:ext uri="{FF2B5EF4-FFF2-40B4-BE49-F238E27FC236}">
              <a16:creationId xmlns:a16="http://schemas.microsoft.com/office/drawing/2014/main" id="{11F49B34-E20D-4A66-BB45-BA08F4F30E98}"/>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50" name="Oval 246">
          <a:extLst>
            <a:ext uri="{FF2B5EF4-FFF2-40B4-BE49-F238E27FC236}">
              <a16:creationId xmlns:a16="http://schemas.microsoft.com/office/drawing/2014/main" id="{0ECB260C-69E7-48F7-952D-A6574721A092}"/>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14</xdr:col>
      <xdr:colOff>0</xdr:colOff>
      <xdr:row>54</xdr:row>
      <xdr:rowOff>17145</xdr:rowOff>
    </xdr:from>
    <xdr:to>
      <xdr:col>14</xdr:col>
      <xdr:colOff>0</xdr:colOff>
      <xdr:row>54</xdr:row>
      <xdr:rowOff>129941</xdr:rowOff>
    </xdr:to>
    <xdr:sp macro="" textlink="">
      <xdr:nvSpPr>
        <xdr:cNvPr id="251" name="Text Box 247">
          <a:extLst>
            <a:ext uri="{FF2B5EF4-FFF2-40B4-BE49-F238E27FC236}">
              <a16:creationId xmlns:a16="http://schemas.microsoft.com/office/drawing/2014/main" id="{59A9AA0F-15C1-436D-B3B9-205F7F7C9C4B}"/>
            </a:ext>
          </a:extLst>
        </xdr:cNvPr>
        <xdr:cNvSpPr txBox="1">
          <a:spLocks noChangeArrowheads="1"/>
        </xdr:cNvSpPr>
      </xdr:nvSpPr>
      <xdr:spPr bwMode="auto">
        <a:xfrm>
          <a:off x="11910060" y="15561945"/>
          <a:ext cx="0" cy="112796"/>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36576"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14</xdr:col>
      <xdr:colOff>0</xdr:colOff>
      <xdr:row>55</xdr:row>
      <xdr:rowOff>9525</xdr:rowOff>
    </xdr:from>
    <xdr:to>
      <xdr:col>14</xdr:col>
      <xdr:colOff>0</xdr:colOff>
      <xdr:row>55</xdr:row>
      <xdr:rowOff>128588</xdr:rowOff>
    </xdr:to>
    <xdr:sp macro="" textlink="">
      <xdr:nvSpPr>
        <xdr:cNvPr id="252" name="Text Box 248">
          <a:extLst>
            <a:ext uri="{FF2B5EF4-FFF2-40B4-BE49-F238E27FC236}">
              <a16:creationId xmlns:a16="http://schemas.microsoft.com/office/drawing/2014/main" id="{A92177CD-5FA1-49EF-AB24-9C9C2ED5614A}"/>
            </a:ext>
          </a:extLst>
        </xdr:cNvPr>
        <xdr:cNvSpPr txBox="1">
          <a:spLocks noChangeArrowheads="1"/>
        </xdr:cNvSpPr>
      </xdr:nvSpPr>
      <xdr:spPr bwMode="auto">
        <a:xfrm>
          <a:off x="11910060" y="15821025"/>
          <a:ext cx="0" cy="119063"/>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14</xdr:col>
      <xdr:colOff>0</xdr:colOff>
      <xdr:row>59</xdr:row>
      <xdr:rowOff>17145</xdr:rowOff>
    </xdr:from>
    <xdr:to>
      <xdr:col>14</xdr:col>
      <xdr:colOff>0</xdr:colOff>
      <xdr:row>62</xdr:row>
      <xdr:rowOff>15283</xdr:rowOff>
    </xdr:to>
    <xdr:sp macro="" textlink="">
      <xdr:nvSpPr>
        <xdr:cNvPr id="253" name="Text Box 249">
          <a:extLst>
            <a:ext uri="{FF2B5EF4-FFF2-40B4-BE49-F238E27FC236}">
              <a16:creationId xmlns:a16="http://schemas.microsoft.com/office/drawing/2014/main" id="{0CD7566E-ECE7-4283-9981-D0E8C9C70EB5}"/>
            </a:ext>
          </a:extLst>
        </xdr:cNvPr>
        <xdr:cNvSpPr txBox="1">
          <a:spLocks noChangeArrowheads="1"/>
        </xdr:cNvSpPr>
      </xdr:nvSpPr>
      <xdr:spPr bwMode="auto">
        <a:xfrm>
          <a:off x="11910060" y="16895445"/>
          <a:ext cx="0" cy="798238"/>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---「個室」（個室整備）  ・  「２人室」（２人室整備）</a:t>
          </a:r>
        </a:p>
        <a:p>
          <a:pPr algn="l" rtl="0">
            <a:defRPr sz="1000"/>
          </a:pPr>
          <a:endParaRPr lang="ja-JP" altLang="en-US" sz="13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56</xdr:row>
      <xdr:rowOff>17145</xdr:rowOff>
    </xdr:from>
    <xdr:to>
      <xdr:col>14</xdr:col>
      <xdr:colOff>0</xdr:colOff>
      <xdr:row>56</xdr:row>
      <xdr:rowOff>121487</xdr:rowOff>
    </xdr:to>
    <xdr:sp macro="" textlink="">
      <xdr:nvSpPr>
        <xdr:cNvPr id="254" name="Text Box 250">
          <a:extLst>
            <a:ext uri="{FF2B5EF4-FFF2-40B4-BE49-F238E27FC236}">
              <a16:creationId xmlns:a16="http://schemas.microsoft.com/office/drawing/2014/main" id="{5341AB98-B2F9-4E42-BFCB-29B169CCC638}"/>
            </a:ext>
          </a:extLst>
        </xdr:cNvPr>
        <xdr:cNvSpPr txBox="1">
          <a:spLocks noChangeArrowheads="1"/>
        </xdr:cNvSpPr>
      </xdr:nvSpPr>
      <xdr:spPr bwMode="auto">
        <a:xfrm>
          <a:off x="11910060" y="16095345"/>
          <a:ext cx="0" cy="104342"/>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---「全室個室」（全室個室化）  ・  「全個室以外」（全室個室以外）</a:t>
          </a:r>
        </a:p>
      </xdr:txBody>
    </xdr:sp>
    <xdr:clientData/>
  </xdr:twoCellAnchor>
  <xdr:twoCellAnchor>
    <xdr:from>
      <xdr:col>15</xdr:col>
      <xdr:colOff>0</xdr:colOff>
      <xdr:row>63</xdr:row>
      <xdr:rowOff>0</xdr:rowOff>
    </xdr:from>
    <xdr:to>
      <xdr:col>15</xdr:col>
      <xdr:colOff>0</xdr:colOff>
      <xdr:row>63</xdr:row>
      <xdr:rowOff>0</xdr:rowOff>
    </xdr:to>
    <xdr:sp macro="" textlink="">
      <xdr:nvSpPr>
        <xdr:cNvPr id="255" name="Text Box 251">
          <a:extLst>
            <a:ext uri="{FF2B5EF4-FFF2-40B4-BE49-F238E27FC236}">
              <a16:creationId xmlns:a16="http://schemas.microsoft.com/office/drawing/2014/main" id="{ECCAAD9C-E0A3-40F1-BAE8-6F7D70146D5D}"/>
            </a:ext>
          </a:extLst>
        </xdr:cNvPr>
        <xdr:cNvSpPr txBox="1">
          <a:spLocks noChangeArrowheads="1"/>
        </xdr:cNvSpPr>
      </xdr:nvSpPr>
      <xdr:spPr bwMode="auto">
        <a:xfrm>
          <a:off x="12268200" y="17945100"/>
          <a:ext cx="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15</xdr:col>
      <xdr:colOff>0</xdr:colOff>
      <xdr:row>63</xdr:row>
      <xdr:rowOff>13335</xdr:rowOff>
    </xdr:from>
    <xdr:to>
      <xdr:col>15</xdr:col>
      <xdr:colOff>0</xdr:colOff>
      <xdr:row>64</xdr:row>
      <xdr:rowOff>272</xdr:rowOff>
    </xdr:to>
    <xdr:sp macro="" textlink="">
      <xdr:nvSpPr>
        <xdr:cNvPr id="256" name="Text Box 252">
          <a:extLst>
            <a:ext uri="{FF2B5EF4-FFF2-40B4-BE49-F238E27FC236}">
              <a16:creationId xmlns:a16="http://schemas.microsoft.com/office/drawing/2014/main" id="{6EE5B6F1-CEC4-48FF-BD2D-7A12765B4391}"/>
            </a:ext>
          </a:extLst>
        </xdr:cNvPr>
        <xdr:cNvSpPr txBox="1">
          <a:spLocks noChangeArrowheads="1"/>
        </xdr:cNvSpPr>
      </xdr:nvSpPr>
      <xdr:spPr bwMode="auto">
        <a:xfrm>
          <a:off x="12268200" y="17958435"/>
          <a:ext cx="0" cy="253637"/>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15</xdr:col>
      <xdr:colOff>0</xdr:colOff>
      <xdr:row>63</xdr:row>
      <xdr:rowOff>0</xdr:rowOff>
    </xdr:from>
    <xdr:to>
      <xdr:col>15</xdr:col>
      <xdr:colOff>0</xdr:colOff>
      <xdr:row>63</xdr:row>
      <xdr:rowOff>0</xdr:rowOff>
    </xdr:to>
    <xdr:sp macro="" textlink="">
      <xdr:nvSpPr>
        <xdr:cNvPr id="257" name="Text Box 253">
          <a:extLst>
            <a:ext uri="{FF2B5EF4-FFF2-40B4-BE49-F238E27FC236}">
              <a16:creationId xmlns:a16="http://schemas.microsoft.com/office/drawing/2014/main" id="{9BA4C2BE-7CDF-4155-8555-6B58FD187781}"/>
            </a:ext>
          </a:extLst>
        </xdr:cNvPr>
        <xdr:cNvSpPr txBox="1">
          <a:spLocks noChangeArrowheads="1"/>
        </xdr:cNvSpPr>
      </xdr:nvSpPr>
      <xdr:spPr bwMode="auto">
        <a:xfrm>
          <a:off x="12268200" y="17945100"/>
          <a:ext cx="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xdr:from>
      <xdr:col>28</xdr:col>
      <xdr:colOff>0</xdr:colOff>
      <xdr:row>22</xdr:row>
      <xdr:rowOff>0</xdr:rowOff>
    </xdr:from>
    <xdr:to>
      <xdr:col>28</xdr:col>
      <xdr:colOff>0</xdr:colOff>
      <xdr:row>22</xdr:row>
      <xdr:rowOff>0</xdr:rowOff>
    </xdr:to>
    <xdr:sp macro="" textlink="">
      <xdr:nvSpPr>
        <xdr:cNvPr id="258" name="Line 1">
          <a:extLst>
            <a:ext uri="{FF2B5EF4-FFF2-40B4-BE49-F238E27FC236}">
              <a16:creationId xmlns:a16="http://schemas.microsoft.com/office/drawing/2014/main" id="{7FADF9CD-1DB0-42DC-8259-8CC71918E71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59" name="Line 2">
          <a:extLst>
            <a:ext uri="{FF2B5EF4-FFF2-40B4-BE49-F238E27FC236}">
              <a16:creationId xmlns:a16="http://schemas.microsoft.com/office/drawing/2014/main" id="{4D756C1C-3063-4456-8AAE-48EE068C30F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0" name="Line 3">
          <a:extLst>
            <a:ext uri="{FF2B5EF4-FFF2-40B4-BE49-F238E27FC236}">
              <a16:creationId xmlns:a16="http://schemas.microsoft.com/office/drawing/2014/main" id="{355C523B-44DD-4D25-ACDB-811828E34C3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1" name="Line 4">
          <a:extLst>
            <a:ext uri="{FF2B5EF4-FFF2-40B4-BE49-F238E27FC236}">
              <a16:creationId xmlns:a16="http://schemas.microsoft.com/office/drawing/2014/main" id="{F842F19B-2F78-4F22-BA46-94EB1B2599E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2" name="Line 5">
          <a:extLst>
            <a:ext uri="{FF2B5EF4-FFF2-40B4-BE49-F238E27FC236}">
              <a16:creationId xmlns:a16="http://schemas.microsoft.com/office/drawing/2014/main" id="{370FC467-11FC-4911-A65C-2AD7F9CE943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3" name="Line 6">
          <a:extLst>
            <a:ext uri="{FF2B5EF4-FFF2-40B4-BE49-F238E27FC236}">
              <a16:creationId xmlns:a16="http://schemas.microsoft.com/office/drawing/2014/main" id="{266FE169-C601-412C-932F-02A3BCFF73E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4" name="Line 7">
          <a:extLst>
            <a:ext uri="{FF2B5EF4-FFF2-40B4-BE49-F238E27FC236}">
              <a16:creationId xmlns:a16="http://schemas.microsoft.com/office/drawing/2014/main" id="{327CDE16-F69F-4C76-8395-DBEFC9AAF8D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5" name="Line 8">
          <a:extLst>
            <a:ext uri="{FF2B5EF4-FFF2-40B4-BE49-F238E27FC236}">
              <a16:creationId xmlns:a16="http://schemas.microsoft.com/office/drawing/2014/main" id="{21FE6E9A-E0F1-4038-8DBC-F321B5B5EE2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6" name="Line 9">
          <a:extLst>
            <a:ext uri="{FF2B5EF4-FFF2-40B4-BE49-F238E27FC236}">
              <a16:creationId xmlns:a16="http://schemas.microsoft.com/office/drawing/2014/main" id="{42B43BEF-0287-48E3-ADBB-02A8AA449F5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7" name="Line 10">
          <a:extLst>
            <a:ext uri="{FF2B5EF4-FFF2-40B4-BE49-F238E27FC236}">
              <a16:creationId xmlns:a16="http://schemas.microsoft.com/office/drawing/2014/main" id="{1B2B85AA-82F4-4EC5-BFF1-B4BBF9E40F3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8" name="Line 11">
          <a:extLst>
            <a:ext uri="{FF2B5EF4-FFF2-40B4-BE49-F238E27FC236}">
              <a16:creationId xmlns:a16="http://schemas.microsoft.com/office/drawing/2014/main" id="{11A08097-37C8-4478-AC64-D16C4505780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69" name="Line 12">
          <a:extLst>
            <a:ext uri="{FF2B5EF4-FFF2-40B4-BE49-F238E27FC236}">
              <a16:creationId xmlns:a16="http://schemas.microsoft.com/office/drawing/2014/main" id="{A29CEC65-A62C-4DE0-B22C-3C825BC29D1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0" name="Line 13">
          <a:extLst>
            <a:ext uri="{FF2B5EF4-FFF2-40B4-BE49-F238E27FC236}">
              <a16:creationId xmlns:a16="http://schemas.microsoft.com/office/drawing/2014/main" id="{EE607C85-41F9-4B5B-B1C3-029EA7CB2E0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1" name="Line 14">
          <a:extLst>
            <a:ext uri="{FF2B5EF4-FFF2-40B4-BE49-F238E27FC236}">
              <a16:creationId xmlns:a16="http://schemas.microsoft.com/office/drawing/2014/main" id="{037A2BDC-BF47-42D9-B2CD-1B39F15E0905}"/>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2" name="Line 15">
          <a:extLst>
            <a:ext uri="{FF2B5EF4-FFF2-40B4-BE49-F238E27FC236}">
              <a16:creationId xmlns:a16="http://schemas.microsoft.com/office/drawing/2014/main" id="{646247F2-E639-4F6D-A8D6-FA82A8C4A44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3" name="Line 16">
          <a:extLst>
            <a:ext uri="{FF2B5EF4-FFF2-40B4-BE49-F238E27FC236}">
              <a16:creationId xmlns:a16="http://schemas.microsoft.com/office/drawing/2014/main" id="{155DC4B9-4049-42DC-81BB-84248735E3E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4" name="Line 17">
          <a:extLst>
            <a:ext uri="{FF2B5EF4-FFF2-40B4-BE49-F238E27FC236}">
              <a16:creationId xmlns:a16="http://schemas.microsoft.com/office/drawing/2014/main" id="{04D572C6-ABD0-410C-B255-D6835AFAC61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5" name="Line 18">
          <a:extLst>
            <a:ext uri="{FF2B5EF4-FFF2-40B4-BE49-F238E27FC236}">
              <a16:creationId xmlns:a16="http://schemas.microsoft.com/office/drawing/2014/main" id="{29DB0E55-B420-4ED2-ADF0-188CBAFF58F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6" name="Line 19">
          <a:extLst>
            <a:ext uri="{FF2B5EF4-FFF2-40B4-BE49-F238E27FC236}">
              <a16:creationId xmlns:a16="http://schemas.microsoft.com/office/drawing/2014/main" id="{0316D842-D799-4481-980C-5E88AD1F763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7" name="Line 20">
          <a:extLst>
            <a:ext uri="{FF2B5EF4-FFF2-40B4-BE49-F238E27FC236}">
              <a16:creationId xmlns:a16="http://schemas.microsoft.com/office/drawing/2014/main" id="{40CEF213-14CE-45FD-B5A1-CD9B5EBDB04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8" name="Line 21">
          <a:extLst>
            <a:ext uri="{FF2B5EF4-FFF2-40B4-BE49-F238E27FC236}">
              <a16:creationId xmlns:a16="http://schemas.microsoft.com/office/drawing/2014/main" id="{AA4B6982-CB3E-4B88-8B46-F4055B28201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79" name="Line 22">
          <a:extLst>
            <a:ext uri="{FF2B5EF4-FFF2-40B4-BE49-F238E27FC236}">
              <a16:creationId xmlns:a16="http://schemas.microsoft.com/office/drawing/2014/main" id="{2C2F23BD-9D9C-4730-B652-A78EAF16F7F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0" name="Line 23">
          <a:extLst>
            <a:ext uri="{FF2B5EF4-FFF2-40B4-BE49-F238E27FC236}">
              <a16:creationId xmlns:a16="http://schemas.microsoft.com/office/drawing/2014/main" id="{05DF6883-2AA7-4227-8E44-40AE11586F5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1" name="Line 24">
          <a:extLst>
            <a:ext uri="{FF2B5EF4-FFF2-40B4-BE49-F238E27FC236}">
              <a16:creationId xmlns:a16="http://schemas.microsoft.com/office/drawing/2014/main" id="{CE3B9C54-5F01-4E82-B2D3-7E0F5C5EA085}"/>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2" name="Line 25">
          <a:extLst>
            <a:ext uri="{FF2B5EF4-FFF2-40B4-BE49-F238E27FC236}">
              <a16:creationId xmlns:a16="http://schemas.microsoft.com/office/drawing/2014/main" id="{B3C67C9C-26C6-4316-8509-FC34A95FFC1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3" name="Line 26">
          <a:extLst>
            <a:ext uri="{FF2B5EF4-FFF2-40B4-BE49-F238E27FC236}">
              <a16:creationId xmlns:a16="http://schemas.microsoft.com/office/drawing/2014/main" id="{22B55B80-5849-4F45-9603-38C77C2D172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4" name="Line 27">
          <a:extLst>
            <a:ext uri="{FF2B5EF4-FFF2-40B4-BE49-F238E27FC236}">
              <a16:creationId xmlns:a16="http://schemas.microsoft.com/office/drawing/2014/main" id="{FF770DB3-D3A3-4449-9FDB-C9B0164F19E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5" name="Line 28">
          <a:extLst>
            <a:ext uri="{FF2B5EF4-FFF2-40B4-BE49-F238E27FC236}">
              <a16:creationId xmlns:a16="http://schemas.microsoft.com/office/drawing/2014/main" id="{F960BB11-7BF3-4620-84FF-F8257F27791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6" name="Line 29">
          <a:extLst>
            <a:ext uri="{FF2B5EF4-FFF2-40B4-BE49-F238E27FC236}">
              <a16:creationId xmlns:a16="http://schemas.microsoft.com/office/drawing/2014/main" id="{3758627B-1313-494F-993D-D4FB10ED1E7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7" name="Line 30">
          <a:extLst>
            <a:ext uri="{FF2B5EF4-FFF2-40B4-BE49-F238E27FC236}">
              <a16:creationId xmlns:a16="http://schemas.microsoft.com/office/drawing/2014/main" id="{E4223D74-AB3D-4C2D-AE04-0A9A43C72B8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8" name="Line 31">
          <a:extLst>
            <a:ext uri="{FF2B5EF4-FFF2-40B4-BE49-F238E27FC236}">
              <a16:creationId xmlns:a16="http://schemas.microsoft.com/office/drawing/2014/main" id="{9D6EE217-11D5-4213-AE3D-ADA3A1BC5BC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89" name="Line 32">
          <a:extLst>
            <a:ext uri="{FF2B5EF4-FFF2-40B4-BE49-F238E27FC236}">
              <a16:creationId xmlns:a16="http://schemas.microsoft.com/office/drawing/2014/main" id="{FD581996-98E8-4C2D-875A-A816CC9F5A3C}"/>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0" name="Line 33">
          <a:extLst>
            <a:ext uri="{FF2B5EF4-FFF2-40B4-BE49-F238E27FC236}">
              <a16:creationId xmlns:a16="http://schemas.microsoft.com/office/drawing/2014/main" id="{96B72112-5D15-470D-A76A-3B02395ED61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1" name="Line 34">
          <a:extLst>
            <a:ext uri="{FF2B5EF4-FFF2-40B4-BE49-F238E27FC236}">
              <a16:creationId xmlns:a16="http://schemas.microsoft.com/office/drawing/2014/main" id="{31CCDB9D-E6E1-41E2-B0B9-A52204B6C78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2" name="Line 35">
          <a:extLst>
            <a:ext uri="{FF2B5EF4-FFF2-40B4-BE49-F238E27FC236}">
              <a16:creationId xmlns:a16="http://schemas.microsoft.com/office/drawing/2014/main" id="{3BDB5414-FA6E-4AC9-8939-5ECA0D21B7F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3" name="Line 36">
          <a:extLst>
            <a:ext uri="{FF2B5EF4-FFF2-40B4-BE49-F238E27FC236}">
              <a16:creationId xmlns:a16="http://schemas.microsoft.com/office/drawing/2014/main" id="{A61F96DD-D04D-478E-B285-414715D02A9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4" name="Line 37">
          <a:extLst>
            <a:ext uri="{FF2B5EF4-FFF2-40B4-BE49-F238E27FC236}">
              <a16:creationId xmlns:a16="http://schemas.microsoft.com/office/drawing/2014/main" id="{AB88EF92-0A53-40DE-82CA-A7C6E276564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5" name="Line 38">
          <a:extLst>
            <a:ext uri="{FF2B5EF4-FFF2-40B4-BE49-F238E27FC236}">
              <a16:creationId xmlns:a16="http://schemas.microsoft.com/office/drawing/2014/main" id="{D0EAC72A-50F0-4EA6-B12F-60275357136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6" name="Line 39">
          <a:extLst>
            <a:ext uri="{FF2B5EF4-FFF2-40B4-BE49-F238E27FC236}">
              <a16:creationId xmlns:a16="http://schemas.microsoft.com/office/drawing/2014/main" id="{43C8240D-2C01-4B28-9CA5-6F31267A8DB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7" name="Line 40">
          <a:extLst>
            <a:ext uri="{FF2B5EF4-FFF2-40B4-BE49-F238E27FC236}">
              <a16:creationId xmlns:a16="http://schemas.microsoft.com/office/drawing/2014/main" id="{585F85B3-5CA1-407E-AAE5-5F46B88A2BB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8" name="Line 41">
          <a:extLst>
            <a:ext uri="{FF2B5EF4-FFF2-40B4-BE49-F238E27FC236}">
              <a16:creationId xmlns:a16="http://schemas.microsoft.com/office/drawing/2014/main" id="{BB28B6A3-F850-43FD-8178-6544F6A2D5A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299" name="Line 42">
          <a:extLst>
            <a:ext uri="{FF2B5EF4-FFF2-40B4-BE49-F238E27FC236}">
              <a16:creationId xmlns:a16="http://schemas.microsoft.com/office/drawing/2014/main" id="{56236F1C-31BC-4615-9E9F-C952EB8AC23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0" name="Line 43">
          <a:extLst>
            <a:ext uri="{FF2B5EF4-FFF2-40B4-BE49-F238E27FC236}">
              <a16:creationId xmlns:a16="http://schemas.microsoft.com/office/drawing/2014/main" id="{395018BE-81B3-430D-9546-F35F507D652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1" name="Line 44">
          <a:extLst>
            <a:ext uri="{FF2B5EF4-FFF2-40B4-BE49-F238E27FC236}">
              <a16:creationId xmlns:a16="http://schemas.microsoft.com/office/drawing/2014/main" id="{AE027E41-E65A-445F-8C9A-31A110515B3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2" name="Line 45">
          <a:extLst>
            <a:ext uri="{FF2B5EF4-FFF2-40B4-BE49-F238E27FC236}">
              <a16:creationId xmlns:a16="http://schemas.microsoft.com/office/drawing/2014/main" id="{54213DA0-63A7-4464-BFA7-E3136D3A341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3" name="Line 46">
          <a:extLst>
            <a:ext uri="{FF2B5EF4-FFF2-40B4-BE49-F238E27FC236}">
              <a16:creationId xmlns:a16="http://schemas.microsoft.com/office/drawing/2014/main" id="{FC19A4A8-EB14-46B1-875C-8EE4D6B96FD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4" name="Line 47">
          <a:extLst>
            <a:ext uri="{FF2B5EF4-FFF2-40B4-BE49-F238E27FC236}">
              <a16:creationId xmlns:a16="http://schemas.microsoft.com/office/drawing/2014/main" id="{EBE6C024-37D5-44BD-98E8-6F6BC60BB6C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5" name="Line 48">
          <a:extLst>
            <a:ext uri="{FF2B5EF4-FFF2-40B4-BE49-F238E27FC236}">
              <a16:creationId xmlns:a16="http://schemas.microsoft.com/office/drawing/2014/main" id="{E7AFF117-65DA-4C50-B701-3D6BF4A36C8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6" name="Line 49">
          <a:extLst>
            <a:ext uri="{FF2B5EF4-FFF2-40B4-BE49-F238E27FC236}">
              <a16:creationId xmlns:a16="http://schemas.microsoft.com/office/drawing/2014/main" id="{8E1D266A-ACE6-4F75-B4D2-2C1737EF04C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7" name="Line 50">
          <a:extLst>
            <a:ext uri="{FF2B5EF4-FFF2-40B4-BE49-F238E27FC236}">
              <a16:creationId xmlns:a16="http://schemas.microsoft.com/office/drawing/2014/main" id="{9C10F243-23BD-4E5C-AAB7-BD76F19F5B66}"/>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8" name="Line 51">
          <a:extLst>
            <a:ext uri="{FF2B5EF4-FFF2-40B4-BE49-F238E27FC236}">
              <a16:creationId xmlns:a16="http://schemas.microsoft.com/office/drawing/2014/main" id="{4D363137-C339-44A3-8B1A-D544A6096AF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09" name="Line 52">
          <a:extLst>
            <a:ext uri="{FF2B5EF4-FFF2-40B4-BE49-F238E27FC236}">
              <a16:creationId xmlns:a16="http://schemas.microsoft.com/office/drawing/2014/main" id="{EF435D07-C2AF-4F11-9FA0-F6DBECA4767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0" name="Line 53">
          <a:extLst>
            <a:ext uri="{FF2B5EF4-FFF2-40B4-BE49-F238E27FC236}">
              <a16:creationId xmlns:a16="http://schemas.microsoft.com/office/drawing/2014/main" id="{BE0B6E11-84AB-4688-B50E-F1D24FD18B0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1" name="Line 54">
          <a:extLst>
            <a:ext uri="{FF2B5EF4-FFF2-40B4-BE49-F238E27FC236}">
              <a16:creationId xmlns:a16="http://schemas.microsoft.com/office/drawing/2014/main" id="{5ECF7483-5583-4ED7-995A-40D91A7F0D7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2" name="Line 55">
          <a:extLst>
            <a:ext uri="{FF2B5EF4-FFF2-40B4-BE49-F238E27FC236}">
              <a16:creationId xmlns:a16="http://schemas.microsoft.com/office/drawing/2014/main" id="{43A9B273-AB12-4DA4-BB64-45ABEE120CB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3" name="Line 56">
          <a:extLst>
            <a:ext uri="{FF2B5EF4-FFF2-40B4-BE49-F238E27FC236}">
              <a16:creationId xmlns:a16="http://schemas.microsoft.com/office/drawing/2014/main" id="{52AC872B-EDF5-4E68-883C-EBAE95DD870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4" name="Line 57">
          <a:extLst>
            <a:ext uri="{FF2B5EF4-FFF2-40B4-BE49-F238E27FC236}">
              <a16:creationId xmlns:a16="http://schemas.microsoft.com/office/drawing/2014/main" id="{E2117DA3-C030-4C7B-9048-EFE3530CD96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5" name="Line 58">
          <a:extLst>
            <a:ext uri="{FF2B5EF4-FFF2-40B4-BE49-F238E27FC236}">
              <a16:creationId xmlns:a16="http://schemas.microsoft.com/office/drawing/2014/main" id="{340F6F69-3253-4C02-988C-A741A0553B7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6" name="Line 59">
          <a:extLst>
            <a:ext uri="{FF2B5EF4-FFF2-40B4-BE49-F238E27FC236}">
              <a16:creationId xmlns:a16="http://schemas.microsoft.com/office/drawing/2014/main" id="{207C3799-7422-4E4A-BD02-643ACB7271F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7" name="Line 60">
          <a:extLst>
            <a:ext uri="{FF2B5EF4-FFF2-40B4-BE49-F238E27FC236}">
              <a16:creationId xmlns:a16="http://schemas.microsoft.com/office/drawing/2014/main" id="{B44C62EA-8631-40A1-92E3-4BF89A96FC6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8" name="Line 61">
          <a:extLst>
            <a:ext uri="{FF2B5EF4-FFF2-40B4-BE49-F238E27FC236}">
              <a16:creationId xmlns:a16="http://schemas.microsoft.com/office/drawing/2014/main" id="{6961474C-0216-4D01-A641-667AC13AA96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19" name="Line 62">
          <a:extLst>
            <a:ext uri="{FF2B5EF4-FFF2-40B4-BE49-F238E27FC236}">
              <a16:creationId xmlns:a16="http://schemas.microsoft.com/office/drawing/2014/main" id="{03ED1A02-7567-4ED3-837D-5434B5ADEA0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0" name="Line 63">
          <a:extLst>
            <a:ext uri="{FF2B5EF4-FFF2-40B4-BE49-F238E27FC236}">
              <a16:creationId xmlns:a16="http://schemas.microsoft.com/office/drawing/2014/main" id="{C778284E-0CE5-4ED7-8B5D-70981B0DDAC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1" name="Line 64">
          <a:extLst>
            <a:ext uri="{FF2B5EF4-FFF2-40B4-BE49-F238E27FC236}">
              <a16:creationId xmlns:a16="http://schemas.microsoft.com/office/drawing/2014/main" id="{1137BE5F-4941-47CA-9002-9F871CEC412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2" name="Line 65">
          <a:extLst>
            <a:ext uri="{FF2B5EF4-FFF2-40B4-BE49-F238E27FC236}">
              <a16:creationId xmlns:a16="http://schemas.microsoft.com/office/drawing/2014/main" id="{05E7AD5D-ED34-44D2-AAE3-17C187851A9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3" name="Line 66">
          <a:extLst>
            <a:ext uri="{FF2B5EF4-FFF2-40B4-BE49-F238E27FC236}">
              <a16:creationId xmlns:a16="http://schemas.microsoft.com/office/drawing/2014/main" id="{41BC2F5C-08F5-4F37-B4D1-7180A767991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4" name="Line 67">
          <a:extLst>
            <a:ext uri="{FF2B5EF4-FFF2-40B4-BE49-F238E27FC236}">
              <a16:creationId xmlns:a16="http://schemas.microsoft.com/office/drawing/2014/main" id="{A6620394-90E8-42ED-B2EC-53850D2C3AE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5" name="Line 68">
          <a:extLst>
            <a:ext uri="{FF2B5EF4-FFF2-40B4-BE49-F238E27FC236}">
              <a16:creationId xmlns:a16="http://schemas.microsoft.com/office/drawing/2014/main" id="{4AC851B4-F291-4B1B-88CA-F9A4D3DBE53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6" name="Line 69">
          <a:extLst>
            <a:ext uri="{FF2B5EF4-FFF2-40B4-BE49-F238E27FC236}">
              <a16:creationId xmlns:a16="http://schemas.microsoft.com/office/drawing/2014/main" id="{B874286D-8239-4F96-B0CE-D56EE06F984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7" name="Line 70">
          <a:extLst>
            <a:ext uri="{FF2B5EF4-FFF2-40B4-BE49-F238E27FC236}">
              <a16:creationId xmlns:a16="http://schemas.microsoft.com/office/drawing/2014/main" id="{DF4F85AB-E9E5-48CF-B071-EB1FAC8D0CC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8" name="Line 71">
          <a:extLst>
            <a:ext uri="{FF2B5EF4-FFF2-40B4-BE49-F238E27FC236}">
              <a16:creationId xmlns:a16="http://schemas.microsoft.com/office/drawing/2014/main" id="{6FBFE5CF-D0D3-40F1-8898-9D15399C16A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29" name="Line 72">
          <a:extLst>
            <a:ext uri="{FF2B5EF4-FFF2-40B4-BE49-F238E27FC236}">
              <a16:creationId xmlns:a16="http://schemas.microsoft.com/office/drawing/2014/main" id="{9EBEA97F-ED5E-476D-BE74-BA702BA3257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0" name="Line 73">
          <a:extLst>
            <a:ext uri="{FF2B5EF4-FFF2-40B4-BE49-F238E27FC236}">
              <a16:creationId xmlns:a16="http://schemas.microsoft.com/office/drawing/2014/main" id="{0645BFEE-1381-41F7-A8CF-6BE6CE23512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1" name="Line 74">
          <a:extLst>
            <a:ext uri="{FF2B5EF4-FFF2-40B4-BE49-F238E27FC236}">
              <a16:creationId xmlns:a16="http://schemas.microsoft.com/office/drawing/2014/main" id="{6FB2CCCE-FD80-463F-B87D-66567D1ADFC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2" name="Line 75">
          <a:extLst>
            <a:ext uri="{FF2B5EF4-FFF2-40B4-BE49-F238E27FC236}">
              <a16:creationId xmlns:a16="http://schemas.microsoft.com/office/drawing/2014/main" id="{928F65E9-6618-497A-91AF-9780BBF78CC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3" name="Line 76">
          <a:extLst>
            <a:ext uri="{FF2B5EF4-FFF2-40B4-BE49-F238E27FC236}">
              <a16:creationId xmlns:a16="http://schemas.microsoft.com/office/drawing/2014/main" id="{41949950-8EF0-4E46-999A-B10390929E9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4" name="Line 77">
          <a:extLst>
            <a:ext uri="{FF2B5EF4-FFF2-40B4-BE49-F238E27FC236}">
              <a16:creationId xmlns:a16="http://schemas.microsoft.com/office/drawing/2014/main" id="{5E400B5A-8166-4F77-9ACB-D857E8D87F2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5" name="Line 78">
          <a:extLst>
            <a:ext uri="{FF2B5EF4-FFF2-40B4-BE49-F238E27FC236}">
              <a16:creationId xmlns:a16="http://schemas.microsoft.com/office/drawing/2014/main" id="{DDFF4D15-46DB-4D4C-A5AA-79775ED650A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6" name="Line 79">
          <a:extLst>
            <a:ext uri="{FF2B5EF4-FFF2-40B4-BE49-F238E27FC236}">
              <a16:creationId xmlns:a16="http://schemas.microsoft.com/office/drawing/2014/main" id="{7053EE87-CB50-4889-AD03-D380E2EBA8B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7" name="Line 80">
          <a:extLst>
            <a:ext uri="{FF2B5EF4-FFF2-40B4-BE49-F238E27FC236}">
              <a16:creationId xmlns:a16="http://schemas.microsoft.com/office/drawing/2014/main" id="{67616542-28F4-4EDB-9111-70B9FB3010F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8" name="Line 81">
          <a:extLst>
            <a:ext uri="{FF2B5EF4-FFF2-40B4-BE49-F238E27FC236}">
              <a16:creationId xmlns:a16="http://schemas.microsoft.com/office/drawing/2014/main" id="{EED1300D-4F6A-4DA8-B6B4-0639D168375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39" name="Line 82">
          <a:extLst>
            <a:ext uri="{FF2B5EF4-FFF2-40B4-BE49-F238E27FC236}">
              <a16:creationId xmlns:a16="http://schemas.microsoft.com/office/drawing/2014/main" id="{0FD25BAB-60C0-429C-BA82-475158C4C2F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0" name="Line 83">
          <a:extLst>
            <a:ext uri="{FF2B5EF4-FFF2-40B4-BE49-F238E27FC236}">
              <a16:creationId xmlns:a16="http://schemas.microsoft.com/office/drawing/2014/main" id="{D2ECA781-C285-4B10-ACA1-12975DCA73F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1" name="Line 84">
          <a:extLst>
            <a:ext uri="{FF2B5EF4-FFF2-40B4-BE49-F238E27FC236}">
              <a16:creationId xmlns:a16="http://schemas.microsoft.com/office/drawing/2014/main" id="{4B4F0938-019F-4DA6-B1F1-491E4301DFDE}"/>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2" name="Line 85">
          <a:extLst>
            <a:ext uri="{FF2B5EF4-FFF2-40B4-BE49-F238E27FC236}">
              <a16:creationId xmlns:a16="http://schemas.microsoft.com/office/drawing/2014/main" id="{CE566C9E-CA52-4628-B0B9-35030E52427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3" name="Line 86">
          <a:extLst>
            <a:ext uri="{FF2B5EF4-FFF2-40B4-BE49-F238E27FC236}">
              <a16:creationId xmlns:a16="http://schemas.microsoft.com/office/drawing/2014/main" id="{49AF85CC-FB42-46B1-BFE2-ED349B0DDEB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4" name="Line 87">
          <a:extLst>
            <a:ext uri="{FF2B5EF4-FFF2-40B4-BE49-F238E27FC236}">
              <a16:creationId xmlns:a16="http://schemas.microsoft.com/office/drawing/2014/main" id="{8A48E3C3-FB93-48B7-BD9C-42A7743B614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5" name="Line 88">
          <a:extLst>
            <a:ext uri="{FF2B5EF4-FFF2-40B4-BE49-F238E27FC236}">
              <a16:creationId xmlns:a16="http://schemas.microsoft.com/office/drawing/2014/main" id="{E528CCFC-2518-4F18-B1D2-3CED12DB91D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6" name="Line 89">
          <a:extLst>
            <a:ext uri="{FF2B5EF4-FFF2-40B4-BE49-F238E27FC236}">
              <a16:creationId xmlns:a16="http://schemas.microsoft.com/office/drawing/2014/main" id="{58676326-448B-423A-9044-E9DB9B502D2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7" name="Line 90">
          <a:extLst>
            <a:ext uri="{FF2B5EF4-FFF2-40B4-BE49-F238E27FC236}">
              <a16:creationId xmlns:a16="http://schemas.microsoft.com/office/drawing/2014/main" id="{7BCA57F5-DDDC-4200-A0A7-794A1272EA9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8" name="Line 91">
          <a:extLst>
            <a:ext uri="{FF2B5EF4-FFF2-40B4-BE49-F238E27FC236}">
              <a16:creationId xmlns:a16="http://schemas.microsoft.com/office/drawing/2014/main" id="{6EFBEFBF-6CDF-4407-831A-DA980A51B2E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49" name="Line 92">
          <a:extLst>
            <a:ext uri="{FF2B5EF4-FFF2-40B4-BE49-F238E27FC236}">
              <a16:creationId xmlns:a16="http://schemas.microsoft.com/office/drawing/2014/main" id="{67AEE600-BB3D-4C32-83E5-6D5B610AE7D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0" name="Line 93">
          <a:extLst>
            <a:ext uri="{FF2B5EF4-FFF2-40B4-BE49-F238E27FC236}">
              <a16:creationId xmlns:a16="http://schemas.microsoft.com/office/drawing/2014/main" id="{7B447E96-3277-4BA2-B4C8-7C8E768F375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1" name="Line 94">
          <a:extLst>
            <a:ext uri="{FF2B5EF4-FFF2-40B4-BE49-F238E27FC236}">
              <a16:creationId xmlns:a16="http://schemas.microsoft.com/office/drawing/2014/main" id="{2809198B-8BFA-452E-92B8-7AAFE304D6A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2" name="Line 95">
          <a:extLst>
            <a:ext uri="{FF2B5EF4-FFF2-40B4-BE49-F238E27FC236}">
              <a16:creationId xmlns:a16="http://schemas.microsoft.com/office/drawing/2014/main" id="{36392333-70E6-4D5C-96FA-1701AC0389E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3" name="Line 96">
          <a:extLst>
            <a:ext uri="{FF2B5EF4-FFF2-40B4-BE49-F238E27FC236}">
              <a16:creationId xmlns:a16="http://schemas.microsoft.com/office/drawing/2014/main" id="{D48C84D3-F2D6-41D6-AC68-2432BA8F98A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4" name="Line 97">
          <a:extLst>
            <a:ext uri="{FF2B5EF4-FFF2-40B4-BE49-F238E27FC236}">
              <a16:creationId xmlns:a16="http://schemas.microsoft.com/office/drawing/2014/main" id="{CD07642D-02A9-45C9-839C-21C2877E7C7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5" name="Line 98">
          <a:extLst>
            <a:ext uri="{FF2B5EF4-FFF2-40B4-BE49-F238E27FC236}">
              <a16:creationId xmlns:a16="http://schemas.microsoft.com/office/drawing/2014/main" id="{45EF29CC-AC85-47BA-8B1A-E9B23185BA2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6" name="Line 99">
          <a:extLst>
            <a:ext uri="{FF2B5EF4-FFF2-40B4-BE49-F238E27FC236}">
              <a16:creationId xmlns:a16="http://schemas.microsoft.com/office/drawing/2014/main" id="{48F13F35-6D49-43E5-A6FE-A91097453835}"/>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7" name="Line 100">
          <a:extLst>
            <a:ext uri="{FF2B5EF4-FFF2-40B4-BE49-F238E27FC236}">
              <a16:creationId xmlns:a16="http://schemas.microsoft.com/office/drawing/2014/main" id="{B8A1470E-8EDF-4BCA-83F3-4D068A05B96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8" name="Line 101">
          <a:extLst>
            <a:ext uri="{FF2B5EF4-FFF2-40B4-BE49-F238E27FC236}">
              <a16:creationId xmlns:a16="http://schemas.microsoft.com/office/drawing/2014/main" id="{6EBCBFE3-9421-4525-ADE6-CCD8D36D00E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59" name="Line 102">
          <a:extLst>
            <a:ext uri="{FF2B5EF4-FFF2-40B4-BE49-F238E27FC236}">
              <a16:creationId xmlns:a16="http://schemas.microsoft.com/office/drawing/2014/main" id="{879BCDBA-7BE4-4D0F-BE9B-16E201B494C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0" name="Line 103">
          <a:extLst>
            <a:ext uri="{FF2B5EF4-FFF2-40B4-BE49-F238E27FC236}">
              <a16:creationId xmlns:a16="http://schemas.microsoft.com/office/drawing/2014/main" id="{A65F8D0C-F191-4DD6-B7ED-8388E42E0E1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1" name="Line 104">
          <a:extLst>
            <a:ext uri="{FF2B5EF4-FFF2-40B4-BE49-F238E27FC236}">
              <a16:creationId xmlns:a16="http://schemas.microsoft.com/office/drawing/2014/main" id="{AC7B65F7-087E-4BB9-AB14-8977998C5B51}"/>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2" name="Line 105">
          <a:extLst>
            <a:ext uri="{FF2B5EF4-FFF2-40B4-BE49-F238E27FC236}">
              <a16:creationId xmlns:a16="http://schemas.microsoft.com/office/drawing/2014/main" id="{1F0C4B24-87F3-4C6C-8E51-E07ED6EFAD8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3" name="Line 106">
          <a:extLst>
            <a:ext uri="{FF2B5EF4-FFF2-40B4-BE49-F238E27FC236}">
              <a16:creationId xmlns:a16="http://schemas.microsoft.com/office/drawing/2014/main" id="{95ADDB36-034D-485F-9CC0-BAA659564E20}"/>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4" name="Line 107">
          <a:extLst>
            <a:ext uri="{FF2B5EF4-FFF2-40B4-BE49-F238E27FC236}">
              <a16:creationId xmlns:a16="http://schemas.microsoft.com/office/drawing/2014/main" id="{5EA4087E-66C3-41A5-8E9A-B73481360903}"/>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5" name="Line 108">
          <a:extLst>
            <a:ext uri="{FF2B5EF4-FFF2-40B4-BE49-F238E27FC236}">
              <a16:creationId xmlns:a16="http://schemas.microsoft.com/office/drawing/2014/main" id="{AC7109BA-A0C7-40E2-BDA6-C943C36F020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6" name="Oval 109">
          <a:extLst>
            <a:ext uri="{FF2B5EF4-FFF2-40B4-BE49-F238E27FC236}">
              <a16:creationId xmlns:a16="http://schemas.microsoft.com/office/drawing/2014/main" id="{6658989C-E0F9-4A0B-90C6-540482C111B6}"/>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7" name="Oval 110">
          <a:extLst>
            <a:ext uri="{FF2B5EF4-FFF2-40B4-BE49-F238E27FC236}">
              <a16:creationId xmlns:a16="http://schemas.microsoft.com/office/drawing/2014/main" id="{2DD6F9F2-2294-4C24-89FB-63813B4A09A5}"/>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8" name="Oval 111">
          <a:extLst>
            <a:ext uri="{FF2B5EF4-FFF2-40B4-BE49-F238E27FC236}">
              <a16:creationId xmlns:a16="http://schemas.microsoft.com/office/drawing/2014/main" id="{0C4184CA-B025-4688-89D4-F52D1E6E5208}"/>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69" name="Oval 112">
          <a:extLst>
            <a:ext uri="{FF2B5EF4-FFF2-40B4-BE49-F238E27FC236}">
              <a16:creationId xmlns:a16="http://schemas.microsoft.com/office/drawing/2014/main" id="{2B735D66-7B6D-4CCC-9B57-977AD396EFED}"/>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0" name="Oval 113">
          <a:extLst>
            <a:ext uri="{FF2B5EF4-FFF2-40B4-BE49-F238E27FC236}">
              <a16:creationId xmlns:a16="http://schemas.microsoft.com/office/drawing/2014/main" id="{D9FFBCE6-B015-41BC-A86A-71B3A3E1E587}"/>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1" name="Oval 114">
          <a:extLst>
            <a:ext uri="{FF2B5EF4-FFF2-40B4-BE49-F238E27FC236}">
              <a16:creationId xmlns:a16="http://schemas.microsoft.com/office/drawing/2014/main" id="{C99DE7E3-CF44-40F8-B1DE-5280854D537C}"/>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2" name="Oval 115">
          <a:extLst>
            <a:ext uri="{FF2B5EF4-FFF2-40B4-BE49-F238E27FC236}">
              <a16:creationId xmlns:a16="http://schemas.microsoft.com/office/drawing/2014/main" id="{F011A3B7-7951-4C02-ACE2-84BDF9A3CA04}"/>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3" name="Oval 116">
          <a:extLst>
            <a:ext uri="{FF2B5EF4-FFF2-40B4-BE49-F238E27FC236}">
              <a16:creationId xmlns:a16="http://schemas.microsoft.com/office/drawing/2014/main" id="{456DF92A-3AB3-4B47-B5A6-B807DDC54D9B}"/>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4" name="Oval 117">
          <a:extLst>
            <a:ext uri="{FF2B5EF4-FFF2-40B4-BE49-F238E27FC236}">
              <a16:creationId xmlns:a16="http://schemas.microsoft.com/office/drawing/2014/main" id="{E5E6FA3E-8475-4687-8C8E-E50BCE1108D8}"/>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5" name="Oval 118">
          <a:extLst>
            <a:ext uri="{FF2B5EF4-FFF2-40B4-BE49-F238E27FC236}">
              <a16:creationId xmlns:a16="http://schemas.microsoft.com/office/drawing/2014/main" id="{9B93801B-61E1-40DC-A6AB-60A884354994}"/>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6" name="Oval 119">
          <a:extLst>
            <a:ext uri="{FF2B5EF4-FFF2-40B4-BE49-F238E27FC236}">
              <a16:creationId xmlns:a16="http://schemas.microsoft.com/office/drawing/2014/main" id="{DEA48A93-CF20-48F6-BD41-7143CC6D23CB}"/>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7" name="Oval 120">
          <a:extLst>
            <a:ext uri="{FF2B5EF4-FFF2-40B4-BE49-F238E27FC236}">
              <a16:creationId xmlns:a16="http://schemas.microsoft.com/office/drawing/2014/main" id="{9E69D1B5-F361-4C8A-99A1-B11DAF6F26C1}"/>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8" name="Oval 121">
          <a:extLst>
            <a:ext uri="{FF2B5EF4-FFF2-40B4-BE49-F238E27FC236}">
              <a16:creationId xmlns:a16="http://schemas.microsoft.com/office/drawing/2014/main" id="{CBBEB25F-B193-49AB-939B-6A130725EB2E}"/>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79" name="Oval 122">
          <a:extLst>
            <a:ext uri="{FF2B5EF4-FFF2-40B4-BE49-F238E27FC236}">
              <a16:creationId xmlns:a16="http://schemas.microsoft.com/office/drawing/2014/main" id="{5704B2FB-8037-4FEF-92CE-EC6EE29FACAF}"/>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0" name="Oval 123">
          <a:extLst>
            <a:ext uri="{FF2B5EF4-FFF2-40B4-BE49-F238E27FC236}">
              <a16:creationId xmlns:a16="http://schemas.microsoft.com/office/drawing/2014/main" id="{B1B9D19A-3DBB-4D4D-8AA6-7E3FA67EC53D}"/>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1" name="Oval 124">
          <a:extLst>
            <a:ext uri="{FF2B5EF4-FFF2-40B4-BE49-F238E27FC236}">
              <a16:creationId xmlns:a16="http://schemas.microsoft.com/office/drawing/2014/main" id="{E3F68812-584A-4140-929A-D9203023E204}"/>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2" name="Oval 125">
          <a:extLst>
            <a:ext uri="{FF2B5EF4-FFF2-40B4-BE49-F238E27FC236}">
              <a16:creationId xmlns:a16="http://schemas.microsoft.com/office/drawing/2014/main" id="{B458F3FC-32A0-4540-9066-62DACC7E8B32}"/>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3" name="Oval 126">
          <a:extLst>
            <a:ext uri="{FF2B5EF4-FFF2-40B4-BE49-F238E27FC236}">
              <a16:creationId xmlns:a16="http://schemas.microsoft.com/office/drawing/2014/main" id="{0EDFADF5-FFD3-4C5D-8A0B-A97CD11E72D5}"/>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4" name="Line 127">
          <a:extLst>
            <a:ext uri="{FF2B5EF4-FFF2-40B4-BE49-F238E27FC236}">
              <a16:creationId xmlns:a16="http://schemas.microsoft.com/office/drawing/2014/main" id="{511FFA5A-91C3-4036-804F-E94965BEA78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5" name="Line 128">
          <a:extLst>
            <a:ext uri="{FF2B5EF4-FFF2-40B4-BE49-F238E27FC236}">
              <a16:creationId xmlns:a16="http://schemas.microsoft.com/office/drawing/2014/main" id="{1E8BFBA2-1BE0-479E-A881-54AA84E09ED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6" name="Line 129">
          <a:extLst>
            <a:ext uri="{FF2B5EF4-FFF2-40B4-BE49-F238E27FC236}">
              <a16:creationId xmlns:a16="http://schemas.microsoft.com/office/drawing/2014/main" id="{09E771F8-8C9E-49AB-BD05-11CE7DB7385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7" name="Line 130">
          <a:extLst>
            <a:ext uri="{FF2B5EF4-FFF2-40B4-BE49-F238E27FC236}">
              <a16:creationId xmlns:a16="http://schemas.microsoft.com/office/drawing/2014/main" id="{9763AFAC-280F-4CF3-BAF7-E22CE5F5B9E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8" name="Line 131">
          <a:extLst>
            <a:ext uri="{FF2B5EF4-FFF2-40B4-BE49-F238E27FC236}">
              <a16:creationId xmlns:a16="http://schemas.microsoft.com/office/drawing/2014/main" id="{4051D4AF-E3DC-4A1F-AA49-443D7EE1EF1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89" name="Line 132">
          <a:extLst>
            <a:ext uri="{FF2B5EF4-FFF2-40B4-BE49-F238E27FC236}">
              <a16:creationId xmlns:a16="http://schemas.microsoft.com/office/drawing/2014/main" id="{58AB4CBC-1615-4AD8-9650-A77FD78357C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0" name="Line 133">
          <a:extLst>
            <a:ext uri="{FF2B5EF4-FFF2-40B4-BE49-F238E27FC236}">
              <a16:creationId xmlns:a16="http://schemas.microsoft.com/office/drawing/2014/main" id="{56E55CC6-7DD5-4CC5-8156-E38F0D89A49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1" name="Line 134">
          <a:extLst>
            <a:ext uri="{FF2B5EF4-FFF2-40B4-BE49-F238E27FC236}">
              <a16:creationId xmlns:a16="http://schemas.microsoft.com/office/drawing/2014/main" id="{5A51822F-FCE3-45BD-97BC-A6AFD9A29DC1}"/>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2" name="Line 135">
          <a:extLst>
            <a:ext uri="{FF2B5EF4-FFF2-40B4-BE49-F238E27FC236}">
              <a16:creationId xmlns:a16="http://schemas.microsoft.com/office/drawing/2014/main" id="{096B3FE8-BB62-4635-BA77-9118D7705AA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3" name="Line 136">
          <a:extLst>
            <a:ext uri="{FF2B5EF4-FFF2-40B4-BE49-F238E27FC236}">
              <a16:creationId xmlns:a16="http://schemas.microsoft.com/office/drawing/2014/main" id="{5E3828B4-F679-4501-8518-A33DFBEF8E7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4" name="Line 137">
          <a:extLst>
            <a:ext uri="{FF2B5EF4-FFF2-40B4-BE49-F238E27FC236}">
              <a16:creationId xmlns:a16="http://schemas.microsoft.com/office/drawing/2014/main" id="{C8C7860E-2A73-492B-B329-10FEFD5A81A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5" name="Line 138">
          <a:extLst>
            <a:ext uri="{FF2B5EF4-FFF2-40B4-BE49-F238E27FC236}">
              <a16:creationId xmlns:a16="http://schemas.microsoft.com/office/drawing/2014/main" id="{E7FF708C-42EE-4DAB-9BC2-7831B8CA470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6" name="Line 139">
          <a:extLst>
            <a:ext uri="{FF2B5EF4-FFF2-40B4-BE49-F238E27FC236}">
              <a16:creationId xmlns:a16="http://schemas.microsoft.com/office/drawing/2014/main" id="{A21DD8C3-3831-4B20-A7F3-A9CD0694AA3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7" name="Line 140">
          <a:extLst>
            <a:ext uri="{FF2B5EF4-FFF2-40B4-BE49-F238E27FC236}">
              <a16:creationId xmlns:a16="http://schemas.microsoft.com/office/drawing/2014/main" id="{905BF2C9-3277-41C6-A5B5-1A19F6867A6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8" name="Line 141">
          <a:extLst>
            <a:ext uri="{FF2B5EF4-FFF2-40B4-BE49-F238E27FC236}">
              <a16:creationId xmlns:a16="http://schemas.microsoft.com/office/drawing/2014/main" id="{FFB218A7-4635-4A49-AF64-B22F8B9C8015}"/>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399" name="Line 142">
          <a:extLst>
            <a:ext uri="{FF2B5EF4-FFF2-40B4-BE49-F238E27FC236}">
              <a16:creationId xmlns:a16="http://schemas.microsoft.com/office/drawing/2014/main" id="{89DE8297-A3A2-4509-8EAE-4ACE6034BE6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0" name="Line 143">
          <a:extLst>
            <a:ext uri="{FF2B5EF4-FFF2-40B4-BE49-F238E27FC236}">
              <a16:creationId xmlns:a16="http://schemas.microsoft.com/office/drawing/2014/main" id="{E4055C8E-35AB-4CFA-AF6E-7707EBF9232E}"/>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1" name="Line 144">
          <a:extLst>
            <a:ext uri="{FF2B5EF4-FFF2-40B4-BE49-F238E27FC236}">
              <a16:creationId xmlns:a16="http://schemas.microsoft.com/office/drawing/2014/main" id="{6A390820-A53F-4371-8268-8D29EBAB59D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2" name="Line 145">
          <a:extLst>
            <a:ext uri="{FF2B5EF4-FFF2-40B4-BE49-F238E27FC236}">
              <a16:creationId xmlns:a16="http://schemas.microsoft.com/office/drawing/2014/main" id="{A6BDACBB-AF69-4948-A128-4CAD1642D29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3" name="Line 146">
          <a:extLst>
            <a:ext uri="{FF2B5EF4-FFF2-40B4-BE49-F238E27FC236}">
              <a16:creationId xmlns:a16="http://schemas.microsoft.com/office/drawing/2014/main" id="{15C64913-F42C-4DD3-8E69-95B3204F745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4" name="Line 147">
          <a:extLst>
            <a:ext uri="{FF2B5EF4-FFF2-40B4-BE49-F238E27FC236}">
              <a16:creationId xmlns:a16="http://schemas.microsoft.com/office/drawing/2014/main" id="{CC96B1F9-2845-414D-B9B3-4A21174C979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5" name="Line 148">
          <a:extLst>
            <a:ext uri="{FF2B5EF4-FFF2-40B4-BE49-F238E27FC236}">
              <a16:creationId xmlns:a16="http://schemas.microsoft.com/office/drawing/2014/main" id="{75184645-FCFB-4FCB-8F92-521969DE2AE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6" name="Line 149">
          <a:extLst>
            <a:ext uri="{FF2B5EF4-FFF2-40B4-BE49-F238E27FC236}">
              <a16:creationId xmlns:a16="http://schemas.microsoft.com/office/drawing/2014/main" id="{4B91771E-B203-4177-82B2-E86CB832037E}"/>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7" name="Line 150">
          <a:extLst>
            <a:ext uri="{FF2B5EF4-FFF2-40B4-BE49-F238E27FC236}">
              <a16:creationId xmlns:a16="http://schemas.microsoft.com/office/drawing/2014/main" id="{4C15AE73-BCD8-4572-992E-AE8CBDA21B9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8" name="Line 151">
          <a:extLst>
            <a:ext uri="{FF2B5EF4-FFF2-40B4-BE49-F238E27FC236}">
              <a16:creationId xmlns:a16="http://schemas.microsoft.com/office/drawing/2014/main" id="{3681C590-5344-4BF8-B13B-9F22F427FF9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09" name="Line 152">
          <a:extLst>
            <a:ext uri="{FF2B5EF4-FFF2-40B4-BE49-F238E27FC236}">
              <a16:creationId xmlns:a16="http://schemas.microsoft.com/office/drawing/2014/main" id="{55015273-4460-4682-ACAB-74A5CDCBEA7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0" name="Line 153">
          <a:extLst>
            <a:ext uri="{FF2B5EF4-FFF2-40B4-BE49-F238E27FC236}">
              <a16:creationId xmlns:a16="http://schemas.microsoft.com/office/drawing/2014/main" id="{08A212A0-7CBC-41C2-8A1E-51311803D07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1" name="Line 154">
          <a:extLst>
            <a:ext uri="{FF2B5EF4-FFF2-40B4-BE49-F238E27FC236}">
              <a16:creationId xmlns:a16="http://schemas.microsoft.com/office/drawing/2014/main" id="{96A4AC77-AF8E-4CBB-AE67-3331B949E645}"/>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2" name="Line 155">
          <a:extLst>
            <a:ext uri="{FF2B5EF4-FFF2-40B4-BE49-F238E27FC236}">
              <a16:creationId xmlns:a16="http://schemas.microsoft.com/office/drawing/2014/main" id="{442C5F56-5C46-480D-86CD-CDC7BD5B93C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3" name="Line 156">
          <a:extLst>
            <a:ext uri="{FF2B5EF4-FFF2-40B4-BE49-F238E27FC236}">
              <a16:creationId xmlns:a16="http://schemas.microsoft.com/office/drawing/2014/main" id="{2F94F189-55CA-4F50-8257-2E43B6189F4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4" name="Line 157">
          <a:extLst>
            <a:ext uri="{FF2B5EF4-FFF2-40B4-BE49-F238E27FC236}">
              <a16:creationId xmlns:a16="http://schemas.microsoft.com/office/drawing/2014/main" id="{95CD2EE4-7901-4753-B85C-C60C32630B7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5" name="Line 158">
          <a:extLst>
            <a:ext uri="{FF2B5EF4-FFF2-40B4-BE49-F238E27FC236}">
              <a16:creationId xmlns:a16="http://schemas.microsoft.com/office/drawing/2014/main" id="{1870CD9E-E288-4224-ADDA-EC71CECA64E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6" name="Line 159">
          <a:extLst>
            <a:ext uri="{FF2B5EF4-FFF2-40B4-BE49-F238E27FC236}">
              <a16:creationId xmlns:a16="http://schemas.microsoft.com/office/drawing/2014/main" id="{8C2C4135-C313-4328-BDD5-594D4CC5334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7" name="Line 160">
          <a:extLst>
            <a:ext uri="{FF2B5EF4-FFF2-40B4-BE49-F238E27FC236}">
              <a16:creationId xmlns:a16="http://schemas.microsoft.com/office/drawing/2014/main" id="{2BB25B70-D287-4356-B439-520C07F19657}"/>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8" name="Line 161">
          <a:extLst>
            <a:ext uri="{FF2B5EF4-FFF2-40B4-BE49-F238E27FC236}">
              <a16:creationId xmlns:a16="http://schemas.microsoft.com/office/drawing/2014/main" id="{2AC80B08-BB09-413D-9EF6-7F53062C7CA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19" name="Line 162">
          <a:extLst>
            <a:ext uri="{FF2B5EF4-FFF2-40B4-BE49-F238E27FC236}">
              <a16:creationId xmlns:a16="http://schemas.microsoft.com/office/drawing/2014/main" id="{87AF2B88-D6BF-4DBC-BBA3-D1427D0ACFB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0" name="Line 163">
          <a:extLst>
            <a:ext uri="{FF2B5EF4-FFF2-40B4-BE49-F238E27FC236}">
              <a16:creationId xmlns:a16="http://schemas.microsoft.com/office/drawing/2014/main" id="{A9A08B1C-E77D-4AE2-89A8-D1CE6AFF1B61}"/>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1" name="Line 164">
          <a:extLst>
            <a:ext uri="{FF2B5EF4-FFF2-40B4-BE49-F238E27FC236}">
              <a16:creationId xmlns:a16="http://schemas.microsoft.com/office/drawing/2014/main" id="{0A3E8A3C-9838-4046-BE5D-A9D9EFC9297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2" name="Line 165">
          <a:extLst>
            <a:ext uri="{FF2B5EF4-FFF2-40B4-BE49-F238E27FC236}">
              <a16:creationId xmlns:a16="http://schemas.microsoft.com/office/drawing/2014/main" id="{B6DC5D66-0FDB-4447-A72C-DA3D1B3285F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3" name="Line 166">
          <a:extLst>
            <a:ext uri="{FF2B5EF4-FFF2-40B4-BE49-F238E27FC236}">
              <a16:creationId xmlns:a16="http://schemas.microsoft.com/office/drawing/2014/main" id="{A28602FA-19DC-4275-8504-99EAB029833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4" name="Line 167">
          <a:extLst>
            <a:ext uri="{FF2B5EF4-FFF2-40B4-BE49-F238E27FC236}">
              <a16:creationId xmlns:a16="http://schemas.microsoft.com/office/drawing/2014/main" id="{05CA96E1-0425-4194-AE7C-8BB0AF262EF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5" name="Line 168">
          <a:extLst>
            <a:ext uri="{FF2B5EF4-FFF2-40B4-BE49-F238E27FC236}">
              <a16:creationId xmlns:a16="http://schemas.microsoft.com/office/drawing/2014/main" id="{30A5D813-4618-48CE-8C56-8418DA25551C}"/>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6" name="Line 169">
          <a:extLst>
            <a:ext uri="{FF2B5EF4-FFF2-40B4-BE49-F238E27FC236}">
              <a16:creationId xmlns:a16="http://schemas.microsoft.com/office/drawing/2014/main" id="{72B497AA-9BBB-44CD-8B2F-D86A345094E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7" name="Line 170">
          <a:extLst>
            <a:ext uri="{FF2B5EF4-FFF2-40B4-BE49-F238E27FC236}">
              <a16:creationId xmlns:a16="http://schemas.microsoft.com/office/drawing/2014/main" id="{0EB0B2D0-9F82-4EED-8AD3-D2E9D7C575D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8" name="Line 171">
          <a:extLst>
            <a:ext uri="{FF2B5EF4-FFF2-40B4-BE49-F238E27FC236}">
              <a16:creationId xmlns:a16="http://schemas.microsoft.com/office/drawing/2014/main" id="{CC2DC6BF-D201-4DDB-B78C-B65FA0E5A40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29" name="Line 172">
          <a:extLst>
            <a:ext uri="{FF2B5EF4-FFF2-40B4-BE49-F238E27FC236}">
              <a16:creationId xmlns:a16="http://schemas.microsoft.com/office/drawing/2014/main" id="{DB86B621-C121-45BD-B346-18D4F944E87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0" name="Line 173">
          <a:extLst>
            <a:ext uri="{FF2B5EF4-FFF2-40B4-BE49-F238E27FC236}">
              <a16:creationId xmlns:a16="http://schemas.microsoft.com/office/drawing/2014/main" id="{AA1C31AD-8C7C-45FD-9D99-1F00C987AEE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1" name="Line 174">
          <a:extLst>
            <a:ext uri="{FF2B5EF4-FFF2-40B4-BE49-F238E27FC236}">
              <a16:creationId xmlns:a16="http://schemas.microsoft.com/office/drawing/2014/main" id="{BBA6C681-1097-4BD8-84A4-E0FE6EDEADB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2" name="Line 175">
          <a:extLst>
            <a:ext uri="{FF2B5EF4-FFF2-40B4-BE49-F238E27FC236}">
              <a16:creationId xmlns:a16="http://schemas.microsoft.com/office/drawing/2014/main" id="{5635422A-57EA-4CF4-9957-DC3BA2C0449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3" name="Line 176">
          <a:extLst>
            <a:ext uri="{FF2B5EF4-FFF2-40B4-BE49-F238E27FC236}">
              <a16:creationId xmlns:a16="http://schemas.microsoft.com/office/drawing/2014/main" id="{265B4537-B7DA-4165-91AC-2D2F6C14D7D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4" name="Line 177">
          <a:extLst>
            <a:ext uri="{FF2B5EF4-FFF2-40B4-BE49-F238E27FC236}">
              <a16:creationId xmlns:a16="http://schemas.microsoft.com/office/drawing/2014/main" id="{74CE090B-2FD3-401D-8903-BBC90977E523}"/>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5" name="Line 178">
          <a:extLst>
            <a:ext uri="{FF2B5EF4-FFF2-40B4-BE49-F238E27FC236}">
              <a16:creationId xmlns:a16="http://schemas.microsoft.com/office/drawing/2014/main" id="{E7361D7A-EB0A-4D3D-B293-21BFE7B084B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6" name="Line 179">
          <a:extLst>
            <a:ext uri="{FF2B5EF4-FFF2-40B4-BE49-F238E27FC236}">
              <a16:creationId xmlns:a16="http://schemas.microsoft.com/office/drawing/2014/main" id="{2DF51419-410F-4DAE-B737-6AB0427B460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7" name="Line 180">
          <a:extLst>
            <a:ext uri="{FF2B5EF4-FFF2-40B4-BE49-F238E27FC236}">
              <a16:creationId xmlns:a16="http://schemas.microsoft.com/office/drawing/2014/main" id="{B2D21C87-965A-4361-BA6B-97320AC68DA1}"/>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8" name="Line 181">
          <a:extLst>
            <a:ext uri="{FF2B5EF4-FFF2-40B4-BE49-F238E27FC236}">
              <a16:creationId xmlns:a16="http://schemas.microsoft.com/office/drawing/2014/main" id="{385E9EA5-4D7F-468C-98B3-44876086DF3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39" name="Line 182">
          <a:extLst>
            <a:ext uri="{FF2B5EF4-FFF2-40B4-BE49-F238E27FC236}">
              <a16:creationId xmlns:a16="http://schemas.microsoft.com/office/drawing/2014/main" id="{E70DD17E-C20A-453C-946C-F61BCCAE03AC}"/>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0" name="Line 183">
          <a:extLst>
            <a:ext uri="{FF2B5EF4-FFF2-40B4-BE49-F238E27FC236}">
              <a16:creationId xmlns:a16="http://schemas.microsoft.com/office/drawing/2014/main" id="{5BA259F6-7D6F-43C6-A645-D8D0CE33EC6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1" name="Line 184">
          <a:extLst>
            <a:ext uri="{FF2B5EF4-FFF2-40B4-BE49-F238E27FC236}">
              <a16:creationId xmlns:a16="http://schemas.microsoft.com/office/drawing/2014/main" id="{D0FFD731-5A0C-482F-B866-5F5029A318E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2" name="Line 185">
          <a:extLst>
            <a:ext uri="{FF2B5EF4-FFF2-40B4-BE49-F238E27FC236}">
              <a16:creationId xmlns:a16="http://schemas.microsoft.com/office/drawing/2014/main" id="{AB653BF8-78D6-4771-934C-FF479B5BCB7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3" name="Line 186">
          <a:extLst>
            <a:ext uri="{FF2B5EF4-FFF2-40B4-BE49-F238E27FC236}">
              <a16:creationId xmlns:a16="http://schemas.microsoft.com/office/drawing/2014/main" id="{C39C35A7-87FE-4D1A-8C1E-B3F77E4162F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4" name="Line 187">
          <a:extLst>
            <a:ext uri="{FF2B5EF4-FFF2-40B4-BE49-F238E27FC236}">
              <a16:creationId xmlns:a16="http://schemas.microsoft.com/office/drawing/2014/main" id="{3D0CCD4A-4DD3-473B-97C3-678D082C505E}"/>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5" name="Line 188">
          <a:extLst>
            <a:ext uri="{FF2B5EF4-FFF2-40B4-BE49-F238E27FC236}">
              <a16:creationId xmlns:a16="http://schemas.microsoft.com/office/drawing/2014/main" id="{FA67AFF7-A8BB-4FE8-8279-B7612326364A}"/>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6" name="Line 189">
          <a:extLst>
            <a:ext uri="{FF2B5EF4-FFF2-40B4-BE49-F238E27FC236}">
              <a16:creationId xmlns:a16="http://schemas.microsoft.com/office/drawing/2014/main" id="{DE6DC352-C690-4B01-9D49-7A23515ACD4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7" name="Line 190">
          <a:extLst>
            <a:ext uri="{FF2B5EF4-FFF2-40B4-BE49-F238E27FC236}">
              <a16:creationId xmlns:a16="http://schemas.microsoft.com/office/drawing/2014/main" id="{0AA7D705-906E-4923-B616-D9D22180DDE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8" name="Line 191">
          <a:extLst>
            <a:ext uri="{FF2B5EF4-FFF2-40B4-BE49-F238E27FC236}">
              <a16:creationId xmlns:a16="http://schemas.microsoft.com/office/drawing/2014/main" id="{D96FA751-3EF4-4912-92C9-DF096983B1F1}"/>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49" name="Line 192">
          <a:extLst>
            <a:ext uri="{FF2B5EF4-FFF2-40B4-BE49-F238E27FC236}">
              <a16:creationId xmlns:a16="http://schemas.microsoft.com/office/drawing/2014/main" id="{39EA4E4A-0D4D-47FA-9A86-0D86D1DA130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0" name="Line 193">
          <a:extLst>
            <a:ext uri="{FF2B5EF4-FFF2-40B4-BE49-F238E27FC236}">
              <a16:creationId xmlns:a16="http://schemas.microsoft.com/office/drawing/2014/main" id="{FB19245C-F157-4A01-A75F-22B4113ACAC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1" name="Line 194">
          <a:extLst>
            <a:ext uri="{FF2B5EF4-FFF2-40B4-BE49-F238E27FC236}">
              <a16:creationId xmlns:a16="http://schemas.microsoft.com/office/drawing/2014/main" id="{E650D671-3C11-492A-95F5-ECDE42E043A5}"/>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2" name="Line 195">
          <a:extLst>
            <a:ext uri="{FF2B5EF4-FFF2-40B4-BE49-F238E27FC236}">
              <a16:creationId xmlns:a16="http://schemas.microsoft.com/office/drawing/2014/main" id="{A6292CF0-F51E-4AD1-9144-866064F4C21D}"/>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3" name="Line 196">
          <a:extLst>
            <a:ext uri="{FF2B5EF4-FFF2-40B4-BE49-F238E27FC236}">
              <a16:creationId xmlns:a16="http://schemas.microsoft.com/office/drawing/2014/main" id="{53290417-2D45-4428-85E4-BC7C51BDC4D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4" name="Line 197">
          <a:extLst>
            <a:ext uri="{FF2B5EF4-FFF2-40B4-BE49-F238E27FC236}">
              <a16:creationId xmlns:a16="http://schemas.microsoft.com/office/drawing/2014/main" id="{3A698BBF-30A1-4421-976B-F74F41DD58D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5" name="Line 198">
          <a:extLst>
            <a:ext uri="{FF2B5EF4-FFF2-40B4-BE49-F238E27FC236}">
              <a16:creationId xmlns:a16="http://schemas.microsoft.com/office/drawing/2014/main" id="{CD6D089C-E372-4403-8EB3-74BA4B0964B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6" name="Line 199">
          <a:extLst>
            <a:ext uri="{FF2B5EF4-FFF2-40B4-BE49-F238E27FC236}">
              <a16:creationId xmlns:a16="http://schemas.microsoft.com/office/drawing/2014/main" id="{BADB1C5F-19DA-418D-A82E-17BF4C9B02B5}"/>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7" name="Line 200">
          <a:extLst>
            <a:ext uri="{FF2B5EF4-FFF2-40B4-BE49-F238E27FC236}">
              <a16:creationId xmlns:a16="http://schemas.microsoft.com/office/drawing/2014/main" id="{E9FF5CD6-0BE3-41BC-8F7C-B2A6569145F0}"/>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8" name="Line 201">
          <a:extLst>
            <a:ext uri="{FF2B5EF4-FFF2-40B4-BE49-F238E27FC236}">
              <a16:creationId xmlns:a16="http://schemas.microsoft.com/office/drawing/2014/main" id="{0CEBD4AD-A053-499E-9E96-A645923DD44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59" name="Line 202">
          <a:extLst>
            <a:ext uri="{FF2B5EF4-FFF2-40B4-BE49-F238E27FC236}">
              <a16:creationId xmlns:a16="http://schemas.microsoft.com/office/drawing/2014/main" id="{ED05BB9F-4643-47C6-9158-8803EA3358A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0" name="Line 203">
          <a:extLst>
            <a:ext uri="{FF2B5EF4-FFF2-40B4-BE49-F238E27FC236}">
              <a16:creationId xmlns:a16="http://schemas.microsoft.com/office/drawing/2014/main" id="{5B11C752-03E7-4CBC-8B7B-5D53F77C3D34}"/>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1" name="Line 204">
          <a:extLst>
            <a:ext uri="{FF2B5EF4-FFF2-40B4-BE49-F238E27FC236}">
              <a16:creationId xmlns:a16="http://schemas.microsoft.com/office/drawing/2014/main" id="{346F626A-7CB8-4461-B826-67976FF1918A}"/>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2" name="Line 205">
          <a:extLst>
            <a:ext uri="{FF2B5EF4-FFF2-40B4-BE49-F238E27FC236}">
              <a16:creationId xmlns:a16="http://schemas.microsoft.com/office/drawing/2014/main" id="{4D1B609D-7278-4626-90D7-379FA777951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3" name="Line 206">
          <a:extLst>
            <a:ext uri="{FF2B5EF4-FFF2-40B4-BE49-F238E27FC236}">
              <a16:creationId xmlns:a16="http://schemas.microsoft.com/office/drawing/2014/main" id="{64C1A7DF-3FFE-4E37-A0E7-0810224FE0F6}"/>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4" name="Line 207">
          <a:extLst>
            <a:ext uri="{FF2B5EF4-FFF2-40B4-BE49-F238E27FC236}">
              <a16:creationId xmlns:a16="http://schemas.microsoft.com/office/drawing/2014/main" id="{48A8B24B-C742-4678-8466-77CE779DBD6D}"/>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5" name="Line 208">
          <a:extLst>
            <a:ext uri="{FF2B5EF4-FFF2-40B4-BE49-F238E27FC236}">
              <a16:creationId xmlns:a16="http://schemas.microsoft.com/office/drawing/2014/main" id="{3FACC72B-18EF-4D00-8EED-421DE92EFA5F}"/>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6" name="Line 209">
          <a:extLst>
            <a:ext uri="{FF2B5EF4-FFF2-40B4-BE49-F238E27FC236}">
              <a16:creationId xmlns:a16="http://schemas.microsoft.com/office/drawing/2014/main" id="{E0A61530-5B7D-4998-8B8F-2C376C92E85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7" name="Line 210">
          <a:extLst>
            <a:ext uri="{FF2B5EF4-FFF2-40B4-BE49-F238E27FC236}">
              <a16:creationId xmlns:a16="http://schemas.microsoft.com/office/drawing/2014/main" id="{25AF9B11-D54B-4991-9F33-C9CD188AF26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8" name="Line 211">
          <a:extLst>
            <a:ext uri="{FF2B5EF4-FFF2-40B4-BE49-F238E27FC236}">
              <a16:creationId xmlns:a16="http://schemas.microsoft.com/office/drawing/2014/main" id="{673F82F8-85EE-43C2-B933-5DD3DDB4FE46}"/>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69" name="Line 212">
          <a:extLst>
            <a:ext uri="{FF2B5EF4-FFF2-40B4-BE49-F238E27FC236}">
              <a16:creationId xmlns:a16="http://schemas.microsoft.com/office/drawing/2014/main" id="{DCC7DD91-3DCC-4B14-AD95-BB1B2D68707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0" name="Line 213">
          <a:extLst>
            <a:ext uri="{FF2B5EF4-FFF2-40B4-BE49-F238E27FC236}">
              <a16:creationId xmlns:a16="http://schemas.microsoft.com/office/drawing/2014/main" id="{1F5726DF-A19A-4ECB-9B88-B1AFBAC80A6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1" name="Line 214">
          <a:extLst>
            <a:ext uri="{FF2B5EF4-FFF2-40B4-BE49-F238E27FC236}">
              <a16:creationId xmlns:a16="http://schemas.microsoft.com/office/drawing/2014/main" id="{3CD1BC91-F53E-4ECC-A27D-FF5DCB34600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2" name="Line 215">
          <a:extLst>
            <a:ext uri="{FF2B5EF4-FFF2-40B4-BE49-F238E27FC236}">
              <a16:creationId xmlns:a16="http://schemas.microsoft.com/office/drawing/2014/main" id="{3C14F2F5-FA69-40B3-B04A-42FED19E865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3" name="Line 216">
          <a:extLst>
            <a:ext uri="{FF2B5EF4-FFF2-40B4-BE49-F238E27FC236}">
              <a16:creationId xmlns:a16="http://schemas.microsoft.com/office/drawing/2014/main" id="{8FAE1711-2886-49C5-B2A0-F145EF6D1D5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4" name="Line 217">
          <a:extLst>
            <a:ext uri="{FF2B5EF4-FFF2-40B4-BE49-F238E27FC236}">
              <a16:creationId xmlns:a16="http://schemas.microsoft.com/office/drawing/2014/main" id="{C333C293-D339-4F09-B84E-63DCA89E6E9F}"/>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5" name="Line 218">
          <a:extLst>
            <a:ext uri="{FF2B5EF4-FFF2-40B4-BE49-F238E27FC236}">
              <a16:creationId xmlns:a16="http://schemas.microsoft.com/office/drawing/2014/main" id="{FCA17348-A267-4D57-99D7-7045E40F9BAC}"/>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6" name="Line 219">
          <a:extLst>
            <a:ext uri="{FF2B5EF4-FFF2-40B4-BE49-F238E27FC236}">
              <a16:creationId xmlns:a16="http://schemas.microsoft.com/office/drawing/2014/main" id="{8A4D5AF6-EB83-4273-9BFA-03FD1C86F192}"/>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7" name="Line 220">
          <a:extLst>
            <a:ext uri="{FF2B5EF4-FFF2-40B4-BE49-F238E27FC236}">
              <a16:creationId xmlns:a16="http://schemas.microsoft.com/office/drawing/2014/main" id="{39A1762B-3B2E-45DA-B6D4-219D3FC3AA0B}"/>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8" name="Line 221">
          <a:extLst>
            <a:ext uri="{FF2B5EF4-FFF2-40B4-BE49-F238E27FC236}">
              <a16:creationId xmlns:a16="http://schemas.microsoft.com/office/drawing/2014/main" id="{E97AEB55-8219-46D9-9713-8DBF7D33688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79" name="Line 222">
          <a:extLst>
            <a:ext uri="{FF2B5EF4-FFF2-40B4-BE49-F238E27FC236}">
              <a16:creationId xmlns:a16="http://schemas.microsoft.com/office/drawing/2014/main" id="{4B1C423F-3736-4553-BF09-19677C5F3046}"/>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0" name="Line 223">
          <a:extLst>
            <a:ext uri="{FF2B5EF4-FFF2-40B4-BE49-F238E27FC236}">
              <a16:creationId xmlns:a16="http://schemas.microsoft.com/office/drawing/2014/main" id="{F2C68759-61BD-47B4-91B9-8A74BBFC5869}"/>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1" name="Line 224">
          <a:extLst>
            <a:ext uri="{FF2B5EF4-FFF2-40B4-BE49-F238E27FC236}">
              <a16:creationId xmlns:a16="http://schemas.microsoft.com/office/drawing/2014/main" id="{066B941B-1DC2-4C2C-9A98-00DFD5D0D5D5}"/>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2" name="Line 225">
          <a:extLst>
            <a:ext uri="{FF2B5EF4-FFF2-40B4-BE49-F238E27FC236}">
              <a16:creationId xmlns:a16="http://schemas.microsoft.com/office/drawing/2014/main" id="{36EA579F-6595-484C-A872-F6D8B0D8836B}"/>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3" name="Line 226">
          <a:extLst>
            <a:ext uri="{FF2B5EF4-FFF2-40B4-BE49-F238E27FC236}">
              <a16:creationId xmlns:a16="http://schemas.microsoft.com/office/drawing/2014/main" id="{94816087-A69B-4CE6-B675-E3F262EC9592}"/>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4" name="Line 227">
          <a:extLst>
            <a:ext uri="{FF2B5EF4-FFF2-40B4-BE49-F238E27FC236}">
              <a16:creationId xmlns:a16="http://schemas.microsoft.com/office/drawing/2014/main" id="{1B583C51-7FB2-44A3-9BDA-78D8FBDEA0C5}"/>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5" name="Line 228">
          <a:extLst>
            <a:ext uri="{FF2B5EF4-FFF2-40B4-BE49-F238E27FC236}">
              <a16:creationId xmlns:a16="http://schemas.microsoft.com/office/drawing/2014/main" id="{E9B08E97-75BF-46E9-8606-DB911FFB49B8}"/>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6" name="Line 229">
          <a:extLst>
            <a:ext uri="{FF2B5EF4-FFF2-40B4-BE49-F238E27FC236}">
              <a16:creationId xmlns:a16="http://schemas.microsoft.com/office/drawing/2014/main" id="{006ABC6B-ECCE-40E3-9E6B-065E5559ED07}"/>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7" name="Line 230">
          <a:extLst>
            <a:ext uri="{FF2B5EF4-FFF2-40B4-BE49-F238E27FC236}">
              <a16:creationId xmlns:a16="http://schemas.microsoft.com/office/drawing/2014/main" id="{E1BBD635-C4E1-4566-A7D2-00A25BFAD958}"/>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8" name="Line 231">
          <a:extLst>
            <a:ext uri="{FF2B5EF4-FFF2-40B4-BE49-F238E27FC236}">
              <a16:creationId xmlns:a16="http://schemas.microsoft.com/office/drawing/2014/main" id="{FB520277-800E-46D5-A67F-BE1DBB8021D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89" name="Line 232">
          <a:extLst>
            <a:ext uri="{FF2B5EF4-FFF2-40B4-BE49-F238E27FC236}">
              <a16:creationId xmlns:a16="http://schemas.microsoft.com/office/drawing/2014/main" id="{2A196175-8252-48EE-910D-74E37A555059}"/>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0" name="Line 233">
          <a:extLst>
            <a:ext uri="{FF2B5EF4-FFF2-40B4-BE49-F238E27FC236}">
              <a16:creationId xmlns:a16="http://schemas.microsoft.com/office/drawing/2014/main" id="{E10207E5-F631-41FA-9554-286FF3A51134}"/>
            </a:ext>
          </a:extLst>
        </xdr:cNvPr>
        <xdr:cNvSpPr>
          <a:spLocks noChangeShapeType="1"/>
        </xdr:cNvSpPr>
      </xdr:nvSpPr>
      <xdr:spPr bwMode="auto">
        <a:xfrm>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1" name="Line 234">
          <a:extLst>
            <a:ext uri="{FF2B5EF4-FFF2-40B4-BE49-F238E27FC236}">
              <a16:creationId xmlns:a16="http://schemas.microsoft.com/office/drawing/2014/main" id="{3C7B6783-0F7F-4E13-9AFC-13EE6BD1388C}"/>
            </a:ext>
          </a:extLst>
        </xdr:cNvPr>
        <xdr:cNvSpPr>
          <a:spLocks noChangeShapeType="1"/>
        </xdr:cNvSpPr>
      </xdr:nvSpPr>
      <xdr:spPr bwMode="auto">
        <a:xfrm flipH="1">
          <a:off x="18699480" y="664464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2" name="Oval 235">
          <a:extLst>
            <a:ext uri="{FF2B5EF4-FFF2-40B4-BE49-F238E27FC236}">
              <a16:creationId xmlns:a16="http://schemas.microsoft.com/office/drawing/2014/main" id="{25CF07C0-FA47-4C47-A2FF-08B3B27D464C}"/>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3" name="Oval 236">
          <a:extLst>
            <a:ext uri="{FF2B5EF4-FFF2-40B4-BE49-F238E27FC236}">
              <a16:creationId xmlns:a16="http://schemas.microsoft.com/office/drawing/2014/main" id="{BCB97D98-DA94-49AC-8288-EBD0E9492F0B}"/>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4" name="Oval 237">
          <a:extLst>
            <a:ext uri="{FF2B5EF4-FFF2-40B4-BE49-F238E27FC236}">
              <a16:creationId xmlns:a16="http://schemas.microsoft.com/office/drawing/2014/main" id="{05F622E1-1CF4-4526-99E1-DA13313E5D5F}"/>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5" name="Oval 238">
          <a:extLst>
            <a:ext uri="{FF2B5EF4-FFF2-40B4-BE49-F238E27FC236}">
              <a16:creationId xmlns:a16="http://schemas.microsoft.com/office/drawing/2014/main" id="{C8FB9BF0-D90C-400D-B1E6-39409E9093C8}"/>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6" name="Oval 239">
          <a:extLst>
            <a:ext uri="{FF2B5EF4-FFF2-40B4-BE49-F238E27FC236}">
              <a16:creationId xmlns:a16="http://schemas.microsoft.com/office/drawing/2014/main" id="{8875A6FB-2ACD-4178-97CB-EB14234C0B4F}"/>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7" name="Oval 240">
          <a:extLst>
            <a:ext uri="{FF2B5EF4-FFF2-40B4-BE49-F238E27FC236}">
              <a16:creationId xmlns:a16="http://schemas.microsoft.com/office/drawing/2014/main" id="{89D88C63-FF87-418C-BFD7-18AF8E3286B0}"/>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8" name="Oval 241">
          <a:extLst>
            <a:ext uri="{FF2B5EF4-FFF2-40B4-BE49-F238E27FC236}">
              <a16:creationId xmlns:a16="http://schemas.microsoft.com/office/drawing/2014/main" id="{442C97A3-B937-4799-8AB2-11E1499AE3D4}"/>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499" name="Oval 242">
          <a:extLst>
            <a:ext uri="{FF2B5EF4-FFF2-40B4-BE49-F238E27FC236}">
              <a16:creationId xmlns:a16="http://schemas.microsoft.com/office/drawing/2014/main" id="{D907FEFE-4A69-4108-9681-B4B756E62DD8}"/>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0" name="Oval 243">
          <a:extLst>
            <a:ext uri="{FF2B5EF4-FFF2-40B4-BE49-F238E27FC236}">
              <a16:creationId xmlns:a16="http://schemas.microsoft.com/office/drawing/2014/main" id="{FEC5D706-1AF1-45D0-B00D-214E19363F84}"/>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1" name="Oval 244">
          <a:extLst>
            <a:ext uri="{FF2B5EF4-FFF2-40B4-BE49-F238E27FC236}">
              <a16:creationId xmlns:a16="http://schemas.microsoft.com/office/drawing/2014/main" id="{2F672C2B-6DCC-4933-98E1-A77E2EAB1A26}"/>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2" name="Oval 245">
          <a:extLst>
            <a:ext uri="{FF2B5EF4-FFF2-40B4-BE49-F238E27FC236}">
              <a16:creationId xmlns:a16="http://schemas.microsoft.com/office/drawing/2014/main" id="{2EB8AD4E-E43A-4625-AE92-0CAED33DA63F}"/>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28</xdr:col>
      <xdr:colOff>0</xdr:colOff>
      <xdr:row>22</xdr:row>
      <xdr:rowOff>0</xdr:rowOff>
    </xdr:from>
    <xdr:to>
      <xdr:col>28</xdr:col>
      <xdr:colOff>0</xdr:colOff>
      <xdr:row>22</xdr:row>
      <xdr:rowOff>0</xdr:rowOff>
    </xdr:to>
    <xdr:sp macro="" textlink="">
      <xdr:nvSpPr>
        <xdr:cNvPr id="503" name="Oval 246">
          <a:extLst>
            <a:ext uri="{FF2B5EF4-FFF2-40B4-BE49-F238E27FC236}">
              <a16:creationId xmlns:a16="http://schemas.microsoft.com/office/drawing/2014/main" id="{CD2C1589-3064-4AAD-BDAD-E00381588A10}"/>
            </a:ext>
          </a:extLst>
        </xdr:cNvPr>
        <xdr:cNvSpPr>
          <a:spLocks noChangeArrowheads="1"/>
        </xdr:cNvSpPr>
      </xdr:nvSpPr>
      <xdr:spPr bwMode="auto">
        <a:xfrm>
          <a:off x="18699480" y="6644640"/>
          <a:ext cx="0" cy="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14</xdr:col>
      <xdr:colOff>0</xdr:colOff>
      <xdr:row>58</xdr:row>
      <xdr:rowOff>17145</xdr:rowOff>
    </xdr:from>
    <xdr:to>
      <xdr:col>14</xdr:col>
      <xdr:colOff>0</xdr:colOff>
      <xdr:row>58</xdr:row>
      <xdr:rowOff>129941</xdr:rowOff>
    </xdr:to>
    <xdr:sp macro="" textlink="">
      <xdr:nvSpPr>
        <xdr:cNvPr id="504" name="Text Box 247">
          <a:extLst>
            <a:ext uri="{FF2B5EF4-FFF2-40B4-BE49-F238E27FC236}">
              <a16:creationId xmlns:a16="http://schemas.microsoft.com/office/drawing/2014/main" id="{49FAAA1C-26C3-4E10-8C50-6F44D38575D5}"/>
            </a:ext>
          </a:extLst>
        </xdr:cNvPr>
        <xdr:cNvSpPr txBox="1">
          <a:spLocks noChangeArrowheads="1"/>
        </xdr:cNvSpPr>
      </xdr:nvSpPr>
      <xdr:spPr bwMode="auto">
        <a:xfrm>
          <a:off x="11910060" y="16628745"/>
          <a:ext cx="0" cy="112796"/>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36576"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  ・  「従来型」</a:t>
          </a:r>
        </a:p>
      </xdr:txBody>
    </xdr:sp>
    <xdr:clientData/>
  </xdr:twoCellAnchor>
  <xdr:twoCellAnchor>
    <xdr:from>
      <xdr:col>14</xdr:col>
      <xdr:colOff>0</xdr:colOff>
      <xdr:row>59</xdr:row>
      <xdr:rowOff>17145</xdr:rowOff>
    </xdr:from>
    <xdr:to>
      <xdr:col>14</xdr:col>
      <xdr:colOff>0</xdr:colOff>
      <xdr:row>59</xdr:row>
      <xdr:rowOff>129941</xdr:rowOff>
    </xdr:to>
    <xdr:sp macro="" textlink="">
      <xdr:nvSpPr>
        <xdr:cNvPr id="505" name="Text Box 248">
          <a:extLst>
            <a:ext uri="{FF2B5EF4-FFF2-40B4-BE49-F238E27FC236}">
              <a16:creationId xmlns:a16="http://schemas.microsoft.com/office/drawing/2014/main" id="{001888A5-B381-48DD-8D1B-D97FB58CA0A0}"/>
            </a:ext>
          </a:extLst>
        </xdr:cNvPr>
        <xdr:cNvSpPr txBox="1">
          <a:spLocks noChangeArrowheads="1"/>
        </xdr:cNvSpPr>
      </xdr:nvSpPr>
      <xdr:spPr bwMode="auto">
        <a:xfrm>
          <a:off x="11910060" y="16895445"/>
          <a:ext cx="0" cy="112796"/>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14</xdr:col>
      <xdr:colOff>0</xdr:colOff>
      <xdr:row>65</xdr:row>
      <xdr:rowOff>11430</xdr:rowOff>
    </xdr:from>
    <xdr:to>
      <xdr:col>14</xdr:col>
      <xdr:colOff>0</xdr:colOff>
      <xdr:row>66</xdr:row>
      <xdr:rowOff>12105</xdr:rowOff>
    </xdr:to>
    <xdr:sp macro="" textlink="">
      <xdr:nvSpPr>
        <xdr:cNvPr id="506" name="Text Box 249">
          <a:extLst>
            <a:ext uri="{FF2B5EF4-FFF2-40B4-BE49-F238E27FC236}">
              <a16:creationId xmlns:a16="http://schemas.microsoft.com/office/drawing/2014/main" id="{4EB7E1FE-1D51-454F-8744-F22B8FAE1244}"/>
            </a:ext>
          </a:extLst>
        </xdr:cNvPr>
        <xdr:cNvSpPr txBox="1">
          <a:spLocks noChangeArrowheads="1"/>
        </xdr:cNvSpPr>
      </xdr:nvSpPr>
      <xdr:spPr bwMode="auto">
        <a:xfrm>
          <a:off x="11910060" y="18756630"/>
          <a:ext cx="0" cy="267375"/>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---「個室」（個室整備）  ・  「２人室」（２人室整備）</a:t>
          </a:r>
        </a:p>
        <a:p>
          <a:pPr algn="l" rtl="0">
            <a:defRPr sz="1000"/>
          </a:pPr>
          <a:endParaRPr lang="ja-JP" altLang="en-US" sz="1300" b="0" i="0" u="none" strike="noStrike" baseline="0">
            <a:solidFill>
              <a:srgbClr val="000000"/>
            </a:solidFill>
            <a:latin typeface="ＭＳ Ｐゴシック"/>
            <a:ea typeface="ＭＳ Ｐゴシック"/>
          </a:endParaRPr>
        </a:p>
      </xdr:txBody>
    </xdr:sp>
    <xdr:clientData/>
  </xdr:twoCellAnchor>
  <xdr:twoCellAnchor>
    <xdr:from>
      <xdr:col>14</xdr:col>
      <xdr:colOff>0</xdr:colOff>
      <xdr:row>62</xdr:row>
      <xdr:rowOff>17145</xdr:rowOff>
    </xdr:from>
    <xdr:to>
      <xdr:col>14</xdr:col>
      <xdr:colOff>0</xdr:colOff>
      <xdr:row>62</xdr:row>
      <xdr:rowOff>120760</xdr:rowOff>
    </xdr:to>
    <xdr:sp macro="" textlink="">
      <xdr:nvSpPr>
        <xdr:cNvPr id="507" name="Text Box 250">
          <a:extLst>
            <a:ext uri="{FF2B5EF4-FFF2-40B4-BE49-F238E27FC236}">
              <a16:creationId xmlns:a16="http://schemas.microsoft.com/office/drawing/2014/main" id="{26E60BF6-D46E-4314-96FF-D00395E72B04}"/>
            </a:ext>
          </a:extLst>
        </xdr:cNvPr>
        <xdr:cNvSpPr txBox="1">
          <a:spLocks noChangeArrowheads="1"/>
        </xdr:cNvSpPr>
      </xdr:nvSpPr>
      <xdr:spPr bwMode="auto">
        <a:xfrm>
          <a:off x="11910060" y="17695545"/>
          <a:ext cx="0" cy="103615"/>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---「全室個室」（全室個室化）  ・  「全個室以外」（全室個室以外）</a:t>
          </a:r>
        </a:p>
      </xdr:txBody>
    </xdr:sp>
    <xdr:clientData/>
  </xdr:twoCellAnchor>
  <xdr:twoCellAnchor>
    <xdr:from>
      <xdr:col>15</xdr:col>
      <xdr:colOff>0</xdr:colOff>
      <xdr:row>67</xdr:row>
      <xdr:rowOff>0</xdr:rowOff>
    </xdr:from>
    <xdr:to>
      <xdr:col>15</xdr:col>
      <xdr:colOff>0</xdr:colOff>
      <xdr:row>67</xdr:row>
      <xdr:rowOff>0</xdr:rowOff>
    </xdr:to>
    <xdr:sp macro="" textlink="">
      <xdr:nvSpPr>
        <xdr:cNvPr id="508" name="Text Box 251">
          <a:extLst>
            <a:ext uri="{FF2B5EF4-FFF2-40B4-BE49-F238E27FC236}">
              <a16:creationId xmlns:a16="http://schemas.microsoft.com/office/drawing/2014/main" id="{F835E34F-29AA-4634-8EBC-DDBC033C4F1C}"/>
            </a:ext>
          </a:extLst>
        </xdr:cNvPr>
        <xdr:cNvSpPr txBox="1">
          <a:spLocks noChangeArrowheads="1"/>
        </xdr:cNvSpPr>
      </xdr:nvSpPr>
      <xdr:spPr bwMode="auto">
        <a:xfrm>
          <a:off x="12268200" y="19278600"/>
          <a:ext cx="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---「ユニット型」を基本とする。</a:t>
          </a:r>
        </a:p>
      </xdr:txBody>
    </xdr:sp>
    <xdr:clientData/>
  </xdr:twoCellAnchor>
  <xdr:twoCellAnchor>
    <xdr:from>
      <xdr:col>15</xdr:col>
      <xdr:colOff>0</xdr:colOff>
      <xdr:row>67</xdr:row>
      <xdr:rowOff>20955</xdr:rowOff>
    </xdr:from>
    <xdr:to>
      <xdr:col>15</xdr:col>
      <xdr:colOff>0</xdr:colOff>
      <xdr:row>68</xdr:row>
      <xdr:rowOff>59</xdr:rowOff>
    </xdr:to>
    <xdr:sp macro="" textlink="">
      <xdr:nvSpPr>
        <xdr:cNvPr id="509" name="Text Box 252">
          <a:extLst>
            <a:ext uri="{FF2B5EF4-FFF2-40B4-BE49-F238E27FC236}">
              <a16:creationId xmlns:a16="http://schemas.microsoft.com/office/drawing/2014/main" id="{2C5EA466-0781-41D4-9DEE-E57BC019CA20}"/>
            </a:ext>
          </a:extLst>
        </xdr:cNvPr>
        <xdr:cNvSpPr txBox="1">
          <a:spLocks noChangeArrowheads="1"/>
        </xdr:cNvSpPr>
      </xdr:nvSpPr>
      <xdr:spPr bwMode="auto">
        <a:xfrm>
          <a:off x="12268200" y="19299555"/>
          <a:ext cx="0" cy="230564"/>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---「多少室」（多床室からユニット型へ）  ・  「個室」（非ユニット型の個室からユニット型へ）</a:t>
          </a:r>
        </a:p>
      </xdr:txBody>
    </xdr:sp>
    <xdr:clientData/>
  </xdr:twoCellAnchor>
  <xdr:twoCellAnchor>
    <xdr:from>
      <xdr:col>15</xdr:col>
      <xdr:colOff>0</xdr:colOff>
      <xdr:row>67</xdr:row>
      <xdr:rowOff>0</xdr:rowOff>
    </xdr:from>
    <xdr:to>
      <xdr:col>15</xdr:col>
      <xdr:colOff>0</xdr:colOff>
      <xdr:row>67</xdr:row>
      <xdr:rowOff>0</xdr:rowOff>
    </xdr:to>
    <xdr:sp macro="" textlink="">
      <xdr:nvSpPr>
        <xdr:cNvPr id="510" name="Text Box 253">
          <a:extLst>
            <a:ext uri="{FF2B5EF4-FFF2-40B4-BE49-F238E27FC236}">
              <a16:creationId xmlns:a16="http://schemas.microsoft.com/office/drawing/2014/main" id="{B6A9563D-12A0-4C3E-B8EC-AF134A6D49D2}"/>
            </a:ext>
          </a:extLst>
        </xdr:cNvPr>
        <xdr:cNvSpPr txBox="1">
          <a:spLocks noChangeArrowheads="1"/>
        </xdr:cNvSpPr>
      </xdr:nvSpPr>
      <xdr:spPr bwMode="auto">
        <a:xfrm>
          <a:off x="12268200" y="19278600"/>
          <a:ext cx="0" cy="0"/>
        </a:xfrm>
        <a:prstGeom prst="rect">
          <a:avLst/>
        </a:prstGeom>
        <a:solidFill>
          <a:srgbClr xmlns:mc="http://schemas.openxmlformats.org/markup-compatibility/2006" xmlns:a14="http://schemas.microsoft.com/office/drawing/2010/main" val="FFFFFF" mc:Ignorable="a14" a14:legacySpreadsheetColorIndex="9"/>
        </a:solidFill>
        <a:ln>
          <a:noFill/>
        </a:ln>
      </xdr:spPr>
      <xdr:txBody>
        <a:bodyPr vertOverflow="clip" wrap="square" lIns="27432" tIns="18288" rIns="0" bIns="0" anchor="t" upright="1"/>
        <a:lstStyle/>
        <a:p>
          <a:pPr algn="l" rtl="0">
            <a:defRPr sz="1000"/>
          </a:pPr>
          <a:r>
            <a:rPr lang="ja-JP" altLang="en-US" sz="1300" b="0" i="0" u="none" strike="noStrike" baseline="0">
              <a:solidFill>
                <a:srgbClr val="000000"/>
              </a:solidFill>
              <a:latin typeface="ＭＳ Ｐゴシック"/>
              <a:ea typeface="ＭＳ Ｐゴシック"/>
            </a:rPr>
            <a:t>---原則「個室」</a:t>
          </a:r>
        </a:p>
      </xdr:txBody>
    </xdr:sp>
    <xdr:clientData/>
  </xdr:twoCellAnchor>
  <xdr:twoCellAnchor editAs="oneCell">
    <xdr:from>
      <xdr:col>15</xdr:col>
      <xdr:colOff>38100</xdr:colOff>
      <xdr:row>49</xdr:row>
      <xdr:rowOff>15240</xdr:rowOff>
    </xdr:from>
    <xdr:to>
      <xdr:col>28</xdr:col>
      <xdr:colOff>131445</xdr:colOff>
      <xdr:row>51</xdr:row>
      <xdr:rowOff>38100</xdr:rowOff>
    </xdr:to>
    <xdr:pic>
      <xdr:nvPicPr>
        <xdr:cNvPr id="511" name="図 614">
          <a:extLst>
            <a:ext uri="{FF2B5EF4-FFF2-40B4-BE49-F238E27FC236}">
              <a16:creationId xmlns:a16="http://schemas.microsoft.com/office/drawing/2014/main" id="{5D54D7C7-17F7-46C3-BB1C-E611F30687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06300" y="13792200"/>
          <a:ext cx="6522720" cy="990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15</xdr:col>
      <xdr:colOff>30480</xdr:colOff>
      <xdr:row>51</xdr:row>
      <xdr:rowOff>99060</xdr:rowOff>
    </xdr:from>
    <xdr:to>
      <xdr:col>27</xdr:col>
      <xdr:colOff>859155</xdr:colOff>
      <xdr:row>60</xdr:row>
      <xdr:rowOff>95250</xdr:rowOff>
    </xdr:to>
    <xdr:pic>
      <xdr:nvPicPr>
        <xdr:cNvPr id="512" name="図 615">
          <a:extLst>
            <a:ext uri="{FF2B5EF4-FFF2-40B4-BE49-F238E27FC236}">
              <a16:creationId xmlns:a16="http://schemas.microsoft.com/office/drawing/2014/main" id="{E7334D50-7770-48B6-9123-895C01749F12}"/>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298680" y="14843760"/>
          <a:ext cx="5775960" cy="240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198120</xdr:colOff>
      <xdr:row>63</xdr:row>
      <xdr:rowOff>167640</xdr:rowOff>
    </xdr:from>
    <xdr:to>
      <xdr:col>11</xdr:col>
      <xdr:colOff>249555</xdr:colOff>
      <xdr:row>68</xdr:row>
      <xdr:rowOff>95250</xdr:rowOff>
    </xdr:to>
    <xdr:pic>
      <xdr:nvPicPr>
        <xdr:cNvPr id="513" name="図 9">
          <a:extLst>
            <a:ext uri="{FF2B5EF4-FFF2-40B4-BE49-F238E27FC236}">
              <a16:creationId xmlns:a16="http://schemas.microsoft.com/office/drawing/2014/main" id="{A837807C-3FDC-47D9-A036-E509ABA0BA7E}"/>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802380" y="18112740"/>
          <a:ext cx="6789420" cy="14935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DB9AF5-83C2-44A4-AE85-691AEAC57E36}">
  <sheetPr>
    <tabColor theme="4" tint="-0.249977111117893"/>
  </sheetPr>
  <dimension ref="B2:AE62"/>
  <sheetViews>
    <sheetView showGridLines="0" showZeros="0" tabSelected="1" zoomScale="85" zoomScaleNormal="85" zoomScaleSheetLayoutView="70" workbookViewId="0"/>
  </sheetViews>
  <sheetFormatPr defaultColWidth="9" defaultRowHeight="13.2"/>
  <cols>
    <col min="1" max="1" width="1.77734375" style="4" customWidth="1"/>
    <col min="2" max="2" width="4.44140625" style="4" customWidth="1"/>
    <col min="3" max="3" width="20.21875" style="4" customWidth="1"/>
    <col min="4" max="4" width="12.44140625" style="4" customWidth="1"/>
    <col min="5" max="5" width="13.6640625" style="98" customWidth="1"/>
    <col min="6" max="6" width="17.88671875" style="98" customWidth="1"/>
    <col min="7" max="7" width="5.21875" style="4" customWidth="1"/>
    <col min="8" max="8" width="16.33203125" style="4" customWidth="1"/>
    <col min="9" max="9" width="16.6640625" style="4" customWidth="1"/>
    <col min="10" max="10" width="12.109375" style="4" customWidth="1"/>
    <col min="11" max="11" width="17.5546875" style="4" customWidth="1"/>
    <col min="12" max="12" width="11.88671875" style="4" customWidth="1"/>
    <col min="13" max="14" width="2.88671875" style="4" customWidth="1"/>
    <col min="15" max="15" width="5.21875" style="4" customWidth="1"/>
    <col min="16" max="17" width="2.88671875" style="4" customWidth="1"/>
    <col min="18" max="18" width="5.33203125" style="4" customWidth="1"/>
    <col min="19" max="20" width="2.88671875" style="4" customWidth="1"/>
    <col min="21" max="21" width="5.33203125" style="4" customWidth="1"/>
    <col min="22" max="23" width="2.88671875" style="4" customWidth="1"/>
    <col min="24" max="24" width="13.6640625" style="4" customWidth="1"/>
    <col min="25" max="25" width="3.109375" style="4" customWidth="1"/>
    <col min="26" max="26" width="15" style="4" customWidth="1"/>
    <col min="27" max="27" width="12.44140625" style="101" customWidth="1"/>
    <col min="28" max="28" width="17.21875" style="4" customWidth="1"/>
    <col min="29" max="29" width="5.109375" style="4" customWidth="1"/>
    <col min="30" max="30" width="15" style="4" customWidth="1"/>
    <col min="31" max="31" width="13.33203125" style="4" customWidth="1"/>
    <col min="32" max="32" width="15.6640625" style="4" customWidth="1"/>
    <col min="33" max="33" width="16.109375" style="4" customWidth="1"/>
    <col min="34" max="256" width="9" style="4"/>
    <col min="257" max="257" width="1.77734375" style="4" customWidth="1"/>
    <col min="258" max="258" width="4.44140625" style="4" customWidth="1"/>
    <col min="259" max="259" width="20.21875" style="4" customWidth="1"/>
    <col min="260" max="260" width="12.44140625" style="4" customWidth="1"/>
    <col min="261" max="261" width="13.6640625" style="4" customWidth="1"/>
    <col min="262" max="262" width="17.88671875" style="4" customWidth="1"/>
    <col min="263" max="263" width="5.21875" style="4" customWidth="1"/>
    <col min="264" max="264" width="16.33203125" style="4" customWidth="1"/>
    <col min="265" max="265" width="16.6640625" style="4" customWidth="1"/>
    <col min="266" max="266" width="12.109375" style="4" customWidth="1"/>
    <col min="267" max="267" width="17.5546875" style="4" customWidth="1"/>
    <col min="268" max="268" width="11.88671875" style="4" customWidth="1"/>
    <col min="269" max="270" width="2.88671875" style="4" customWidth="1"/>
    <col min="271" max="271" width="5.21875" style="4" customWidth="1"/>
    <col min="272" max="273" width="2.88671875" style="4" customWidth="1"/>
    <col min="274" max="274" width="5.33203125" style="4" customWidth="1"/>
    <col min="275" max="276" width="2.88671875" style="4" customWidth="1"/>
    <col min="277" max="277" width="5.33203125" style="4" customWidth="1"/>
    <col min="278" max="279" width="2.88671875" style="4" customWidth="1"/>
    <col min="280" max="280" width="13.6640625" style="4" customWidth="1"/>
    <col min="281" max="281" width="3.109375" style="4" customWidth="1"/>
    <col min="282" max="282" width="15" style="4" customWidth="1"/>
    <col min="283" max="283" width="12.44140625" style="4" customWidth="1"/>
    <col min="284" max="284" width="17.21875" style="4" customWidth="1"/>
    <col min="285" max="285" width="5.109375" style="4" customWidth="1"/>
    <col min="286" max="286" width="15" style="4" customWidth="1"/>
    <col min="287" max="287" width="13.33203125" style="4" customWidth="1"/>
    <col min="288" max="288" width="15.6640625" style="4" customWidth="1"/>
    <col min="289" max="289" width="16.109375" style="4" customWidth="1"/>
    <col min="290" max="512" width="9" style="4"/>
    <col min="513" max="513" width="1.77734375" style="4" customWidth="1"/>
    <col min="514" max="514" width="4.44140625" style="4" customWidth="1"/>
    <col min="515" max="515" width="20.21875" style="4" customWidth="1"/>
    <col min="516" max="516" width="12.44140625" style="4" customWidth="1"/>
    <col min="517" max="517" width="13.6640625" style="4" customWidth="1"/>
    <col min="518" max="518" width="17.88671875" style="4" customWidth="1"/>
    <col min="519" max="519" width="5.21875" style="4" customWidth="1"/>
    <col min="520" max="520" width="16.33203125" style="4" customWidth="1"/>
    <col min="521" max="521" width="16.6640625" style="4" customWidth="1"/>
    <col min="522" max="522" width="12.109375" style="4" customWidth="1"/>
    <col min="523" max="523" width="17.5546875" style="4" customWidth="1"/>
    <col min="524" max="524" width="11.88671875" style="4" customWidth="1"/>
    <col min="525" max="526" width="2.88671875" style="4" customWidth="1"/>
    <col min="527" max="527" width="5.21875" style="4" customWidth="1"/>
    <col min="528" max="529" width="2.88671875" style="4" customWidth="1"/>
    <col min="530" max="530" width="5.33203125" style="4" customWidth="1"/>
    <col min="531" max="532" width="2.88671875" style="4" customWidth="1"/>
    <col min="533" max="533" width="5.33203125" style="4" customWidth="1"/>
    <col min="534" max="535" width="2.88671875" style="4" customWidth="1"/>
    <col min="536" max="536" width="13.6640625" style="4" customWidth="1"/>
    <col min="537" max="537" width="3.109375" style="4" customWidth="1"/>
    <col min="538" max="538" width="15" style="4" customWidth="1"/>
    <col min="539" max="539" width="12.44140625" style="4" customWidth="1"/>
    <col min="540" max="540" width="17.21875" style="4" customWidth="1"/>
    <col min="541" max="541" width="5.109375" style="4" customWidth="1"/>
    <col min="542" max="542" width="15" style="4" customWidth="1"/>
    <col min="543" max="543" width="13.33203125" style="4" customWidth="1"/>
    <col min="544" max="544" width="15.6640625" style="4" customWidth="1"/>
    <col min="545" max="545" width="16.109375" style="4" customWidth="1"/>
    <col min="546" max="768" width="9" style="4"/>
    <col min="769" max="769" width="1.77734375" style="4" customWidth="1"/>
    <col min="770" max="770" width="4.44140625" style="4" customWidth="1"/>
    <col min="771" max="771" width="20.21875" style="4" customWidth="1"/>
    <col min="772" max="772" width="12.44140625" style="4" customWidth="1"/>
    <col min="773" max="773" width="13.6640625" style="4" customWidth="1"/>
    <col min="774" max="774" width="17.88671875" style="4" customWidth="1"/>
    <col min="775" max="775" width="5.21875" style="4" customWidth="1"/>
    <col min="776" max="776" width="16.33203125" style="4" customWidth="1"/>
    <col min="777" max="777" width="16.6640625" style="4" customWidth="1"/>
    <col min="778" max="778" width="12.109375" style="4" customWidth="1"/>
    <col min="779" max="779" width="17.5546875" style="4" customWidth="1"/>
    <col min="780" max="780" width="11.88671875" style="4" customWidth="1"/>
    <col min="781" max="782" width="2.88671875" style="4" customWidth="1"/>
    <col min="783" max="783" width="5.21875" style="4" customWidth="1"/>
    <col min="784" max="785" width="2.88671875" style="4" customWidth="1"/>
    <col min="786" max="786" width="5.33203125" style="4" customWidth="1"/>
    <col min="787" max="788" width="2.88671875" style="4" customWidth="1"/>
    <col min="789" max="789" width="5.33203125" style="4" customWidth="1"/>
    <col min="790" max="791" width="2.88671875" style="4" customWidth="1"/>
    <col min="792" max="792" width="13.6640625" style="4" customWidth="1"/>
    <col min="793" max="793" width="3.109375" style="4" customWidth="1"/>
    <col min="794" max="794" width="15" style="4" customWidth="1"/>
    <col min="795" max="795" width="12.44140625" style="4" customWidth="1"/>
    <col min="796" max="796" width="17.21875" style="4" customWidth="1"/>
    <col min="797" max="797" width="5.109375" style="4" customWidth="1"/>
    <col min="798" max="798" width="15" style="4" customWidth="1"/>
    <col min="799" max="799" width="13.33203125" style="4" customWidth="1"/>
    <col min="800" max="800" width="15.6640625" style="4" customWidth="1"/>
    <col min="801" max="801" width="16.109375" style="4" customWidth="1"/>
    <col min="802" max="1024" width="9" style="4"/>
    <col min="1025" max="1025" width="1.77734375" style="4" customWidth="1"/>
    <col min="1026" max="1026" width="4.44140625" style="4" customWidth="1"/>
    <col min="1027" max="1027" width="20.21875" style="4" customWidth="1"/>
    <col min="1028" max="1028" width="12.44140625" style="4" customWidth="1"/>
    <col min="1029" max="1029" width="13.6640625" style="4" customWidth="1"/>
    <col min="1030" max="1030" width="17.88671875" style="4" customWidth="1"/>
    <col min="1031" max="1031" width="5.21875" style="4" customWidth="1"/>
    <col min="1032" max="1032" width="16.33203125" style="4" customWidth="1"/>
    <col min="1033" max="1033" width="16.6640625" style="4" customWidth="1"/>
    <col min="1034" max="1034" width="12.109375" style="4" customWidth="1"/>
    <col min="1035" max="1035" width="17.5546875" style="4" customWidth="1"/>
    <col min="1036" max="1036" width="11.88671875" style="4" customWidth="1"/>
    <col min="1037" max="1038" width="2.88671875" style="4" customWidth="1"/>
    <col min="1039" max="1039" width="5.21875" style="4" customWidth="1"/>
    <col min="1040" max="1041" width="2.88671875" style="4" customWidth="1"/>
    <col min="1042" max="1042" width="5.33203125" style="4" customWidth="1"/>
    <col min="1043" max="1044" width="2.88671875" style="4" customWidth="1"/>
    <col min="1045" max="1045" width="5.33203125" style="4" customWidth="1"/>
    <col min="1046" max="1047" width="2.88671875" style="4" customWidth="1"/>
    <col min="1048" max="1048" width="13.6640625" style="4" customWidth="1"/>
    <col min="1049" max="1049" width="3.109375" style="4" customWidth="1"/>
    <col min="1050" max="1050" width="15" style="4" customWidth="1"/>
    <col min="1051" max="1051" width="12.44140625" style="4" customWidth="1"/>
    <col min="1052" max="1052" width="17.21875" style="4" customWidth="1"/>
    <col min="1053" max="1053" width="5.109375" style="4" customWidth="1"/>
    <col min="1054" max="1054" width="15" style="4" customWidth="1"/>
    <col min="1055" max="1055" width="13.33203125" style="4" customWidth="1"/>
    <col min="1056" max="1056" width="15.6640625" style="4" customWidth="1"/>
    <col min="1057" max="1057" width="16.109375" style="4" customWidth="1"/>
    <col min="1058" max="1280" width="9" style="4"/>
    <col min="1281" max="1281" width="1.77734375" style="4" customWidth="1"/>
    <col min="1282" max="1282" width="4.44140625" style="4" customWidth="1"/>
    <col min="1283" max="1283" width="20.21875" style="4" customWidth="1"/>
    <col min="1284" max="1284" width="12.44140625" style="4" customWidth="1"/>
    <col min="1285" max="1285" width="13.6640625" style="4" customWidth="1"/>
    <col min="1286" max="1286" width="17.88671875" style="4" customWidth="1"/>
    <col min="1287" max="1287" width="5.21875" style="4" customWidth="1"/>
    <col min="1288" max="1288" width="16.33203125" style="4" customWidth="1"/>
    <col min="1289" max="1289" width="16.6640625" style="4" customWidth="1"/>
    <col min="1290" max="1290" width="12.109375" style="4" customWidth="1"/>
    <col min="1291" max="1291" width="17.5546875" style="4" customWidth="1"/>
    <col min="1292" max="1292" width="11.88671875" style="4" customWidth="1"/>
    <col min="1293" max="1294" width="2.88671875" style="4" customWidth="1"/>
    <col min="1295" max="1295" width="5.21875" style="4" customWidth="1"/>
    <col min="1296" max="1297" width="2.88671875" style="4" customWidth="1"/>
    <col min="1298" max="1298" width="5.33203125" style="4" customWidth="1"/>
    <col min="1299" max="1300" width="2.88671875" style="4" customWidth="1"/>
    <col min="1301" max="1301" width="5.33203125" style="4" customWidth="1"/>
    <col min="1302" max="1303" width="2.88671875" style="4" customWidth="1"/>
    <col min="1304" max="1304" width="13.6640625" style="4" customWidth="1"/>
    <col min="1305" max="1305" width="3.109375" style="4" customWidth="1"/>
    <col min="1306" max="1306" width="15" style="4" customWidth="1"/>
    <col min="1307" max="1307" width="12.44140625" style="4" customWidth="1"/>
    <col min="1308" max="1308" width="17.21875" style="4" customWidth="1"/>
    <col min="1309" max="1309" width="5.109375" style="4" customWidth="1"/>
    <col min="1310" max="1310" width="15" style="4" customWidth="1"/>
    <col min="1311" max="1311" width="13.33203125" style="4" customWidth="1"/>
    <col min="1312" max="1312" width="15.6640625" style="4" customWidth="1"/>
    <col min="1313" max="1313" width="16.109375" style="4" customWidth="1"/>
    <col min="1314" max="1536" width="9" style="4"/>
    <col min="1537" max="1537" width="1.77734375" style="4" customWidth="1"/>
    <col min="1538" max="1538" width="4.44140625" style="4" customWidth="1"/>
    <col min="1539" max="1539" width="20.21875" style="4" customWidth="1"/>
    <col min="1540" max="1540" width="12.44140625" style="4" customWidth="1"/>
    <col min="1541" max="1541" width="13.6640625" style="4" customWidth="1"/>
    <col min="1542" max="1542" width="17.88671875" style="4" customWidth="1"/>
    <col min="1543" max="1543" width="5.21875" style="4" customWidth="1"/>
    <col min="1544" max="1544" width="16.33203125" style="4" customWidth="1"/>
    <col min="1545" max="1545" width="16.6640625" style="4" customWidth="1"/>
    <col min="1546" max="1546" width="12.109375" style="4" customWidth="1"/>
    <col min="1547" max="1547" width="17.5546875" style="4" customWidth="1"/>
    <col min="1548" max="1548" width="11.88671875" style="4" customWidth="1"/>
    <col min="1549" max="1550" width="2.88671875" style="4" customWidth="1"/>
    <col min="1551" max="1551" width="5.21875" style="4" customWidth="1"/>
    <col min="1552" max="1553" width="2.88671875" style="4" customWidth="1"/>
    <col min="1554" max="1554" width="5.33203125" style="4" customWidth="1"/>
    <col min="1555" max="1556" width="2.88671875" style="4" customWidth="1"/>
    <col min="1557" max="1557" width="5.33203125" style="4" customWidth="1"/>
    <col min="1558" max="1559" width="2.88671875" style="4" customWidth="1"/>
    <col min="1560" max="1560" width="13.6640625" style="4" customWidth="1"/>
    <col min="1561" max="1561" width="3.109375" style="4" customWidth="1"/>
    <col min="1562" max="1562" width="15" style="4" customWidth="1"/>
    <col min="1563" max="1563" width="12.44140625" style="4" customWidth="1"/>
    <col min="1564" max="1564" width="17.21875" style="4" customWidth="1"/>
    <col min="1565" max="1565" width="5.109375" style="4" customWidth="1"/>
    <col min="1566" max="1566" width="15" style="4" customWidth="1"/>
    <col min="1567" max="1567" width="13.33203125" style="4" customWidth="1"/>
    <col min="1568" max="1568" width="15.6640625" style="4" customWidth="1"/>
    <col min="1569" max="1569" width="16.109375" style="4" customWidth="1"/>
    <col min="1570" max="1792" width="9" style="4"/>
    <col min="1793" max="1793" width="1.77734375" style="4" customWidth="1"/>
    <col min="1794" max="1794" width="4.44140625" style="4" customWidth="1"/>
    <col min="1795" max="1795" width="20.21875" style="4" customWidth="1"/>
    <col min="1796" max="1796" width="12.44140625" style="4" customWidth="1"/>
    <col min="1797" max="1797" width="13.6640625" style="4" customWidth="1"/>
    <col min="1798" max="1798" width="17.88671875" style="4" customWidth="1"/>
    <col min="1799" max="1799" width="5.21875" style="4" customWidth="1"/>
    <col min="1800" max="1800" width="16.33203125" style="4" customWidth="1"/>
    <col min="1801" max="1801" width="16.6640625" style="4" customWidth="1"/>
    <col min="1802" max="1802" width="12.109375" style="4" customWidth="1"/>
    <col min="1803" max="1803" width="17.5546875" style="4" customWidth="1"/>
    <col min="1804" max="1804" width="11.88671875" style="4" customWidth="1"/>
    <col min="1805" max="1806" width="2.88671875" style="4" customWidth="1"/>
    <col min="1807" max="1807" width="5.21875" style="4" customWidth="1"/>
    <col min="1808" max="1809" width="2.88671875" style="4" customWidth="1"/>
    <col min="1810" max="1810" width="5.33203125" style="4" customWidth="1"/>
    <col min="1811" max="1812" width="2.88671875" style="4" customWidth="1"/>
    <col min="1813" max="1813" width="5.33203125" style="4" customWidth="1"/>
    <col min="1814" max="1815" width="2.88671875" style="4" customWidth="1"/>
    <col min="1816" max="1816" width="13.6640625" style="4" customWidth="1"/>
    <col min="1817" max="1817" width="3.109375" style="4" customWidth="1"/>
    <col min="1818" max="1818" width="15" style="4" customWidth="1"/>
    <col min="1819" max="1819" width="12.44140625" style="4" customWidth="1"/>
    <col min="1820" max="1820" width="17.21875" style="4" customWidth="1"/>
    <col min="1821" max="1821" width="5.109375" style="4" customWidth="1"/>
    <col min="1822" max="1822" width="15" style="4" customWidth="1"/>
    <col min="1823" max="1823" width="13.33203125" style="4" customWidth="1"/>
    <col min="1824" max="1824" width="15.6640625" style="4" customWidth="1"/>
    <col min="1825" max="1825" width="16.109375" style="4" customWidth="1"/>
    <col min="1826" max="2048" width="9" style="4"/>
    <col min="2049" max="2049" width="1.77734375" style="4" customWidth="1"/>
    <col min="2050" max="2050" width="4.44140625" style="4" customWidth="1"/>
    <col min="2051" max="2051" width="20.21875" style="4" customWidth="1"/>
    <col min="2052" max="2052" width="12.44140625" style="4" customWidth="1"/>
    <col min="2053" max="2053" width="13.6640625" style="4" customWidth="1"/>
    <col min="2054" max="2054" width="17.88671875" style="4" customWidth="1"/>
    <col min="2055" max="2055" width="5.21875" style="4" customWidth="1"/>
    <col min="2056" max="2056" width="16.33203125" style="4" customWidth="1"/>
    <col min="2057" max="2057" width="16.6640625" style="4" customWidth="1"/>
    <col min="2058" max="2058" width="12.109375" style="4" customWidth="1"/>
    <col min="2059" max="2059" width="17.5546875" style="4" customWidth="1"/>
    <col min="2060" max="2060" width="11.88671875" style="4" customWidth="1"/>
    <col min="2061" max="2062" width="2.88671875" style="4" customWidth="1"/>
    <col min="2063" max="2063" width="5.21875" style="4" customWidth="1"/>
    <col min="2064" max="2065" width="2.88671875" style="4" customWidth="1"/>
    <col min="2066" max="2066" width="5.33203125" style="4" customWidth="1"/>
    <col min="2067" max="2068" width="2.88671875" style="4" customWidth="1"/>
    <col min="2069" max="2069" width="5.33203125" style="4" customWidth="1"/>
    <col min="2070" max="2071" width="2.88671875" style="4" customWidth="1"/>
    <col min="2072" max="2072" width="13.6640625" style="4" customWidth="1"/>
    <col min="2073" max="2073" width="3.109375" style="4" customWidth="1"/>
    <col min="2074" max="2074" width="15" style="4" customWidth="1"/>
    <col min="2075" max="2075" width="12.44140625" style="4" customWidth="1"/>
    <col min="2076" max="2076" width="17.21875" style="4" customWidth="1"/>
    <col min="2077" max="2077" width="5.109375" style="4" customWidth="1"/>
    <col min="2078" max="2078" width="15" style="4" customWidth="1"/>
    <col min="2079" max="2079" width="13.33203125" style="4" customWidth="1"/>
    <col min="2080" max="2080" width="15.6640625" style="4" customWidth="1"/>
    <col min="2081" max="2081" width="16.109375" style="4" customWidth="1"/>
    <col min="2082" max="2304" width="9" style="4"/>
    <col min="2305" max="2305" width="1.77734375" style="4" customWidth="1"/>
    <col min="2306" max="2306" width="4.44140625" style="4" customWidth="1"/>
    <col min="2307" max="2307" width="20.21875" style="4" customWidth="1"/>
    <col min="2308" max="2308" width="12.44140625" style="4" customWidth="1"/>
    <col min="2309" max="2309" width="13.6640625" style="4" customWidth="1"/>
    <col min="2310" max="2310" width="17.88671875" style="4" customWidth="1"/>
    <col min="2311" max="2311" width="5.21875" style="4" customWidth="1"/>
    <col min="2312" max="2312" width="16.33203125" style="4" customWidth="1"/>
    <col min="2313" max="2313" width="16.6640625" style="4" customWidth="1"/>
    <col min="2314" max="2314" width="12.109375" style="4" customWidth="1"/>
    <col min="2315" max="2315" width="17.5546875" style="4" customWidth="1"/>
    <col min="2316" max="2316" width="11.88671875" style="4" customWidth="1"/>
    <col min="2317" max="2318" width="2.88671875" style="4" customWidth="1"/>
    <col min="2319" max="2319" width="5.21875" style="4" customWidth="1"/>
    <col min="2320" max="2321" width="2.88671875" style="4" customWidth="1"/>
    <col min="2322" max="2322" width="5.33203125" style="4" customWidth="1"/>
    <col min="2323" max="2324" width="2.88671875" style="4" customWidth="1"/>
    <col min="2325" max="2325" width="5.33203125" style="4" customWidth="1"/>
    <col min="2326" max="2327" width="2.88671875" style="4" customWidth="1"/>
    <col min="2328" max="2328" width="13.6640625" style="4" customWidth="1"/>
    <col min="2329" max="2329" width="3.109375" style="4" customWidth="1"/>
    <col min="2330" max="2330" width="15" style="4" customWidth="1"/>
    <col min="2331" max="2331" width="12.44140625" style="4" customWidth="1"/>
    <col min="2332" max="2332" width="17.21875" style="4" customWidth="1"/>
    <col min="2333" max="2333" width="5.109375" style="4" customWidth="1"/>
    <col min="2334" max="2334" width="15" style="4" customWidth="1"/>
    <col min="2335" max="2335" width="13.33203125" style="4" customWidth="1"/>
    <col min="2336" max="2336" width="15.6640625" style="4" customWidth="1"/>
    <col min="2337" max="2337" width="16.109375" style="4" customWidth="1"/>
    <col min="2338" max="2560" width="9" style="4"/>
    <col min="2561" max="2561" width="1.77734375" style="4" customWidth="1"/>
    <col min="2562" max="2562" width="4.44140625" style="4" customWidth="1"/>
    <col min="2563" max="2563" width="20.21875" style="4" customWidth="1"/>
    <col min="2564" max="2564" width="12.44140625" style="4" customWidth="1"/>
    <col min="2565" max="2565" width="13.6640625" style="4" customWidth="1"/>
    <col min="2566" max="2566" width="17.88671875" style="4" customWidth="1"/>
    <col min="2567" max="2567" width="5.21875" style="4" customWidth="1"/>
    <col min="2568" max="2568" width="16.33203125" style="4" customWidth="1"/>
    <col min="2569" max="2569" width="16.6640625" style="4" customWidth="1"/>
    <col min="2570" max="2570" width="12.109375" style="4" customWidth="1"/>
    <col min="2571" max="2571" width="17.5546875" style="4" customWidth="1"/>
    <col min="2572" max="2572" width="11.88671875" style="4" customWidth="1"/>
    <col min="2573" max="2574" width="2.88671875" style="4" customWidth="1"/>
    <col min="2575" max="2575" width="5.21875" style="4" customWidth="1"/>
    <col min="2576" max="2577" width="2.88671875" style="4" customWidth="1"/>
    <col min="2578" max="2578" width="5.33203125" style="4" customWidth="1"/>
    <col min="2579" max="2580" width="2.88671875" style="4" customWidth="1"/>
    <col min="2581" max="2581" width="5.33203125" style="4" customWidth="1"/>
    <col min="2582" max="2583" width="2.88671875" style="4" customWidth="1"/>
    <col min="2584" max="2584" width="13.6640625" style="4" customWidth="1"/>
    <col min="2585" max="2585" width="3.109375" style="4" customWidth="1"/>
    <col min="2586" max="2586" width="15" style="4" customWidth="1"/>
    <col min="2587" max="2587" width="12.44140625" style="4" customWidth="1"/>
    <col min="2588" max="2588" width="17.21875" style="4" customWidth="1"/>
    <col min="2589" max="2589" width="5.109375" style="4" customWidth="1"/>
    <col min="2590" max="2590" width="15" style="4" customWidth="1"/>
    <col min="2591" max="2591" width="13.33203125" style="4" customWidth="1"/>
    <col min="2592" max="2592" width="15.6640625" style="4" customWidth="1"/>
    <col min="2593" max="2593" width="16.109375" style="4" customWidth="1"/>
    <col min="2594" max="2816" width="9" style="4"/>
    <col min="2817" max="2817" width="1.77734375" style="4" customWidth="1"/>
    <col min="2818" max="2818" width="4.44140625" style="4" customWidth="1"/>
    <col min="2819" max="2819" width="20.21875" style="4" customWidth="1"/>
    <col min="2820" max="2820" width="12.44140625" style="4" customWidth="1"/>
    <col min="2821" max="2821" width="13.6640625" style="4" customWidth="1"/>
    <col min="2822" max="2822" width="17.88671875" style="4" customWidth="1"/>
    <col min="2823" max="2823" width="5.21875" style="4" customWidth="1"/>
    <col min="2824" max="2824" width="16.33203125" style="4" customWidth="1"/>
    <col min="2825" max="2825" width="16.6640625" style="4" customWidth="1"/>
    <col min="2826" max="2826" width="12.109375" style="4" customWidth="1"/>
    <col min="2827" max="2827" width="17.5546875" style="4" customWidth="1"/>
    <col min="2828" max="2828" width="11.88671875" style="4" customWidth="1"/>
    <col min="2829" max="2830" width="2.88671875" style="4" customWidth="1"/>
    <col min="2831" max="2831" width="5.21875" style="4" customWidth="1"/>
    <col min="2832" max="2833" width="2.88671875" style="4" customWidth="1"/>
    <col min="2834" max="2834" width="5.33203125" style="4" customWidth="1"/>
    <col min="2835" max="2836" width="2.88671875" style="4" customWidth="1"/>
    <col min="2837" max="2837" width="5.33203125" style="4" customWidth="1"/>
    <col min="2838" max="2839" width="2.88671875" style="4" customWidth="1"/>
    <col min="2840" max="2840" width="13.6640625" style="4" customWidth="1"/>
    <col min="2841" max="2841" width="3.109375" style="4" customWidth="1"/>
    <col min="2842" max="2842" width="15" style="4" customWidth="1"/>
    <col min="2843" max="2843" width="12.44140625" style="4" customWidth="1"/>
    <col min="2844" max="2844" width="17.21875" style="4" customWidth="1"/>
    <col min="2845" max="2845" width="5.109375" style="4" customWidth="1"/>
    <col min="2846" max="2846" width="15" style="4" customWidth="1"/>
    <col min="2847" max="2847" width="13.33203125" style="4" customWidth="1"/>
    <col min="2848" max="2848" width="15.6640625" style="4" customWidth="1"/>
    <col min="2849" max="2849" width="16.109375" style="4" customWidth="1"/>
    <col min="2850" max="3072" width="9" style="4"/>
    <col min="3073" max="3073" width="1.77734375" style="4" customWidth="1"/>
    <col min="3074" max="3074" width="4.44140625" style="4" customWidth="1"/>
    <col min="3075" max="3075" width="20.21875" style="4" customWidth="1"/>
    <col min="3076" max="3076" width="12.44140625" style="4" customWidth="1"/>
    <col min="3077" max="3077" width="13.6640625" style="4" customWidth="1"/>
    <col min="3078" max="3078" width="17.88671875" style="4" customWidth="1"/>
    <col min="3079" max="3079" width="5.21875" style="4" customWidth="1"/>
    <col min="3080" max="3080" width="16.33203125" style="4" customWidth="1"/>
    <col min="3081" max="3081" width="16.6640625" style="4" customWidth="1"/>
    <col min="3082" max="3082" width="12.109375" style="4" customWidth="1"/>
    <col min="3083" max="3083" width="17.5546875" style="4" customWidth="1"/>
    <col min="3084" max="3084" width="11.88671875" style="4" customWidth="1"/>
    <col min="3085" max="3086" width="2.88671875" style="4" customWidth="1"/>
    <col min="3087" max="3087" width="5.21875" style="4" customWidth="1"/>
    <col min="3088" max="3089" width="2.88671875" style="4" customWidth="1"/>
    <col min="3090" max="3090" width="5.33203125" style="4" customWidth="1"/>
    <col min="3091" max="3092" width="2.88671875" style="4" customWidth="1"/>
    <col min="3093" max="3093" width="5.33203125" style="4" customWidth="1"/>
    <col min="3094" max="3095" width="2.88671875" style="4" customWidth="1"/>
    <col min="3096" max="3096" width="13.6640625" style="4" customWidth="1"/>
    <col min="3097" max="3097" width="3.109375" style="4" customWidth="1"/>
    <col min="3098" max="3098" width="15" style="4" customWidth="1"/>
    <col min="3099" max="3099" width="12.44140625" style="4" customWidth="1"/>
    <col min="3100" max="3100" width="17.21875" style="4" customWidth="1"/>
    <col min="3101" max="3101" width="5.109375" style="4" customWidth="1"/>
    <col min="3102" max="3102" width="15" style="4" customWidth="1"/>
    <col min="3103" max="3103" width="13.33203125" style="4" customWidth="1"/>
    <col min="3104" max="3104" width="15.6640625" style="4" customWidth="1"/>
    <col min="3105" max="3105" width="16.109375" style="4" customWidth="1"/>
    <col min="3106" max="3328" width="9" style="4"/>
    <col min="3329" max="3329" width="1.77734375" style="4" customWidth="1"/>
    <col min="3330" max="3330" width="4.44140625" style="4" customWidth="1"/>
    <col min="3331" max="3331" width="20.21875" style="4" customWidth="1"/>
    <col min="3332" max="3332" width="12.44140625" style="4" customWidth="1"/>
    <col min="3333" max="3333" width="13.6640625" style="4" customWidth="1"/>
    <col min="3334" max="3334" width="17.88671875" style="4" customWidth="1"/>
    <col min="3335" max="3335" width="5.21875" style="4" customWidth="1"/>
    <col min="3336" max="3336" width="16.33203125" style="4" customWidth="1"/>
    <col min="3337" max="3337" width="16.6640625" style="4" customWidth="1"/>
    <col min="3338" max="3338" width="12.109375" style="4" customWidth="1"/>
    <col min="3339" max="3339" width="17.5546875" style="4" customWidth="1"/>
    <col min="3340" max="3340" width="11.88671875" style="4" customWidth="1"/>
    <col min="3341" max="3342" width="2.88671875" style="4" customWidth="1"/>
    <col min="3343" max="3343" width="5.21875" style="4" customWidth="1"/>
    <col min="3344" max="3345" width="2.88671875" style="4" customWidth="1"/>
    <col min="3346" max="3346" width="5.33203125" style="4" customWidth="1"/>
    <col min="3347" max="3348" width="2.88671875" style="4" customWidth="1"/>
    <col min="3349" max="3349" width="5.33203125" style="4" customWidth="1"/>
    <col min="3350" max="3351" width="2.88671875" style="4" customWidth="1"/>
    <col min="3352" max="3352" width="13.6640625" style="4" customWidth="1"/>
    <col min="3353" max="3353" width="3.109375" style="4" customWidth="1"/>
    <col min="3354" max="3354" width="15" style="4" customWidth="1"/>
    <col min="3355" max="3355" width="12.44140625" style="4" customWidth="1"/>
    <col min="3356" max="3356" width="17.21875" style="4" customWidth="1"/>
    <col min="3357" max="3357" width="5.109375" style="4" customWidth="1"/>
    <col min="3358" max="3358" width="15" style="4" customWidth="1"/>
    <col min="3359" max="3359" width="13.33203125" style="4" customWidth="1"/>
    <col min="3360" max="3360" width="15.6640625" style="4" customWidth="1"/>
    <col min="3361" max="3361" width="16.109375" style="4" customWidth="1"/>
    <col min="3362" max="3584" width="9" style="4"/>
    <col min="3585" max="3585" width="1.77734375" style="4" customWidth="1"/>
    <col min="3586" max="3586" width="4.44140625" style="4" customWidth="1"/>
    <col min="3587" max="3587" width="20.21875" style="4" customWidth="1"/>
    <col min="3588" max="3588" width="12.44140625" style="4" customWidth="1"/>
    <col min="3589" max="3589" width="13.6640625" style="4" customWidth="1"/>
    <col min="3590" max="3590" width="17.88671875" style="4" customWidth="1"/>
    <col min="3591" max="3591" width="5.21875" style="4" customWidth="1"/>
    <col min="3592" max="3592" width="16.33203125" style="4" customWidth="1"/>
    <col min="3593" max="3593" width="16.6640625" style="4" customWidth="1"/>
    <col min="3594" max="3594" width="12.109375" style="4" customWidth="1"/>
    <col min="3595" max="3595" width="17.5546875" style="4" customWidth="1"/>
    <col min="3596" max="3596" width="11.88671875" style="4" customWidth="1"/>
    <col min="3597" max="3598" width="2.88671875" style="4" customWidth="1"/>
    <col min="3599" max="3599" width="5.21875" style="4" customWidth="1"/>
    <col min="3600" max="3601" width="2.88671875" style="4" customWidth="1"/>
    <col min="3602" max="3602" width="5.33203125" style="4" customWidth="1"/>
    <col min="3603" max="3604" width="2.88671875" style="4" customWidth="1"/>
    <col min="3605" max="3605" width="5.33203125" style="4" customWidth="1"/>
    <col min="3606" max="3607" width="2.88671875" style="4" customWidth="1"/>
    <col min="3608" max="3608" width="13.6640625" style="4" customWidth="1"/>
    <col min="3609" max="3609" width="3.109375" style="4" customWidth="1"/>
    <col min="3610" max="3610" width="15" style="4" customWidth="1"/>
    <col min="3611" max="3611" width="12.44140625" style="4" customWidth="1"/>
    <col min="3612" max="3612" width="17.21875" style="4" customWidth="1"/>
    <col min="3613" max="3613" width="5.109375" style="4" customWidth="1"/>
    <col min="3614" max="3614" width="15" style="4" customWidth="1"/>
    <col min="3615" max="3615" width="13.33203125" style="4" customWidth="1"/>
    <col min="3616" max="3616" width="15.6640625" style="4" customWidth="1"/>
    <col min="3617" max="3617" width="16.109375" style="4" customWidth="1"/>
    <col min="3618" max="3840" width="9" style="4"/>
    <col min="3841" max="3841" width="1.77734375" style="4" customWidth="1"/>
    <col min="3842" max="3842" width="4.44140625" style="4" customWidth="1"/>
    <col min="3843" max="3843" width="20.21875" style="4" customWidth="1"/>
    <col min="3844" max="3844" width="12.44140625" style="4" customWidth="1"/>
    <col min="3845" max="3845" width="13.6640625" style="4" customWidth="1"/>
    <col min="3846" max="3846" width="17.88671875" style="4" customWidth="1"/>
    <col min="3847" max="3847" width="5.21875" style="4" customWidth="1"/>
    <col min="3848" max="3848" width="16.33203125" style="4" customWidth="1"/>
    <col min="3849" max="3849" width="16.6640625" style="4" customWidth="1"/>
    <col min="3850" max="3850" width="12.109375" style="4" customWidth="1"/>
    <col min="3851" max="3851" width="17.5546875" style="4" customWidth="1"/>
    <col min="3852" max="3852" width="11.88671875" style="4" customWidth="1"/>
    <col min="3853" max="3854" width="2.88671875" style="4" customWidth="1"/>
    <col min="3855" max="3855" width="5.21875" style="4" customWidth="1"/>
    <col min="3856" max="3857" width="2.88671875" style="4" customWidth="1"/>
    <col min="3858" max="3858" width="5.33203125" style="4" customWidth="1"/>
    <col min="3859" max="3860" width="2.88671875" style="4" customWidth="1"/>
    <col min="3861" max="3861" width="5.33203125" style="4" customWidth="1"/>
    <col min="3862" max="3863" width="2.88671875" style="4" customWidth="1"/>
    <col min="3864" max="3864" width="13.6640625" style="4" customWidth="1"/>
    <col min="3865" max="3865" width="3.109375" style="4" customWidth="1"/>
    <col min="3866" max="3866" width="15" style="4" customWidth="1"/>
    <col min="3867" max="3867" width="12.44140625" style="4" customWidth="1"/>
    <col min="3868" max="3868" width="17.21875" style="4" customWidth="1"/>
    <col min="3869" max="3869" width="5.109375" style="4" customWidth="1"/>
    <col min="3870" max="3870" width="15" style="4" customWidth="1"/>
    <col min="3871" max="3871" width="13.33203125" style="4" customWidth="1"/>
    <col min="3872" max="3872" width="15.6640625" style="4" customWidth="1"/>
    <col min="3873" max="3873" width="16.109375" style="4" customWidth="1"/>
    <col min="3874" max="4096" width="9" style="4"/>
    <col min="4097" max="4097" width="1.77734375" style="4" customWidth="1"/>
    <col min="4098" max="4098" width="4.44140625" style="4" customWidth="1"/>
    <col min="4099" max="4099" width="20.21875" style="4" customWidth="1"/>
    <col min="4100" max="4100" width="12.44140625" style="4" customWidth="1"/>
    <col min="4101" max="4101" width="13.6640625" style="4" customWidth="1"/>
    <col min="4102" max="4102" width="17.88671875" style="4" customWidth="1"/>
    <col min="4103" max="4103" width="5.21875" style="4" customWidth="1"/>
    <col min="4104" max="4104" width="16.33203125" style="4" customWidth="1"/>
    <col min="4105" max="4105" width="16.6640625" style="4" customWidth="1"/>
    <col min="4106" max="4106" width="12.109375" style="4" customWidth="1"/>
    <col min="4107" max="4107" width="17.5546875" style="4" customWidth="1"/>
    <col min="4108" max="4108" width="11.88671875" style="4" customWidth="1"/>
    <col min="4109" max="4110" width="2.88671875" style="4" customWidth="1"/>
    <col min="4111" max="4111" width="5.21875" style="4" customWidth="1"/>
    <col min="4112" max="4113" width="2.88671875" style="4" customWidth="1"/>
    <col min="4114" max="4114" width="5.33203125" style="4" customWidth="1"/>
    <col min="4115" max="4116" width="2.88671875" style="4" customWidth="1"/>
    <col min="4117" max="4117" width="5.33203125" style="4" customWidth="1"/>
    <col min="4118" max="4119" width="2.88671875" style="4" customWidth="1"/>
    <col min="4120" max="4120" width="13.6640625" style="4" customWidth="1"/>
    <col min="4121" max="4121" width="3.109375" style="4" customWidth="1"/>
    <col min="4122" max="4122" width="15" style="4" customWidth="1"/>
    <col min="4123" max="4123" width="12.44140625" style="4" customWidth="1"/>
    <col min="4124" max="4124" width="17.21875" style="4" customWidth="1"/>
    <col min="4125" max="4125" width="5.109375" style="4" customWidth="1"/>
    <col min="4126" max="4126" width="15" style="4" customWidth="1"/>
    <col min="4127" max="4127" width="13.33203125" style="4" customWidth="1"/>
    <col min="4128" max="4128" width="15.6640625" style="4" customWidth="1"/>
    <col min="4129" max="4129" width="16.109375" style="4" customWidth="1"/>
    <col min="4130" max="4352" width="9" style="4"/>
    <col min="4353" max="4353" width="1.77734375" style="4" customWidth="1"/>
    <col min="4354" max="4354" width="4.44140625" style="4" customWidth="1"/>
    <col min="4355" max="4355" width="20.21875" style="4" customWidth="1"/>
    <col min="4356" max="4356" width="12.44140625" style="4" customWidth="1"/>
    <col min="4357" max="4357" width="13.6640625" style="4" customWidth="1"/>
    <col min="4358" max="4358" width="17.88671875" style="4" customWidth="1"/>
    <col min="4359" max="4359" width="5.21875" style="4" customWidth="1"/>
    <col min="4360" max="4360" width="16.33203125" style="4" customWidth="1"/>
    <col min="4361" max="4361" width="16.6640625" style="4" customWidth="1"/>
    <col min="4362" max="4362" width="12.109375" style="4" customWidth="1"/>
    <col min="4363" max="4363" width="17.5546875" style="4" customWidth="1"/>
    <col min="4364" max="4364" width="11.88671875" style="4" customWidth="1"/>
    <col min="4365" max="4366" width="2.88671875" style="4" customWidth="1"/>
    <col min="4367" max="4367" width="5.21875" style="4" customWidth="1"/>
    <col min="4368" max="4369" width="2.88671875" style="4" customWidth="1"/>
    <col min="4370" max="4370" width="5.33203125" style="4" customWidth="1"/>
    <col min="4371" max="4372" width="2.88671875" style="4" customWidth="1"/>
    <col min="4373" max="4373" width="5.33203125" style="4" customWidth="1"/>
    <col min="4374" max="4375" width="2.88671875" style="4" customWidth="1"/>
    <col min="4376" max="4376" width="13.6640625" style="4" customWidth="1"/>
    <col min="4377" max="4377" width="3.109375" style="4" customWidth="1"/>
    <col min="4378" max="4378" width="15" style="4" customWidth="1"/>
    <col min="4379" max="4379" width="12.44140625" style="4" customWidth="1"/>
    <col min="4380" max="4380" width="17.21875" style="4" customWidth="1"/>
    <col min="4381" max="4381" width="5.109375" style="4" customWidth="1"/>
    <col min="4382" max="4382" width="15" style="4" customWidth="1"/>
    <col min="4383" max="4383" width="13.33203125" style="4" customWidth="1"/>
    <col min="4384" max="4384" width="15.6640625" style="4" customWidth="1"/>
    <col min="4385" max="4385" width="16.109375" style="4" customWidth="1"/>
    <col min="4386" max="4608" width="9" style="4"/>
    <col min="4609" max="4609" width="1.77734375" style="4" customWidth="1"/>
    <col min="4610" max="4610" width="4.44140625" style="4" customWidth="1"/>
    <col min="4611" max="4611" width="20.21875" style="4" customWidth="1"/>
    <col min="4612" max="4612" width="12.44140625" style="4" customWidth="1"/>
    <col min="4613" max="4613" width="13.6640625" style="4" customWidth="1"/>
    <col min="4614" max="4614" width="17.88671875" style="4" customWidth="1"/>
    <col min="4615" max="4615" width="5.21875" style="4" customWidth="1"/>
    <col min="4616" max="4616" width="16.33203125" style="4" customWidth="1"/>
    <col min="4617" max="4617" width="16.6640625" style="4" customWidth="1"/>
    <col min="4618" max="4618" width="12.109375" style="4" customWidth="1"/>
    <col min="4619" max="4619" width="17.5546875" style="4" customWidth="1"/>
    <col min="4620" max="4620" width="11.88671875" style="4" customWidth="1"/>
    <col min="4621" max="4622" width="2.88671875" style="4" customWidth="1"/>
    <col min="4623" max="4623" width="5.21875" style="4" customWidth="1"/>
    <col min="4624" max="4625" width="2.88671875" style="4" customWidth="1"/>
    <col min="4626" max="4626" width="5.33203125" style="4" customWidth="1"/>
    <col min="4627" max="4628" width="2.88671875" style="4" customWidth="1"/>
    <col min="4629" max="4629" width="5.33203125" style="4" customWidth="1"/>
    <col min="4630" max="4631" width="2.88671875" style="4" customWidth="1"/>
    <col min="4632" max="4632" width="13.6640625" style="4" customWidth="1"/>
    <col min="4633" max="4633" width="3.109375" style="4" customWidth="1"/>
    <col min="4634" max="4634" width="15" style="4" customWidth="1"/>
    <col min="4635" max="4635" width="12.44140625" style="4" customWidth="1"/>
    <col min="4636" max="4636" width="17.21875" style="4" customWidth="1"/>
    <col min="4637" max="4637" width="5.109375" style="4" customWidth="1"/>
    <col min="4638" max="4638" width="15" style="4" customWidth="1"/>
    <col min="4639" max="4639" width="13.33203125" style="4" customWidth="1"/>
    <col min="4640" max="4640" width="15.6640625" style="4" customWidth="1"/>
    <col min="4641" max="4641" width="16.109375" style="4" customWidth="1"/>
    <col min="4642" max="4864" width="9" style="4"/>
    <col min="4865" max="4865" width="1.77734375" style="4" customWidth="1"/>
    <col min="4866" max="4866" width="4.44140625" style="4" customWidth="1"/>
    <col min="4867" max="4867" width="20.21875" style="4" customWidth="1"/>
    <col min="4868" max="4868" width="12.44140625" style="4" customWidth="1"/>
    <col min="4869" max="4869" width="13.6640625" style="4" customWidth="1"/>
    <col min="4870" max="4870" width="17.88671875" style="4" customWidth="1"/>
    <col min="4871" max="4871" width="5.21875" style="4" customWidth="1"/>
    <col min="4872" max="4872" width="16.33203125" style="4" customWidth="1"/>
    <col min="4873" max="4873" width="16.6640625" style="4" customWidth="1"/>
    <col min="4874" max="4874" width="12.109375" style="4" customWidth="1"/>
    <col min="4875" max="4875" width="17.5546875" style="4" customWidth="1"/>
    <col min="4876" max="4876" width="11.88671875" style="4" customWidth="1"/>
    <col min="4877" max="4878" width="2.88671875" style="4" customWidth="1"/>
    <col min="4879" max="4879" width="5.21875" style="4" customWidth="1"/>
    <col min="4880" max="4881" width="2.88671875" style="4" customWidth="1"/>
    <col min="4882" max="4882" width="5.33203125" style="4" customWidth="1"/>
    <col min="4883" max="4884" width="2.88671875" style="4" customWidth="1"/>
    <col min="4885" max="4885" width="5.33203125" style="4" customWidth="1"/>
    <col min="4886" max="4887" width="2.88671875" style="4" customWidth="1"/>
    <col min="4888" max="4888" width="13.6640625" style="4" customWidth="1"/>
    <col min="4889" max="4889" width="3.109375" style="4" customWidth="1"/>
    <col min="4890" max="4890" width="15" style="4" customWidth="1"/>
    <col min="4891" max="4891" width="12.44140625" style="4" customWidth="1"/>
    <col min="4892" max="4892" width="17.21875" style="4" customWidth="1"/>
    <col min="4893" max="4893" width="5.109375" style="4" customWidth="1"/>
    <col min="4894" max="4894" width="15" style="4" customWidth="1"/>
    <col min="4895" max="4895" width="13.33203125" style="4" customWidth="1"/>
    <col min="4896" max="4896" width="15.6640625" style="4" customWidth="1"/>
    <col min="4897" max="4897" width="16.109375" style="4" customWidth="1"/>
    <col min="4898" max="5120" width="9" style="4"/>
    <col min="5121" max="5121" width="1.77734375" style="4" customWidth="1"/>
    <col min="5122" max="5122" width="4.44140625" style="4" customWidth="1"/>
    <col min="5123" max="5123" width="20.21875" style="4" customWidth="1"/>
    <col min="5124" max="5124" width="12.44140625" style="4" customWidth="1"/>
    <col min="5125" max="5125" width="13.6640625" style="4" customWidth="1"/>
    <col min="5126" max="5126" width="17.88671875" style="4" customWidth="1"/>
    <col min="5127" max="5127" width="5.21875" style="4" customWidth="1"/>
    <col min="5128" max="5128" width="16.33203125" style="4" customWidth="1"/>
    <col min="5129" max="5129" width="16.6640625" style="4" customWidth="1"/>
    <col min="5130" max="5130" width="12.109375" style="4" customWidth="1"/>
    <col min="5131" max="5131" width="17.5546875" style="4" customWidth="1"/>
    <col min="5132" max="5132" width="11.88671875" style="4" customWidth="1"/>
    <col min="5133" max="5134" width="2.88671875" style="4" customWidth="1"/>
    <col min="5135" max="5135" width="5.21875" style="4" customWidth="1"/>
    <col min="5136" max="5137" width="2.88671875" style="4" customWidth="1"/>
    <col min="5138" max="5138" width="5.33203125" style="4" customWidth="1"/>
    <col min="5139" max="5140" width="2.88671875" style="4" customWidth="1"/>
    <col min="5141" max="5141" width="5.33203125" style="4" customWidth="1"/>
    <col min="5142" max="5143" width="2.88671875" style="4" customWidth="1"/>
    <col min="5144" max="5144" width="13.6640625" style="4" customWidth="1"/>
    <col min="5145" max="5145" width="3.109375" style="4" customWidth="1"/>
    <col min="5146" max="5146" width="15" style="4" customWidth="1"/>
    <col min="5147" max="5147" width="12.44140625" style="4" customWidth="1"/>
    <col min="5148" max="5148" width="17.21875" style="4" customWidth="1"/>
    <col min="5149" max="5149" width="5.109375" style="4" customWidth="1"/>
    <col min="5150" max="5150" width="15" style="4" customWidth="1"/>
    <col min="5151" max="5151" width="13.33203125" style="4" customWidth="1"/>
    <col min="5152" max="5152" width="15.6640625" style="4" customWidth="1"/>
    <col min="5153" max="5153" width="16.109375" style="4" customWidth="1"/>
    <col min="5154" max="5376" width="9" style="4"/>
    <col min="5377" max="5377" width="1.77734375" style="4" customWidth="1"/>
    <col min="5378" max="5378" width="4.44140625" style="4" customWidth="1"/>
    <col min="5379" max="5379" width="20.21875" style="4" customWidth="1"/>
    <col min="5380" max="5380" width="12.44140625" style="4" customWidth="1"/>
    <col min="5381" max="5381" width="13.6640625" style="4" customWidth="1"/>
    <col min="5382" max="5382" width="17.88671875" style="4" customWidth="1"/>
    <col min="5383" max="5383" width="5.21875" style="4" customWidth="1"/>
    <col min="5384" max="5384" width="16.33203125" style="4" customWidth="1"/>
    <col min="5385" max="5385" width="16.6640625" style="4" customWidth="1"/>
    <col min="5386" max="5386" width="12.109375" style="4" customWidth="1"/>
    <col min="5387" max="5387" width="17.5546875" style="4" customWidth="1"/>
    <col min="5388" max="5388" width="11.88671875" style="4" customWidth="1"/>
    <col min="5389" max="5390" width="2.88671875" style="4" customWidth="1"/>
    <col min="5391" max="5391" width="5.21875" style="4" customWidth="1"/>
    <col min="5392" max="5393" width="2.88671875" style="4" customWidth="1"/>
    <col min="5394" max="5394" width="5.33203125" style="4" customWidth="1"/>
    <col min="5395" max="5396" width="2.88671875" style="4" customWidth="1"/>
    <col min="5397" max="5397" width="5.33203125" style="4" customWidth="1"/>
    <col min="5398" max="5399" width="2.88671875" style="4" customWidth="1"/>
    <col min="5400" max="5400" width="13.6640625" style="4" customWidth="1"/>
    <col min="5401" max="5401" width="3.109375" style="4" customWidth="1"/>
    <col min="5402" max="5402" width="15" style="4" customWidth="1"/>
    <col min="5403" max="5403" width="12.44140625" style="4" customWidth="1"/>
    <col min="5404" max="5404" width="17.21875" style="4" customWidth="1"/>
    <col min="5405" max="5405" width="5.109375" style="4" customWidth="1"/>
    <col min="5406" max="5406" width="15" style="4" customWidth="1"/>
    <col min="5407" max="5407" width="13.33203125" style="4" customWidth="1"/>
    <col min="5408" max="5408" width="15.6640625" style="4" customWidth="1"/>
    <col min="5409" max="5409" width="16.109375" style="4" customWidth="1"/>
    <col min="5410" max="5632" width="9" style="4"/>
    <col min="5633" max="5633" width="1.77734375" style="4" customWidth="1"/>
    <col min="5634" max="5634" width="4.44140625" style="4" customWidth="1"/>
    <col min="5635" max="5635" width="20.21875" style="4" customWidth="1"/>
    <col min="5636" max="5636" width="12.44140625" style="4" customWidth="1"/>
    <col min="5637" max="5637" width="13.6640625" style="4" customWidth="1"/>
    <col min="5638" max="5638" width="17.88671875" style="4" customWidth="1"/>
    <col min="5639" max="5639" width="5.21875" style="4" customWidth="1"/>
    <col min="5640" max="5640" width="16.33203125" style="4" customWidth="1"/>
    <col min="5641" max="5641" width="16.6640625" style="4" customWidth="1"/>
    <col min="5642" max="5642" width="12.109375" style="4" customWidth="1"/>
    <col min="5643" max="5643" width="17.5546875" style="4" customWidth="1"/>
    <col min="5644" max="5644" width="11.88671875" style="4" customWidth="1"/>
    <col min="5645" max="5646" width="2.88671875" style="4" customWidth="1"/>
    <col min="5647" max="5647" width="5.21875" style="4" customWidth="1"/>
    <col min="5648" max="5649" width="2.88671875" style="4" customWidth="1"/>
    <col min="5650" max="5650" width="5.33203125" style="4" customWidth="1"/>
    <col min="5651" max="5652" width="2.88671875" style="4" customWidth="1"/>
    <col min="5653" max="5653" width="5.33203125" style="4" customWidth="1"/>
    <col min="5654" max="5655" width="2.88671875" style="4" customWidth="1"/>
    <col min="5656" max="5656" width="13.6640625" style="4" customWidth="1"/>
    <col min="5657" max="5657" width="3.109375" style="4" customWidth="1"/>
    <col min="5658" max="5658" width="15" style="4" customWidth="1"/>
    <col min="5659" max="5659" width="12.44140625" style="4" customWidth="1"/>
    <col min="5660" max="5660" width="17.21875" style="4" customWidth="1"/>
    <col min="5661" max="5661" width="5.109375" style="4" customWidth="1"/>
    <col min="5662" max="5662" width="15" style="4" customWidth="1"/>
    <col min="5663" max="5663" width="13.33203125" style="4" customWidth="1"/>
    <col min="5664" max="5664" width="15.6640625" style="4" customWidth="1"/>
    <col min="5665" max="5665" width="16.109375" style="4" customWidth="1"/>
    <col min="5666" max="5888" width="9" style="4"/>
    <col min="5889" max="5889" width="1.77734375" style="4" customWidth="1"/>
    <col min="5890" max="5890" width="4.44140625" style="4" customWidth="1"/>
    <col min="5891" max="5891" width="20.21875" style="4" customWidth="1"/>
    <col min="5892" max="5892" width="12.44140625" style="4" customWidth="1"/>
    <col min="5893" max="5893" width="13.6640625" style="4" customWidth="1"/>
    <col min="5894" max="5894" width="17.88671875" style="4" customWidth="1"/>
    <col min="5895" max="5895" width="5.21875" style="4" customWidth="1"/>
    <col min="5896" max="5896" width="16.33203125" style="4" customWidth="1"/>
    <col min="5897" max="5897" width="16.6640625" style="4" customWidth="1"/>
    <col min="5898" max="5898" width="12.109375" style="4" customWidth="1"/>
    <col min="5899" max="5899" width="17.5546875" style="4" customWidth="1"/>
    <col min="5900" max="5900" width="11.88671875" style="4" customWidth="1"/>
    <col min="5901" max="5902" width="2.88671875" style="4" customWidth="1"/>
    <col min="5903" max="5903" width="5.21875" style="4" customWidth="1"/>
    <col min="5904" max="5905" width="2.88671875" style="4" customWidth="1"/>
    <col min="5906" max="5906" width="5.33203125" style="4" customWidth="1"/>
    <col min="5907" max="5908" width="2.88671875" style="4" customWidth="1"/>
    <col min="5909" max="5909" width="5.33203125" style="4" customWidth="1"/>
    <col min="5910" max="5911" width="2.88671875" style="4" customWidth="1"/>
    <col min="5912" max="5912" width="13.6640625" style="4" customWidth="1"/>
    <col min="5913" max="5913" width="3.109375" style="4" customWidth="1"/>
    <col min="5914" max="5914" width="15" style="4" customWidth="1"/>
    <col min="5915" max="5915" width="12.44140625" style="4" customWidth="1"/>
    <col min="5916" max="5916" width="17.21875" style="4" customWidth="1"/>
    <col min="5917" max="5917" width="5.109375" style="4" customWidth="1"/>
    <col min="5918" max="5918" width="15" style="4" customWidth="1"/>
    <col min="5919" max="5919" width="13.33203125" style="4" customWidth="1"/>
    <col min="5920" max="5920" width="15.6640625" style="4" customWidth="1"/>
    <col min="5921" max="5921" width="16.109375" style="4" customWidth="1"/>
    <col min="5922" max="6144" width="9" style="4"/>
    <col min="6145" max="6145" width="1.77734375" style="4" customWidth="1"/>
    <col min="6146" max="6146" width="4.44140625" style="4" customWidth="1"/>
    <col min="6147" max="6147" width="20.21875" style="4" customWidth="1"/>
    <col min="6148" max="6148" width="12.44140625" style="4" customWidth="1"/>
    <col min="6149" max="6149" width="13.6640625" style="4" customWidth="1"/>
    <col min="6150" max="6150" width="17.88671875" style="4" customWidth="1"/>
    <col min="6151" max="6151" width="5.21875" style="4" customWidth="1"/>
    <col min="6152" max="6152" width="16.33203125" style="4" customWidth="1"/>
    <col min="6153" max="6153" width="16.6640625" style="4" customWidth="1"/>
    <col min="6154" max="6154" width="12.109375" style="4" customWidth="1"/>
    <col min="6155" max="6155" width="17.5546875" style="4" customWidth="1"/>
    <col min="6156" max="6156" width="11.88671875" style="4" customWidth="1"/>
    <col min="6157" max="6158" width="2.88671875" style="4" customWidth="1"/>
    <col min="6159" max="6159" width="5.21875" style="4" customWidth="1"/>
    <col min="6160" max="6161" width="2.88671875" style="4" customWidth="1"/>
    <col min="6162" max="6162" width="5.33203125" style="4" customWidth="1"/>
    <col min="6163" max="6164" width="2.88671875" style="4" customWidth="1"/>
    <col min="6165" max="6165" width="5.33203125" style="4" customWidth="1"/>
    <col min="6166" max="6167" width="2.88671875" style="4" customWidth="1"/>
    <col min="6168" max="6168" width="13.6640625" style="4" customWidth="1"/>
    <col min="6169" max="6169" width="3.109375" style="4" customWidth="1"/>
    <col min="6170" max="6170" width="15" style="4" customWidth="1"/>
    <col min="6171" max="6171" width="12.44140625" style="4" customWidth="1"/>
    <col min="6172" max="6172" width="17.21875" style="4" customWidth="1"/>
    <col min="6173" max="6173" width="5.109375" style="4" customWidth="1"/>
    <col min="6174" max="6174" width="15" style="4" customWidth="1"/>
    <col min="6175" max="6175" width="13.33203125" style="4" customWidth="1"/>
    <col min="6176" max="6176" width="15.6640625" style="4" customWidth="1"/>
    <col min="6177" max="6177" width="16.109375" style="4" customWidth="1"/>
    <col min="6178" max="6400" width="9" style="4"/>
    <col min="6401" max="6401" width="1.77734375" style="4" customWidth="1"/>
    <col min="6402" max="6402" width="4.44140625" style="4" customWidth="1"/>
    <col min="6403" max="6403" width="20.21875" style="4" customWidth="1"/>
    <col min="6404" max="6404" width="12.44140625" style="4" customWidth="1"/>
    <col min="6405" max="6405" width="13.6640625" style="4" customWidth="1"/>
    <col min="6406" max="6406" width="17.88671875" style="4" customWidth="1"/>
    <col min="6407" max="6407" width="5.21875" style="4" customWidth="1"/>
    <col min="6408" max="6408" width="16.33203125" style="4" customWidth="1"/>
    <col min="6409" max="6409" width="16.6640625" style="4" customWidth="1"/>
    <col min="6410" max="6410" width="12.109375" style="4" customWidth="1"/>
    <col min="6411" max="6411" width="17.5546875" style="4" customWidth="1"/>
    <col min="6412" max="6412" width="11.88671875" style="4" customWidth="1"/>
    <col min="6413" max="6414" width="2.88671875" style="4" customWidth="1"/>
    <col min="6415" max="6415" width="5.21875" style="4" customWidth="1"/>
    <col min="6416" max="6417" width="2.88671875" style="4" customWidth="1"/>
    <col min="6418" max="6418" width="5.33203125" style="4" customWidth="1"/>
    <col min="6419" max="6420" width="2.88671875" style="4" customWidth="1"/>
    <col min="6421" max="6421" width="5.33203125" style="4" customWidth="1"/>
    <col min="6422" max="6423" width="2.88671875" style="4" customWidth="1"/>
    <col min="6424" max="6424" width="13.6640625" style="4" customWidth="1"/>
    <col min="6425" max="6425" width="3.109375" style="4" customWidth="1"/>
    <col min="6426" max="6426" width="15" style="4" customWidth="1"/>
    <col min="6427" max="6427" width="12.44140625" style="4" customWidth="1"/>
    <col min="6428" max="6428" width="17.21875" style="4" customWidth="1"/>
    <col min="6429" max="6429" width="5.109375" style="4" customWidth="1"/>
    <col min="6430" max="6430" width="15" style="4" customWidth="1"/>
    <col min="6431" max="6431" width="13.33203125" style="4" customWidth="1"/>
    <col min="6432" max="6432" width="15.6640625" style="4" customWidth="1"/>
    <col min="6433" max="6433" width="16.109375" style="4" customWidth="1"/>
    <col min="6434" max="6656" width="9" style="4"/>
    <col min="6657" max="6657" width="1.77734375" style="4" customWidth="1"/>
    <col min="6658" max="6658" width="4.44140625" style="4" customWidth="1"/>
    <col min="6659" max="6659" width="20.21875" style="4" customWidth="1"/>
    <col min="6660" max="6660" width="12.44140625" style="4" customWidth="1"/>
    <col min="6661" max="6661" width="13.6640625" style="4" customWidth="1"/>
    <col min="6662" max="6662" width="17.88671875" style="4" customWidth="1"/>
    <col min="6663" max="6663" width="5.21875" style="4" customWidth="1"/>
    <col min="6664" max="6664" width="16.33203125" style="4" customWidth="1"/>
    <col min="6665" max="6665" width="16.6640625" style="4" customWidth="1"/>
    <col min="6666" max="6666" width="12.109375" style="4" customWidth="1"/>
    <col min="6667" max="6667" width="17.5546875" style="4" customWidth="1"/>
    <col min="6668" max="6668" width="11.88671875" style="4" customWidth="1"/>
    <col min="6669" max="6670" width="2.88671875" style="4" customWidth="1"/>
    <col min="6671" max="6671" width="5.21875" style="4" customWidth="1"/>
    <col min="6672" max="6673" width="2.88671875" style="4" customWidth="1"/>
    <col min="6674" max="6674" width="5.33203125" style="4" customWidth="1"/>
    <col min="6675" max="6676" width="2.88671875" style="4" customWidth="1"/>
    <col min="6677" max="6677" width="5.33203125" style="4" customWidth="1"/>
    <col min="6678" max="6679" width="2.88671875" style="4" customWidth="1"/>
    <col min="6680" max="6680" width="13.6640625" style="4" customWidth="1"/>
    <col min="6681" max="6681" width="3.109375" style="4" customWidth="1"/>
    <col min="6682" max="6682" width="15" style="4" customWidth="1"/>
    <col min="6683" max="6683" width="12.44140625" style="4" customWidth="1"/>
    <col min="6684" max="6684" width="17.21875" style="4" customWidth="1"/>
    <col min="6685" max="6685" width="5.109375" style="4" customWidth="1"/>
    <col min="6686" max="6686" width="15" style="4" customWidth="1"/>
    <col min="6687" max="6687" width="13.33203125" style="4" customWidth="1"/>
    <col min="6688" max="6688" width="15.6640625" style="4" customWidth="1"/>
    <col min="6689" max="6689" width="16.109375" style="4" customWidth="1"/>
    <col min="6690" max="6912" width="9" style="4"/>
    <col min="6913" max="6913" width="1.77734375" style="4" customWidth="1"/>
    <col min="6914" max="6914" width="4.44140625" style="4" customWidth="1"/>
    <col min="6915" max="6915" width="20.21875" style="4" customWidth="1"/>
    <col min="6916" max="6916" width="12.44140625" style="4" customWidth="1"/>
    <col min="6917" max="6917" width="13.6640625" style="4" customWidth="1"/>
    <col min="6918" max="6918" width="17.88671875" style="4" customWidth="1"/>
    <col min="6919" max="6919" width="5.21875" style="4" customWidth="1"/>
    <col min="6920" max="6920" width="16.33203125" style="4" customWidth="1"/>
    <col min="6921" max="6921" width="16.6640625" style="4" customWidth="1"/>
    <col min="6922" max="6922" width="12.109375" style="4" customWidth="1"/>
    <col min="6923" max="6923" width="17.5546875" style="4" customWidth="1"/>
    <col min="6924" max="6924" width="11.88671875" style="4" customWidth="1"/>
    <col min="6925" max="6926" width="2.88671875" style="4" customWidth="1"/>
    <col min="6927" max="6927" width="5.21875" style="4" customWidth="1"/>
    <col min="6928" max="6929" width="2.88671875" style="4" customWidth="1"/>
    <col min="6930" max="6930" width="5.33203125" style="4" customWidth="1"/>
    <col min="6931" max="6932" width="2.88671875" style="4" customWidth="1"/>
    <col min="6933" max="6933" width="5.33203125" style="4" customWidth="1"/>
    <col min="6934" max="6935" width="2.88671875" style="4" customWidth="1"/>
    <col min="6936" max="6936" width="13.6640625" style="4" customWidth="1"/>
    <col min="6937" max="6937" width="3.109375" style="4" customWidth="1"/>
    <col min="6938" max="6938" width="15" style="4" customWidth="1"/>
    <col min="6939" max="6939" width="12.44140625" style="4" customWidth="1"/>
    <col min="6940" max="6940" width="17.21875" style="4" customWidth="1"/>
    <col min="6941" max="6941" width="5.109375" style="4" customWidth="1"/>
    <col min="6942" max="6942" width="15" style="4" customWidth="1"/>
    <col min="6943" max="6943" width="13.33203125" style="4" customWidth="1"/>
    <col min="6944" max="6944" width="15.6640625" style="4" customWidth="1"/>
    <col min="6945" max="6945" width="16.109375" style="4" customWidth="1"/>
    <col min="6946" max="7168" width="9" style="4"/>
    <col min="7169" max="7169" width="1.77734375" style="4" customWidth="1"/>
    <col min="7170" max="7170" width="4.44140625" style="4" customWidth="1"/>
    <col min="7171" max="7171" width="20.21875" style="4" customWidth="1"/>
    <col min="7172" max="7172" width="12.44140625" style="4" customWidth="1"/>
    <col min="7173" max="7173" width="13.6640625" style="4" customWidth="1"/>
    <col min="7174" max="7174" width="17.88671875" style="4" customWidth="1"/>
    <col min="7175" max="7175" width="5.21875" style="4" customWidth="1"/>
    <col min="7176" max="7176" width="16.33203125" style="4" customWidth="1"/>
    <col min="7177" max="7177" width="16.6640625" style="4" customWidth="1"/>
    <col min="7178" max="7178" width="12.109375" style="4" customWidth="1"/>
    <col min="7179" max="7179" width="17.5546875" style="4" customWidth="1"/>
    <col min="7180" max="7180" width="11.88671875" style="4" customWidth="1"/>
    <col min="7181" max="7182" width="2.88671875" style="4" customWidth="1"/>
    <col min="7183" max="7183" width="5.21875" style="4" customWidth="1"/>
    <col min="7184" max="7185" width="2.88671875" style="4" customWidth="1"/>
    <col min="7186" max="7186" width="5.33203125" style="4" customWidth="1"/>
    <col min="7187" max="7188" width="2.88671875" style="4" customWidth="1"/>
    <col min="7189" max="7189" width="5.33203125" style="4" customWidth="1"/>
    <col min="7190" max="7191" width="2.88671875" style="4" customWidth="1"/>
    <col min="7192" max="7192" width="13.6640625" style="4" customWidth="1"/>
    <col min="7193" max="7193" width="3.109375" style="4" customWidth="1"/>
    <col min="7194" max="7194" width="15" style="4" customWidth="1"/>
    <col min="7195" max="7195" width="12.44140625" style="4" customWidth="1"/>
    <col min="7196" max="7196" width="17.21875" style="4" customWidth="1"/>
    <col min="7197" max="7197" width="5.109375" style="4" customWidth="1"/>
    <col min="7198" max="7198" width="15" style="4" customWidth="1"/>
    <col min="7199" max="7199" width="13.33203125" style="4" customWidth="1"/>
    <col min="7200" max="7200" width="15.6640625" style="4" customWidth="1"/>
    <col min="7201" max="7201" width="16.109375" style="4" customWidth="1"/>
    <col min="7202" max="7424" width="9" style="4"/>
    <col min="7425" max="7425" width="1.77734375" style="4" customWidth="1"/>
    <col min="7426" max="7426" width="4.44140625" style="4" customWidth="1"/>
    <col min="7427" max="7427" width="20.21875" style="4" customWidth="1"/>
    <col min="7428" max="7428" width="12.44140625" style="4" customWidth="1"/>
    <col min="7429" max="7429" width="13.6640625" style="4" customWidth="1"/>
    <col min="7430" max="7430" width="17.88671875" style="4" customWidth="1"/>
    <col min="7431" max="7431" width="5.21875" style="4" customWidth="1"/>
    <col min="7432" max="7432" width="16.33203125" style="4" customWidth="1"/>
    <col min="7433" max="7433" width="16.6640625" style="4" customWidth="1"/>
    <col min="7434" max="7434" width="12.109375" style="4" customWidth="1"/>
    <col min="7435" max="7435" width="17.5546875" style="4" customWidth="1"/>
    <col min="7436" max="7436" width="11.88671875" style="4" customWidth="1"/>
    <col min="7437" max="7438" width="2.88671875" style="4" customWidth="1"/>
    <col min="7439" max="7439" width="5.21875" style="4" customWidth="1"/>
    <col min="7440" max="7441" width="2.88671875" style="4" customWidth="1"/>
    <col min="7442" max="7442" width="5.33203125" style="4" customWidth="1"/>
    <col min="7443" max="7444" width="2.88671875" style="4" customWidth="1"/>
    <col min="7445" max="7445" width="5.33203125" style="4" customWidth="1"/>
    <col min="7446" max="7447" width="2.88671875" style="4" customWidth="1"/>
    <col min="7448" max="7448" width="13.6640625" style="4" customWidth="1"/>
    <col min="7449" max="7449" width="3.109375" style="4" customWidth="1"/>
    <col min="7450" max="7450" width="15" style="4" customWidth="1"/>
    <col min="7451" max="7451" width="12.44140625" style="4" customWidth="1"/>
    <col min="7452" max="7452" width="17.21875" style="4" customWidth="1"/>
    <col min="7453" max="7453" width="5.109375" style="4" customWidth="1"/>
    <col min="7454" max="7454" width="15" style="4" customWidth="1"/>
    <col min="7455" max="7455" width="13.33203125" style="4" customWidth="1"/>
    <col min="7456" max="7456" width="15.6640625" style="4" customWidth="1"/>
    <col min="7457" max="7457" width="16.109375" style="4" customWidth="1"/>
    <col min="7458" max="7680" width="9" style="4"/>
    <col min="7681" max="7681" width="1.77734375" style="4" customWidth="1"/>
    <col min="7682" max="7682" width="4.44140625" style="4" customWidth="1"/>
    <col min="7683" max="7683" width="20.21875" style="4" customWidth="1"/>
    <col min="7684" max="7684" width="12.44140625" style="4" customWidth="1"/>
    <col min="7685" max="7685" width="13.6640625" style="4" customWidth="1"/>
    <col min="7686" max="7686" width="17.88671875" style="4" customWidth="1"/>
    <col min="7687" max="7687" width="5.21875" style="4" customWidth="1"/>
    <col min="7688" max="7688" width="16.33203125" style="4" customWidth="1"/>
    <col min="7689" max="7689" width="16.6640625" style="4" customWidth="1"/>
    <col min="7690" max="7690" width="12.109375" style="4" customWidth="1"/>
    <col min="7691" max="7691" width="17.5546875" style="4" customWidth="1"/>
    <col min="7692" max="7692" width="11.88671875" style="4" customWidth="1"/>
    <col min="7693" max="7694" width="2.88671875" style="4" customWidth="1"/>
    <col min="7695" max="7695" width="5.21875" style="4" customWidth="1"/>
    <col min="7696" max="7697" width="2.88671875" style="4" customWidth="1"/>
    <col min="7698" max="7698" width="5.33203125" style="4" customWidth="1"/>
    <col min="7699" max="7700" width="2.88671875" style="4" customWidth="1"/>
    <col min="7701" max="7701" width="5.33203125" style="4" customWidth="1"/>
    <col min="7702" max="7703" width="2.88671875" style="4" customWidth="1"/>
    <col min="7704" max="7704" width="13.6640625" style="4" customWidth="1"/>
    <col min="7705" max="7705" width="3.109375" style="4" customWidth="1"/>
    <col min="7706" max="7706" width="15" style="4" customWidth="1"/>
    <col min="7707" max="7707" width="12.44140625" style="4" customWidth="1"/>
    <col min="7708" max="7708" width="17.21875" style="4" customWidth="1"/>
    <col min="7709" max="7709" width="5.109375" style="4" customWidth="1"/>
    <col min="7710" max="7710" width="15" style="4" customWidth="1"/>
    <col min="7711" max="7711" width="13.33203125" style="4" customWidth="1"/>
    <col min="7712" max="7712" width="15.6640625" style="4" customWidth="1"/>
    <col min="7713" max="7713" width="16.109375" style="4" customWidth="1"/>
    <col min="7714" max="7936" width="9" style="4"/>
    <col min="7937" max="7937" width="1.77734375" style="4" customWidth="1"/>
    <col min="7938" max="7938" width="4.44140625" style="4" customWidth="1"/>
    <col min="7939" max="7939" width="20.21875" style="4" customWidth="1"/>
    <col min="7940" max="7940" width="12.44140625" style="4" customWidth="1"/>
    <col min="7941" max="7941" width="13.6640625" style="4" customWidth="1"/>
    <col min="7942" max="7942" width="17.88671875" style="4" customWidth="1"/>
    <col min="7943" max="7943" width="5.21875" style="4" customWidth="1"/>
    <col min="7944" max="7944" width="16.33203125" style="4" customWidth="1"/>
    <col min="7945" max="7945" width="16.6640625" style="4" customWidth="1"/>
    <col min="7946" max="7946" width="12.109375" style="4" customWidth="1"/>
    <col min="7947" max="7947" width="17.5546875" style="4" customWidth="1"/>
    <col min="7948" max="7948" width="11.88671875" style="4" customWidth="1"/>
    <col min="7949" max="7950" width="2.88671875" style="4" customWidth="1"/>
    <col min="7951" max="7951" width="5.21875" style="4" customWidth="1"/>
    <col min="7952" max="7953" width="2.88671875" style="4" customWidth="1"/>
    <col min="7954" max="7954" width="5.33203125" style="4" customWidth="1"/>
    <col min="7955" max="7956" width="2.88671875" style="4" customWidth="1"/>
    <col min="7957" max="7957" width="5.33203125" style="4" customWidth="1"/>
    <col min="7958" max="7959" width="2.88671875" style="4" customWidth="1"/>
    <col min="7960" max="7960" width="13.6640625" style="4" customWidth="1"/>
    <col min="7961" max="7961" width="3.109375" style="4" customWidth="1"/>
    <col min="7962" max="7962" width="15" style="4" customWidth="1"/>
    <col min="7963" max="7963" width="12.44140625" style="4" customWidth="1"/>
    <col min="7964" max="7964" width="17.21875" style="4" customWidth="1"/>
    <col min="7965" max="7965" width="5.109375" style="4" customWidth="1"/>
    <col min="7966" max="7966" width="15" style="4" customWidth="1"/>
    <col min="7967" max="7967" width="13.33203125" style="4" customWidth="1"/>
    <col min="7968" max="7968" width="15.6640625" style="4" customWidth="1"/>
    <col min="7969" max="7969" width="16.109375" style="4" customWidth="1"/>
    <col min="7970" max="8192" width="9" style="4"/>
    <col min="8193" max="8193" width="1.77734375" style="4" customWidth="1"/>
    <col min="8194" max="8194" width="4.44140625" style="4" customWidth="1"/>
    <col min="8195" max="8195" width="20.21875" style="4" customWidth="1"/>
    <col min="8196" max="8196" width="12.44140625" style="4" customWidth="1"/>
    <col min="8197" max="8197" width="13.6640625" style="4" customWidth="1"/>
    <col min="8198" max="8198" width="17.88671875" style="4" customWidth="1"/>
    <col min="8199" max="8199" width="5.21875" style="4" customWidth="1"/>
    <col min="8200" max="8200" width="16.33203125" style="4" customWidth="1"/>
    <col min="8201" max="8201" width="16.6640625" style="4" customWidth="1"/>
    <col min="8202" max="8202" width="12.109375" style="4" customWidth="1"/>
    <col min="8203" max="8203" width="17.5546875" style="4" customWidth="1"/>
    <col min="8204" max="8204" width="11.88671875" style="4" customWidth="1"/>
    <col min="8205" max="8206" width="2.88671875" style="4" customWidth="1"/>
    <col min="8207" max="8207" width="5.21875" style="4" customWidth="1"/>
    <col min="8208" max="8209" width="2.88671875" style="4" customWidth="1"/>
    <col min="8210" max="8210" width="5.33203125" style="4" customWidth="1"/>
    <col min="8211" max="8212" width="2.88671875" style="4" customWidth="1"/>
    <col min="8213" max="8213" width="5.33203125" style="4" customWidth="1"/>
    <col min="8214" max="8215" width="2.88671875" style="4" customWidth="1"/>
    <col min="8216" max="8216" width="13.6640625" style="4" customWidth="1"/>
    <col min="8217" max="8217" width="3.109375" style="4" customWidth="1"/>
    <col min="8218" max="8218" width="15" style="4" customWidth="1"/>
    <col min="8219" max="8219" width="12.44140625" style="4" customWidth="1"/>
    <col min="8220" max="8220" width="17.21875" style="4" customWidth="1"/>
    <col min="8221" max="8221" width="5.109375" style="4" customWidth="1"/>
    <col min="8222" max="8222" width="15" style="4" customWidth="1"/>
    <col min="8223" max="8223" width="13.33203125" style="4" customWidth="1"/>
    <col min="8224" max="8224" width="15.6640625" style="4" customWidth="1"/>
    <col min="8225" max="8225" width="16.109375" style="4" customWidth="1"/>
    <col min="8226" max="8448" width="9" style="4"/>
    <col min="8449" max="8449" width="1.77734375" style="4" customWidth="1"/>
    <col min="8450" max="8450" width="4.44140625" style="4" customWidth="1"/>
    <col min="8451" max="8451" width="20.21875" style="4" customWidth="1"/>
    <col min="8452" max="8452" width="12.44140625" style="4" customWidth="1"/>
    <col min="8453" max="8453" width="13.6640625" style="4" customWidth="1"/>
    <col min="8454" max="8454" width="17.88671875" style="4" customWidth="1"/>
    <col min="8455" max="8455" width="5.21875" style="4" customWidth="1"/>
    <col min="8456" max="8456" width="16.33203125" style="4" customWidth="1"/>
    <col min="8457" max="8457" width="16.6640625" style="4" customWidth="1"/>
    <col min="8458" max="8458" width="12.109375" style="4" customWidth="1"/>
    <col min="8459" max="8459" width="17.5546875" style="4" customWidth="1"/>
    <col min="8460" max="8460" width="11.88671875" style="4" customWidth="1"/>
    <col min="8461" max="8462" width="2.88671875" style="4" customWidth="1"/>
    <col min="8463" max="8463" width="5.21875" style="4" customWidth="1"/>
    <col min="8464" max="8465" width="2.88671875" style="4" customWidth="1"/>
    <col min="8466" max="8466" width="5.33203125" style="4" customWidth="1"/>
    <col min="8467" max="8468" width="2.88671875" style="4" customWidth="1"/>
    <col min="8469" max="8469" width="5.33203125" style="4" customWidth="1"/>
    <col min="8470" max="8471" width="2.88671875" style="4" customWidth="1"/>
    <col min="8472" max="8472" width="13.6640625" style="4" customWidth="1"/>
    <col min="8473" max="8473" width="3.109375" style="4" customWidth="1"/>
    <col min="8474" max="8474" width="15" style="4" customWidth="1"/>
    <col min="8475" max="8475" width="12.44140625" style="4" customWidth="1"/>
    <col min="8476" max="8476" width="17.21875" style="4" customWidth="1"/>
    <col min="8477" max="8477" width="5.109375" style="4" customWidth="1"/>
    <col min="8478" max="8478" width="15" style="4" customWidth="1"/>
    <col min="8479" max="8479" width="13.33203125" style="4" customWidth="1"/>
    <col min="8480" max="8480" width="15.6640625" style="4" customWidth="1"/>
    <col min="8481" max="8481" width="16.109375" style="4" customWidth="1"/>
    <col min="8482" max="8704" width="9" style="4"/>
    <col min="8705" max="8705" width="1.77734375" style="4" customWidth="1"/>
    <col min="8706" max="8706" width="4.44140625" style="4" customWidth="1"/>
    <col min="8707" max="8707" width="20.21875" style="4" customWidth="1"/>
    <col min="8708" max="8708" width="12.44140625" style="4" customWidth="1"/>
    <col min="8709" max="8709" width="13.6640625" style="4" customWidth="1"/>
    <col min="8710" max="8710" width="17.88671875" style="4" customWidth="1"/>
    <col min="8711" max="8711" width="5.21875" style="4" customWidth="1"/>
    <col min="8712" max="8712" width="16.33203125" style="4" customWidth="1"/>
    <col min="8713" max="8713" width="16.6640625" style="4" customWidth="1"/>
    <col min="8714" max="8714" width="12.109375" style="4" customWidth="1"/>
    <col min="8715" max="8715" width="17.5546875" style="4" customWidth="1"/>
    <col min="8716" max="8716" width="11.88671875" style="4" customWidth="1"/>
    <col min="8717" max="8718" width="2.88671875" style="4" customWidth="1"/>
    <col min="8719" max="8719" width="5.21875" style="4" customWidth="1"/>
    <col min="8720" max="8721" width="2.88671875" style="4" customWidth="1"/>
    <col min="8722" max="8722" width="5.33203125" style="4" customWidth="1"/>
    <col min="8723" max="8724" width="2.88671875" style="4" customWidth="1"/>
    <col min="8725" max="8725" width="5.33203125" style="4" customWidth="1"/>
    <col min="8726" max="8727" width="2.88671875" style="4" customWidth="1"/>
    <col min="8728" max="8728" width="13.6640625" style="4" customWidth="1"/>
    <col min="8729" max="8729" width="3.109375" style="4" customWidth="1"/>
    <col min="8730" max="8730" width="15" style="4" customWidth="1"/>
    <col min="8731" max="8731" width="12.44140625" style="4" customWidth="1"/>
    <col min="8732" max="8732" width="17.21875" style="4" customWidth="1"/>
    <col min="8733" max="8733" width="5.109375" style="4" customWidth="1"/>
    <col min="8734" max="8734" width="15" style="4" customWidth="1"/>
    <col min="8735" max="8735" width="13.33203125" style="4" customWidth="1"/>
    <col min="8736" max="8736" width="15.6640625" style="4" customWidth="1"/>
    <col min="8737" max="8737" width="16.109375" style="4" customWidth="1"/>
    <col min="8738" max="8960" width="9" style="4"/>
    <col min="8961" max="8961" width="1.77734375" style="4" customWidth="1"/>
    <col min="8962" max="8962" width="4.44140625" style="4" customWidth="1"/>
    <col min="8963" max="8963" width="20.21875" style="4" customWidth="1"/>
    <col min="8964" max="8964" width="12.44140625" style="4" customWidth="1"/>
    <col min="8965" max="8965" width="13.6640625" style="4" customWidth="1"/>
    <col min="8966" max="8966" width="17.88671875" style="4" customWidth="1"/>
    <col min="8967" max="8967" width="5.21875" style="4" customWidth="1"/>
    <col min="8968" max="8968" width="16.33203125" style="4" customWidth="1"/>
    <col min="8969" max="8969" width="16.6640625" style="4" customWidth="1"/>
    <col min="8970" max="8970" width="12.109375" style="4" customWidth="1"/>
    <col min="8971" max="8971" width="17.5546875" style="4" customWidth="1"/>
    <col min="8972" max="8972" width="11.88671875" style="4" customWidth="1"/>
    <col min="8973" max="8974" width="2.88671875" style="4" customWidth="1"/>
    <col min="8975" max="8975" width="5.21875" style="4" customWidth="1"/>
    <col min="8976" max="8977" width="2.88671875" style="4" customWidth="1"/>
    <col min="8978" max="8978" width="5.33203125" style="4" customWidth="1"/>
    <col min="8979" max="8980" width="2.88671875" style="4" customWidth="1"/>
    <col min="8981" max="8981" width="5.33203125" style="4" customWidth="1"/>
    <col min="8982" max="8983" width="2.88671875" style="4" customWidth="1"/>
    <col min="8984" max="8984" width="13.6640625" style="4" customWidth="1"/>
    <col min="8985" max="8985" width="3.109375" style="4" customWidth="1"/>
    <col min="8986" max="8986" width="15" style="4" customWidth="1"/>
    <col min="8987" max="8987" width="12.44140625" style="4" customWidth="1"/>
    <col min="8988" max="8988" width="17.21875" style="4" customWidth="1"/>
    <col min="8989" max="8989" width="5.109375" style="4" customWidth="1"/>
    <col min="8990" max="8990" width="15" style="4" customWidth="1"/>
    <col min="8991" max="8991" width="13.33203125" style="4" customWidth="1"/>
    <col min="8992" max="8992" width="15.6640625" style="4" customWidth="1"/>
    <col min="8993" max="8993" width="16.109375" style="4" customWidth="1"/>
    <col min="8994" max="9216" width="9" style="4"/>
    <col min="9217" max="9217" width="1.77734375" style="4" customWidth="1"/>
    <col min="9218" max="9218" width="4.44140625" style="4" customWidth="1"/>
    <col min="9219" max="9219" width="20.21875" style="4" customWidth="1"/>
    <col min="9220" max="9220" width="12.44140625" style="4" customWidth="1"/>
    <col min="9221" max="9221" width="13.6640625" style="4" customWidth="1"/>
    <col min="9222" max="9222" width="17.88671875" style="4" customWidth="1"/>
    <col min="9223" max="9223" width="5.21875" style="4" customWidth="1"/>
    <col min="9224" max="9224" width="16.33203125" style="4" customWidth="1"/>
    <col min="9225" max="9225" width="16.6640625" style="4" customWidth="1"/>
    <col min="9226" max="9226" width="12.109375" style="4" customWidth="1"/>
    <col min="9227" max="9227" width="17.5546875" style="4" customWidth="1"/>
    <col min="9228" max="9228" width="11.88671875" style="4" customWidth="1"/>
    <col min="9229" max="9230" width="2.88671875" style="4" customWidth="1"/>
    <col min="9231" max="9231" width="5.21875" style="4" customWidth="1"/>
    <col min="9232" max="9233" width="2.88671875" style="4" customWidth="1"/>
    <col min="9234" max="9234" width="5.33203125" style="4" customWidth="1"/>
    <col min="9235" max="9236" width="2.88671875" style="4" customWidth="1"/>
    <col min="9237" max="9237" width="5.33203125" style="4" customWidth="1"/>
    <col min="9238" max="9239" width="2.88671875" style="4" customWidth="1"/>
    <col min="9240" max="9240" width="13.6640625" style="4" customWidth="1"/>
    <col min="9241" max="9241" width="3.109375" style="4" customWidth="1"/>
    <col min="9242" max="9242" width="15" style="4" customWidth="1"/>
    <col min="9243" max="9243" width="12.44140625" style="4" customWidth="1"/>
    <col min="9244" max="9244" width="17.21875" style="4" customWidth="1"/>
    <col min="9245" max="9245" width="5.109375" style="4" customWidth="1"/>
    <col min="9246" max="9246" width="15" style="4" customWidth="1"/>
    <col min="9247" max="9247" width="13.33203125" style="4" customWidth="1"/>
    <col min="9248" max="9248" width="15.6640625" style="4" customWidth="1"/>
    <col min="9249" max="9249" width="16.109375" style="4" customWidth="1"/>
    <col min="9250" max="9472" width="9" style="4"/>
    <col min="9473" max="9473" width="1.77734375" style="4" customWidth="1"/>
    <col min="9474" max="9474" width="4.44140625" style="4" customWidth="1"/>
    <col min="9475" max="9475" width="20.21875" style="4" customWidth="1"/>
    <col min="9476" max="9476" width="12.44140625" style="4" customWidth="1"/>
    <col min="9477" max="9477" width="13.6640625" style="4" customWidth="1"/>
    <col min="9478" max="9478" width="17.88671875" style="4" customWidth="1"/>
    <col min="9479" max="9479" width="5.21875" style="4" customWidth="1"/>
    <col min="9480" max="9480" width="16.33203125" style="4" customWidth="1"/>
    <col min="9481" max="9481" width="16.6640625" style="4" customWidth="1"/>
    <col min="9482" max="9482" width="12.109375" style="4" customWidth="1"/>
    <col min="9483" max="9483" width="17.5546875" style="4" customWidth="1"/>
    <col min="9484" max="9484" width="11.88671875" style="4" customWidth="1"/>
    <col min="9485" max="9486" width="2.88671875" style="4" customWidth="1"/>
    <col min="9487" max="9487" width="5.21875" style="4" customWidth="1"/>
    <col min="9488" max="9489" width="2.88671875" style="4" customWidth="1"/>
    <col min="9490" max="9490" width="5.33203125" style="4" customWidth="1"/>
    <col min="9491" max="9492" width="2.88671875" style="4" customWidth="1"/>
    <col min="9493" max="9493" width="5.33203125" style="4" customWidth="1"/>
    <col min="9494" max="9495" width="2.88671875" style="4" customWidth="1"/>
    <col min="9496" max="9496" width="13.6640625" style="4" customWidth="1"/>
    <col min="9497" max="9497" width="3.109375" style="4" customWidth="1"/>
    <col min="9498" max="9498" width="15" style="4" customWidth="1"/>
    <col min="9499" max="9499" width="12.44140625" style="4" customWidth="1"/>
    <col min="9500" max="9500" width="17.21875" style="4" customWidth="1"/>
    <col min="9501" max="9501" width="5.109375" style="4" customWidth="1"/>
    <col min="9502" max="9502" width="15" style="4" customWidth="1"/>
    <col min="9503" max="9503" width="13.33203125" style="4" customWidth="1"/>
    <col min="9504" max="9504" width="15.6640625" style="4" customWidth="1"/>
    <col min="9505" max="9505" width="16.109375" style="4" customWidth="1"/>
    <col min="9506" max="9728" width="9" style="4"/>
    <col min="9729" max="9729" width="1.77734375" style="4" customWidth="1"/>
    <col min="9730" max="9730" width="4.44140625" style="4" customWidth="1"/>
    <col min="9731" max="9731" width="20.21875" style="4" customWidth="1"/>
    <col min="9732" max="9732" width="12.44140625" style="4" customWidth="1"/>
    <col min="9733" max="9733" width="13.6640625" style="4" customWidth="1"/>
    <col min="9734" max="9734" width="17.88671875" style="4" customWidth="1"/>
    <col min="9735" max="9735" width="5.21875" style="4" customWidth="1"/>
    <col min="9736" max="9736" width="16.33203125" style="4" customWidth="1"/>
    <col min="9737" max="9737" width="16.6640625" style="4" customWidth="1"/>
    <col min="9738" max="9738" width="12.109375" style="4" customWidth="1"/>
    <col min="9739" max="9739" width="17.5546875" style="4" customWidth="1"/>
    <col min="9740" max="9740" width="11.88671875" style="4" customWidth="1"/>
    <col min="9741" max="9742" width="2.88671875" style="4" customWidth="1"/>
    <col min="9743" max="9743" width="5.21875" style="4" customWidth="1"/>
    <col min="9744" max="9745" width="2.88671875" style="4" customWidth="1"/>
    <col min="9746" max="9746" width="5.33203125" style="4" customWidth="1"/>
    <col min="9747" max="9748" width="2.88671875" style="4" customWidth="1"/>
    <col min="9749" max="9749" width="5.33203125" style="4" customWidth="1"/>
    <col min="9750" max="9751" width="2.88671875" style="4" customWidth="1"/>
    <col min="9752" max="9752" width="13.6640625" style="4" customWidth="1"/>
    <col min="9753" max="9753" width="3.109375" style="4" customWidth="1"/>
    <col min="9754" max="9754" width="15" style="4" customWidth="1"/>
    <col min="9755" max="9755" width="12.44140625" style="4" customWidth="1"/>
    <col min="9756" max="9756" width="17.21875" style="4" customWidth="1"/>
    <col min="9757" max="9757" width="5.109375" style="4" customWidth="1"/>
    <col min="9758" max="9758" width="15" style="4" customWidth="1"/>
    <col min="9759" max="9759" width="13.33203125" style="4" customWidth="1"/>
    <col min="9760" max="9760" width="15.6640625" style="4" customWidth="1"/>
    <col min="9761" max="9761" width="16.109375" style="4" customWidth="1"/>
    <col min="9762" max="9984" width="9" style="4"/>
    <col min="9985" max="9985" width="1.77734375" style="4" customWidth="1"/>
    <col min="9986" max="9986" width="4.44140625" style="4" customWidth="1"/>
    <col min="9987" max="9987" width="20.21875" style="4" customWidth="1"/>
    <col min="9988" max="9988" width="12.44140625" style="4" customWidth="1"/>
    <col min="9989" max="9989" width="13.6640625" style="4" customWidth="1"/>
    <col min="9990" max="9990" width="17.88671875" style="4" customWidth="1"/>
    <col min="9991" max="9991" width="5.21875" style="4" customWidth="1"/>
    <col min="9992" max="9992" width="16.33203125" style="4" customWidth="1"/>
    <col min="9993" max="9993" width="16.6640625" style="4" customWidth="1"/>
    <col min="9994" max="9994" width="12.109375" style="4" customWidth="1"/>
    <col min="9995" max="9995" width="17.5546875" style="4" customWidth="1"/>
    <col min="9996" max="9996" width="11.88671875" style="4" customWidth="1"/>
    <col min="9997" max="9998" width="2.88671875" style="4" customWidth="1"/>
    <col min="9999" max="9999" width="5.21875" style="4" customWidth="1"/>
    <col min="10000" max="10001" width="2.88671875" style="4" customWidth="1"/>
    <col min="10002" max="10002" width="5.33203125" style="4" customWidth="1"/>
    <col min="10003" max="10004" width="2.88671875" style="4" customWidth="1"/>
    <col min="10005" max="10005" width="5.33203125" style="4" customWidth="1"/>
    <col min="10006" max="10007" width="2.88671875" style="4" customWidth="1"/>
    <col min="10008" max="10008" width="13.6640625" style="4" customWidth="1"/>
    <col min="10009" max="10009" width="3.109375" style="4" customWidth="1"/>
    <col min="10010" max="10010" width="15" style="4" customWidth="1"/>
    <col min="10011" max="10011" width="12.44140625" style="4" customWidth="1"/>
    <col min="10012" max="10012" width="17.21875" style="4" customWidth="1"/>
    <col min="10013" max="10013" width="5.109375" style="4" customWidth="1"/>
    <col min="10014" max="10014" width="15" style="4" customWidth="1"/>
    <col min="10015" max="10015" width="13.33203125" style="4" customWidth="1"/>
    <col min="10016" max="10016" width="15.6640625" style="4" customWidth="1"/>
    <col min="10017" max="10017" width="16.109375" style="4" customWidth="1"/>
    <col min="10018" max="10240" width="9" style="4"/>
    <col min="10241" max="10241" width="1.77734375" style="4" customWidth="1"/>
    <col min="10242" max="10242" width="4.44140625" style="4" customWidth="1"/>
    <col min="10243" max="10243" width="20.21875" style="4" customWidth="1"/>
    <col min="10244" max="10244" width="12.44140625" style="4" customWidth="1"/>
    <col min="10245" max="10245" width="13.6640625" style="4" customWidth="1"/>
    <col min="10246" max="10246" width="17.88671875" style="4" customWidth="1"/>
    <col min="10247" max="10247" width="5.21875" style="4" customWidth="1"/>
    <col min="10248" max="10248" width="16.33203125" style="4" customWidth="1"/>
    <col min="10249" max="10249" width="16.6640625" style="4" customWidth="1"/>
    <col min="10250" max="10250" width="12.109375" style="4" customWidth="1"/>
    <col min="10251" max="10251" width="17.5546875" style="4" customWidth="1"/>
    <col min="10252" max="10252" width="11.88671875" style="4" customWidth="1"/>
    <col min="10253" max="10254" width="2.88671875" style="4" customWidth="1"/>
    <col min="10255" max="10255" width="5.21875" style="4" customWidth="1"/>
    <col min="10256" max="10257" width="2.88671875" style="4" customWidth="1"/>
    <col min="10258" max="10258" width="5.33203125" style="4" customWidth="1"/>
    <col min="10259" max="10260" width="2.88671875" style="4" customWidth="1"/>
    <col min="10261" max="10261" width="5.33203125" style="4" customWidth="1"/>
    <col min="10262" max="10263" width="2.88671875" style="4" customWidth="1"/>
    <col min="10264" max="10264" width="13.6640625" style="4" customWidth="1"/>
    <col min="10265" max="10265" width="3.109375" style="4" customWidth="1"/>
    <col min="10266" max="10266" width="15" style="4" customWidth="1"/>
    <col min="10267" max="10267" width="12.44140625" style="4" customWidth="1"/>
    <col min="10268" max="10268" width="17.21875" style="4" customWidth="1"/>
    <col min="10269" max="10269" width="5.109375" style="4" customWidth="1"/>
    <col min="10270" max="10270" width="15" style="4" customWidth="1"/>
    <col min="10271" max="10271" width="13.33203125" style="4" customWidth="1"/>
    <col min="10272" max="10272" width="15.6640625" style="4" customWidth="1"/>
    <col min="10273" max="10273" width="16.109375" style="4" customWidth="1"/>
    <col min="10274" max="10496" width="9" style="4"/>
    <col min="10497" max="10497" width="1.77734375" style="4" customWidth="1"/>
    <col min="10498" max="10498" width="4.44140625" style="4" customWidth="1"/>
    <col min="10499" max="10499" width="20.21875" style="4" customWidth="1"/>
    <col min="10500" max="10500" width="12.44140625" style="4" customWidth="1"/>
    <col min="10501" max="10501" width="13.6640625" style="4" customWidth="1"/>
    <col min="10502" max="10502" width="17.88671875" style="4" customWidth="1"/>
    <col min="10503" max="10503" width="5.21875" style="4" customWidth="1"/>
    <col min="10504" max="10504" width="16.33203125" style="4" customWidth="1"/>
    <col min="10505" max="10505" width="16.6640625" style="4" customWidth="1"/>
    <col min="10506" max="10506" width="12.109375" style="4" customWidth="1"/>
    <col min="10507" max="10507" width="17.5546875" style="4" customWidth="1"/>
    <col min="10508" max="10508" width="11.88671875" style="4" customWidth="1"/>
    <col min="10509" max="10510" width="2.88671875" style="4" customWidth="1"/>
    <col min="10511" max="10511" width="5.21875" style="4" customWidth="1"/>
    <col min="10512" max="10513" width="2.88671875" style="4" customWidth="1"/>
    <col min="10514" max="10514" width="5.33203125" style="4" customWidth="1"/>
    <col min="10515" max="10516" width="2.88671875" style="4" customWidth="1"/>
    <col min="10517" max="10517" width="5.33203125" style="4" customWidth="1"/>
    <col min="10518" max="10519" width="2.88671875" style="4" customWidth="1"/>
    <col min="10520" max="10520" width="13.6640625" style="4" customWidth="1"/>
    <col min="10521" max="10521" width="3.109375" style="4" customWidth="1"/>
    <col min="10522" max="10522" width="15" style="4" customWidth="1"/>
    <col min="10523" max="10523" width="12.44140625" style="4" customWidth="1"/>
    <col min="10524" max="10524" width="17.21875" style="4" customWidth="1"/>
    <col min="10525" max="10525" width="5.109375" style="4" customWidth="1"/>
    <col min="10526" max="10526" width="15" style="4" customWidth="1"/>
    <col min="10527" max="10527" width="13.33203125" style="4" customWidth="1"/>
    <col min="10528" max="10528" width="15.6640625" style="4" customWidth="1"/>
    <col min="10529" max="10529" width="16.109375" style="4" customWidth="1"/>
    <col min="10530" max="10752" width="9" style="4"/>
    <col min="10753" max="10753" width="1.77734375" style="4" customWidth="1"/>
    <col min="10754" max="10754" width="4.44140625" style="4" customWidth="1"/>
    <col min="10755" max="10755" width="20.21875" style="4" customWidth="1"/>
    <col min="10756" max="10756" width="12.44140625" style="4" customWidth="1"/>
    <col min="10757" max="10757" width="13.6640625" style="4" customWidth="1"/>
    <col min="10758" max="10758" width="17.88671875" style="4" customWidth="1"/>
    <col min="10759" max="10759" width="5.21875" style="4" customWidth="1"/>
    <col min="10760" max="10760" width="16.33203125" style="4" customWidth="1"/>
    <col min="10761" max="10761" width="16.6640625" style="4" customWidth="1"/>
    <col min="10762" max="10762" width="12.109375" style="4" customWidth="1"/>
    <col min="10763" max="10763" width="17.5546875" style="4" customWidth="1"/>
    <col min="10764" max="10764" width="11.88671875" style="4" customWidth="1"/>
    <col min="10765" max="10766" width="2.88671875" style="4" customWidth="1"/>
    <col min="10767" max="10767" width="5.21875" style="4" customWidth="1"/>
    <col min="10768" max="10769" width="2.88671875" style="4" customWidth="1"/>
    <col min="10770" max="10770" width="5.33203125" style="4" customWidth="1"/>
    <col min="10771" max="10772" width="2.88671875" style="4" customWidth="1"/>
    <col min="10773" max="10773" width="5.33203125" style="4" customWidth="1"/>
    <col min="10774" max="10775" width="2.88671875" style="4" customWidth="1"/>
    <col min="10776" max="10776" width="13.6640625" style="4" customWidth="1"/>
    <col min="10777" max="10777" width="3.109375" style="4" customWidth="1"/>
    <col min="10778" max="10778" width="15" style="4" customWidth="1"/>
    <col min="10779" max="10779" width="12.44140625" style="4" customWidth="1"/>
    <col min="10780" max="10780" width="17.21875" style="4" customWidth="1"/>
    <col min="10781" max="10781" width="5.109375" style="4" customWidth="1"/>
    <col min="10782" max="10782" width="15" style="4" customWidth="1"/>
    <col min="10783" max="10783" width="13.33203125" style="4" customWidth="1"/>
    <col min="10784" max="10784" width="15.6640625" style="4" customWidth="1"/>
    <col min="10785" max="10785" width="16.109375" style="4" customWidth="1"/>
    <col min="10786" max="11008" width="9" style="4"/>
    <col min="11009" max="11009" width="1.77734375" style="4" customWidth="1"/>
    <col min="11010" max="11010" width="4.44140625" style="4" customWidth="1"/>
    <col min="11011" max="11011" width="20.21875" style="4" customWidth="1"/>
    <col min="11012" max="11012" width="12.44140625" style="4" customWidth="1"/>
    <col min="11013" max="11013" width="13.6640625" style="4" customWidth="1"/>
    <col min="11014" max="11014" width="17.88671875" style="4" customWidth="1"/>
    <col min="11015" max="11015" width="5.21875" style="4" customWidth="1"/>
    <col min="11016" max="11016" width="16.33203125" style="4" customWidth="1"/>
    <col min="11017" max="11017" width="16.6640625" style="4" customWidth="1"/>
    <col min="11018" max="11018" width="12.109375" style="4" customWidth="1"/>
    <col min="11019" max="11019" width="17.5546875" style="4" customWidth="1"/>
    <col min="11020" max="11020" width="11.88671875" style="4" customWidth="1"/>
    <col min="11021" max="11022" width="2.88671875" style="4" customWidth="1"/>
    <col min="11023" max="11023" width="5.21875" style="4" customWidth="1"/>
    <col min="11024" max="11025" width="2.88671875" style="4" customWidth="1"/>
    <col min="11026" max="11026" width="5.33203125" style="4" customWidth="1"/>
    <col min="11027" max="11028" width="2.88671875" style="4" customWidth="1"/>
    <col min="11029" max="11029" width="5.33203125" style="4" customWidth="1"/>
    <col min="11030" max="11031" width="2.88671875" style="4" customWidth="1"/>
    <col min="11032" max="11032" width="13.6640625" style="4" customWidth="1"/>
    <col min="11033" max="11033" width="3.109375" style="4" customWidth="1"/>
    <col min="11034" max="11034" width="15" style="4" customWidth="1"/>
    <col min="11035" max="11035" width="12.44140625" style="4" customWidth="1"/>
    <col min="11036" max="11036" width="17.21875" style="4" customWidth="1"/>
    <col min="11037" max="11037" width="5.109375" style="4" customWidth="1"/>
    <col min="11038" max="11038" width="15" style="4" customWidth="1"/>
    <col min="11039" max="11039" width="13.33203125" style="4" customWidth="1"/>
    <col min="11040" max="11040" width="15.6640625" style="4" customWidth="1"/>
    <col min="11041" max="11041" width="16.109375" style="4" customWidth="1"/>
    <col min="11042" max="11264" width="9" style="4"/>
    <col min="11265" max="11265" width="1.77734375" style="4" customWidth="1"/>
    <col min="11266" max="11266" width="4.44140625" style="4" customWidth="1"/>
    <col min="11267" max="11267" width="20.21875" style="4" customWidth="1"/>
    <col min="11268" max="11268" width="12.44140625" style="4" customWidth="1"/>
    <col min="11269" max="11269" width="13.6640625" style="4" customWidth="1"/>
    <col min="11270" max="11270" width="17.88671875" style="4" customWidth="1"/>
    <col min="11271" max="11271" width="5.21875" style="4" customWidth="1"/>
    <col min="11272" max="11272" width="16.33203125" style="4" customWidth="1"/>
    <col min="11273" max="11273" width="16.6640625" style="4" customWidth="1"/>
    <col min="11274" max="11274" width="12.109375" style="4" customWidth="1"/>
    <col min="11275" max="11275" width="17.5546875" style="4" customWidth="1"/>
    <col min="11276" max="11276" width="11.88671875" style="4" customWidth="1"/>
    <col min="11277" max="11278" width="2.88671875" style="4" customWidth="1"/>
    <col min="11279" max="11279" width="5.21875" style="4" customWidth="1"/>
    <col min="11280" max="11281" width="2.88671875" style="4" customWidth="1"/>
    <col min="11282" max="11282" width="5.33203125" style="4" customWidth="1"/>
    <col min="11283" max="11284" width="2.88671875" style="4" customWidth="1"/>
    <col min="11285" max="11285" width="5.33203125" style="4" customWidth="1"/>
    <col min="11286" max="11287" width="2.88671875" style="4" customWidth="1"/>
    <col min="11288" max="11288" width="13.6640625" style="4" customWidth="1"/>
    <col min="11289" max="11289" width="3.109375" style="4" customWidth="1"/>
    <col min="11290" max="11290" width="15" style="4" customWidth="1"/>
    <col min="11291" max="11291" width="12.44140625" style="4" customWidth="1"/>
    <col min="11292" max="11292" width="17.21875" style="4" customWidth="1"/>
    <col min="11293" max="11293" width="5.109375" style="4" customWidth="1"/>
    <col min="11294" max="11294" width="15" style="4" customWidth="1"/>
    <col min="11295" max="11295" width="13.33203125" style="4" customWidth="1"/>
    <col min="11296" max="11296" width="15.6640625" style="4" customWidth="1"/>
    <col min="11297" max="11297" width="16.109375" style="4" customWidth="1"/>
    <col min="11298" max="11520" width="9" style="4"/>
    <col min="11521" max="11521" width="1.77734375" style="4" customWidth="1"/>
    <col min="11522" max="11522" width="4.44140625" style="4" customWidth="1"/>
    <col min="11523" max="11523" width="20.21875" style="4" customWidth="1"/>
    <col min="11524" max="11524" width="12.44140625" style="4" customWidth="1"/>
    <col min="11525" max="11525" width="13.6640625" style="4" customWidth="1"/>
    <col min="11526" max="11526" width="17.88671875" style="4" customWidth="1"/>
    <col min="11527" max="11527" width="5.21875" style="4" customWidth="1"/>
    <col min="11528" max="11528" width="16.33203125" style="4" customWidth="1"/>
    <col min="11529" max="11529" width="16.6640625" style="4" customWidth="1"/>
    <col min="11530" max="11530" width="12.109375" style="4" customWidth="1"/>
    <col min="11531" max="11531" width="17.5546875" style="4" customWidth="1"/>
    <col min="11532" max="11532" width="11.88671875" style="4" customWidth="1"/>
    <col min="11533" max="11534" width="2.88671875" style="4" customWidth="1"/>
    <col min="11535" max="11535" width="5.21875" style="4" customWidth="1"/>
    <col min="11536" max="11537" width="2.88671875" style="4" customWidth="1"/>
    <col min="11538" max="11538" width="5.33203125" style="4" customWidth="1"/>
    <col min="11539" max="11540" width="2.88671875" style="4" customWidth="1"/>
    <col min="11541" max="11541" width="5.33203125" style="4" customWidth="1"/>
    <col min="11542" max="11543" width="2.88671875" style="4" customWidth="1"/>
    <col min="11544" max="11544" width="13.6640625" style="4" customWidth="1"/>
    <col min="11545" max="11545" width="3.109375" style="4" customWidth="1"/>
    <col min="11546" max="11546" width="15" style="4" customWidth="1"/>
    <col min="11547" max="11547" width="12.44140625" style="4" customWidth="1"/>
    <col min="11548" max="11548" width="17.21875" style="4" customWidth="1"/>
    <col min="11549" max="11549" width="5.109375" style="4" customWidth="1"/>
    <col min="11550" max="11550" width="15" style="4" customWidth="1"/>
    <col min="11551" max="11551" width="13.33203125" style="4" customWidth="1"/>
    <col min="11552" max="11552" width="15.6640625" style="4" customWidth="1"/>
    <col min="11553" max="11553" width="16.109375" style="4" customWidth="1"/>
    <col min="11554" max="11776" width="9" style="4"/>
    <col min="11777" max="11777" width="1.77734375" style="4" customWidth="1"/>
    <col min="11778" max="11778" width="4.44140625" style="4" customWidth="1"/>
    <col min="11779" max="11779" width="20.21875" style="4" customWidth="1"/>
    <col min="11780" max="11780" width="12.44140625" style="4" customWidth="1"/>
    <col min="11781" max="11781" width="13.6640625" style="4" customWidth="1"/>
    <col min="11782" max="11782" width="17.88671875" style="4" customWidth="1"/>
    <col min="11783" max="11783" width="5.21875" style="4" customWidth="1"/>
    <col min="11784" max="11784" width="16.33203125" style="4" customWidth="1"/>
    <col min="11785" max="11785" width="16.6640625" style="4" customWidth="1"/>
    <col min="11786" max="11786" width="12.109375" style="4" customWidth="1"/>
    <col min="11787" max="11787" width="17.5546875" style="4" customWidth="1"/>
    <col min="11788" max="11788" width="11.88671875" style="4" customWidth="1"/>
    <col min="11789" max="11790" width="2.88671875" style="4" customWidth="1"/>
    <col min="11791" max="11791" width="5.21875" style="4" customWidth="1"/>
    <col min="11792" max="11793" width="2.88671875" style="4" customWidth="1"/>
    <col min="11794" max="11794" width="5.33203125" style="4" customWidth="1"/>
    <col min="11795" max="11796" width="2.88671875" style="4" customWidth="1"/>
    <col min="11797" max="11797" width="5.33203125" style="4" customWidth="1"/>
    <col min="11798" max="11799" width="2.88671875" style="4" customWidth="1"/>
    <col min="11800" max="11800" width="13.6640625" style="4" customWidth="1"/>
    <col min="11801" max="11801" width="3.109375" style="4" customWidth="1"/>
    <col min="11802" max="11802" width="15" style="4" customWidth="1"/>
    <col min="11803" max="11803" width="12.44140625" style="4" customWidth="1"/>
    <col min="11804" max="11804" width="17.21875" style="4" customWidth="1"/>
    <col min="11805" max="11805" width="5.109375" style="4" customWidth="1"/>
    <col min="11806" max="11806" width="15" style="4" customWidth="1"/>
    <col min="11807" max="11807" width="13.33203125" style="4" customWidth="1"/>
    <col min="11808" max="11808" width="15.6640625" style="4" customWidth="1"/>
    <col min="11809" max="11809" width="16.109375" style="4" customWidth="1"/>
    <col min="11810" max="12032" width="9" style="4"/>
    <col min="12033" max="12033" width="1.77734375" style="4" customWidth="1"/>
    <col min="12034" max="12034" width="4.44140625" style="4" customWidth="1"/>
    <col min="12035" max="12035" width="20.21875" style="4" customWidth="1"/>
    <col min="12036" max="12036" width="12.44140625" style="4" customWidth="1"/>
    <col min="12037" max="12037" width="13.6640625" style="4" customWidth="1"/>
    <col min="12038" max="12038" width="17.88671875" style="4" customWidth="1"/>
    <col min="12039" max="12039" width="5.21875" style="4" customWidth="1"/>
    <col min="12040" max="12040" width="16.33203125" style="4" customWidth="1"/>
    <col min="12041" max="12041" width="16.6640625" style="4" customWidth="1"/>
    <col min="12042" max="12042" width="12.109375" style="4" customWidth="1"/>
    <col min="12043" max="12043" width="17.5546875" style="4" customWidth="1"/>
    <col min="12044" max="12044" width="11.88671875" style="4" customWidth="1"/>
    <col min="12045" max="12046" width="2.88671875" style="4" customWidth="1"/>
    <col min="12047" max="12047" width="5.21875" style="4" customWidth="1"/>
    <col min="12048" max="12049" width="2.88671875" style="4" customWidth="1"/>
    <col min="12050" max="12050" width="5.33203125" style="4" customWidth="1"/>
    <col min="12051" max="12052" width="2.88671875" style="4" customWidth="1"/>
    <col min="12053" max="12053" width="5.33203125" style="4" customWidth="1"/>
    <col min="12054" max="12055" width="2.88671875" style="4" customWidth="1"/>
    <col min="12056" max="12056" width="13.6640625" style="4" customWidth="1"/>
    <col min="12057" max="12057" width="3.109375" style="4" customWidth="1"/>
    <col min="12058" max="12058" width="15" style="4" customWidth="1"/>
    <col min="12059" max="12059" width="12.44140625" style="4" customWidth="1"/>
    <col min="12060" max="12060" width="17.21875" style="4" customWidth="1"/>
    <col min="12061" max="12061" width="5.109375" style="4" customWidth="1"/>
    <col min="12062" max="12062" width="15" style="4" customWidth="1"/>
    <col min="12063" max="12063" width="13.33203125" style="4" customWidth="1"/>
    <col min="12064" max="12064" width="15.6640625" style="4" customWidth="1"/>
    <col min="12065" max="12065" width="16.109375" style="4" customWidth="1"/>
    <col min="12066" max="12288" width="9" style="4"/>
    <col min="12289" max="12289" width="1.77734375" style="4" customWidth="1"/>
    <col min="12290" max="12290" width="4.44140625" style="4" customWidth="1"/>
    <col min="12291" max="12291" width="20.21875" style="4" customWidth="1"/>
    <col min="12292" max="12292" width="12.44140625" style="4" customWidth="1"/>
    <col min="12293" max="12293" width="13.6640625" style="4" customWidth="1"/>
    <col min="12294" max="12294" width="17.88671875" style="4" customWidth="1"/>
    <col min="12295" max="12295" width="5.21875" style="4" customWidth="1"/>
    <col min="12296" max="12296" width="16.33203125" style="4" customWidth="1"/>
    <col min="12297" max="12297" width="16.6640625" style="4" customWidth="1"/>
    <col min="12298" max="12298" width="12.109375" style="4" customWidth="1"/>
    <col min="12299" max="12299" width="17.5546875" style="4" customWidth="1"/>
    <col min="12300" max="12300" width="11.88671875" style="4" customWidth="1"/>
    <col min="12301" max="12302" width="2.88671875" style="4" customWidth="1"/>
    <col min="12303" max="12303" width="5.21875" style="4" customWidth="1"/>
    <col min="12304" max="12305" width="2.88671875" style="4" customWidth="1"/>
    <col min="12306" max="12306" width="5.33203125" style="4" customWidth="1"/>
    <col min="12307" max="12308" width="2.88671875" style="4" customWidth="1"/>
    <col min="12309" max="12309" width="5.33203125" style="4" customWidth="1"/>
    <col min="12310" max="12311" width="2.88671875" style="4" customWidth="1"/>
    <col min="12312" max="12312" width="13.6640625" style="4" customWidth="1"/>
    <col min="12313" max="12313" width="3.109375" style="4" customWidth="1"/>
    <col min="12314" max="12314" width="15" style="4" customWidth="1"/>
    <col min="12315" max="12315" width="12.44140625" style="4" customWidth="1"/>
    <col min="12316" max="12316" width="17.21875" style="4" customWidth="1"/>
    <col min="12317" max="12317" width="5.109375" style="4" customWidth="1"/>
    <col min="12318" max="12318" width="15" style="4" customWidth="1"/>
    <col min="12319" max="12319" width="13.33203125" style="4" customWidth="1"/>
    <col min="12320" max="12320" width="15.6640625" style="4" customWidth="1"/>
    <col min="12321" max="12321" width="16.109375" style="4" customWidth="1"/>
    <col min="12322" max="12544" width="9" style="4"/>
    <col min="12545" max="12545" width="1.77734375" style="4" customWidth="1"/>
    <col min="12546" max="12546" width="4.44140625" style="4" customWidth="1"/>
    <col min="12547" max="12547" width="20.21875" style="4" customWidth="1"/>
    <col min="12548" max="12548" width="12.44140625" style="4" customWidth="1"/>
    <col min="12549" max="12549" width="13.6640625" style="4" customWidth="1"/>
    <col min="12550" max="12550" width="17.88671875" style="4" customWidth="1"/>
    <col min="12551" max="12551" width="5.21875" style="4" customWidth="1"/>
    <col min="12552" max="12552" width="16.33203125" style="4" customWidth="1"/>
    <col min="12553" max="12553" width="16.6640625" style="4" customWidth="1"/>
    <col min="12554" max="12554" width="12.109375" style="4" customWidth="1"/>
    <col min="12555" max="12555" width="17.5546875" style="4" customWidth="1"/>
    <col min="12556" max="12556" width="11.88671875" style="4" customWidth="1"/>
    <col min="12557" max="12558" width="2.88671875" style="4" customWidth="1"/>
    <col min="12559" max="12559" width="5.21875" style="4" customWidth="1"/>
    <col min="12560" max="12561" width="2.88671875" style="4" customWidth="1"/>
    <col min="12562" max="12562" width="5.33203125" style="4" customWidth="1"/>
    <col min="12563" max="12564" width="2.88671875" style="4" customWidth="1"/>
    <col min="12565" max="12565" width="5.33203125" style="4" customWidth="1"/>
    <col min="12566" max="12567" width="2.88671875" style="4" customWidth="1"/>
    <col min="12568" max="12568" width="13.6640625" style="4" customWidth="1"/>
    <col min="12569" max="12569" width="3.109375" style="4" customWidth="1"/>
    <col min="12570" max="12570" width="15" style="4" customWidth="1"/>
    <col min="12571" max="12571" width="12.44140625" style="4" customWidth="1"/>
    <col min="12572" max="12572" width="17.21875" style="4" customWidth="1"/>
    <col min="12573" max="12573" width="5.109375" style="4" customWidth="1"/>
    <col min="12574" max="12574" width="15" style="4" customWidth="1"/>
    <col min="12575" max="12575" width="13.33203125" style="4" customWidth="1"/>
    <col min="12576" max="12576" width="15.6640625" style="4" customWidth="1"/>
    <col min="12577" max="12577" width="16.109375" style="4" customWidth="1"/>
    <col min="12578" max="12800" width="9" style="4"/>
    <col min="12801" max="12801" width="1.77734375" style="4" customWidth="1"/>
    <col min="12802" max="12802" width="4.44140625" style="4" customWidth="1"/>
    <col min="12803" max="12803" width="20.21875" style="4" customWidth="1"/>
    <col min="12804" max="12804" width="12.44140625" style="4" customWidth="1"/>
    <col min="12805" max="12805" width="13.6640625" style="4" customWidth="1"/>
    <col min="12806" max="12806" width="17.88671875" style="4" customWidth="1"/>
    <col min="12807" max="12807" width="5.21875" style="4" customWidth="1"/>
    <col min="12808" max="12808" width="16.33203125" style="4" customWidth="1"/>
    <col min="12809" max="12809" width="16.6640625" style="4" customWidth="1"/>
    <col min="12810" max="12810" width="12.109375" style="4" customWidth="1"/>
    <col min="12811" max="12811" width="17.5546875" style="4" customWidth="1"/>
    <col min="12812" max="12812" width="11.88671875" style="4" customWidth="1"/>
    <col min="12813" max="12814" width="2.88671875" style="4" customWidth="1"/>
    <col min="12815" max="12815" width="5.21875" style="4" customWidth="1"/>
    <col min="12816" max="12817" width="2.88671875" style="4" customWidth="1"/>
    <col min="12818" max="12818" width="5.33203125" style="4" customWidth="1"/>
    <col min="12819" max="12820" width="2.88671875" style="4" customWidth="1"/>
    <col min="12821" max="12821" width="5.33203125" style="4" customWidth="1"/>
    <col min="12822" max="12823" width="2.88671875" style="4" customWidth="1"/>
    <col min="12824" max="12824" width="13.6640625" style="4" customWidth="1"/>
    <col min="12825" max="12825" width="3.109375" style="4" customWidth="1"/>
    <col min="12826" max="12826" width="15" style="4" customWidth="1"/>
    <col min="12827" max="12827" width="12.44140625" style="4" customWidth="1"/>
    <col min="12828" max="12828" width="17.21875" style="4" customWidth="1"/>
    <col min="12829" max="12829" width="5.109375" style="4" customWidth="1"/>
    <col min="12830" max="12830" width="15" style="4" customWidth="1"/>
    <col min="12831" max="12831" width="13.33203125" style="4" customWidth="1"/>
    <col min="12832" max="12832" width="15.6640625" style="4" customWidth="1"/>
    <col min="12833" max="12833" width="16.109375" style="4" customWidth="1"/>
    <col min="12834" max="13056" width="9" style="4"/>
    <col min="13057" max="13057" width="1.77734375" style="4" customWidth="1"/>
    <col min="13058" max="13058" width="4.44140625" style="4" customWidth="1"/>
    <col min="13059" max="13059" width="20.21875" style="4" customWidth="1"/>
    <col min="13060" max="13060" width="12.44140625" style="4" customWidth="1"/>
    <col min="13061" max="13061" width="13.6640625" style="4" customWidth="1"/>
    <col min="13062" max="13062" width="17.88671875" style="4" customWidth="1"/>
    <col min="13063" max="13063" width="5.21875" style="4" customWidth="1"/>
    <col min="13064" max="13064" width="16.33203125" style="4" customWidth="1"/>
    <col min="13065" max="13065" width="16.6640625" style="4" customWidth="1"/>
    <col min="13066" max="13066" width="12.109375" style="4" customWidth="1"/>
    <col min="13067" max="13067" width="17.5546875" style="4" customWidth="1"/>
    <col min="13068" max="13068" width="11.88671875" style="4" customWidth="1"/>
    <col min="13069" max="13070" width="2.88671875" style="4" customWidth="1"/>
    <col min="13071" max="13071" width="5.21875" style="4" customWidth="1"/>
    <col min="13072" max="13073" width="2.88671875" style="4" customWidth="1"/>
    <col min="13074" max="13074" width="5.33203125" style="4" customWidth="1"/>
    <col min="13075" max="13076" width="2.88671875" style="4" customWidth="1"/>
    <col min="13077" max="13077" width="5.33203125" style="4" customWidth="1"/>
    <col min="13078" max="13079" width="2.88671875" style="4" customWidth="1"/>
    <col min="13080" max="13080" width="13.6640625" style="4" customWidth="1"/>
    <col min="13081" max="13081" width="3.109375" style="4" customWidth="1"/>
    <col min="13082" max="13082" width="15" style="4" customWidth="1"/>
    <col min="13083" max="13083" width="12.44140625" style="4" customWidth="1"/>
    <col min="13084" max="13084" width="17.21875" style="4" customWidth="1"/>
    <col min="13085" max="13085" width="5.109375" style="4" customWidth="1"/>
    <col min="13086" max="13086" width="15" style="4" customWidth="1"/>
    <col min="13087" max="13087" width="13.33203125" style="4" customWidth="1"/>
    <col min="13088" max="13088" width="15.6640625" style="4" customWidth="1"/>
    <col min="13089" max="13089" width="16.109375" style="4" customWidth="1"/>
    <col min="13090" max="13312" width="9" style="4"/>
    <col min="13313" max="13313" width="1.77734375" style="4" customWidth="1"/>
    <col min="13314" max="13314" width="4.44140625" style="4" customWidth="1"/>
    <col min="13315" max="13315" width="20.21875" style="4" customWidth="1"/>
    <col min="13316" max="13316" width="12.44140625" style="4" customWidth="1"/>
    <col min="13317" max="13317" width="13.6640625" style="4" customWidth="1"/>
    <col min="13318" max="13318" width="17.88671875" style="4" customWidth="1"/>
    <col min="13319" max="13319" width="5.21875" style="4" customWidth="1"/>
    <col min="13320" max="13320" width="16.33203125" style="4" customWidth="1"/>
    <col min="13321" max="13321" width="16.6640625" style="4" customWidth="1"/>
    <col min="13322" max="13322" width="12.109375" style="4" customWidth="1"/>
    <col min="13323" max="13323" width="17.5546875" style="4" customWidth="1"/>
    <col min="13324" max="13324" width="11.88671875" style="4" customWidth="1"/>
    <col min="13325" max="13326" width="2.88671875" style="4" customWidth="1"/>
    <col min="13327" max="13327" width="5.21875" style="4" customWidth="1"/>
    <col min="13328" max="13329" width="2.88671875" style="4" customWidth="1"/>
    <col min="13330" max="13330" width="5.33203125" style="4" customWidth="1"/>
    <col min="13331" max="13332" width="2.88671875" style="4" customWidth="1"/>
    <col min="13333" max="13333" width="5.33203125" style="4" customWidth="1"/>
    <col min="13334" max="13335" width="2.88671875" style="4" customWidth="1"/>
    <col min="13336" max="13336" width="13.6640625" style="4" customWidth="1"/>
    <col min="13337" max="13337" width="3.109375" style="4" customWidth="1"/>
    <col min="13338" max="13338" width="15" style="4" customWidth="1"/>
    <col min="13339" max="13339" width="12.44140625" style="4" customWidth="1"/>
    <col min="13340" max="13340" width="17.21875" style="4" customWidth="1"/>
    <col min="13341" max="13341" width="5.109375" style="4" customWidth="1"/>
    <col min="13342" max="13342" width="15" style="4" customWidth="1"/>
    <col min="13343" max="13343" width="13.33203125" style="4" customWidth="1"/>
    <col min="13344" max="13344" width="15.6640625" style="4" customWidth="1"/>
    <col min="13345" max="13345" width="16.109375" style="4" customWidth="1"/>
    <col min="13346" max="13568" width="9" style="4"/>
    <col min="13569" max="13569" width="1.77734375" style="4" customWidth="1"/>
    <col min="13570" max="13570" width="4.44140625" style="4" customWidth="1"/>
    <col min="13571" max="13571" width="20.21875" style="4" customWidth="1"/>
    <col min="13572" max="13572" width="12.44140625" style="4" customWidth="1"/>
    <col min="13573" max="13573" width="13.6640625" style="4" customWidth="1"/>
    <col min="13574" max="13574" width="17.88671875" style="4" customWidth="1"/>
    <col min="13575" max="13575" width="5.21875" style="4" customWidth="1"/>
    <col min="13576" max="13576" width="16.33203125" style="4" customWidth="1"/>
    <col min="13577" max="13577" width="16.6640625" style="4" customWidth="1"/>
    <col min="13578" max="13578" width="12.109375" style="4" customWidth="1"/>
    <col min="13579" max="13579" width="17.5546875" style="4" customWidth="1"/>
    <col min="13580" max="13580" width="11.88671875" style="4" customWidth="1"/>
    <col min="13581" max="13582" width="2.88671875" style="4" customWidth="1"/>
    <col min="13583" max="13583" width="5.21875" style="4" customWidth="1"/>
    <col min="13584" max="13585" width="2.88671875" style="4" customWidth="1"/>
    <col min="13586" max="13586" width="5.33203125" style="4" customWidth="1"/>
    <col min="13587" max="13588" width="2.88671875" style="4" customWidth="1"/>
    <col min="13589" max="13589" width="5.33203125" style="4" customWidth="1"/>
    <col min="13590" max="13591" width="2.88671875" style="4" customWidth="1"/>
    <col min="13592" max="13592" width="13.6640625" style="4" customWidth="1"/>
    <col min="13593" max="13593" width="3.109375" style="4" customWidth="1"/>
    <col min="13594" max="13594" width="15" style="4" customWidth="1"/>
    <col min="13595" max="13595" width="12.44140625" style="4" customWidth="1"/>
    <col min="13596" max="13596" width="17.21875" style="4" customWidth="1"/>
    <col min="13597" max="13597" width="5.109375" style="4" customWidth="1"/>
    <col min="13598" max="13598" width="15" style="4" customWidth="1"/>
    <col min="13599" max="13599" width="13.33203125" style="4" customWidth="1"/>
    <col min="13600" max="13600" width="15.6640625" style="4" customWidth="1"/>
    <col min="13601" max="13601" width="16.109375" style="4" customWidth="1"/>
    <col min="13602" max="13824" width="9" style="4"/>
    <col min="13825" max="13825" width="1.77734375" style="4" customWidth="1"/>
    <col min="13826" max="13826" width="4.44140625" style="4" customWidth="1"/>
    <col min="13827" max="13827" width="20.21875" style="4" customWidth="1"/>
    <col min="13828" max="13828" width="12.44140625" style="4" customWidth="1"/>
    <col min="13829" max="13829" width="13.6640625" style="4" customWidth="1"/>
    <col min="13830" max="13830" width="17.88671875" style="4" customWidth="1"/>
    <col min="13831" max="13831" width="5.21875" style="4" customWidth="1"/>
    <col min="13832" max="13832" width="16.33203125" style="4" customWidth="1"/>
    <col min="13833" max="13833" width="16.6640625" style="4" customWidth="1"/>
    <col min="13834" max="13834" width="12.109375" style="4" customWidth="1"/>
    <col min="13835" max="13835" width="17.5546875" style="4" customWidth="1"/>
    <col min="13836" max="13836" width="11.88671875" style="4" customWidth="1"/>
    <col min="13837" max="13838" width="2.88671875" style="4" customWidth="1"/>
    <col min="13839" max="13839" width="5.21875" style="4" customWidth="1"/>
    <col min="13840" max="13841" width="2.88671875" style="4" customWidth="1"/>
    <col min="13842" max="13842" width="5.33203125" style="4" customWidth="1"/>
    <col min="13843" max="13844" width="2.88671875" style="4" customWidth="1"/>
    <col min="13845" max="13845" width="5.33203125" style="4" customWidth="1"/>
    <col min="13846" max="13847" width="2.88671875" style="4" customWidth="1"/>
    <col min="13848" max="13848" width="13.6640625" style="4" customWidth="1"/>
    <col min="13849" max="13849" width="3.109375" style="4" customWidth="1"/>
    <col min="13850" max="13850" width="15" style="4" customWidth="1"/>
    <col min="13851" max="13851" width="12.44140625" style="4" customWidth="1"/>
    <col min="13852" max="13852" width="17.21875" style="4" customWidth="1"/>
    <col min="13853" max="13853" width="5.109375" style="4" customWidth="1"/>
    <col min="13854" max="13854" width="15" style="4" customWidth="1"/>
    <col min="13855" max="13855" width="13.33203125" style="4" customWidth="1"/>
    <col min="13856" max="13856" width="15.6640625" style="4" customWidth="1"/>
    <col min="13857" max="13857" width="16.109375" style="4" customWidth="1"/>
    <col min="13858" max="14080" width="9" style="4"/>
    <col min="14081" max="14081" width="1.77734375" style="4" customWidth="1"/>
    <col min="14082" max="14082" width="4.44140625" style="4" customWidth="1"/>
    <col min="14083" max="14083" width="20.21875" style="4" customWidth="1"/>
    <col min="14084" max="14084" width="12.44140625" style="4" customWidth="1"/>
    <col min="14085" max="14085" width="13.6640625" style="4" customWidth="1"/>
    <col min="14086" max="14086" width="17.88671875" style="4" customWidth="1"/>
    <col min="14087" max="14087" width="5.21875" style="4" customWidth="1"/>
    <col min="14088" max="14088" width="16.33203125" style="4" customWidth="1"/>
    <col min="14089" max="14089" width="16.6640625" style="4" customWidth="1"/>
    <col min="14090" max="14090" width="12.109375" style="4" customWidth="1"/>
    <col min="14091" max="14091" width="17.5546875" style="4" customWidth="1"/>
    <col min="14092" max="14092" width="11.88671875" style="4" customWidth="1"/>
    <col min="14093" max="14094" width="2.88671875" style="4" customWidth="1"/>
    <col min="14095" max="14095" width="5.21875" style="4" customWidth="1"/>
    <col min="14096" max="14097" width="2.88671875" style="4" customWidth="1"/>
    <col min="14098" max="14098" width="5.33203125" style="4" customWidth="1"/>
    <col min="14099" max="14100" width="2.88671875" style="4" customWidth="1"/>
    <col min="14101" max="14101" width="5.33203125" style="4" customWidth="1"/>
    <col min="14102" max="14103" width="2.88671875" style="4" customWidth="1"/>
    <col min="14104" max="14104" width="13.6640625" style="4" customWidth="1"/>
    <col min="14105" max="14105" width="3.109375" style="4" customWidth="1"/>
    <col min="14106" max="14106" width="15" style="4" customWidth="1"/>
    <col min="14107" max="14107" width="12.44140625" style="4" customWidth="1"/>
    <col min="14108" max="14108" width="17.21875" style="4" customWidth="1"/>
    <col min="14109" max="14109" width="5.109375" style="4" customWidth="1"/>
    <col min="14110" max="14110" width="15" style="4" customWidth="1"/>
    <col min="14111" max="14111" width="13.33203125" style="4" customWidth="1"/>
    <col min="14112" max="14112" width="15.6640625" style="4" customWidth="1"/>
    <col min="14113" max="14113" width="16.109375" style="4" customWidth="1"/>
    <col min="14114" max="14336" width="9" style="4"/>
    <col min="14337" max="14337" width="1.77734375" style="4" customWidth="1"/>
    <col min="14338" max="14338" width="4.44140625" style="4" customWidth="1"/>
    <col min="14339" max="14339" width="20.21875" style="4" customWidth="1"/>
    <col min="14340" max="14340" width="12.44140625" style="4" customWidth="1"/>
    <col min="14341" max="14341" width="13.6640625" style="4" customWidth="1"/>
    <col min="14342" max="14342" width="17.88671875" style="4" customWidth="1"/>
    <col min="14343" max="14343" width="5.21875" style="4" customWidth="1"/>
    <col min="14344" max="14344" width="16.33203125" style="4" customWidth="1"/>
    <col min="14345" max="14345" width="16.6640625" style="4" customWidth="1"/>
    <col min="14346" max="14346" width="12.109375" style="4" customWidth="1"/>
    <col min="14347" max="14347" width="17.5546875" style="4" customWidth="1"/>
    <col min="14348" max="14348" width="11.88671875" style="4" customWidth="1"/>
    <col min="14349" max="14350" width="2.88671875" style="4" customWidth="1"/>
    <col min="14351" max="14351" width="5.21875" style="4" customWidth="1"/>
    <col min="14352" max="14353" width="2.88671875" style="4" customWidth="1"/>
    <col min="14354" max="14354" width="5.33203125" style="4" customWidth="1"/>
    <col min="14355" max="14356" width="2.88671875" style="4" customWidth="1"/>
    <col min="14357" max="14357" width="5.33203125" style="4" customWidth="1"/>
    <col min="14358" max="14359" width="2.88671875" style="4" customWidth="1"/>
    <col min="14360" max="14360" width="13.6640625" style="4" customWidth="1"/>
    <col min="14361" max="14361" width="3.109375" style="4" customWidth="1"/>
    <col min="14362" max="14362" width="15" style="4" customWidth="1"/>
    <col min="14363" max="14363" width="12.44140625" style="4" customWidth="1"/>
    <col min="14364" max="14364" width="17.21875" style="4" customWidth="1"/>
    <col min="14365" max="14365" width="5.109375" style="4" customWidth="1"/>
    <col min="14366" max="14366" width="15" style="4" customWidth="1"/>
    <col min="14367" max="14367" width="13.33203125" style="4" customWidth="1"/>
    <col min="14368" max="14368" width="15.6640625" style="4" customWidth="1"/>
    <col min="14369" max="14369" width="16.109375" style="4" customWidth="1"/>
    <col min="14370" max="14592" width="9" style="4"/>
    <col min="14593" max="14593" width="1.77734375" style="4" customWidth="1"/>
    <col min="14594" max="14594" width="4.44140625" style="4" customWidth="1"/>
    <col min="14595" max="14595" width="20.21875" style="4" customWidth="1"/>
    <col min="14596" max="14596" width="12.44140625" style="4" customWidth="1"/>
    <col min="14597" max="14597" width="13.6640625" style="4" customWidth="1"/>
    <col min="14598" max="14598" width="17.88671875" style="4" customWidth="1"/>
    <col min="14599" max="14599" width="5.21875" style="4" customWidth="1"/>
    <col min="14600" max="14600" width="16.33203125" style="4" customWidth="1"/>
    <col min="14601" max="14601" width="16.6640625" style="4" customWidth="1"/>
    <col min="14602" max="14602" width="12.109375" style="4" customWidth="1"/>
    <col min="14603" max="14603" width="17.5546875" style="4" customWidth="1"/>
    <col min="14604" max="14604" width="11.88671875" style="4" customWidth="1"/>
    <col min="14605" max="14606" width="2.88671875" style="4" customWidth="1"/>
    <col min="14607" max="14607" width="5.21875" style="4" customWidth="1"/>
    <col min="14608" max="14609" width="2.88671875" style="4" customWidth="1"/>
    <col min="14610" max="14610" width="5.33203125" style="4" customWidth="1"/>
    <col min="14611" max="14612" width="2.88671875" style="4" customWidth="1"/>
    <col min="14613" max="14613" width="5.33203125" style="4" customWidth="1"/>
    <col min="14614" max="14615" width="2.88671875" style="4" customWidth="1"/>
    <col min="14616" max="14616" width="13.6640625" style="4" customWidth="1"/>
    <col min="14617" max="14617" width="3.109375" style="4" customWidth="1"/>
    <col min="14618" max="14618" width="15" style="4" customWidth="1"/>
    <col min="14619" max="14619" width="12.44140625" style="4" customWidth="1"/>
    <col min="14620" max="14620" width="17.21875" style="4" customWidth="1"/>
    <col min="14621" max="14621" width="5.109375" style="4" customWidth="1"/>
    <col min="14622" max="14622" width="15" style="4" customWidth="1"/>
    <col min="14623" max="14623" width="13.33203125" style="4" customWidth="1"/>
    <col min="14624" max="14624" width="15.6640625" style="4" customWidth="1"/>
    <col min="14625" max="14625" width="16.109375" style="4" customWidth="1"/>
    <col min="14626" max="14848" width="9" style="4"/>
    <col min="14849" max="14849" width="1.77734375" style="4" customWidth="1"/>
    <col min="14850" max="14850" width="4.44140625" style="4" customWidth="1"/>
    <col min="14851" max="14851" width="20.21875" style="4" customWidth="1"/>
    <col min="14852" max="14852" width="12.44140625" style="4" customWidth="1"/>
    <col min="14853" max="14853" width="13.6640625" style="4" customWidth="1"/>
    <col min="14854" max="14854" width="17.88671875" style="4" customWidth="1"/>
    <col min="14855" max="14855" width="5.21875" style="4" customWidth="1"/>
    <col min="14856" max="14856" width="16.33203125" style="4" customWidth="1"/>
    <col min="14857" max="14857" width="16.6640625" style="4" customWidth="1"/>
    <col min="14858" max="14858" width="12.109375" style="4" customWidth="1"/>
    <col min="14859" max="14859" width="17.5546875" style="4" customWidth="1"/>
    <col min="14860" max="14860" width="11.88671875" style="4" customWidth="1"/>
    <col min="14861" max="14862" width="2.88671875" style="4" customWidth="1"/>
    <col min="14863" max="14863" width="5.21875" style="4" customWidth="1"/>
    <col min="14864" max="14865" width="2.88671875" style="4" customWidth="1"/>
    <col min="14866" max="14866" width="5.33203125" style="4" customWidth="1"/>
    <col min="14867" max="14868" width="2.88671875" style="4" customWidth="1"/>
    <col min="14869" max="14869" width="5.33203125" style="4" customWidth="1"/>
    <col min="14870" max="14871" width="2.88671875" style="4" customWidth="1"/>
    <col min="14872" max="14872" width="13.6640625" style="4" customWidth="1"/>
    <col min="14873" max="14873" width="3.109375" style="4" customWidth="1"/>
    <col min="14874" max="14874" width="15" style="4" customWidth="1"/>
    <col min="14875" max="14875" width="12.44140625" style="4" customWidth="1"/>
    <col min="14876" max="14876" width="17.21875" style="4" customWidth="1"/>
    <col min="14877" max="14877" width="5.109375" style="4" customWidth="1"/>
    <col min="14878" max="14878" width="15" style="4" customWidth="1"/>
    <col min="14879" max="14879" width="13.33203125" style="4" customWidth="1"/>
    <col min="14880" max="14880" width="15.6640625" style="4" customWidth="1"/>
    <col min="14881" max="14881" width="16.109375" style="4" customWidth="1"/>
    <col min="14882" max="15104" width="9" style="4"/>
    <col min="15105" max="15105" width="1.77734375" style="4" customWidth="1"/>
    <col min="15106" max="15106" width="4.44140625" style="4" customWidth="1"/>
    <col min="15107" max="15107" width="20.21875" style="4" customWidth="1"/>
    <col min="15108" max="15108" width="12.44140625" style="4" customWidth="1"/>
    <col min="15109" max="15109" width="13.6640625" style="4" customWidth="1"/>
    <col min="15110" max="15110" width="17.88671875" style="4" customWidth="1"/>
    <col min="15111" max="15111" width="5.21875" style="4" customWidth="1"/>
    <col min="15112" max="15112" width="16.33203125" style="4" customWidth="1"/>
    <col min="15113" max="15113" width="16.6640625" style="4" customWidth="1"/>
    <col min="15114" max="15114" width="12.109375" style="4" customWidth="1"/>
    <col min="15115" max="15115" width="17.5546875" style="4" customWidth="1"/>
    <col min="15116" max="15116" width="11.88671875" style="4" customWidth="1"/>
    <col min="15117" max="15118" width="2.88671875" style="4" customWidth="1"/>
    <col min="15119" max="15119" width="5.21875" style="4" customWidth="1"/>
    <col min="15120" max="15121" width="2.88671875" style="4" customWidth="1"/>
    <col min="15122" max="15122" width="5.33203125" style="4" customWidth="1"/>
    <col min="15123" max="15124" width="2.88671875" style="4" customWidth="1"/>
    <col min="15125" max="15125" width="5.33203125" style="4" customWidth="1"/>
    <col min="15126" max="15127" width="2.88671875" style="4" customWidth="1"/>
    <col min="15128" max="15128" width="13.6640625" style="4" customWidth="1"/>
    <col min="15129" max="15129" width="3.109375" style="4" customWidth="1"/>
    <col min="15130" max="15130" width="15" style="4" customWidth="1"/>
    <col min="15131" max="15131" width="12.44140625" style="4" customWidth="1"/>
    <col min="15132" max="15132" width="17.21875" style="4" customWidth="1"/>
    <col min="15133" max="15133" width="5.109375" style="4" customWidth="1"/>
    <col min="15134" max="15134" width="15" style="4" customWidth="1"/>
    <col min="15135" max="15135" width="13.33203125" style="4" customWidth="1"/>
    <col min="15136" max="15136" width="15.6640625" style="4" customWidth="1"/>
    <col min="15137" max="15137" width="16.109375" style="4" customWidth="1"/>
    <col min="15138" max="15360" width="9" style="4"/>
    <col min="15361" max="15361" width="1.77734375" style="4" customWidth="1"/>
    <col min="15362" max="15362" width="4.44140625" style="4" customWidth="1"/>
    <col min="15363" max="15363" width="20.21875" style="4" customWidth="1"/>
    <col min="15364" max="15364" width="12.44140625" style="4" customWidth="1"/>
    <col min="15365" max="15365" width="13.6640625" style="4" customWidth="1"/>
    <col min="15366" max="15366" width="17.88671875" style="4" customWidth="1"/>
    <col min="15367" max="15367" width="5.21875" style="4" customWidth="1"/>
    <col min="15368" max="15368" width="16.33203125" style="4" customWidth="1"/>
    <col min="15369" max="15369" width="16.6640625" style="4" customWidth="1"/>
    <col min="15370" max="15370" width="12.109375" style="4" customWidth="1"/>
    <col min="15371" max="15371" width="17.5546875" style="4" customWidth="1"/>
    <col min="15372" max="15372" width="11.88671875" style="4" customWidth="1"/>
    <col min="15373" max="15374" width="2.88671875" style="4" customWidth="1"/>
    <col min="15375" max="15375" width="5.21875" style="4" customWidth="1"/>
    <col min="15376" max="15377" width="2.88671875" style="4" customWidth="1"/>
    <col min="15378" max="15378" width="5.33203125" style="4" customWidth="1"/>
    <col min="15379" max="15380" width="2.88671875" style="4" customWidth="1"/>
    <col min="15381" max="15381" width="5.33203125" style="4" customWidth="1"/>
    <col min="15382" max="15383" width="2.88671875" style="4" customWidth="1"/>
    <col min="15384" max="15384" width="13.6640625" style="4" customWidth="1"/>
    <col min="15385" max="15385" width="3.109375" style="4" customWidth="1"/>
    <col min="15386" max="15386" width="15" style="4" customWidth="1"/>
    <col min="15387" max="15387" width="12.44140625" style="4" customWidth="1"/>
    <col min="15388" max="15388" width="17.21875" style="4" customWidth="1"/>
    <col min="15389" max="15389" width="5.109375" style="4" customWidth="1"/>
    <col min="15390" max="15390" width="15" style="4" customWidth="1"/>
    <col min="15391" max="15391" width="13.33203125" style="4" customWidth="1"/>
    <col min="15392" max="15392" width="15.6640625" style="4" customWidth="1"/>
    <col min="15393" max="15393" width="16.109375" style="4" customWidth="1"/>
    <col min="15394" max="15616" width="9" style="4"/>
    <col min="15617" max="15617" width="1.77734375" style="4" customWidth="1"/>
    <col min="15618" max="15618" width="4.44140625" style="4" customWidth="1"/>
    <col min="15619" max="15619" width="20.21875" style="4" customWidth="1"/>
    <col min="15620" max="15620" width="12.44140625" style="4" customWidth="1"/>
    <col min="15621" max="15621" width="13.6640625" style="4" customWidth="1"/>
    <col min="15622" max="15622" width="17.88671875" style="4" customWidth="1"/>
    <col min="15623" max="15623" width="5.21875" style="4" customWidth="1"/>
    <col min="15624" max="15624" width="16.33203125" style="4" customWidth="1"/>
    <col min="15625" max="15625" width="16.6640625" style="4" customWidth="1"/>
    <col min="15626" max="15626" width="12.109375" style="4" customWidth="1"/>
    <col min="15627" max="15627" width="17.5546875" style="4" customWidth="1"/>
    <col min="15628" max="15628" width="11.88671875" style="4" customWidth="1"/>
    <col min="15629" max="15630" width="2.88671875" style="4" customWidth="1"/>
    <col min="15631" max="15631" width="5.21875" style="4" customWidth="1"/>
    <col min="15632" max="15633" width="2.88671875" style="4" customWidth="1"/>
    <col min="15634" max="15634" width="5.33203125" style="4" customWidth="1"/>
    <col min="15635" max="15636" width="2.88671875" style="4" customWidth="1"/>
    <col min="15637" max="15637" width="5.33203125" style="4" customWidth="1"/>
    <col min="15638" max="15639" width="2.88671875" style="4" customWidth="1"/>
    <col min="15640" max="15640" width="13.6640625" style="4" customWidth="1"/>
    <col min="15641" max="15641" width="3.109375" style="4" customWidth="1"/>
    <col min="15642" max="15642" width="15" style="4" customWidth="1"/>
    <col min="15643" max="15643" width="12.44140625" style="4" customWidth="1"/>
    <col min="15644" max="15644" width="17.21875" style="4" customWidth="1"/>
    <col min="15645" max="15645" width="5.109375" style="4" customWidth="1"/>
    <col min="15646" max="15646" width="15" style="4" customWidth="1"/>
    <col min="15647" max="15647" width="13.33203125" style="4" customWidth="1"/>
    <col min="15648" max="15648" width="15.6640625" style="4" customWidth="1"/>
    <col min="15649" max="15649" width="16.109375" style="4" customWidth="1"/>
    <col min="15650" max="15872" width="9" style="4"/>
    <col min="15873" max="15873" width="1.77734375" style="4" customWidth="1"/>
    <col min="15874" max="15874" width="4.44140625" style="4" customWidth="1"/>
    <col min="15875" max="15875" width="20.21875" style="4" customWidth="1"/>
    <col min="15876" max="15876" width="12.44140625" style="4" customWidth="1"/>
    <col min="15877" max="15877" width="13.6640625" style="4" customWidth="1"/>
    <col min="15878" max="15878" width="17.88671875" style="4" customWidth="1"/>
    <col min="15879" max="15879" width="5.21875" style="4" customWidth="1"/>
    <col min="15880" max="15880" width="16.33203125" style="4" customWidth="1"/>
    <col min="15881" max="15881" width="16.6640625" style="4" customWidth="1"/>
    <col min="15882" max="15882" width="12.109375" style="4" customWidth="1"/>
    <col min="15883" max="15883" width="17.5546875" style="4" customWidth="1"/>
    <col min="15884" max="15884" width="11.88671875" style="4" customWidth="1"/>
    <col min="15885" max="15886" width="2.88671875" style="4" customWidth="1"/>
    <col min="15887" max="15887" width="5.21875" style="4" customWidth="1"/>
    <col min="15888" max="15889" width="2.88671875" style="4" customWidth="1"/>
    <col min="15890" max="15890" width="5.33203125" style="4" customWidth="1"/>
    <col min="15891" max="15892" width="2.88671875" style="4" customWidth="1"/>
    <col min="15893" max="15893" width="5.33203125" style="4" customWidth="1"/>
    <col min="15894" max="15895" width="2.88671875" style="4" customWidth="1"/>
    <col min="15896" max="15896" width="13.6640625" style="4" customWidth="1"/>
    <col min="15897" max="15897" width="3.109375" style="4" customWidth="1"/>
    <col min="15898" max="15898" width="15" style="4" customWidth="1"/>
    <col min="15899" max="15899" width="12.44140625" style="4" customWidth="1"/>
    <col min="15900" max="15900" width="17.21875" style="4" customWidth="1"/>
    <col min="15901" max="15901" width="5.109375" style="4" customWidth="1"/>
    <col min="15902" max="15902" width="15" style="4" customWidth="1"/>
    <col min="15903" max="15903" width="13.33203125" style="4" customWidth="1"/>
    <col min="15904" max="15904" width="15.6640625" style="4" customWidth="1"/>
    <col min="15905" max="15905" width="16.109375" style="4" customWidth="1"/>
    <col min="15906" max="16128" width="9" style="4"/>
    <col min="16129" max="16129" width="1.77734375" style="4" customWidth="1"/>
    <col min="16130" max="16130" width="4.44140625" style="4" customWidth="1"/>
    <col min="16131" max="16131" width="20.21875" style="4" customWidth="1"/>
    <col min="16132" max="16132" width="12.44140625" style="4" customWidth="1"/>
    <col min="16133" max="16133" width="13.6640625" style="4" customWidth="1"/>
    <col min="16134" max="16134" width="17.88671875" style="4" customWidth="1"/>
    <col min="16135" max="16135" width="5.21875" style="4" customWidth="1"/>
    <col min="16136" max="16136" width="16.33203125" style="4" customWidth="1"/>
    <col min="16137" max="16137" width="16.6640625" style="4" customWidth="1"/>
    <col min="16138" max="16138" width="12.109375" style="4" customWidth="1"/>
    <col min="16139" max="16139" width="17.5546875" style="4" customWidth="1"/>
    <col min="16140" max="16140" width="11.88671875" style="4" customWidth="1"/>
    <col min="16141" max="16142" width="2.88671875" style="4" customWidth="1"/>
    <col min="16143" max="16143" width="5.21875" style="4" customWidth="1"/>
    <col min="16144" max="16145" width="2.88671875" style="4" customWidth="1"/>
    <col min="16146" max="16146" width="5.33203125" style="4" customWidth="1"/>
    <col min="16147" max="16148" width="2.88671875" style="4" customWidth="1"/>
    <col min="16149" max="16149" width="5.33203125" style="4" customWidth="1"/>
    <col min="16150" max="16151" width="2.88671875" style="4" customWidth="1"/>
    <col min="16152" max="16152" width="13.6640625" style="4" customWidth="1"/>
    <col min="16153" max="16153" width="3.109375" style="4" customWidth="1"/>
    <col min="16154" max="16154" width="15" style="4" customWidth="1"/>
    <col min="16155" max="16155" width="12.44140625" style="4" customWidth="1"/>
    <col min="16156" max="16156" width="17.21875" style="4" customWidth="1"/>
    <col min="16157" max="16157" width="5.109375" style="4" customWidth="1"/>
    <col min="16158" max="16158" width="15" style="4" customWidth="1"/>
    <col min="16159" max="16159" width="13.33203125" style="4" customWidth="1"/>
    <col min="16160" max="16160" width="15.6640625" style="4" customWidth="1"/>
    <col min="16161" max="16161" width="16.109375" style="4" customWidth="1"/>
    <col min="16162" max="16384" width="9" style="4"/>
  </cols>
  <sheetData>
    <row r="2" spans="2:31" ht="39.9" customHeight="1" thickBot="1">
      <c r="B2" s="1" t="s">
        <v>86</v>
      </c>
      <c r="C2" s="2"/>
      <c r="D2" s="2"/>
      <c r="E2" s="3"/>
      <c r="F2" s="3"/>
      <c r="G2" s="2"/>
      <c r="I2" s="5"/>
      <c r="J2" s="2"/>
      <c r="K2" s="2"/>
      <c r="L2" s="2"/>
      <c r="M2" s="2"/>
      <c r="N2" s="2"/>
      <c r="O2" s="2"/>
      <c r="P2" s="2"/>
      <c r="Q2" s="2"/>
      <c r="R2" s="2"/>
      <c r="S2" s="2"/>
      <c r="T2" s="2"/>
      <c r="U2" s="2"/>
      <c r="V2" s="2"/>
      <c r="W2" s="2"/>
      <c r="X2" s="2"/>
      <c r="Y2" s="2"/>
      <c r="Z2" s="2"/>
      <c r="AA2" s="6"/>
      <c r="AE2" s="7"/>
    </row>
    <row r="3" spans="2:31" ht="25.5" customHeight="1">
      <c r="B3" s="304" t="s">
        <v>70</v>
      </c>
      <c r="C3" s="305"/>
      <c r="D3" s="306"/>
      <c r="E3" s="148" t="s">
        <v>71</v>
      </c>
      <c r="F3" s="149"/>
      <c r="G3" s="149"/>
      <c r="H3" s="149"/>
      <c r="I3" s="149"/>
      <c r="J3" s="150"/>
      <c r="K3" s="304" t="s">
        <v>0</v>
      </c>
      <c r="L3" s="306"/>
      <c r="M3" s="148" t="s">
        <v>63</v>
      </c>
      <c r="N3" s="155"/>
      <c r="O3" s="155"/>
      <c r="P3" s="155"/>
      <c r="Q3" s="155"/>
      <c r="R3" s="155"/>
      <c r="S3" s="155"/>
      <c r="T3" s="155"/>
      <c r="U3" s="155"/>
      <c r="V3" s="155"/>
      <c r="W3" s="155"/>
      <c r="X3" s="155"/>
      <c r="Y3" s="155"/>
      <c r="Z3" s="156"/>
      <c r="AA3" s="157"/>
      <c r="AB3" s="2"/>
      <c r="AC3" s="2"/>
    </row>
    <row r="4" spans="2:31" ht="25.5" customHeight="1">
      <c r="B4" s="284" t="s">
        <v>69</v>
      </c>
      <c r="C4" s="285"/>
      <c r="D4" s="286"/>
      <c r="E4" s="151" t="s">
        <v>64</v>
      </c>
      <c r="F4" s="152"/>
      <c r="G4" s="152"/>
      <c r="H4" s="153"/>
      <c r="I4" s="153"/>
      <c r="J4" s="153"/>
      <c r="K4" s="307" t="s">
        <v>67</v>
      </c>
      <c r="L4" s="308"/>
      <c r="M4" s="134" t="s">
        <v>75</v>
      </c>
      <c r="N4" s="131"/>
      <c r="O4" s="131"/>
      <c r="P4" s="131"/>
      <c r="Q4" s="131"/>
      <c r="R4" s="131"/>
      <c r="S4" s="131"/>
      <c r="T4" s="131"/>
      <c r="U4" s="131"/>
      <c r="V4" s="131"/>
      <c r="W4" s="131"/>
      <c r="X4" s="131"/>
      <c r="Y4" s="131"/>
      <c r="Z4" s="136"/>
      <c r="AA4" s="137"/>
      <c r="AB4" s="2"/>
      <c r="AC4" s="2"/>
    </row>
    <row r="5" spans="2:31" ht="25.5" customHeight="1">
      <c r="B5" s="284" t="s">
        <v>2</v>
      </c>
      <c r="C5" s="285"/>
      <c r="D5" s="286"/>
      <c r="E5" s="146" t="s">
        <v>83</v>
      </c>
      <c r="F5" s="147"/>
      <c r="G5" s="138"/>
      <c r="H5" s="138"/>
      <c r="I5" s="138"/>
      <c r="J5" s="138"/>
      <c r="K5" s="309" t="s">
        <v>68</v>
      </c>
      <c r="L5" s="310"/>
      <c r="M5" s="131" t="s">
        <v>75</v>
      </c>
      <c r="N5" s="132"/>
      <c r="O5" s="132"/>
      <c r="P5" s="132"/>
      <c r="Q5" s="138"/>
      <c r="R5" s="138"/>
      <c r="S5" s="138"/>
      <c r="T5" s="138"/>
      <c r="U5" s="138"/>
      <c r="V5" s="138"/>
      <c r="W5" s="138"/>
      <c r="X5" s="138"/>
      <c r="Y5" s="138"/>
      <c r="Z5" s="139"/>
      <c r="AA5" s="140"/>
      <c r="AB5" s="2"/>
      <c r="AC5" s="2"/>
    </row>
    <row r="6" spans="2:31" ht="25.5" customHeight="1">
      <c r="B6" s="284" t="s">
        <v>3</v>
      </c>
      <c r="C6" s="285"/>
      <c r="D6" s="286"/>
      <c r="E6" s="134"/>
      <c r="F6" s="141"/>
      <c r="G6" s="141"/>
      <c r="H6" s="141"/>
      <c r="I6" s="141"/>
      <c r="J6" s="141"/>
      <c r="K6" s="287" t="s">
        <v>66</v>
      </c>
      <c r="L6" s="288"/>
      <c r="M6" s="131" t="s">
        <v>76</v>
      </c>
      <c r="N6" s="131"/>
      <c r="O6" s="131"/>
      <c r="P6" s="131"/>
      <c r="Q6" s="141"/>
      <c r="R6" s="141"/>
      <c r="S6" s="141"/>
      <c r="T6" s="141"/>
      <c r="U6" s="141"/>
      <c r="V6" s="141"/>
      <c r="W6" s="141"/>
      <c r="X6" s="141"/>
      <c r="Y6" s="138"/>
      <c r="Z6" s="139"/>
      <c r="AA6" s="140"/>
      <c r="AB6" s="2"/>
      <c r="AC6" s="2"/>
      <c r="AD6" s="2"/>
    </row>
    <row r="7" spans="2:31" ht="25.5" customHeight="1" thickBot="1">
      <c r="B7" s="289" t="s">
        <v>1</v>
      </c>
      <c r="C7" s="290"/>
      <c r="D7" s="291"/>
      <c r="E7" s="154" t="s">
        <v>65</v>
      </c>
      <c r="F7" s="142"/>
      <c r="G7" s="142"/>
      <c r="H7" s="143"/>
      <c r="I7" s="143"/>
      <c r="J7" s="143"/>
      <c r="K7" s="292" t="s">
        <v>4</v>
      </c>
      <c r="L7" s="293"/>
      <c r="M7" s="135" t="s">
        <v>77</v>
      </c>
      <c r="N7" s="133"/>
      <c r="O7" s="133"/>
      <c r="P7" s="133"/>
      <c r="Q7" s="142"/>
      <c r="R7" s="142"/>
      <c r="S7" s="142"/>
      <c r="T7" s="142"/>
      <c r="U7" s="142"/>
      <c r="V7" s="142"/>
      <c r="W7" s="142"/>
      <c r="X7" s="143"/>
      <c r="Y7" s="143"/>
      <c r="Z7" s="144"/>
      <c r="AA7" s="145"/>
      <c r="AB7" s="8"/>
      <c r="AC7" s="8"/>
      <c r="AD7" s="294"/>
      <c r="AE7" s="294"/>
    </row>
    <row r="8" spans="2:31" ht="14.25" customHeight="1" thickBot="1">
      <c r="B8" s="2"/>
      <c r="C8" s="2"/>
      <c r="D8" s="2"/>
      <c r="E8" s="3"/>
      <c r="F8" s="3"/>
      <c r="G8" s="2"/>
      <c r="H8" s="2"/>
      <c r="I8" s="2"/>
      <c r="J8" s="2"/>
      <c r="K8" s="2"/>
      <c r="L8" s="2"/>
      <c r="M8" s="2"/>
      <c r="N8" s="2"/>
      <c r="O8" s="2"/>
      <c r="P8" s="2"/>
      <c r="Q8" s="2"/>
      <c r="R8" s="2"/>
      <c r="S8" s="2"/>
      <c r="T8" s="2"/>
      <c r="U8" s="2"/>
      <c r="V8" s="2"/>
      <c r="W8" s="2"/>
      <c r="X8" s="2"/>
      <c r="Y8" s="2"/>
      <c r="Z8" s="2"/>
      <c r="AA8" s="6"/>
      <c r="AB8" s="2"/>
      <c r="AC8" s="2"/>
      <c r="AD8" s="294"/>
      <c r="AE8" s="294"/>
    </row>
    <row r="9" spans="2:31" s="2" customFormat="1" ht="39.9" customHeight="1">
      <c r="B9" s="228" t="s">
        <v>5</v>
      </c>
      <c r="C9" s="230" t="s">
        <v>6</v>
      </c>
      <c r="D9" s="296"/>
      <c r="E9" s="299" t="s">
        <v>7</v>
      </c>
      <c r="F9" s="300"/>
      <c r="G9" s="236" t="s">
        <v>8</v>
      </c>
      <c r="H9" s="9" t="s">
        <v>9</v>
      </c>
      <c r="I9" s="10" t="s">
        <v>10</v>
      </c>
      <c r="J9" s="11" t="s">
        <v>11</v>
      </c>
      <c r="K9" s="12" t="s">
        <v>12</v>
      </c>
      <c r="L9" s="302" t="s">
        <v>13</v>
      </c>
      <c r="M9" s="303"/>
      <c r="N9" s="303"/>
      <c r="O9" s="303"/>
      <c r="P9" s="303"/>
      <c r="Q9" s="303"/>
      <c r="R9" s="303"/>
      <c r="S9" s="303"/>
      <c r="T9" s="303"/>
      <c r="U9" s="303"/>
      <c r="V9" s="303"/>
      <c r="W9" s="303"/>
      <c r="X9" s="303"/>
      <c r="Y9" s="303"/>
      <c r="Z9" s="9" t="s">
        <v>14</v>
      </c>
      <c r="AA9" s="13" t="s">
        <v>15</v>
      </c>
      <c r="AB9" s="14" t="s">
        <v>16</v>
      </c>
      <c r="AC9" s="15"/>
      <c r="AD9" s="16"/>
      <c r="AE9" s="16"/>
    </row>
    <row r="10" spans="2:31" s="2" customFormat="1" ht="39" customHeight="1" thickBot="1">
      <c r="B10" s="295"/>
      <c r="C10" s="297"/>
      <c r="D10" s="298"/>
      <c r="E10" s="17" t="s">
        <v>17</v>
      </c>
      <c r="F10" s="18" t="s">
        <v>18</v>
      </c>
      <c r="G10" s="301"/>
      <c r="H10" s="19" t="s">
        <v>19</v>
      </c>
      <c r="I10" s="20" t="s">
        <v>20</v>
      </c>
      <c r="J10" s="21" t="s">
        <v>21</v>
      </c>
      <c r="K10" s="22" t="s">
        <v>22</v>
      </c>
      <c r="L10" s="23" t="s">
        <v>23</v>
      </c>
      <c r="M10" s="24"/>
      <c r="N10" s="24"/>
      <c r="O10" s="24" t="s">
        <v>24</v>
      </c>
      <c r="P10" s="24"/>
      <c r="Q10" s="24"/>
      <c r="R10" s="24" t="s">
        <v>25</v>
      </c>
      <c r="S10" s="24"/>
      <c r="T10" s="278" t="s">
        <v>26</v>
      </c>
      <c r="U10" s="278"/>
      <c r="V10" s="279"/>
      <c r="W10" s="25"/>
      <c r="X10" s="26" t="s">
        <v>27</v>
      </c>
      <c r="Y10" s="26"/>
      <c r="Z10" s="27" t="s">
        <v>28</v>
      </c>
      <c r="AA10" s="28" t="s">
        <v>29</v>
      </c>
      <c r="AB10" s="29" t="s">
        <v>73</v>
      </c>
      <c r="AC10" s="15"/>
      <c r="AD10" s="16"/>
      <c r="AE10" s="16"/>
    </row>
    <row r="11" spans="2:31" s="2" customFormat="1" ht="21" customHeight="1">
      <c r="B11" s="30"/>
      <c r="C11" s="31" t="s">
        <v>78</v>
      </c>
      <c r="D11" s="32" t="s">
        <v>30</v>
      </c>
      <c r="E11" s="159" t="s">
        <v>79</v>
      </c>
      <c r="F11" s="160" t="s">
        <v>80</v>
      </c>
      <c r="G11" s="161">
        <v>80</v>
      </c>
      <c r="H11" s="265"/>
      <c r="I11" s="266"/>
      <c r="J11" s="266"/>
      <c r="K11" s="266"/>
      <c r="L11" s="105">
        <v>5000000</v>
      </c>
      <c r="M11" s="37" t="s">
        <v>31</v>
      </c>
      <c r="N11" s="38" t="s">
        <v>32</v>
      </c>
      <c r="O11" s="106">
        <f>B18</f>
        <v>25</v>
      </c>
      <c r="P11" s="37" t="s">
        <v>33</v>
      </c>
      <c r="Q11" s="38" t="s">
        <v>32</v>
      </c>
      <c r="R11" s="107">
        <f t="shared" ref="R11:R16" si="0">G11</f>
        <v>80</v>
      </c>
      <c r="S11" s="37" t="s">
        <v>34</v>
      </c>
      <c r="T11" s="38" t="s">
        <v>32</v>
      </c>
      <c r="U11" s="280">
        <v>1.5</v>
      </c>
      <c r="V11" s="281"/>
      <c r="W11" s="38" t="s">
        <v>35</v>
      </c>
      <c r="X11" s="108">
        <f>L11*(O11*0.01)*R11*U11</f>
        <v>150000000</v>
      </c>
      <c r="Y11" s="39" t="s">
        <v>31</v>
      </c>
      <c r="Z11" s="36">
        <f>X11</f>
        <v>150000000</v>
      </c>
      <c r="AA11" s="40"/>
      <c r="AB11" s="109">
        <f t="shared" ref="AB11:AB17" si="1">ROUNDDOWN(Z11-AA11,-3)</f>
        <v>150000000</v>
      </c>
      <c r="AC11" s="41"/>
      <c r="AD11" s="41"/>
      <c r="AE11" s="41"/>
    </row>
    <row r="12" spans="2:31" s="2" customFormat="1" ht="21" customHeight="1">
      <c r="B12" s="42"/>
      <c r="C12" s="43" t="s">
        <v>78</v>
      </c>
      <c r="D12" s="44" t="s">
        <v>36</v>
      </c>
      <c r="E12" s="162" t="s">
        <v>79</v>
      </c>
      <c r="F12" s="163" t="s">
        <v>80</v>
      </c>
      <c r="G12" s="164">
        <v>10</v>
      </c>
      <c r="H12" s="268"/>
      <c r="I12" s="269"/>
      <c r="J12" s="269"/>
      <c r="K12" s="269"/>
      <c r="L12" s="52">
        <v>5000000</v>
      </c>
      <c r="M12" s="49" t="s">
        <v>31</v>
      </c>
      <c r="N12" s="50" t="s">
        <v>32</v>
      </c>
      <c r="O12" s="110">
        <f>B18</f>
        <v>25</v>
      </c>
      <c r="P12" s="49" t="s">
        <v>33</v>
      </c>
      <c r="Q12" s="50" t="s">
        <v>32</v>
      </c>
      <c r="R12" s="111">
        <f t="shared" si="0"/>
        <v>10</v>
      </c>
      <c r="S12" s="49" t="s">
        <v>34</v>
      </c>
      <c r="T12" s="50" t="s">
        <v>32</v>
      </c>
      <c r="U12" s="282">
        <v>1.5</v>
      </c>
      <c r="V12" s="283"/>
      <c r="W12" s="50" t="s">
        <v>35</v>
      </c>
      <c r="X12" s="112">
        <f>L12*(O12*0.01)*R12*U12</f>
        <v>18750000</v>
      </c>
      <c r="Y12" s="51" t="s">
        <v>31</v>
      </c>
      <c r="Z12" s="48">
        <f t="shared" ref="Z12:Z17" si="2">X12</f>
        <v>18750000</v>
      </c>
      <c r="AA12" s="53"/>
      <c r="AB12" s="113">
        <f t="shared" si="1"/>
        <v>18750000</v>
      </c>
      <c r="AC12" s="41"/>
      <c r="AD12" s="41"/>
      <c r="AE12" s="41"/>
    </row>
    <row r="13" spans="2:31" s="2" customFormat="1" ht="21" customHeight="1">
      <c r="B13" s="42"/>
      <c r="C13" s="218" t="s">
        <v>85</v>
      </c>
      <c r="D13" s="54" t="s">
        <v>30</v>
      </c>
      <c r="E13" s="165" t="s">
        <v>79</v>
      </c>
      <c r="F13" s="166" t="s">
        <v>80</v>
      </c>
      <c r="G13" s="167">
        <v>80</v>
      </c>
      <c r="H13" s="268"/>
      <c r="I13" s="269"/>
      <c r="J13" s="269"/>
      <c r="K13" s="269"/>
      <c r="L13" s="52">
        <v>6110000</v>
      </c>
      <c r="M13" s="49" t="s">
        <v>31</v>
      </c>
      <c r="N13" s="50" t="s">
        <v>32</v>
      </c>
      <c r="O13" s="110">
        <f>B18</f>
        <v>25</v>
      </c>
      <c r="P13" s="49" t="s">
        <v>33</v>
      </c>
      <c r="Q13" s="50" t="s">
        <v>32</v>
      </c>
      <c r="R13" s="111">
        <f t="shared" si="0"/>
        <v>80</v>
      </c>
      <c r="S13" s="49" t="s">
        <v>34</v>
      </c>
      <c r="T13" s="257"/>
      <c r="U13" s="258"/>
      <c r="V13" s="259"/>
      <c r="W13" s="50" t="s">
        <v>35</v>
      </c>
      <c r="X13" s="112">
        <f>L13*(O13*0.01)*R13</f>
        <v>122200000</v>
      </c>
      <c r="Y13" s="51" t="s">
        <v>31</v>
      </c>
      <c r="Z13" s="48">
        <f t="shared" si="2"/>
        <v>122200000</v>
      </c>
      <c r="AA13" s="59"/>
      <c r="AB13" s="113">
        <f t="shared" si="1"/>
        <v>122200000</v>
      </c>
      <c r="AC13" s="41"/>
      <c r="AD13" s="41"/>
      <c r="AE13" s="41"/>
    </row>
    <row r="14" spans="2:31" s="2" customFormat="1" ht="21" customHeight="1">
      <c r="B14" s="42"/>
      <c r="C14" s="219"/>
      <c r="D14" s="54" t="s">
        <v>36</v>
      </c>
      <c r="E14" s="159" t="s">
        <v>79</v>
      </c>
      <c r="F14" s="160" t="s">
        <v>80</v>
      </c>
      <c r="G14" s="168">
        <v>10</v>
      </c>
      <c r="H14" s="268"/>
      <c r="I14" s="269"/>
      <c r="J14" s="269"/>
      <c r="K14" s="269"/>
      <c r="L14" s="52">
        <v>6110000</v>
      </c>
      <c r="M14" s="62" t="s">
        <v>31</v>
      </c>
      <c r="N14" s="58" t="s">
        <v>32</v>
      </c>
      <c r="O14" s="114">
        <f>B18</f>
        <v>25</v>
      </c>
      <c r="P14" s="62" t="s">
        <v>33</v>
      </c>
      <c r="Q14" s="58" t="s">
        <v>32</v>
      </c>
      <c r="R14" s="115">
        <f t="shared" si="0"/>
        <v>10</v>
      </c>
      <c r="S14" s="62" t="s">
        <v>34</v>
      </c>
      <c r="T14" s="257"/>
      <c r="U14" s="258"/>
      <c r="V14" s="259"/>
      <c r="W14" s="58" t="s">
        <v>35</v>
      </c>
      <c r="X14" s="116">
        <f>L14*(O14*0.01)*R14</f>
        <v>15275000</v>
      </c>
      <c r="Y14" s="63" t="s">
        <v>31</v>
      </c>
      <c r="Z14" s="61">
        <f t="shared" si="2"/>
        <v>15275000</v>
      </c>
      <c r="AA14" s="59"/>
      <c r="AB14" s="117">
        <f t="shared" si="1"/>
        <v>15275000</v>
      </c>
      <c r="AC14" s="41"/>
      <c r="AD14" s="41"/>
      <c r="AE14" s="41"/>
    </row>
    <row r="15" spans="2:31" s="2" customFormat="1" ht="21" customHeight="1">
      <c r="B15" s="158">
        <v>8</v>
      </c>
      <c r="C15" s="204"/>
      <c r="D15" s="223"/>
      <c r="E15" s="159"/>
      <c r="F15" s="160"/>
      <c r="G15" s="169"/>
      <c r="H15" s="268"/>
      <c r="I15" s="269"/>
      <c r="J15" s="269"/>
      <c r="K15" s="269"/>
      <c r="L15" s="64"/>
      <c r="M15" s="62" t="s">
        <v>31</v>
      </c>
      <c r="N15" s="58" t="s">
        <v>32</v>
      </c>
      <c r="O15" s="114">
        <f>B18</f>
        <v>25</v>
      </c>
      <c r="P15" s="62" t="s">
        <v>33</v>
      </c>
      <c r="Q15" s="58" t="s">
        <v>32</v>
      </c>
      <c r="R15" s="115">
        <f t="shared" si="0"/>
        <v>0</v>
      </c>
      <c r="S15" s="62" t="s">
        <v>34</v>
      </c>
      <c r="T15" s="58" t="s">
        <v>32</v>
      </c>
      <c r="U15" s="273"/>
      <c r="V15" s="274"/>
      <c r="W15" s="58" t="s">
        <v>35</v>
      </c>
      <c r="X15" s="116">
        <f>L15*(O15*0.01)*R15*U15</f>
        <v>0</v>
      </c>
      <c r="Y15" s="63" t="s">
        <v>31</v>
      </c>
      <c r="Z15" s="61">
        <f t="shared" si="2"/>
        <v>0</v>
      </c>
      <c r="AA15" s="59"/>
      <c r="AB15" s="117">
        <f t="shared" si="1"/>
        <v>0</v>
      </c>
      <c r="AC15" s="41"/>
      <c r="AD15" s="41"/>
      <c r="AE15" s="41"/>
    </row>
    <row r="16" spans="2:31" s="2" customFormat="1" ht="21" customHeight="1">
      <c r="B16" s="42" t="s">
        <v>37</v>
      </c>
      <c r="C16" s="227" t="s">
        <v>38</v>
      </c>
      <c r="D16" s="227"/>
      <c r="E16" s="66"/>
      <c r="F16" s="66"/>
      <c r="G16" s="170">
        <v>90</v>
      </c>
      <c r="H16" s="268"/>
      <c r="I16" s="269"/>
      <c r="J16" s="269"/>
      <c r="K16" s="269"/>
      <c r="L16" s="61">
        <f>E62</f>
        <v>100000</v>
      </c>
      <c r="M16" s="62" t="s">
        <v>31</v>
      </c>
      <c r="N16" s="58" t="s">
        <v>32</v>
      </c>
      <c r="O16" s="114">
        <f>B18</f>
        <v>25</v>
      </c>
      <c r="P16" s="62" t="s">
        <v>33</v>
      </c>
      <c r="Q16" s="58" t="s">
        <v>32</v>
      </c>
      <c r="R16" s="115">
        <f t="shared" si="0"/>
        <v>90</v>
      </c>
      <c r="S16" s="62" t="s">
        <v>34</v>
      </c>
      <c r="T16" s="58" t="s">
        <v>32</v>
      </c>
      <c r="U16" s="273">
        <v>1.5</v>
      </c>
      <c r="V16" s="274"/>
      <c r="W16" s="58" t="s">
        <v>35</v>
      </c>
      <c r="X16" s="116">
        <f>L16*(O16*0.01)*R16*U16</f>
        <v>3375000</v>
      </c>
      <c r="Y16" s="63" t="s">
        <v>31</v>
      </c>
      <c r="Z16" s="118">
        <f t="shared" si="2"/>
        <v>3375000</v>
      </c>
      <c r="AA16" s="59"/>
      <c r="AB16" s="117">
        <f t="shared" si="1"/>
        <v>3375000</v>
      </c>
      <c r="AC16" s="41"/>
      <c r="AD16" s="41"/>
      <c r="AE16" s="41"/>
    </row>
    <row r="17" spans="2:31" s="2" customFormat="1" ht="21" customHeight="1" thickBot="1">
      <c r="B17" s="68" t="s">
        <v>39</v>
      </c>
      <c r="C17" s="186" t="s">
        <v>40</v>
      </c>
      <c r="D17" s="187"/>
      <c r="E17" s="165" t="s">
        <v>79</v>
      </c>
      <c r="F17" s="165" t="s">
        <v>81</v>
      </c>
      <c r="G17" s="173"/>
      <c r="H17" s="268"/>
      <c r="I17" s="269"/>
      <c r="J17" s="269"/>
      <c r="K17" s="269"/>
      <c r="L17" s="64">
        <v>27000000</v>
      </c>
      <c r="M17" s="62" t="s">
        <v>31</v>
      </c>
      <c r="N17" s="58" t="s">
        <v>32</v>
      </c>
      <c r="O17" s="114">
        <f>B18</f>
        <v>25</v>
      </c>
      <c r="P17" s="62" t="s">
        <v>41</v>
      </c>
      <c r="Q17" s="275"/>
      <c r="R17" s="276"/>
      <c r="S17" s="277"/>
      <c r="T17" s="275"/>
      <c r="U17" s="276"/>
      <c r="V17" s="277"/>
      <c r="W17" s="58" t="s">
        <v>35</v>
      </c>
      <c r="X17" s="116">
        <f>L17*(O17*0.01)</f>
        <v>6750000</v>
      </c>
      <c r="Y17" s="63" t="s">
        <v>31</v>
      </c>
      <c r="Z17" s="61">
        <f t="shared" si="2"/>
        <v>6750000</v>
      </c>
      <c r="AA17" s="174"/>
      <c r="AB17" s="117">
        <f t="shared" si="1"/>
        <v>6750000</v>
      </c>
      <c r="AC17" s="41"/>
      <c r="AD17" s="41"/>
      <c r="AE17" s="41"/>
    </row>
    <row r="18" spans="2:31" s="2" customFormat="1" ht="21" customHeight="1">
      <c r="B18" s="119">
        <v>25</v>
      </c>
      <c r="C18" s="253" t="s">
        <v>42</v>
      </c>
      <c r="D18" s="254"/>
      <c r="E18" s="254"/>
      <c r="F18" s="254"/>
      <c r="G18" s="254"/>
      <c r="H18" s="176">
        <v>408333335</v>
      </c>
      <c r="I18" s="175">
        <v>362128410</v>
      </c>
      <c r="J18" s="255"/>
      <c r="K18" s="314"/>
      <c r="L18" s="315"/>
      <c r="M18" s="316"/>
      <c r="N18" s="316"/>
      <c r="O18" s="316"/>
      <c r="P18" s="316"/>
      <c r="Q18" s="316"/>
      <c r="R18" s="316"/>
      <c r="S18" s="316"/>
      <c r="T18" s="316"/>
      <c r="U18" s="316"/>
      <c r="V18" s="316"/>
      <c r="W18" s="317"/>
      <c r="X18" s="318"/>
      <c r="Y18" s="319"/>
      <c r="Z18" s="244"/>
      <c r="AA18" s="246"/>
      <c r="AB18" s="248"/>
      <c r="AC18" s="69"/>
      <c r="AD18" s="250"/>
      <c r="AE18" s="250"/>
    </row>
    <row r="19" spans="2:31" s="2" customFormat="1" ht="21" customHeight="1" thickBot="1">
      <c r="B19" s="68" t="s">
        <v>33</v>
      </c>
      <c r="C19" s="251" t="s">
        <v>43</v>
      </c>
      <c r="D19" s="252"/>
      <c r="E19" s="252"/>
      <c r="F19" s="252"/>
      <c r="G19" s="252"/>
      <c r="H19" s="171">
        <v>13611112</v>
      </c>
      <c r="I19" s="320">
        <v>2268519</v>
      </c>
      <c r="J19" s="195"/>
      <c r="K19" s="321"/>
      <c r="L19" s="322"/>
      <c r="M19" s="323"/>
      <c r="N19" s="323"/>
      <c r="O19" s="323"/>
      <c r="P19" s="323"/>
      <c r="Q19" s="323"/>
      <c r="R19" s="323"/>
      <c r="S19" s="323"/>
      <c r="T19" s="323"/>
      <c r="U19" s="323"/>
      <c r="V19" s="323"/>
      <c r="W19" s="324"/>
      <c r="X19" s="325"/>
      <c r="Y19" s="326"/>
      <c r="Z19" s="245"/>
      <c r="AA19" s="247"/>
      <c r="AB19" s="249"/>
      <c r="AC19" s="69"/>
      <c r="AD19" s="250"/>
      <c r="AE19" s="250"/>
    </row>
    <row r="20" spans="2:31" s="2" customFormat="1" ht="21" customHeight="1" thickBot="1">
      <c r="B20" s="68"/>
      <c r="C20" s="327" t="s">
        <v>88</v>
      </c>
      <c r="D20" s="328"/>
      <c r="E20" s="328"/>
      <c r="F20" s="328"/>
      <c r="G20" s="328"/>
      <c r="H20" s="329">
        <f>SUM(H18:H19)</f>
        <v>421944447</v>
      </c>
      <c r="I20" s="330">
        <f>SUM(I18:I19)</f>
        <v>364396929</v>
      </c>
      <c r="J20" s="331">
        <v>0</v>
      </c>
      <c r="K20" s="330">
        <f>H20-J20</f>
        <v>421944447</v>
      </c>
      <c r="L20" s="332"/>
      <c r="M20" s="333"/>
      <c r="N20" s="333"/>
      <c r="O20" s="333"/>
      <c r="P20" s="333"/>
      <c r="Q20" s="333"/>
      <c r="R20" s="333"/>
      <c r="S20" s="333"/>
      <c r="T20" s="333"/>
      <c r="U20" s="333"/>
      <c r="V20" s="333"/>
      <c r="W20" s="334"/>
      <c r="X20" s="335">
        <f>SUM(X11:Y19)</f>
        <v>316350000</v>
      </c>
      <c r="Y20" s="336" t="s">
        <v>31</v>
      </c>
      <c r="Z20" s="337">
        <f>MIN(K20,X20)</f>
        <v>316350000</v>
      </c>
      <c r="AA20" s="338"/>
      <c r="AB20" s="339">
        <f>MIN(ROUNDDOWN(Z20-AA20,-3),SUM(AB11:AB17))</f>
        <v>316350000</v>
      </c>
      <c r="AC20" s="69"/>
      <c r="AD20" s="69"/>
      <c r="AE20" s="69"/>
    </row>
    <row r="21" spans="2:31" s="2" customFormat="1" ht="21" customHeight="1" thickTop="1" thickBot="1">
      <c r="B21" s="68"/>
      <c r="C21" s="340" t="s">
        <v>89</v>
      </c>
      <c r="D21" s="294"/>
      <c r="E21" s="294"/>
      <c r="F21" s="294"/>
      <c r="G21" s="294"/>
      <c r="H21" s="341">
        <v>625000</v>
      </c>
      <c r="I21" s="341">
        <v>562500</v>
      </c>
      <c r="J21" s="342"/>
      <c r="K21" s="343"/>
      <c r="L21" s="344"/>
      <c r="M21" s="345" t="s">
        <v>31</v>
      </c>
      <c r="N21" s="346" t="s">
        <v>32</v>
      </c>
      <c r="O21" s="347">
        <v>25</v>
      </c>
      <c r="P21" s="49" t="s">
        <v>41</v>
      </c>
      <c r="Q21" s="348"/>
      <c r="R21" s="349"/>
      <c r="S21" s="350"/>
      <c r="T21" s="348"/>
      <c r="U21" s="349"/>
      <c r="V21" s="350"/>
      <c r="W21" s="50" t="s">
        <v>35</v>
      </c>
      <c r="X21" s="351"/>
      <c r="Y21" s="352" t="s">
        <v>31</v>
      </c>
      <c r="Z21" s="353"/>
      <c r="AA21" s="354"/>
      <c r="AB21" s="355">
        <v>375000</v>
      </c>
      <c r="AC21" s="69"/>
      <c r="AD21" s="69"/>
      <c r="AE21" s="69"/>
    </row>
    <row r="22" spans="2:31" s="2" customFormat="1" ht="21" customHeight="1" thickBot="1">
      <c r="B22" s="356"/>
      <c r="C22" s="357" t="s">
        <v>90</v>
      </c>
      <c r="D22" s="358"/>
      <c r="E22" s="358"/>
      <c r="F22" s="358"/>
      <c r="G22" s="359"/>
      <c r="H22" s="121">
        <f>SUM(H20:H21)</f>
        <v>422569447</v>
      </c>
      <c r="I22" s="121">
        <f>SUM(I20:I21)</f>
        <v>364959429</v>
      </c>
      <c r="J22" s="360">
        <f>SUM(J20:J21)</f>
        <v>0</v>
      </c>
      <c r="K22" s="121">
        <f>H22-J22</f>
        <v>422569447</v>
      </c>
      <c r="L22" s="361"/>
      <c r="M22" s="361"/>
      <c r="N22" s="361"/>
      <c r="O22" s="361"/>
      <c r="P22" s="361"/>
      <c r="Q22" s="361"/>
      <c r="R22" s="361"/>
      <c r="S22" s="361"/>
      <c r="T22" s="361"/>
      <c r="U22" s="361"/>
      <c r="V22" s="361"/>
      <c r="W22" s="361"/>
      <c r="X22" s="361"/>
      <c r="Y22" s="362"/>
      <c r="Z22" s="363"/>
      <c r="AA22" s="364"/>
      <c r="AB22" s="122">
        <f>SUM(AB20:AB21)</f>
        <v>316725000</v>
      </c>
      <c r="AC22" s="41"/>
      <c r="AD22" s="41"/>
      <c r="AE22" s="41"/>
    </row>
    <row r="23" spans="2:31" s="2" customFormat="1" ht="15" customHeight="1" thickBot="1">
      <c r="B23" s="71"/>
      <c r="C23" s="72"/>
      <c r="D23" s="72"/>
      <c r="E23" s="72"/>
      <c r="F23" s="72"/>
      <c r="G23" s="72"/>
      <c r="H23" s="5"/>
      <c r="I23" s="5"/>
      <c r="J23" s="5"/>
      <c r="K23" s="5"/>
      <c r="L23" s="69"/>
      <c r="M23" s="69"/>
      <c r="N23" s="69"/>
      <c r="O23" s="69"/>
      <c r="P23" s="69"/>
      <c r="Q23" s="69"/>
      <c r="R23" s="69"/>
      <c r="S23" s="69"/>
      <c r="T23" s="69"/>
      <c r="U23" s="69"/>
      <c r="V23" s="69"/>
      <c r="W23" s="69"/>
      <c r="X23" s="69"/>
      <c r="Y23" s="69"/>
      <c r="Z23" s="73"/>
      <c r="AA23" s="74"/>
      <c r="AB23" s="41"/>
      <c r="AC23" s="41"/>
      <c r="AD23" s="41"/>
      <c r="AE23" s="41"/>
    </row>
    <row r="24" spans="2:31" s="2" customFormat="1" ht="21" customHeight="1">
      <c r="B24" s="30"/>
      <c r="C24" s="31" t="s">
        <v>78</v>
      </c>
      <c r="D24" s="32" t="s">
        <v>30</v>
      </c>
      <c r="E24" s="75" t="str">
        <f t="shared" ref="E24:G27" si="3">E11</f>
        <v>創設</v>
      </c>
      <c r="F24" s="76" t="str">
        <f t="shared" si="3"/>
        <v>ユニット型</v>
      </c>
      <c r="G24" s="35">
        <f t="shared" si="3"/>
        <v>80</v>
      </c>
      <c r="H24" s="265" t="s">
        <v>82</v>
      </c>
      <c r="I24" s="266"/>
      <c r="J24" s="266"/>
      <c r="K24" s="267"/>
      <c r="L24" s="108">
        <f t="shared" ref="L24:L30" si="4">L11</f>
        <v>5000000</v>
      </c>
      <c r="M24" s="37" t="s">
        <v>31</v>
      </c>
      <c r="N24" s="38" t="s">
        <v>32</v>
      </c>
      <c r="O24" s="106">
        <f>B31</f>
        <v>75</v>
      </c>
      <c r="P24" s="37" t="s">
        <v>33</v>
      </c>
      <c r="Q24" s="38" t="s">
        <v>32</v>
      </c>
      <c r="R24" s="107">
        <f t="shared" ref="R24:R29" si="5">G24</f>
        <v>80</v>
      </c>
      <c r="S24" s="37" t="s">
        <v>34</v>
      </c>
      <c r="T24" s="38" t="s">
        <v>32</v>
      </c>
      <c r="U24" s="271">
        <f>U11</f>
        <v>1.5</v>
      </c>
      <c r="V24" s="272"/>
      <c r="W24" s="38" t="s">
        <v>35</v>
      </c>
      <c r="X24" s="108">
        <f>L24*(O24*0.01)*R24*U24</f>
        <v>450000000</v>
      </c>
      <c r="Y24" s="39" t="s">
        <v>31</v>
      </c>
      <c r="Z24" s="36">
        <f t="shared" ref="Z24:Z30" si="6">X24</f>
        <v>450000000</v>
      </c>
      <c r="AA24" s="40"/>
      <c r="AB24" s="109">
        <f t="shared" ref="AB24:AB30" si="7">ROUNDDOWN(Z24-AA24,-3)</f>
        <v>450000000</v>
      </c>
      <c r="AC24" s="41"/>
      <c r="AD24" s="41"/>
      <c r="AE24" s="41"/>
    </row>
    <row r="25" spans="2:31" s="2" customFormat="1" ht="21" customHeight="1">
      <c r="B25" s="42"/>
      <c r="C25" s="77" t="s">
        <v>78</v>
      </c>
      <c r="D25" s="54" t="s">
        <v>36</v>
      </c>
      <c r="E25" s="33" t="str">
        <f t="shared" si="3"/>
        <v>創設</v>
      </c>
      <c r="F25" s="34" t="str">
        <f t="shared" si="3"/>
        <v>ユニット型</v>
      </c>
      <c r="G25" s="65">
        <f t="shared" si="3"/>
        <v>10</v>
      </c>
      <c r="H25" s="268"/>
      <c r="I25" s="269"/>
      <c r="J25" s="269"/>
      <c r="K25" s="270"/>
      <c r="L25" s="116">
        <f t="shared" si="4"/>
        <v>5000000</v>
      </c>
      <c r="M25" s="62" t="s">
        <v>31</v>
      </c>
      <c r="N25" s="58" t="s">
        <v>32</v>
      </c>
      <c r="O25" s="114">
        <f>B31</f>
        <v>75</v>
      </c>
      <c r="P25" s="62" t="s">
        <v>33</v>
      </c>
      <c r="Q25" s="58" t="s">
        <v>32</v>
      </c>
      <c r="R25" s="115">
        <f t="shared" si="5"/>
        <v>10</v>
      </c>
      <c r="S25" s="62" t="s">
        <v>34</v>
      </c>
      <c r="T25" s="58" t="s">
        <v>32</v>
      </c>
      <c r="U25" s="260">
        <f>U12</f>
        <v>1.5</v>
      </c>
      <c r="V25" s="261"/>
      <c r="W25" s="58" t="s">
        <v>35</v>
      </c>
      <c r="X25" s="116">
        <f>L25*(O25*0.01)*R25*U25</f>
        <v>56250000</v>
      </c>
      <c r="Y25" s="63" t="s">
        <v>31</v>
      </c>
      <c r="Z25" s="61">
        <f t="shared" si="6"/>
        <v>56250000</v>
      </c>
      <c r="AA25" s="59"/>
      <c r="AB25" s="117">
        <f t="shared" si="7"/>
        <v>56250000</v>
      </c>
      <c r="AC25" s="41"/>
      <c r="AD25" s="41"/>
      <c r="AE25" s="41"/>
    </row>
    <row r="26" spans="2:31" s="2" customFormat="1" ht="21" customHeight="1">
      <c r="B26" s="42"/>
      <c r="C26" s="218" t="s">
        <v>85</v>
      </c>
      <c r="D26" s="54" t="s">
        <v>30</v>
      </c>
      <c r="E26" s="55" t="str">
        <f t="shared" si="3"/>
        <v>創設</v>
      </c>
      <c r="F26" s="56" t="str">
        <f t="shared" si="3"/>
        <v>ユニット型</v>
      </c>
      <c r="G26" s="57">
        <f t="shared" si="3"/>
        <v>80</v>
      </c>
      <c r="H26" s="268"/>
      <c r="I26" s="269"/>
      <c r="J26" s="269"/>
      <c r="K26" s="270"/>
      <c r="L26" s="112">
        <f t="shared" si="4"/>
        <v>6110000</v>
      </c>
      <c r="M26" s="49" t="s">
        <v>31</v>
      </c>
      <c r="N26" s="50" t="s">
        <v>32</v>
      </c>
      <c r="O26" s="110">
        <f>B31</f>
        <v>75</v>
      </c>
      <c r="P26" s="49" t="s">
        <v>33</v>
      </c>
      <c r="Q26" s="50" t="s">
        <v>32</v>
      </c>
      <c r="R26" s="111">
        <f t="shared" si="5"/>
        <v>80</v>
      </c>
      <c r="S26" s="49" t="s">
        <v>34</v>
      </c>
      <c r="T26" s="257"/>
      <c r="U26" s="258"/>
      <c r="V26" s="259"/>
      <c r="W26" s="50" t="s">
        <v>35</v>
      </c>
      <c r="X26" s="112">
        <f>L26*(O26*0.01)*R26</f>
        <v>366600000</v>
      </c>
      <c r="Y26" s="51" t="s">
        <v>31</v>
      </c>
      <c r="Z26" s="48">
        <f t="shared" si="6"/>
        <v>366600000</v>
      </c>
      <c r="AA26" s="59"/>
      <c r="AB26" s="113">
        <f t="shared" si="7"/>
        <v>366600000</v>
      </c>
      <c r="AC26" s="41"/>
      <c r="AD26" s="41"/>
      <c r="AE26" s="41"/>
    </row>
    <row r="27" spans="2:31" s="2" customFormat="1" ht="21" customHeight="1">
      <c r="B27" s="42"/>
      <c r="C27" s="219"/>
      <c r="D27" s="54" t="s">
        <v>36</v>
      </c>
      <c r="E27" s="33" t="str">
        <f t="shared" si="3"/>
        <v>創設</v>
      </c>
      <c r="F27" s="34" t="str">
        <f t="shared" si="3"/>
        <v>ユニット型</v>
      </c>
      <c r="G27" s="60">
        <f t="shared" si="3"/>
        <v>10</v>
      </c>
      <c r="H27" s="268"/>
      <c r="I27" s="269"/>
      <c r="J27" s="269"/>
      <c r="K27" s="270"/>
      <c r="L27" s="116">
        <f t="shared" si="4"/>
        <v>6110000</v>
      </c>
      <c r="M27" s="62" t="s">
        <v>31</v>
      </c>
      <c r="N27" s="58" t="s">
        <v>32</v>
      </c>
      <c r="O27" s="114">
        <f>B31</f>
        <v>75</v>
      </c>
      <c r="P27" s="62" t="s">
        <v>33</v>
      </c>
      <c r="Q27" s="58" t="s">
        <v>32</v>
      </c>
      <c r="R27" s="115">
        <f t="shared" si="5"/>
        <v>10</v>
      </c>
      <c r="S27" s="62" t="s">
        <v>34</v>
      </c>
      <c r="T27" s="257"/>
      <c r="U27" s="258"/>
      <c r="V27" s="259"/>
      <c r="W27" s="58" t="s">
        <v>35</v>
      </c>
      <c r="X27" s="116">
        <f>L27*(O27*0.01)*R27</f>
        <v>45825000</v>
      </c>
      <c r="Y27" s="63" t="s">
        <v>31</v>
      </c>
      <c r="Z27" s="61">
        <f t="shared" si="6"/>
        <v>45825000</v>
      </c>
      <c r="AA27" s="59"/>
      <c r="AB27" s="117">
        <f t="shared" si="7"/>
        <v>45825000</v>
      </c>
      <c r="AC27" s="41"/>
      <c r="AD27" s="41"/>
      <c r="AE27" s="41"/>
    </row>
    <row r="28" spans="2:31" s="2" customFormat="1" ht="21" customHeight="1">
      <c r="B28" s="158">
        <v>9</v>
      </c>
      <c r="C28" s="204"/>
      <c r="D28" s="223"/>
      <c r="E28" s="33"/>
      <c r="F28" s="34"/>
      <c r="G28" s="65"/>
      <c r="H28" s="268"/>
      <c r="I28" s="269"/>
      <c r="J28" s="269"/>
      <c r="K28" s="270"/>
      <c r="L28" s="116">
        <f t="shared" si="4"/>
        <v>0</v>
      </c>
      <c r="M28" s="62" t="s">
        <v>31</v>
      </c>
      <c r="N28" s="58" t="s">
        <v>32</v>
      </c>
      <c r="O28" s="114">
        <f>B31</f>
        <v>75</v>
      </c>
      <c r="P28" s="62" t="s">
        <v>33</v>
      </c>
      <c r="Q28" s="58" t="s">
        <v>32</v>
      </c>
      <c r="R28" s="115">
        <f t="shared" si="5"/>
        <v>0</v>
      </c>
      <c r="S28" s="62" t="s">
        <v>34</v>
      </c>
      <c r="T28" s="58" t="s">
        <v>32</v>
      </c>
      <c r="U28" s="260">
        <f>U15</f>
        <v>0</v>
      </c>
      <c r="V28" s="261"/>
      <c r="W28" s="58" t="s">
        <v>35</v>
      </c>
      <c r="X28" s="116">
        <f>L28*(O28*0.01)*R28*U28</f>
        <v>0</v>
      </c>
      <c r="Y28" s="63" t="s">
        <v>31</v>
      </c>
      <c r="Z28" s="61">
        <f t="shared" si="6"/>
        <v>0</v>
      </c>
      <c r="AA28" s="59"/>
      <c r="AB28" s="117">
        <f t="shared" si="7"/>
        <v>0</v>
      </c>
      <c r="AC28" s="41"/>
      <c r="AD28" s="41"/>
      <c r="AE28" s="41"/>
    </row>
    <row r="29" spans="2:31" s="2" customFormat="1" ht="21" customHeight="1">
      <c r="B29" s="42" t="s">
        <v>37</v>
      </c>
      <c r="C29" s="227" t="s">
        <v>38</v>
      </c>
      <c r="D29" s="227"/>
      <c r="E29" s="66"/>
      <c r="F29" s="66"/>
      <c r="G29" s="67">
        <f>G16</f>
        <v>90</v>
      </c>
      <c r="H29" s="268"/>
      <c r="I29" s="269"/>
      <c r="J29" s="269"/>
      <c r="K29" s="270"/>
      <c r="L29" s="61">
        <f t="shared" si="4"/>
        <v>100000</v>
      </c>
      <c r="M29" s="62" t="s">
        <v>31</v>
      </c>
      <c r="N29" s="58" t="s">
        <v>32</v>
      </c>
      <c r="O29" s="114">
        <f>B31</f>
        <v>75</v>
      </c>
      <c r="P29" s="62" t="s">
        <v>33</v>
      </c>
      <c r="Q29" s="58" t="s">
        <v>32</v>
      </c>
      <c r="R29" s="115">
        <f t="shared" si="5"/>
        <v>90</v>
      </c>
      <c r="S29" s="62" t="s">
        <v>34</v>
      </c>
      <c r="T29" s="58" t="s">
        <v>32</v>
      </c>
      <c r="U29" s="260">
        <f>U16</f>
        <v>1.5</v>
      </c>
      <c r="V29" s="261"/>
      <c r="W29" s="58" t="s">
        <v>35</v>
      </c>
      <c r="X29" s="116">
        <f>L29*(O29*0.01)*R29*U29</f>
        <v>10125000</v>
      </c>
      <c r="Y29" s="63" t="s">
        <v>31</v>
      </c>
      <c r="Z29" s="61">
        <f t="shared" si="6"/>
        <v>10125000</v>
      </c>
      <c r="AA29" s="59"/>
      <c r="AB29" s="117">
        <f t="shared" si="7"/>
        <v>10125000</v>
      </c>
      <c r="AC29" s="41"/>
      <c r="AD29" s="41"/>
      <c r="AE29" s="41"/>
    </row>
    <row r="30" spans="2:31" s="2" customFormat="1" ht="21" customHeight="1" thickBot="1">
      <c r="B30" s="68" t="s">
        <v>39</v>
      </c>
      <c r="C30" s="186" t="s">
        <v>40</v>
      </c>
      <c r="D30" s="187"/>
      <c r="E30" s="55" t="str">
        <f>E17</f>
        <v>創設</v>
      </c>
      <c r="F30" s="55" t="str">
        <f>F17</f>
        <v>大規模型</v>
      </c>
      <c r="G30" s="173"/>
      <c r="H30" s="268"/>
      <c r="I30" s="269"/>
      <c r="J30" s="269"/>
      <c r="K30" s="270"/>
      <c r="L30" s="118">
        <f t="shared" si="4"/>
        <v>27000000</v>
      </c>
      <c r="M30" s="181" t="s">
        <v>31</v>
      </c>
      <c r="N30" s="180" t="s">
        <v>32</v>
      </c>
      <c r="O30" s="182">
        <f>B31</f>
        <v>75</v>
      </c>
      <c r="P30" s="181" t="s">
        <v>41</v>
      </c>
      <c r="Q30" s="262"/>
      <c r="R30" s="263"/>
      <c r="S30" s="264"/>
      <c r="T30" s="262"/>
      <c r="U30" s="263"/>
      <c r="V30" s="264"/>
      <c r="W30" s="180" t="s">
        <v>35</v>
      </c>
      <c r="X30" s="179">
        <f>L30*(O30*0.01)</f>
        <v>20250000</v>
      </c>
      <c r="Y30" s="178" t="s">
        <v>31</v>
      </c>
      <c r="Z30" s="118">
        <f t="shared" si="6"/>
        <v>20250000</v>
      </c>
      <c r="AA30" s="174"/>
      <c r="AB30" s="177">
        <f t="shared" si="7"/>
        <v>20250000</v>
      </c>
      <c r="AC30" s="41"/>
      <c r="AD30" s="41"/>
      <c r="AE30" s="41"/>
    </row>
    <row r="31" spans="2:31" s="2" customFormat="1" ht="21" customHeight="1">
      <c r="B31" s="119">
        <v>75</v>
      </c>
      <c r="C31" s="253" t="s">
        <v>42</v>
      </c>
      <c r="D31" s="254"/>
      <c r="E31" s="254"/>
      <c r="F31" s="254"/>
      <c r="G31" s="254"/>
      <c r="H31" s="176">
        <v>1224999998</v>
      </c>
      <c r="I31" s="175">
        <v>1086385225</v>
      </c>
      <c r="J31" s="255"/>
      <c r="K31" s="256"/>
      <c r="L31" s="315"/>
      <c r="M31" s="316"/>
      <c r="N31" s="316"/>
      <c r="O31" s="316"/>
      <c r="P31" s="316"/>
      <c r="Q31" s="316"/>
      <c r="R31" s="316"/>
      <c r="S31" s="316"/>
      <c r="T31" s="316"/>
      <c r="U31" s="316"/>
      <c r="V31" s="316"/>
      <c r="W31" s="317"/>
      <c r="X31" s="318"/>
      <c r="Y31" s="319"/>
      <c r="Z31" s="244"/>
      <c r="AA31" s="246"/>
      <c r="AB31" s="248"/>
      <c r="AC31" s="69"/>
      <c r="AD31" s="250"/>
      <c r="AE31" s="250"/>
    </row>
    <row r="32" spans="2:31" s="2" customFormat="1" ht="21" customHeight="1" thickBot="1">
      <c r="B32" s="68" t="s">
        <v>33</v>
      </c>
      <c r="C32" s="251" t="s">
        <v>43</v>
      </c>
      <c r="D32" s="252"/>
      <c r="E32" s="252"/>
      <c r="F32" s="252"/>
      <c r="G32" s="252"/>
      <c r="H32" s="171">
        <v>40833333</v>
      </c>
      <c r="I32" s="120">
        <v>6805555</v>
      </c>
      <c r="J32" s="195"/>
      <c r="K32" s="197"/>
      <c r="L32" s="322"/>
      <c r="M32" s="323"/>
      <c r="N32" s="323"/>
      <c r="O32" s="323"/>
      <c r="P32" s="323"/>
      <c r="Q32" s="323"/>
      <c r="R32" s="323"/>
      <c r="S32" s="323"/>
      <c r="T32" s="323"/>
      <c r="U32" s="323"/>
      <c r="V32" s="323"/>
      <c r="W32" s="324"/>
      <c r="X32" s="325"/>
      <c r="Y32" s="326"/>
      <c r="Z32" s="245"/>
      <c r="AA32" s="247"/>
      <c r="AB32" s="249"/>
      <c r="AC32" s="69"/>
      <c r="AD32" s="250"/>
      <c r="AE32" s="250"/>
    </row>
    <row r="33" spans="2:31" s="2" customFormat="1" ht="21" customHeight="1" thickBot="1">
      <c r="B33" s="68"/>
      <c r="C33" s="327" t="s">
        <v>88</v>
      </c>
      <c r="D33" s="328"/>
      <c r="E33" s="328"/>
      <c r="F33" s="328"/>
      <c r="G33" s="328"/>
      <c r="H33" s="329">
        <f>SUM(H31:H32)</f>
        <v>1265833331</v>
      </c>
      <c r="I33" s="330">
        <f>SUM(I31:I32)</f>
        <v>1093190780</v>
      </c>
      <c r="J33" s="331">
        <v>0</v>
      </c>
      <c r="K33" s="330">
        <f>H33-J33</f>
        <v>1265833331</v>
      </c>
      <c r="L33" s="332"/>
      <c r="M33" s="333"/>
      <c r="N33" s="333"/>
      <c r="O33" s="333"/>
      <c r="P33" s="333"/>
      <c r="Q33" s="333"/>
      <c r="R33" s="333"/>
      <c r="S33" s="333"/>
      <c r="T33" s="333"/>
      <c r="U33" s="333"/>
      <c r="V33" s="333"/>
      <c r="W33" s="334"/>
      <c r="X33" s="335">
        <f>SUM(X24:Y32)</f>
        <v>949050000</v>
      </c>
      <c r="Y33" s="336" t="s">
        <v>31</v>
      </c>
      <c r="Z33" s="337">
        <f>MIN(K33,X33)</f>
        <v>949050000</v>
      </c>
      <c r="AA33" s="338"/>
      <c r="AB33" s="339">
        <f>MIN(ROUNDDOWN(Z33-AA33,-3),SUM(AB24:AB30))</f>
        <v>949050000</v>
      </c>
      <c r="AC33" s="69"/>
      <c r="AD33" s="69"/>
      <c r="AE33" s="69"/>
    </row>
    <row r="34" spans="2:31" s="2" customFormat="1" ht="21" customHeight="1" thickTop="1" thickBot="1">
      <c r="B34" s="68"/>
      <c r="C34" s="340" t="s">
        <v>89</v>
      </c>
      <c r="D34" s="294"/>
      <c r="E34" s="294"/>
      <c r="F34" s="294"/>
      <c r="G34" s="294"/>
      <c r="H34" s="341">
        <v>1875000</v>
      </c>
      <c r="I34" s="341">
        <v>1687500</v>
      </c>
      <c r="J34" s="342"/>
      <c r="K34" s="343"/>
      <c r="L34" s="344"/>
      <c r="M34" s="345" t="s">
        <v>31</v>
      </c>
      <c r="N34" s="346" t="s">
        <v>32</v>
      </c>
      <c r="O34" s="347">
        <v>75</v>
      </c>
      <c r="P34" s="49" t="s">
        <v>41</v>
      </c>
      <c r="Q34" s="348"/>
      <c r="R34" s="349"/>
      <c r="S34" s="350"/>
      <c r="T34" s="348"/>
      <c r="U34" s="349"/>
      <c r="V34" s="350"/>
      <c r="W34" s="50" t="s">
        <v>35</v>
      </c>
      <c r="X34" s="351"/>
      <c r="Y34" s="352" t="s">
        <v>31</v>
      </c>
      <c r="Z34" s="353"/>
      <c r="AA34" s="354"/>
      <c r="AB34" s="355">
        <v>1125000</v>
      </c>
      <c r="AC34" s="69"/>
      <c r="AD34" s="69"/>
      <c r="AE34" s="69"/>
    </row>
    <row r="35" spans="2:31" s="2" customFormat="1" ht="21" customHeight="1" thickBot="1">
      <c r="B35" s="356"/>
      <c r="C35" s="357" t="s">
        <v>90</v>
      </c>
      <c r="D35" s="358"/>
      <c r="E35" s="358"/>
      <c r="F35" s="358"/>
      <c r="G35" s="359"/>
      <c r="H35" s="365">
        <f>SUM(H33:H34)</f>
        <v>1267708331</v>
      </c>
      <c r="I35" s="121">
        <f>SUM(I33:I34)</f>
        <v>1094878280</v>
      </c>
      <c r="J35" s="360">
        <f>SUM(J33:J34)</f>
        <v>0</v>
      </c>
      <c r="K35" s="121">
        <f>H35-J35</f>
        <v>1267708331</v>
      </c>
      <c r="L35" s="361"/>
      <c r="M35" s="361"/>
      <c r="N35" s="361"/>
      <c r="O35" s="361"/>
      <c r="P35" s="361"/>
      <c r="Q35" s="361"/>
      <c r="R35" s="361"/>
      <c r="S35" s="361"/>
      <c r="T35" s="361"/>
      <c r="U35" s="361"/>
      <c r="V35" s="361"/>
      <c r="W35" s="361"/>
      <c r="X35" s="361"/>
      <c r="Y35" s="362"/>
      <c r="Z35" s="363"/>
      <c r="AA35" s="364"/>
      <c r="AB35" s="122">
        <f>SUM(AB33:AB34)</f>
        <v>950175000</v>
      </c>
      <c r="AC35" s="41"/>
      <c r="AD35" s="41"/>
      <c r="AE35" s="41"/>
    </row>
    <row r="36" spans="2:31" s="2" customFormat="1" ht="27.75" customHeight="1" thickBot="1">
      <c r="B36" s="78" t="s">
        <v>44</v>
      </c>
      <c r="C36" s="72"/>
      <c r="D36" s="72"/>
      <c r="E36" s="72"/>
      <c r="F36" s="72"/>
      <c r="G36" s="72"/>
      <c r="H36" s="5"/>
      <c r="I36" s="5"/>
      <c r="J36" s="5"/>
      <c r="K36" s="5"/>
      <c r="L36" s="69"/>
      <c r="M36" s="69"/>
      <c r="N36" s="69"/>
      <c r="O36" s="79"/>
      <c r="P36" s="80"/>
      <c r="Q36" s="6"/>
      <c r="R36" s="79"/>
      <c r="S36" s="79"/>
      <c r="T36" s="6"/>
      <c r="U36" s="79"/>
      <c r="V36" s="79"/>
      <c r="W36" s="79"/>
      <c r="X36" s="79"/>
      <c r="Y36" s="79"/>
      <c r="Z36" s="74"/>
      <c r="AA36" s="74"/>
      <c r="AB36" s="81"/>
      <c r="AC36" s="81"/>
      <c r="AD36" s="81"/>
    </row>
    <row r="37" spans="2:31" s="2" customFormat="1" ht="39" customHeight="1">
      <c r="B37" s="228"/>
      <c r="C37" s="230" t="s">
        <v>6</v>
      </c>
      <c r="D37" s="231"/>
      <c r="E37" s="234" t="s">
        <v>7</v>
      </c>
      <c r="F37" s="235"/>
      <c r="G37" s="236" t="s">
        <v>8</v>
      </c>
      <c r="H37" s="9" t="s">
        <v>45</v>
      </c>
      <c r="I37" s="10" t="s">
        <v>10</v>
      </c>
      <c r="J37" s="11" t="s">
        <v>46</v>
      </c>
      <c r="K37" s="12" t="s">
        <v>12</v>
      </c>
      <c r="L37" s="238" t="s">
        <v>16</v>
      </c>
      <c r="M37" s="239"/>
      <c r="N37" s="240"/>
      <c r="O37" s="6"/>
      <c r="P37" s="80"/>
      <c r="Q37" s="79"/>
      <c r="R37" s="6"/>
      <c r="S37" s="6"/>
      <c r="T37" s="79"/>
      <c r="U37" s="6"/>
      <c r="V37" s="6"/>
      <c r="W37" s="6"/>
      <c r="X37" s="6"/>
      <c r="Y37" s="6"/>
      <c r="Z37" s="6"/>
      <c r="AA37" s="6"/>
      <c r="AB37" s="6"/>
      <c r="AC37" s="6"/>
      <c r="AD37" s="6"/>
    </row>
    <row r="38" spans="2:31" s="2" customFormat="1" ht="37.5" customHeight="1" thickBot="1">
      <c r="B38" s="229"/>
      <c r="C38" s="232"/>
      <c r="D38" s="233"/>
      <c r="E38" s="82" t="s">
        <v>17</v>
      </c>
      <c r="F38" s="83" t="s">
        <v>47</v>
      </c>
      <c r="G38" s="237"/>
      <c r="H38" s="19" t="s">
        <v>19</v>
      </c>
      <c r="I38" s="20" t="s">
        <v>20</v>
      </c>
      <c r="J38" s="21" t="s">
        <v>21</v>
      </c>
      <c r="K38" s="22" t="s">
        <v>22</v>
      </c>
      <c r="L38" s="241" t="s">
        <v>74</v>
      </c>
      <c r="M38" s="242"/>
      <c r="N38" s="243"/>
      <c r="O38" s="6"/>
      <c r="P38" s="84"/>
      <c r="Q38" s="6"/>
      <c r="R38" s="6"/>
      <c r="S38" s="6"/>
      <c r="T38" s="6"/>
      <c r="U38" s="6"/>
      <c r="V38" s="6"/>
      <c r="W38" s="6"/>
      <c r="X38" s="6"/>
      <c r="Y38" s="6"/>
      <c r="Z38" s="6"/>
      <c r="AA38" s="6"/>
      <c r="AB38" s="6"/>
      <c r="AC38" s="6"/>
      <c r="AD38" s="6"/>
    </row>
    <row r="39" spans="2:31" s="2" customFormat="1" ht="21" customHeight="1">
      <c r="B39" s="85"/>
      <c r="C39" s="31" t="s">
        <v>78</v>
      </c>
      <c r="D39" s="32" t="s">
        <v>30</v>
      </c>
      <c r="E39" s="33" t="str">
        <f t="shared" ref="E39:G42" si="8">E11</f>
        <v>創設</v>
      </c>
      <c r="F39" s="34" t="str">
        <f t="shared" si="8"/>
        <v>ユニット型</v>
      </c>
      <c r="G39" s="86">
        <f t="shared" si="8"/>
        <v>80</v>
      </c>
      <c r="H39" s="207"/>
      <c r="I39" s="208"/>
      <c r="J39" s="208"/>
      <c r="K39" s="209"/>
      <c r="L39" s="213">
        <f>SUM(AB11,AB24)</f>
        <v>600000000</v>
      </c>
      <c r="M39" s="214"/>
      <c r="N39" s="215"/>
      <c r="O39" s="6"/>
      <c r="P39" s="80"/>
      <c r="Q39" s="6"/>
      <c r="R39" s="6"/>
      <c r="S39" s="6"/>
      <c r="T39" s="6"/>
      <c r="U39" s="6"/>
      <c r="V39" s="6"/>
      <c r="W39" s="6"/>
      <c r="X39" s="6"/>
      <c r="Y39" s="6"/>
      <c r="Z39" s="6"/>
      <c r="AA39" s="6"/>
      <c r="AB39" s="6"/>
      <c r="AC39" s="6"/>
      <c r="AD39" s="6"/>
    </row>
    <row r="40" spans="2:31" s="2" customFormat="1" ht="21" customHeight="1">
      <c r="B40" s="85"/>
      <c r="C40" s="43" t="s">
        <v>78</v>
      </c>
      <c r="D40" s="44" t="s">
        <v>36</v>
      </c>
      <c r="E40" s="45" t="str">
        <f t="shared" si="8"/>
        <v>創設</v>
      </c>
      <c r="F40" s="46" t="str">
        <f t="shared" si="8"/>
        <v>ユニット型</v>
      </c>
      <c r="G40" s="47">
        <f t="shared" si="8"/>
        <v>10</v>
      </c>
      <c r="H40" s="210"/>
      <c r="I40" s="211"/>
      <c r="J40" s="211"/>
      <c r="K40" s="212"/>
      <c r="L40" s="188">
        <f>SUM(AB12,AB25)</f>
        <v>75000000</v>
      </c>
      <c r="M40" s="216"/>
      <c r="N40" s="217"/>
      <c r="O40" s="6"/>
      <c r="P40" s="80"/>
      <c r="Q40" s="6"/>
      <c r="R40" s="6"/>
      <c r="S40" s="6"/>
      <c r="T40" s="6"/>
      <c r="U40" s="6"/>
      <c r="V40" s="6"/>
      <c r="W40" s="6"/>
      <c r="X40" s="6"/>
      <c r="Y40" s="6"/>
      <c r="Z40" s="6"/>
      <c r="AA40" s="6"/>
      <c r="AB40" s="6"/>
      <c r="AC40" s="6"/>
      <c r="AD40" s="6"/>
    </row>
    <row r="41" spans="2:31" s="2" customFormat="1" ht="21" customHeight="1">
      <c r="B41" s="85"/>
      <c r="C41" s="218" t="s">
        <v>84</v>
      </c>
      <c r="D41" s="54" t="s">
        <v>30</v>
      </c>
      <c r="E41" s="55" t="str">
        <f t="shared" si="8"/>
        <v>創設</v>
      </c>
      <c r="F41" s="56" t="str">
        <f t="shared" si="8"/>
        <v>ユニット型</v>
      </c>
      <c r="G41" s="57">
        <f t="shared" si="8"/>
        <v>80</v>
      </c>
      <c r="H41" s="210"/>
      <c r="I41" s="211"/>
      <c r="J41" s="211"/>
      <c r="K41" s="212"/>
      <c r="L41" s="220">
        <f>SUM(AB13,AB26)</f>
        <v>488800000</v>
      </c>
      <c r="M41" s="221"/>
      <c r="N41" s="222"/>
      <c r="O41" s="6"/>
      <c r="P41" s="80"/>
      <c r="Q41" s="6"/>
      <c r="R41" s="6"/>
      <c r="S41" s="6"/>
      <c r="T41" s="6"/>
      <c r="U41" s="6"/>
      <c r="V41" s="6"/>
      <c r="W41" s="6"/>
      <c r="X41" s="6"/>
      <c r="Y41" s="6"/>
      <c r="Z41" s="6"/>
      <c r="AA41" s="6"/>
      <c r="AB41" s="6"/>
      <c r="AC41" s="6"/>
      <c r="AD41" s="6"/>
    </row>
    <row r="42" spans="2:31" s="2" customFormat="1" ht="21" customHeight="1">
      <c r="B42" s="85" t="s">
        <v>48</v>
      </c>
      <c r="C42" s="219"/>
      <c r="D42" s="54" t="s">
        <v>36</v>
      </c>
      <c r="E42" s="33" t="str">
        <f t="shared" si="8"/>
        <v>創設</v>
      </c>
      <c r="F42" s="34" t="str">
        <f t="shared" si="8"/>
        <v>ユニット型</v>
      </c>
      <c r="G42" s="60">
        <f t="shared" si="8"/>
        <v>10</v>
      </c>
      <c r="H42" s="210"/>
      <c r="I42" s="211"/>
      <c r="J42" s="211"/>
      <c r="K42" s="212"/>
      <c r="L42" s="188">
        <f>SUM(AB14,AB27)</f>
        <v>61100000</v>
      </c>
      <c r="M42" s="216"/>
      <c r="N42" s="217"/>
      <c r="O42" s="6"/>
      <c r="P42" s="80"/>
      <c r="Q42" s="6"/>
      <c r="R42" s="6"/>
      <c r="S42" s="6"/>
      <c r="T42" s="6"/>
      <c r="U42" s="6"/>
      <c r="V42" s="6"/>
      <c r="W42" s="6"/>
      <c r="X42" s="6"/>
      <c r="Y42" s="6"/>
      <c r="Z42" s="6"/>
      <c r="AA42" s="6"/>
      <c r="AB42" s="6"/>
      <c r="AC42" s="6"/>
      <c r="AD42" s="6"/>
    </row>
    <row r="43" spans="2:31" s="2" customFormat="1" ht="21" customHeight="1">
      <c r="B43" s="85"/>
      <c r="C43" s="204"/>
      <c r="D43" s="223"/>
      <c r="E43" s="33"/>
      <c r="F43" s="34"/>
      <c r="G43" s="65"/>
      <c r="H43" s="210"/>
      <c r="I43" s="211"/>
      <c r="J43" s="211"/>
      <c r="K43" s="212"/>
      <c r="L43" s="224"/>
      <c r="M43" s="225"/>
      <c r="N43" s="226"/>
      <c r="O43" s="6"/>
      <c r="P43" s="80"/>
      <c r="Q43" s="6"/>
      <c r="R43" s="6"/>
      <c r="S43" s="6"/>
      <c r="T43" s="6"/>
      <c r="U43" s="6"/>
      <c r="V43" s="6"/>
      <c r="W43" s="6"/>
      <c r="X43" s="6"/>
      <c r="Y43" s="6"/>
      <c r="Z43" s="6"/>
      <c r="AA43" s="6"/>
      <c r="AB43" s="6"/>
      <c r="AC43" s="6"/>
      <c r="AD43" s="6"/>
    </row>
    <row r="44" spans="2:31" s="2" customFormat="1" ht="21" customHeight="1">
      <c r="B44" s="85"/>
      <c r="C44" s="227" t="s">
        <v>38</v>
      </c>
      <c r="D44" s="227"/>
      <c r="E44" s="66"/>
      <c r="F44" s="66"/>
      <c r="G44" s="67">
        <f>G16</f>
        <v>90</v>
      </c>
      <c r="H44" s="210"/>
      <c r="I44" s="211"/>
      <c r="J44" s="211"/>
      <c r="K44" s="212"/>
      <c r="L44" s="224">
        <f>SUM(AB16,AB29)</f>
        <v>13500000</v>
      </c>
      <c r="M44" s="225"/>
      <c r="N44" s="226"/>
      <c r="O44" s="6"/>
      <c r="P44" s="80"/>
      <c r="Q44" s="6"/>
      <c r="R44" s="6"/>
      <c r="S44" s="6"/>
      <c r="T44" s="6"/>
      <c r="U44" s="6"/>
      <c r="V44" s="6"/>
      <c r="W44" s="6"/>
      <c r="X44" s="6"/>
      <c r="Y44" s="6"/>
      <c r="Z44" s="6"/>
      <c r="AA44" s="6"/>
      <c r="AB44" s="6"/>
      <c r="AC44" s="6"/>
      <c r="AD44" s="6"/>
    </row>
    <row r="45" spans="2:31" s="2" customFormat="1" ht="21" customHeight="1" thickBot="1">
      <c r="B45" s="85" t="s">
        <v>49</v>
      </c>
      <c r="C45" s="186" t="s">
        <v>40</v>
      </c>
      <c r="D45" s="187"/>
      <c r="E45" s="55" t="str">
        <f>E17</f>
        <v>創設</v>
      </c>
      <c r="F45" s="55" t="str">
        <f>F17</f>
        <v>大規模型</v>
      </c>
      <c r="G45" s="173"/>
      <c r="H45" s="366"/>
      <c r="I45" s="367"/>
      <c r="J45" s="367"/>
      <c r="K45" s="368"/>
      <c r="L45" s="188">
        <f>SUM(AB17,AB30)</f>
        <v>27000000</v>
      </c>
      <c r="M45" s="189"/>
      <c r="N45" s="190"/>
      <c r="O45" s="6"/>
      <c r="P45" s="80"/>
      <c r="Q45" s="6"/>
      <c r="R45" s="6"/>
      <c r="S45" s="6"/>
      <c r="T45" s="6"/>
      <c r="U45" s="6"/>
      <c r="V45" s="6"/>
      <c r="W45" s="6"/>
      <c r="X45" s="6"/>
      <c r="Y45" s="6"/>
      <c r="Z45" s="6"/>
      <c r="AA45" s="6"/>
      <c r="AB45" s="6"/>
      <c r="AC45" s="6"/>
      <c r="AD45" s="6"/>
    </row>
    <row r="46" spans="2:31" s="2" customFormat="1" ht="21" customHeight="1">
      <c r="B46" s="87">
        <v>100</v>
      </c>
      <c r="C46" s="191" t="s">
        <v>42</v>
      </c>
      <c r="D46" s="192"/>
      <c r="E46" s="192"/>
      <c r="F46" s="192"/>
      <c r="G46" s="193"/>
      <c r="H46" s="88">
        <f>H18+H31</f>
        <v>1633333333</v>
      </c>
      <c r="I46" s="89">
        <f>I18+I31</f>
        <v>1448513635</v>
      </c>
      <c r="J46" s="194"/>
      <c r="K46" s="196"/>
      <c r="L46" s="198"/>
      <c r="M46" s="199"/>
      <c r="N46" s="200"/>
      <c r="O46" s="6"/>
      <c r="P46" s="80"/>
      <c r="Q46" s="6"/>
      <c r="R46" s="6"/>
      <c r="S46" s="6"/>
      <c r="T46" s="6"/>
      <c r="U46" s="6"/>
      <c r="V46" s="6"/>
      <c r="W46" s="6"/>
      <c r="X46" s="6"/>
      <c r="Y46" s="6"/>
      <c r="Z46" s="6"/>
      <c r="AA46" s="6"/>
      <c r="AB46" s="6"/>
      <c r="AC46" s="6"/>
      <c r="AD46" s="6"/>
    </row>
    <row r="47" spans="2:31" s="2" customFormat="1" ht="21" customHeight="1" thickBot="1">
      <c r="B47" s="90" t="s">
        <v>33</v>
      </c>
      <c r="C47" s="204" t="s">
        <v>43</v>
      </c>
      <c r="D47" s="205"/>
      <c r="E47" s="205"/>
      <c r="F47" s="205"/>
      <c r="G47" s="206"/>
      <c r="H47" s="172">
        <f>H19+H32</f>
        <v>54444445</v>
      </c>
      <c r="I47" s="369">
        <f>I19+I32</f>
        <v>9074074</v>
      </c>
      <c r="J47" s="195"/>
      <c r="K47" s="197"/>
      <c r="L47" s="201"/>
      <c r="M47" s="202"/>
      <c r="N47" s="203"/>
      <c r="O47" s="6"/>
      <c r="P47" s="80"/>
      <c r="Q47" s="6"/>
      <c r="R47" s="6"/>
      <c r="S47" s="6"/>
      <c r="T47" s="6"/>
      <c r="U47" s="6"/>
      <c r="V47" s="6"/>
      <c r="W47" s="6"/>
      <c r="X47" s="6"/>
      <c r="Y47" s="6"/>
      <c r="Z47" s="6"/>
      <c r="AA47" s="6"/>
      <c r="AB47" s="6"/>
      <c r="AC47" s="6"/>
      <c r="AD47" s="6"/>
    </row>
    <row r="48" spans="2:31" s="2" customFormat="1" ht="21" customHeight="1" thickBot="1">
      <c r="B48" s="90"/>
      <c r="C48" s="370" t="s">
        <v>88</v>
      </c>
      <c r="D48" s="371"/>
      <c r="E48" s="371"/>
      <c r="F48" s="371"/>
      <c r="G48" s="372"/>
      <c r="H48" s="373">
        <f>SUM(H46:H47)</f>
        <v>1687777778</v>
      </c>
      <c r="I48" s="374">
        <f>SUM(I46:I47)</f>
        <v>1457587709</v>
      </c>
      <c r="J48" s="375">
        <f>J20+J33</f>
        <v>0</v>
      </c>
      <c r="K48" s="373">
        <f>K20+K33</f>
        <v>1687777778</v>
      </c>
      <c r="L48" s="376">
        <f>SUM(L39:N45)</f>
        <v>1265400000</v>
      </c>
      <c r="M48" s="377"/>
      <c r="N48" s="378"/>
      <c r="O48" s="6"/>
      <c r="P48" s="80"/>
      <c r="Q48" s="6"/>
      <c r="R48" s="6"/>
      <c r="S48" s="6"/>
      <c r="T48" s="6"/>
      <c r="U48" s="6"/>
      <c r="V48" s="6"/>
      <c r="W48" s="6"/>
      <c r="X48" s="6"/>
      <c r="Y48" s="6"/>
      <c r="Z48" s="6"/>
      <c r="AA48" s="6"/>
      <c r="AB48" s="6"/>
      <c r="AC48" s="6"/>
      <c r="AD48" s="6"/>
    </row>
    <row r="49" spans="2:30" s="2" customFormat="1" ht="21" customHeight="1" thickTop="1" thickBot="1">
      <c r="B49" s="90"/>
      <c r="C49" s="379" t="s">
        <v>89</v>
      </c>
      <c r="D49" s="380"/>
      <c r="E49" s="380"/>
      <c r="F49" s="380"/>
      <c r="G49" s="381"/>
      <c r="H49" s="382">
        <f>SUM(H21,H34)</f>
        <v>2500000</v>
      </c>
      <c r="I49" s="383">
        <f>SUM(I21,I34)</f>
        <v>2250000</v>
      </c>
      <c r="J49" s="384"/>
      <c r="K49" s="385"/>
      <c r="L49" s="386">
        <f>SUM(AB21,AB34)</f>
        <v>1500000</v>
      </c>
      <c r="M49" s="387"/>
      <c r="N49" s="388"/>
      <c r="O49" s="6"/>
      <c r="P49" s="80"/>
      <c r="Q49" s="6"/>
      <c r="R49" s="6"/>
      <c r="S49" s="6"/>
      <c r="T49" s="6"/>
      <c r="U49" s="6"/>
      <c r="V49" s="6"/>
      <c r="W49" s="6"/>
      <c r="X49" s="6"/>
      <c r="Y49" s="6"/>
      <c r="Z49" s="6"/>
      <c r="AA49" s="6"/>
      <c r="AB49" s="6"/>
      <c r="AC49" s="6"/>
      <c r="AD49" s="6"/>
    </row>
    <row r="50" spans="2:30" s="2" customFormat="1" ht="21" customHeight="1" thickBot="1">
      <c r="B50" s="389"/>
      <c r="C50" s="390" t="s">
        <v>90</v>
      </c>
      <c r="D50" s="391"/>
      <c r="E50" s="391"/>
      <c r="F50" s="391"/>
      <c r="G50" s="392"/>
      <c r="H50" s="123">
        <f>SUM(H48:H49)</f>
        <v>1690277778</v>
      </c>
      <c r="I50" s="123">
        <f>SUM(I48:I49)</f>
        <v>1459837709</v>
      </c>
      <c r="J50" s="393">
        <f>J22+J35</f>
        <v>0</v>
      </c>
      <c r="K50" s="394">
        <f>K22+K35</f>
        <v>1690277778</v>
      </c>
      <c r="L50" s="395">
        <f>SUM(,L48:N49)</f>
        <v>1266900000</v>
      </c>
      <c r="M50" s="183"/>
      <c r="N50" s="184"/>
      <c r="O50" s="6"/>
      <c r="P50" s="80"/>
      <c r="Q50" s="6"/>
      <c r="R50" s="6"/>
      <c r="S50" s="6"/>
      <c r="T50" s="6"/>
      <c r="U50" s="6"/>
      <c r="V50" s="6"/>
      <c r="W50" s="6"/>
      <c r="Y50" s="6"/>
      <c r="Z50" s="6"/>
      <c r="AA50" s="6"/>
      <c r="AB50" s="6"/>
      <c r="AC50" s="6"/>
      <c r="AD50" s="6"/>
    </row>
    <row r="51" spans="2:30" s="2" customFormat="1" ht="21" customHeight="1" thickBot="1">
      <c r="B51" s="71"/>
      <c r="C51" s="72"/>
      <c r="D51" s="72"/>
      <c r="E51" s="72"/>
      <c r="F51" s="72"/>
      <c r="G51" s="72"/>
      <c r="H51" s="92"/>
      <c r="I51" s="92"/>
      <c r="J51" s="92"/>
      <c r="K51" s="92"/>
      <c r="L51" s="41"/>
      <c r="O51" s="6"/>
      <c r="P51" s="80"/>
      <c r="Q51" s="6"/>
      <c r="R51" s="6"/>
      <c r="S51" s="6"/>
      <c r="T51" s="6"/>
      <c r="U51" s="6"/>
      <c r="V51" s="6"/>
      <c r="W51" s="6"/>
      <c r="X51" s="6"/>
      <c r="Y51" s="6"/>
      <c r="Z51" s="6"/>
      <c r="AA51" s="6"/>
      <c r="AB51" s="6"/>
      <c r="AC51" s="6"/>
      <c r="AD51" s="6"/>
    </row>
    <row r="52" spans="2:30" s="2" customFormat="1" ht="42" customHeight="1" thickBot="1">
      <c r="B52" s="93" t="s">
        <v>50</v>
      </c>
      <c r="C52" s="72"/>
      <c r="D52" s="94" t="s">
        <v>51</v>
      </c>
      <c r="E52" s="95" t="s">
        <v>52</v>
      </c>
      <c r="F52" s="72"/>
      <c r="G52" s="72"/>
      <c r="H52" s="92"/>
      <c r="I52" s="92"/>
      <c r="J52" s="92"/>
      <c r="K52" s="92"/>
      <c r="L52" s="41"/>
      <c r="O52" s="6"/>
      <c r="P52" s="80"/>
      <c r="Q52" s="6"/>
      <c r="R52" s="6"/>
      <c r="S52" s="6"/>
      <c r="T52" s="6"/>
      <c r="U52" s="6"/>
      <c r="V52" s="6"/>
      <c r="W52" s="6"/>
      <c r="X52" s="6"/>
      <c r="Y52" s="6"/>
      <c r="Z52" s="6"/>
      <c r="AA52" s="6"/>
      <c r="AB52" s="6"/>
      <c r="AC52" s="6"/>
      <c r="AD52" s="6"/>
    </row>
    <row r="53" spans="2:30" s="2" customFormat="1" ht="21" customHeight="1">
      <c r="B53" s="96"/>
      <c r="C53" s="97" t="s">
        <v>53</v>
      </c>
      <c r="D53" s="124"/>
      <c r="E53" s="125">
        <f>IF(D53="○",350000,0)</f>
        <v>0</v>
      </c>
      <c r="F53" s="98"/>
      <c r="G53" s="4"/>
      <c r="H53" s="4"/>
      <c r="I53" s="4"/>
      <c r="J53" s="4"/>
      <c r="K53" s="4"/>
      <c r="L53" s="4"/>
      <c r="M53" s="4"/>
      <c r="N53" s="4"/>
      <c r="O53" s="6"/>
      <c r="Q53" s="6"/>
      <c r="R53" s="6"/>
      <c r="S53" s="6"/>
      <c r="T53" s="6"/>
      <c r="U53" s="6"/>
      <c r="V53" s="6"/>
      <c r="W53" s="6"/>
      <c r="X53" s="6"/>
      <c r="Y53" s="6"/>
      <c r="Z53" s="6"/>
      <c r="AA53" s="6"/>
      <c r="AB53" s="6"/>
      <c r="AC53" s="6"/>
      <c r="AD53" s="6"/>
    </row>
    <row r="54" spans="2:30" s="2" customFormat="1" ht="21" customHeight="1">
      <c r="B54" s="96"/>
      <c r="C54" s="99" t="s">
        <v>54</v>
      </c>
      <c r="D54" s="126"/>
      <c r="E54" s="127">
        <f>IF(D54="○",500000,0)</f>
        <v>0</v>
      </c>
      <c r="F54" s="98"/>
      <c r="G54" s="4"/>
      <c r="H54" s="4"/>
      <c r="I54" s="4"/>
      <c r="J54" s="4"/>
      <c r="K54" s="4"/>
      <c r="L54" s="4"/>
      <c r="M54" s="4"/>
      <c r="N54" s="4"/>
      <c r="O54" s="6"/>
      <c r="P54" s="6"/>
      <c r="Q54" s="6"/>
      <c r="R54" s="6"/>
      <c r="S54" s="6"/>
      <c r="T54" s="6"/>
      <c r="U54" s="6"/>
      <c r="V54" s="6"/>
      <c r="W54" s="6"/>
      <c r="X54" s="6"/>
      <c r="Y54" s="6"/>
      <c r="Z54" s="6"/>
      <c r="AA54" s="6"/>
      <c r="AB54" s="6"/>
      <c r="AC54" s="6"/>
      <c r="AD54" s="6"/>
    </row>
    <row r="55" spans="2:30" s="2" customFormat="1" ht="20.25" customHeight="1">
      <c r="B55" s="96"/>
      <c r="C55" s="99" t="s">
        <v>55</v>
      </c>
      <c r="D55" s="126"/>
      <c r="E55" s="127">
        <f>IF(D55="○",300000,0)</f>
        <v>0</v>
      </c>
      <c r="F55" s="98"/>
      <c r="G55" s="4"/>
      <c r="H55" s="4"/>
      <c r="I55" s="4"/>
      <c r="J55" s="4"/>
      <c r="K55" s="4"/>
      <c r="L55" s="4"/>
      <c r="M55" s="4"/>
      <c r="N55" s="4"/>
      <c r="O55" s="6"/>
      <c r="P55" s="185"/>
      <c r="Q55" s="185"/>
      <c r="R55" s="185"/>
      <c r="S55" s="100"/>
      <c r="T55" s="100"/>
      <c r="U55" s="100"/>
      <c r="V55" s="100"/>
      <c r="W55" s="100"/>
      <c r="X55" s="100"/>
      <c r="Y55" s="6"/>
      <c r="Z55" s="6"/>
      <c r="AA55" s="6"/>
      <c r="AB55" s="6"/>
      <c r="AC55" s="101"/>
      <c r="AD55" s="101"/>
    </row>
    <row r="56" spans="2:30" ht="20.25" customHeight="1">
      <c r="B56" s="96"/>
      <c r="C56" s="102" t="s">
        <v>56</v>
      </c>
      <c r="D56" s="128" t="s">
        <v>72</v>
      </c>
      <c r="E56" s="129">
        <f>IF(D56="○",100000,0)</f>
        <v>100000</v>
      </c>
      <c r="O56" s="101"/>
      <c r="P56" s="185"/>
      <c r="Q56" s="185"/>
      <c r="R56" s="185"/>
      <c r="S56" s="100"/>
      <c r="T56" s="100"/>
      <c r="U56" s="100"/>
      <c r="V56" s="100"/>
      <c r="W56" s="101"/>
      <c r="X56" s="101"/>
      <c r="Y56" s="101"/>
      <c r="Z56" s="101"/>
      <c r="AB56" s="101"/>
      <c r="AC56" s="101"/>
      <c r="AD56" s="101"/>
    </row>
    <row r="57" spans="2:30" ht="20.25" customHeight="1">
      <c r="B57" s="96"/>
      <c r="C57" s="102" t="s">
        <v>57</v>
      </c>
      <c r="D57" s="128"/>
      <c r="E57" s="129">
        <f>IF(D57="○",75000,0)</f>
        <v>0</v>
      </c>
      <c r="P57" s="185"/>
      <c r="Q57" s="185"/>
      <c r="R57" s="185"/>
      <c r="S57" s="100"/>
      <c r="T57" s="100"/>
      <c r="U57" s="100"/>
      <c r="V57" s="100"/>
      <c r="W57" s="101"/>
      <c r="X57" s="101"/>
      <c r="Y57" s="101"/>
      <c r="Z57" s="101"/>
      <c r="AB57" s="101"/>
    </row>
    <row r="58" spans="2:30" ht="20.25" customHeight="1">
      <c r="B58" s="96"/>
      <c r="C58" s="102" t="s">
        <v>58</v>
      </c>
      <c r="D58" s="128"/>
      <c r="E58" s="129">
        <f>IF(D58="○",50000,0)</f>
        <v>0</v>
      </c>
      <c r="P58" s="101"/>
      <c r="Q58" s="101"/>
      <c r="R58" s="101"/>
      <c r="S58" s="100"/>
      <c r="T58" s="101"/>
      <c r="U58" s="101"/>
      <c r="V58" s="100"/>
      <c r="W58" s="101"/>
      <c r="X58" s="101"/>
      <c r="Y58" s="101"/>
      <c r="Z58" s="101"/>
      <c r="AB58" s="101"/>
    </row>
    <row r="59" spans="2:30" ht="20.25" customHeight="1">
      <c r="B59" s="96"/>
      <c r="C59" s="102" t="s">
        <v>59</v>
      </c>
      <c r="D59" s="128"/>
      <c r="E59" s="129">
        <f>IF(D59="○",50000,0)</f>
        <v>0</v>
      </c>
      <c r="S59" s="100"/>
    </row>
    <row r="60" spans="2:30" ht="25.5" customHeight="1">
      <c r="B60" s="96"/>
      <c r="C60" s="102" t="s">
        <v>60</v>
      </c>
      <c r="D60" s="128"/>
      <c r="E60" s="129">
        <f>IF(D60="○",50000,0)</f>
        <v>0</v>
      </c>
    </row>
    <row r="61" spans="2:30" ht="25.5" customHeight="1">
      <c r="B61" s="96"/>
      <c r="C61" s="102" t="s">
        <v>61</v>
      </c>
      <c r="D61" s="128"/>
      <c r="E61" s="129">
        <f>IF(D61="○",10000,0)</f>
        <v>0</v>
      </c>
    </row>
    <row r="62" spans="2:30" ht="22.5" customHeight="1" thickBot="1">
      <c r="B62" s="96"/>
      <c r="C62" s="103" t="s">
        <v>62</v>
      </c>
      <c r="D62" s="104"/>
      <c r="E62" s="130">
        <f>IF(SUM(E53:E54,E55,E56:E61)&lt;=500000,SUM(E53:E54,E55,E56:E61),IF(D54="○",IF(SUM(E53:E54,E55,E56:E61)&lt;=700000,SUM(E53:E54,E55,E56:E61),700000),500000))</f>
        <v>100000</v>
      </c>
    </row>
  </sheetData>
  <mergeCells count="107">
    <mergeCell ref="P55:R55"/>
    <mergeCell ref="P56:R56"/>
    <mergeCell ref="P57:R57"/>
    <mergeCell ref="C48:G48"/>
    <mergeCell ref="L48:N48"/>
    <mergeCell ref="C49:G49"/>
    <mergeCell ref="L49:N49"/>
    <mergeCell ref="C50:G50"/>
    <mergeCell ref="L50:N50"/>
    <mergeCell ref="C45:D45"/>
    <mergeCell ref="L45:N45"/>
    <mergeCell ref="C46:G46"/>
    <mergeCell ref="J46:J47"/>
    <mergeCell ref="K46:K47"/>
    <mergeCell ref="L46:N47"/>
    <mergeCell ref="C47:G47"/>
    <mergeCell ref="H39:K45"/>
    <mergeCell ref="L39:N39"/>
    <mergeCell ref="L40:N40"/>
    <mergeCell ref="C41:C42"/>
    <mergeCell ref="L41:N41"/>
    <mergeCell ref="L42:N42"/>
    <mergeCell ref="C43:D43"/>
    <mergeCell ref="L43:N43"/>
    <mergeCell ref="C44:D44"/>
    <mergeCell ref="L44:N44"/>
    <mergeCell ref="C35:G35"/>
    <mergeCell ref="L35:Y35"/>
    <mergeCell ref="B37:B38"/>
    <mergeCell ref="C37:D38"/>
    <mergeCell ref="E37:F37"/>
    <mergeCell ref="G37:G38"/>
    <mergeCell ref="L37:N37"/>
    <mergeCell ref="L38:N38"/>
    <mergeCell ref="AA31:AA32"/>
    <mergeCell ref="AB31:AB32"/>
    <mergeCell ref="AD31:AE32"/>
    <mergeCell ref="C32:G32"/>
    <mergeCell ref="C33:G33"/>
    <mergeCell ref="C34:G34"/>
    <mergeCell ref="Q34:S34"/>
    <mergeCell ref="T34:V34"/>
    <mergeCell ref="C31:G31"/>
    <mergeCell ref="J31:J32"/>
    <mergeCell ref="K31:K32"/>
    <mergeCell ref="L31:W33"/>
    <mergeCell ref="X31:Y32"/>
    <mergeCell ref="Z31:Z32"/>
    <mergeCell ref="T27:V27"/>
    <mergeCell ref="C28:D28"/>
    <mergeCell ref="U28:V28"/>
    <mergeCell ref="C29:D29"/>
    <mergeCell ref="U29:V29"/>
    <mergeCell ref="C30:D30"/>
    <mergeCell ref="Q30:S30"/>
    <mergeCell ref="T30:V30"/>
    <mergeCell ref="C21:G21"/>
    <mergeCell ref="Q21:S21"/>
    <mergeCell ref="T21:V21"/>
    <mergeCell ref="C22:G22"/>
    <mergeCell ref="L22:Y22"/>
    <mergeCell ref="H24:K30"/>
    <mergeCell ref="U24:V24"/>
    <mergeCell ref="U25:V25"/>
    <mergeCell ref="C26:C27"/>
    <mergeCell ref="T26:V26"/>
    <mergeCell ref="X18:Y19"/>
    <mergeCell ref="Z18:Z19"/>
    <mergeCell ref="AA18:AA19"/>
    <mergeCell ref="AB18:AB19"/>
    <mergeCell ref="AD18:AE19"/>
    <mergeCell ref="C19:G19"/>
    <mergeCell ref="U16:V16"/>
    <mergeCell ref="C17:D17"/>
    <mergeCell ref="Q17:S17"/>
    <mergeCell ref="T17:V17"/>
    <mergeCell ref="C18:G18"/>
    <mergeCell ref="J18:J19"/>
    <mergeCell ref="K18:K19"/>
    <mergeCell ref="L18:W20"/>
    <mergeCell ref="C20:G20"/>
    <mergeCell ref="T10:V10"/>
    <mergeCell ref="H11:K17"/>
    <mergeCell ref="U11:V11"/>
    <mergeCell ref="U12:V12"/>
    <mergeCell ref="C13:C14"/>
    <mergeCell ref="T13:V13"/>
    <mergeCell ref="T14:V14"/>
    <mergeCell ref="C15:D15"/>
    <mergeCell ref="U15:V15"/>
    <mergeCell ref="C16:D16"/>
    <mergeCell ref="B6:D6"/>
    <mergeCell ref="K6:L6"/>
    <mergeCell ref="B7:D7"/>
    <mergeCell ref="K7:L7"/>
    <mergeCell ref="AD7:AE8"/>
    <mergeCell ref="B9:B10"/>
    <mergeCell ref="C9:D10"/>
    <mergeCell ref="E9:F9"/>
    <mergeCell ref="G9:G10"/>
    <mergeCell ref="L9:Y9"/>
    <mergeCell ref="B3:D3"/>
    <mergeCell ref="K3:L3"/>
    <mergeCell ref="B4:D4"/>
    <mergeCell ref="K4:L4"/>
    <mergeCell ref="B5:D5"/>
    <mergeCell ref="K5:L5"/>
  </mergeCells>
  <phoneticPr fontId="1"/>
  <dataValidations count="2">
    <dataValidation type="custom" allowBlank="1" showInputMessage="1" showErrorMessage="1" error="工事請負費の対象経費（Ｂ欄）の２．６％を超過しています。" sqref="I19 JE19 TA19 ACW19 AMS19 AWO19 BGK19 BQG19 CAC19 CJY19 CTU19 DDQ19 DNM19 DXI19 EHE19 ERA19 FAW19 FKS19 FUO19 GEK19 GOG19 GYC19 HHY19 HRU19 IBQ19 ILM19 IVI19 JFE19 JPA19 JYW19 KIS19 KSO19 LCK19 LMG19 LWC19 MFY19 MPU19 MZQ19 NJM19 NTI19 ODE19 ONA19 OWW19 PGS19 PQO19 QAK19 QKG19 QUC19 RDY19 RNU19 RXQ19 SHM19 SRI19 TBE19 TLA19 TUW19 UES19 UOO19 UYK19 VIG19 VSC19 WBY19 WLU19 WVQ19 I65555 JE65555 TA65555 ACW65555 AMS65555 AWO65555 BGK65555 BQG65555 CAC65555 CJY65555 CTU65555 DDQ65555 DNM65555 DXI65555 EHE65555 ERA65555 FAW65555 FKS65555 FUO65555 GEK65555 GOG65555 GYC65555 HHY65555 HRU65555 IBQ65555 ILM65555 IVI65555 JFE65555 JPA65555 JYW65555 KIS65555 KSO65555 LCK65555 LMG65555 LWC65555 MFY65555 MPU65555 MZQ65555 NJM65555 NTI65555 ODE65555 ONA65555 OWW65555 PGS65555 PQO65555 QAK65555 QKG65555 QUC65555 RDY65555 RNU65555 RXQ65555 SHM65555 SRI65555 TBE65555 TLA65555 TUW65555 UES65555 UOO65555 UYK65555 VIG65555 VSC65555 WBY65555 WLU65555 WVQ65555 I131091 JE131091 TA131091 ACW131091 AMS131091 AWO131091 BGK131091 BQG131091 CAC131091 CJY131091 CTU131091 DDQ131091 DNM131091 DXI131091 EHE131091 ERA131091 FAW131091 FKS131091 FUO131091 GEK131091 GOG131091 GYC131091 HHY131091 HRU131091 IBQ131091 ILM131091 IVI131091 JFE131091 JPA131091 JYW131091 KIS131091 KSO131091 LCK131091 LMG131091 LWC131091 MFY131091 MPU131091 MZQ131091 NJM131091 NTI131091 ODE131091 ONA131091 OWW131091 PGS131091 PQO131091 QAK131091 QKG131091 QUC131091 RDY131091 RNU131091 RXQ131091 SHM131091 SRI131091 TBE131091 TLA131091 TUW131091 UES131091 UOO131091 UYK131091 VIG131091 VSC131091 WBY131091 WLU131091 WVQ131091 I196627 JE196627 TA196627 ACW196627 AMS196627 AWO196627 BGK196627 BQG196627 CAC196627 CJY196627 CTU196627 DDQ196627 DNM196627 DXI196627 EHE196627 ERA196627 FAW196627 FKS196627 FUO196627 GEK196627 GOG196627 GYC196627 HHY196627 HRU196627 IBQ196627 ILM196627 IVI196627 JFE196627 JPA196627 JYW196627 KIS196627 KSO196627 LCK196627 LMG196627 LWC196627 MFY196627 MPU196627 MZQ196627 NJM196627 NTI196627 ODE196627 ONA196627 OWW196627 PGS196627 PQO196627 QAK196627 QKG196627 QUC196627 RDY196627 RNU196627 RXQ196627 SHM196627 SRI196627 TBE196627 TLA196627 TUW196627 UES196627 UOO196627 UYK196627 VIG196627 VSC196627 WBY196627 WLU196627 WVQ196627 I262163 JE262163 TA262163 ACW262163 AMS262163 AWO262163 BGK262163 BQG262163 CAC262163 CJY262163 CTU262163 DDQ262163 DNM262163 DXI262163 EHE262163 ERA262163 FAW262163 FKS262163 FUO262163 GEK262163 GOG262163 GYC262163 HHY262163 HRU262163 IBQ262163 ILM262163 IVI262163 JFE262163 JPA262163 JYW262163 KIS262163 KSO262163 LCK262163 LMG262163 LWC262163 MFY262163 MPU262163 MZQ262163 NJM262163 NTI262163 ODE262163 ONA262163 OWW262163 PGS262163 PQO262163 QAK262163 QKG262163 QUC262163 RDY262163 RNU262163 RXQ262163 SHM262163 SRI262163 TBE262163 TLA262163 TUW262163 UES262163 UOO262163 UYK262163 VIG262163 VSC262163 WBY262163 WLU262163 WVQ262163 I327699 JE327699 TA327699 ACW327699 AMS327699 AWO327699 BGK327699 BQG327699 CAC327699 CJY327699 CTU327699 DDQ327699 DNM327699 DXI327699 EHE327699 ERA327699 FAW327699 FKS327699 FUO327699 GEK327699 GOG327699 GYC327699 HHY327699 HRU327699 IBQ327699 ILM327699 IVI327699 JFE327699 JPA327699 JYW327699 KIS327699 KSO327699 LCK327699 LMG327699 LWC327699 MFY327699 MPU327699 MZQ327699 NJM327699 NTI327699 ODE327699 ONA327699 OWW327699 PGS327699 PQO327699 QAK327699 QKG327699 QUC327699 RDY327699 RNU327699 RXQ327699 SHM327699 SRI327699 TBE327699 TLA327699 TUW327699 UES327699 UOO327699 UYK327699 VIG327699 VSC327699 WBY327699 WLU327699 WVQ327699 I393235 JE393235 TA393235 ACW393235 AMS393235 AWO393235 BGK393235 BQG393235 CAC393235 CJY393235 CTU393235 DDQ393235 DNM393235 DXI393235 EHE393235 ERA393235 FAW393235 FKS393235 FUO393235 GEK393235 GOG393235 GYC393235 HHY393235 HRU393235 IBQ393235 ILM393235 IVI393235 JFE393235 JPA393235 JYW393235 KIS393235 KSO393235 LCK393235 LMG393235 LWC393235 MFY393235 MPU393235 MZQ393235 NJM393235 NTI393235 ODE393235 ONA393235 OWW393235 PGS393235 PQO393235 QAK393235 QKG393235 QUC393235 RDY393235 RNU393235 RXQ393235 SHM393235 SRI393235 TBE393235 TLA393235 TUW393235 UES393235 UOO393235 UYK393235 VIG393235 VSC393235 WBY393235 WLU393235 WVQ393235 I458771 JE458771 TA458771 ACW458771 AMS458771 AWO458771 BGK458771 BQG458771 CAC458771 CJY458771 CTU458771 DDQ458771 DNM458771 DXI458771 EHE458771 ERA458771 FAW458771 FKS458771 FUO458771 GEK458771 GOG458771 GYC458771 HHY458771 HRU458771 IBQ458771 ILM458771 IVI458771 JFE458771 JPA458771 JYW458771 KIS458771 KSO458771 LCK458771 LMG458771 LWC458771 MFY458771 MPU458771 MZQ458771 NJM458771 NTI458771 ODE458771 ONA458771 OWW458771 PGS458771 PQO458771 QAK458771 QKG458771 QUC458771 RDY458771 RNU458771 RXQ458771 SHM458771 SRI458771 TBE458771 TLA458771 TUW458771 UES458771 UOO458771 UYK458771 VIG458771 VSC458771 WBY458771 WLU458771 WVQ458771 I524307 JE524307 TA524307 ACW524307 AMS524307 AWO524307 BGK524307 BQG524307 CAC524307 CJY524307 CTU524307 DDQ524307 DNM524307 DXI524307 EHE524307 ERA524307 FAW524307 FKS524307 FUO524307 GEK524307 GOG524307 GYC524307 HHY524307 HRU524307 IBQ524307 ILM524307 IVI524307 JFE524307 JPA524307 JYW524307 KIS524307 KSO524307 LCK524307 LMG524307 LWC524307 MFY524307 MPU524307 MZQ524307 NJM524307 NTI524307 ODE524307 ONA524307 OWW524307 PGS524307 PQO524307 QAK524307 QKG524307 QUC524307 RDY524307 RNU524307 RXQ524307 SHM524307 SRI524307 TBE524307 TLA524307 TUW524307 UES524307 UOO524307 UYK524307 VIG524307 VSC524307 WBY524307 WLU524307 WVQ524307 I589843 JE589843 TA589843 ACW589843 AMS589843 AWO589843 BGK589843 BQG589843 CAC589843 CJY589843 CTU589843 DDQ589843 DNM589843 DXI589843 EHE589843 ERA589843 FAW589843 FKS589843 FUO589843 GEK589843 GOG589843 GYC589843 HHY589843 HRU589843 IBQ589843 ILM589843 IVI589843 JFE589843 JPA589843 JYW589843 KIS589843 KSO589843 LCK589843 LMG589843 LWC589843 MFY589843 MPU589843 MZQ589843 NJM589843 NTI589843 ODE589843 ONA589843 OWW589843 PGS589843 PQO589843 QAK589843 QKG589843 QUC589843 RDY589843 RNU589843 RXQ589843 SHM589843 SRI589843 TBE589843 TLA589843 TUW589843 UES589843 UOO589843 UYK589843 VIG589843 VSC589843 WBY589843 WLU589843 WVQ589843 I655379 JE655379 TA655379 ACW655379 AMS655379 AWO655379 BGK655379 BQG655379 CAC655379 CJY655379 CTU655379 DDQ655379 DNM655379 DXI655379 EHE655379 ERA655379 FAW655379 FKS655379 FUO655379 GEK655379 GOG655379 GYC655379 HHY655379 HRU655379 IBQ655379 ILM655379 IVI655379 JFE655379 JPA655379 JYW655379 KIS655379 KSO655379 LCK655379 LMG655379 LWC655379 MFY655379 MPU655379 MZQ655379 NJM655379 NTI655379 ODE655379 ONA655379 OWW655379 PGS655379 PQO655379 QAK655379 QKG655379 QUC655379 RDY655379 RNU655379 RXQ655379 SHM655379 SRI655379 TBE655379 TLA655379 TUW655379 UES655379 UOO655379 UYK655379 VIG655379 VSC655379 WBY655379 WLU655379 WVQ655379 I720915 JE720915 TA720915 ACW720915 AMS720915 AWO720915 BGK720915 BQG720915 CAC720915 CJY720915 CTU720915 DDQ720915 DNM720915 DXI720915 EHE720915 ERA720915 FAW720915 FKS720915 FUO720915 GEK720915 GOG720915 GYC720915 HHY720915 HRU720915 IBQ720915 ILM720915 IVI720915 JFE720915 JPA720915 JYW720915 KIS720915 KSO720915 LCK720915 LMG720915 LWC720915 MFY720915 MPU720915 MZQ720915 NJM720915 NTI720915 ODE720915 ONA720915 OWW720915 PGS720915 PQO720915 QAK720915 QKG720915 QUC720915 RDY720915 RNU720915 RXQ720915 SHM720915 SRI720915 TBE720915 TLA720915 TUW720915 UES720915 UOO720915 UYK720915 VIG720915 VSC720915 WBY720915 WLU720915 WVQ720915 I786451 JE786451 TA786451 ACW786451 AMS786451 AWO786451 BGK786451 BQG786451 CAC786451 CJY786451 CTU786451 DDQ786451 DNM786451 DXI786451 EHE786451 ERA786451 FAW786451 FKS786451 FUO786451 GEK786451 GOG786451 GYC786451 HHY786451 HRU786451 IBQ786451 ILM786451 IVI786451 JFE786451 JPA786451 JYW786451 KIS786451 KSO786451 LCK786451 LMG786451 LWC786451 MFY786451 MPU786451 MZQ786451 NJM786451 NTI786451 ODE786451 ONA786451 OWW786451 PGS786451 PQO786451 QAK786451 QKG786451 QUC786451 RDY786451 RNU786451 RXQ786451 SHM786451 SRI786451 TBE786451 TLA786451 TUW786451 UES786451 UOO786451 UYK786451 VIG786451 VSC786451 WBY786451 WLU786451 WVQ786451 I851987 JE851987 TA851987 ACW851987 AMS851987 AWO851987 BGK851987 BQG851987 CAC851987 CJY851987 CTU851987 DDQ851987 DNM851987 DXI851987 EHE851987 ERA851987 FAW851987 FKS851987 FUO851987 GEK851987 GOG851987 GYC851987 HHY851987 HRU851987 IBQ851987 ILM851987 IVI851987 JFE851987 JPA851987 JYW851987 KIS851987 KSO851987 LCK851987 LMG851987 LWC851987 MFY851987 MPU851987 MZQ851987 NJM851987 NTI851987 ODE851987 ONA851987 OWW851987 PGS851987 PQO851987 QAK851987 QKG851987 QUC851987 RDY851987 RNU851987 RXQ851987 SHM851987 SRI851987 TBE851987 TLA851987 TUW851987 UES851987 UOO851987 UYK851987 VIG851987 VSC851987 WBY851987 WLU851987 WVQ851987 I917523 JE917523 TA917523 ACW917523 AMS917523 AWO917523 BGK917523 BQG917523 CAC917523 CJY917523 CTU917523 DDQ917523 DNM917523 DXI917523 EHE917523 ERA917523 FAW917523 FKS917523 FUO917523 GEK917523 GOG917523 GYC917523 HHY917523 HRU917523 IBQ917523 ILM917523 IVI917523 JFE917523 JPA917523 JYW917523 KIS917523 KSO917523 LCK917523 LMG917523 LWC917523 MFY917523 MPU917523 MZQ917523 NJM917523 NTI917523 ODE917523 ONA917523 OWW917523 PGS917523 PQO917523 QAK917523 QKG917523 QUC917523 RDY917523 RNU917523 RXQ917523 SHM917523 SRI917523 TBE917523 TLA917523 TUW917523 UES917523 UOO917523 UYK917523 VIG917523 VSC917523 WBY917523 WLU917523 WVQ917523 I983059 JE983059 TA983059 ACW983059 AMS983059 AWO983059 BGK983059 BQG983059 CAC983059 CJY983059 CTU983059 DDQ983059 DNM983059 DXI983059 EHE983059 ERA983059 FAW983059 FKS983059 FUO983059 GEK983059 GOG983059 GYC983059 HHY983059 HRU983059 IBQ983059 ILM983059 IVI983059 JFE983059 JPA983059 JYW983059 KIS983059 KSO983059 LCK983059 LMG983059 LWC983059 MFY983059 MPU983059 MZQ983059 NJM983059 NTI983059 ODE983059 ONA983059 OWW983059 PGS983059 PQO983059 QAK983059 QKG983059 QUC983059 RDY983059 RNU983059 RXQ983059 SHM983059 SRI983059 TBE983059 TLA983059 TUW983059 UES983059 UOO983059 UYK983059 VIG983059 VSC983059 WBY983059 WLU983059 WVQ983059 I21 JE21 TA21 ACW21 AMS21 AWO21 BGK21 BQG21 CAC21 CJY21 CTU21 DDQ21 DNM21 DXI21 EHE21 ERA21 FAW21 FKS21 FUO21 GEK21 GOG21 GYC21 HHY21 HRU21 IBQ21 ILM21 IVI21 JFE21 JPA21 JYW21 KIS21 KSO21 LCK21 LMG21 LWC21 MFY21 MPU21 MZQ21 NJM21 NTI21 ODE21 ONA21 OWW21 PGS21 PQO21 QAK21 QKG21 QUC21 RDY21 RNU21 RXQ21 SHM21 SRI21 TBE21 TLA21 TUW21 UES21 UOO21 UYK21 VIG21 VSC21 WBY21 WLU21 WVQ21 I65557 JE65557 TA65557 ACW65557 AMS65557 AWO65557 BGK65557 BQG65557 CAC65557 CJY65557 CTU65557 DDQ65557 DNM65557 DXI65557 EHE65557 ERA65557 FAW65557 FKS65557 FUO65557 GEK65557 GOG65557 GYC65557 HHY65557 HRU65557 IBQ65557 ILM65557 IVI65557 JFE65557 JPA65557 JYW65557 KIS65557 KSO65557 LCK65557 LMG65557 LWC65557 MFY65557 MPU65557 MZQ65557 NJM65557 NTI65557 ODE65557 ONA65557 OWW65557 PGS65557 PQO65557 QAK65557 QKG65557 QUC65557 RDY65557 RNU65557 RXQ65557 SHM65557 SRI65557 TBE65557 TLA65557 TUW65557 UES65557 UOO65557 UYK65557 VIG65557 VSC65557 WBY65557 WLU65557 WVQ65557 I131093 JE131093 TA131093 ACW131093 AMS131093 AWO131093 BGK131093 BQG131093 CAC131093 CJY131093 CTU131093 DDQ131093 DNM131093 DXI131093 EHE131093 ERA131093 FAW131093 FKS131093 FUO131093 GEK131093 GOG131093 GYC131093 HHY131093 HRU131093 IBQ131093 ILM131093 IVI131093 JFE131093 JPA131093 JYW131093 KIS131093 KSO131093 LCK131093 LMG131093 LWC131093 MFY131093 MPU131093 MZQ131093 NJM131093 NTI131093 ODE131093 ONA131093 OWW131093 PGS131093 PQO131093 QAK131093 QKG131093 QUC131093 RDY131093 RNU131093 RXQ131093 SHM131093 SRI131093 TBE131093 TLA131093 TUW131093 UES131093 UOO131093 UYK131093 VIG131093 VSC131093 WBY131093 WLU131093 WVQ131093 I196629 JE196629 TA196629 ACW196629 AMS196629 AWO196629 BGK196629 BQG196629 CAC196629 CJY196629 CTU196629 DDQ196629 DNM196629 DXI196629 EHE196629 ERA196629 FAW196629 FKS196629 FUO196629 GEK196629 GOG196629 GYC196629 HHY196629 HRU196629 IBQ196629 ILM196629 IVI196629 JFE196629 JPA196629 JYW196629 KIS196629 KSO196629 LCK196629 LMG196629 LWC196629 MFY196629 MPU196629 MZQ196629 NJM196629 NTI196629 ODE196629 ONA196629 OWW196629 PGS196629 PQO196629 QAK196629 QKG196629 QUC196629 RDY196629 RNU196629 RXQ196629 SHM196629 SRI196629 TBE196629 TLA196629 TUW196629 UES196629 UOO196629 UYK196629 VIG196629 VSC196629 WBY196629 WLU196629 WVQ196629 I262165 JE262165 TA262165 ACW262165 AMS262165 AWO262165 BGK262165 BQG262165 CAC262165 CJY262165 CTU262165 DDQ262165 DNM262165 DXI262165 EHE262165 ERA262165 FAW262165 FKS262165 FUO262165 GEK262165 GOG262165 GYC262165 HHY262165 HRU262165 IBQ262165 ILM262165 IVI262165 JFE262165 JPA262165 JYW262165 KIS262165 KSO262165 LCK262165 LMG262165 LWC262165 MFY262165 MPU262165 MZQ262165 NJM262165 NTI262165 ODE262165 ONA262165 OWW262165 PGS262165 PQO262165 QAK262165 QKG262165 QUC262165 RDY262165 RNU262165 RXQ262165 SHM262165 SRI262165 TBE262165 TLA262165 TUW262165 UES262165 UOO262165 UYK262165 VIG262165 VSC262165 WBY262165 WLU262165 WVQ262165 I327701 JE327701 TA327701 ACW327701 AMS327701 AWO327701 BGK327701 BQG327701 CAC327701 CJY327701 CTU327701 DDQ327701 DNM327701 DXI327701 EHE327701 ERA327701 FAW327701 FKS327701 FUO327701 GEK327701 GOG327701 GYC327701 HHY327701 HRU327701 IBQ327701 ILM327701 IVI327701 JFE327701 JPA327701 JYW327701 KIS327701 KSO327701 LCK327701 LMG327701 LWC327701 MFY327701 MPU327701 MZQ327701 NJM327701 NTI327701 ODE327701 ONA327701 OWW327701 PGS327701 PQO327701 QAK327701 QKG327701 QUC327701 RDY327701 RNU327701 RXQ327701 SHM327701 SRI327701 TBE327701 TLA327701 TUW327701 UES327701 UOO327701 UYK327701 VIG327701 VSC327701 WBY327701 WLU327701 WVQ327701 I393237 JE393237 TA393237 ACW393237 AMS393237 AWO393237 BGK393237 BQG393237 CAC393237 CJY393237 CTU393237 DDQ393237 DNM393237 DXI393237 EHE393237 ERA393237 FAW393237 FKS393237 FUO393237 GEK393237 GOG393237 GYC393237 HHY393237 HRU393237 IBQ393237 ILM393237 IVI393237 JFE393237 JPA393237 JYW393237 KIS393237 KSO393237 LCK393237 LMG393237 LWC393237 MFY393237 MPU393237 MZQ393237 NJM393237 NTI393237 ODE393237 ONA393237 OWW393237 PGS393237 PQO393237 QAK393237 QKG393237 QUC393237 RDY393237 RNU393237 RXQ393237 SHM393237 SRI393237 TBE393237 TLA393237 TUW393237 UES393237 UOO393237 UYK393237 VIG393237 VSC393237 WBY393237 WLU393237 WVQ393237 I458773 JE458773 TA458773 ACW458773 AMS458773 AWO458773 BGK458773 BQG458773 CAC458773 CJY458773 CTU458773 DDQ458773 DNM458773 DXI458773 EHE458773 ERA458773 FAW458773 FKS458773 FUO458773 GEK458773 GOG458773 GYC458773 HHY458773 HRU458773 IBQ458773 ILM458773 IVI458773 JFE458773 JPA458773 JYW458773 KIS458773 KSO458773 LCK458773 LMG458773 LWC458773 MFY458773 MPU458773 MZQ458773 NJM458773 NTI458773 ODE458773 ONA458773 OWW458773 PGS458773 PQO458773 QAK458773 QKG458773 QUC458773 RDY458773 RNU458773 RXQ458773 SHM458773 SRI458773 TBE458773 TLA458773 TUW458773 UES458773 UOO458773 UYK458773 VIG458773 VSC458773 WBY458773 WLU458773 WVQ458773 I524309 JE524309 TA524309 ACW524309 AMS524309 AWO524309 BGK524309 BQG524309 CAC524309 CJY524309 CTU524309 DDQ524309 DNM524309 DXI524309 EHE524309 ERA524309 FAW524309 FKS524309 FUO524309 GEK524309 GOG524309 GYC524309 HHY524309 HRU524309 IBQ524309 ILM524309 IVI524309 JFE524309 JPA524309 JYW524309 KIS524309 KSO524309 LCK524309 LMG524309 LWC524309 MFY524309 MPU524309 MZQ524309 NJM524309 NTI524309 ODE524309 ONA524309 OWW524309 PGS524309 PQO524309 QAK524309 QKG524309 QUC524309 RDY524309 RNU524309 RXQ524309 SHM524309 SRI524309 TBE524309 TLA524309 TUW524309 UES524309 UOO524309 UYK524309 VIG524309 VSC524309 WBY524309 WLU524309 WVQ524309 I589845 JE589845 TA589845 ACW589845 AMS589845 AWO589845 BGK589845 BQG589845 CAC589845 CJY589845 CTU589845 DDQ589845 DNM589845 DXI589845 EHE589845 ERA589845 FAW589845 FKS589845 FUO589845 GEK589845 GOG589845 GYC589845 HHY589845 HRU589845 IBQ589845 ILM589845 IVI589845 JFE589845 JPA589845 JYW589845 KIS589845 KSO589845 LCK589845 LMG589845 LWC589845 MFY589845 MPU589845 MZQ589845 NJM589845 NTI589845 ODE589845 ONA589845 OWW589845 PGS589845 PQO589845 QAK589845 QKG589845 QUC589845 RDY589845 RNU589845 RXQ589845 SHM589845 SRI589845 TBE589845 TLA589845 TUW589845 UES589845 UOO589845 UYK589845 VIG589845 VSC589845 WBY589845 WLU589845 WVQ589845 I655381 JE655381 TA655381 ACW655381 AMS655381 AWO655381 BGK655381 BQG655381 CAC655381 CJY655381 CTU655381 DDQ655381 DNM655381 DXI655381 EHE655381 ERA655381 FAW655381 FKS655381 FUO655381 GEK655381 GOG655381 GYC655381 HHY655381 HRU655381 IBQ655381 ILM655381 IVI655381 JFE655381 JPA655381 JYW655381 KIS655381 KSO655381 LCK655381 LMG655381 LWC655381 MFY655381 MPU655381 MZQ655381 NJM655381 NTI655381 ODE655381 ONA655381 OWW655381 PGS655381 PQO655381 QAK655381 QKG655381 QUC655381 RDY655381 RNU655381 RXQ655381 SHM655381 SRI655381 TBE655381 TLA655381 TUW655381 UES655381 UOO655381 UYK655381 VIG655381 VSC655381 WBY655381 WLU655381 WVQ655381 I720917 JE720917 TA720917 ACW720917 AMS720917 AWO720917 BGK720917 BQG720917 CAC720917 CJY720917 CTU720917 DDQ720917 DNM720917 DXI720917 EHE720917 ERA720917 FAW720917 FKS720917 FUO720917 GEK720917 GOG720917 GYC720917 HHY720917 HRU720917 IBQ720917 ILM720917 IVI720917 JFE720917 JPA720917 JYW720917 KIS720917 KSO720917 LCK720917 LMG720917 LWC720917 MFY720917 MPU720917 MZQ720917 NJM720917 NTI720917 ODE720917 ONA720917 OWW720917 PGS720917 PQO720917 QAK720917 QKG720917 QUC720917 RDY720917 RNU720917 RXQ720917 SHM720917 SRI720917 TBE720917 TLA720917 TUW720917 UES720917 UOO720917 UYK720917 VIG720917 VSC720917 WBY720917 WLU720917 WVQ720917 I786453 JE786453 TA786453 ACW786453 AMS786453 AWO786453 BGK786453 BQG786453 CAC786453 CJY786453 CTU786453 DDQ786453 DNM786453 DXI786453 EHE786453 ERA786453 FAW786453 FKS786453 FUO786453 GEK786453 GOG786453 GYC786453 HHY786453 HRU786453 IBQ786453 ILM786453 IVI786453 JFE786453 JPA786453 JYW786453 KIS786453 KSO786453 LCK786453 LMG786453 LWC786453 MFY786453 MPU786453 MZQ786453 NJM786453 NTI786453 ODE786453 ONA786453 OWW786453 PGS786453 PQO786453 QAK786453 QKG786453 QUC786453 RDY786453 RNU786453 RXQ786453 SHM786453 SRI786453 TBE786453 TLA786453 TUW786453 UES786453 UOO786453 UYK786453 VIG786453 VSC786453 WBY786453 WLU786453 WVQ786453 I851989 JE851989 TA851989 ACW851989 AMS851989 AWO851989 BGK851989 BQG851989 CAC851989 CJY851989 CTU851989 DDQ851989 DNM851989 DXI851989 EHE851989 ERA851989 FAW851989 FKS851989 FUO851989 GEK851989 GOG851989 GYC851989 HHY851989 HRU851989 IBQ851989 ILM851989 IVI851989 JFE851989 JPA851989 JYW851989 KIS851989 KSO851989 LCK851989 LMG851989 LWC851989 MFY851989 MPU851989 MZQ851989 NJM851989 NTI851989 ODE851989 ONA851989 OWW851989 PGS851989 PQO851989 QAK851989 QKG851989 QUC851989 RDY851989 RNU851989 RXQ851989 SHM851989 SRI851989 TBE851989 TLA851989 TUW851989 UES851989 UOO851989 UYK851989 VIG851989 VSC851989 WBY851989 WLU851989 WVQ851989 I917525 JE917525 TA917525 ACW917525 AMS917525 AWO917525 BGK917525 BQG917525 CAC917525 CJY917525 CTU917525 DDQ917525 DNM917525 DXI917525 EHE917525 ERA917525 FAW917525 FKS917525 FUO917525 GEK917525 GOG917525 GYC917525 HHY917525 HRU917525 IBQ917525 ILM917525 IVI917525 JFE917525 JPA917525 JYW917525 KIS917525 KSO917525 LCK917525 LMG917525 LWC917525 MFY917525 MPU917525 MZQ917525 NJM917525 NTI917525 ODE917525 ONA917525 OWW917525 PGS917525 PQO917525 QAK917525 QKG917525 QUC917525 RDY917525 RNU917525 RXQ917525 SHM917525 SRI917525 TBE917525 TLA917525 TUW917525 UES917525 UOO917525 UYK917525 VIG917525 VSC917525 WBY917525 WLU917525 WVQ917525 I983061 JE983061 TA983061 ACW983061 AMS983061 AWO983061 BGK983061 BQG983061 CAC983061 CJY983061 CTU983061 DDQ983061 DNM983061 DXI983061 EHE983061 ERA983061 FAW983061 FKS983061 FUO983061 GEK983061 GOG983061 GYC983061 HHY983061 HRU983061 IBQ983061 ILM983061 IVI983061 JFE983061 JPA983061 JYW983061 KIS983061 KSO983061 LCK983061 LMG983061 LWC983061 MFY983061 MPU983061 MZQ983061 NJM983061 NTI983061 ODE983061 ONA983061 OWW983061 PGS983061 PQO983061 QAK983061 QKG983061 QUC983061 RDY983061 RNU983061 RXQ983061 SHM983061 SRI983061 TBE983061 TLA983061 TUW983061 UES983061 UOO983061 UYK983061 VIG983061 VSC983061 WBY983061 WLU983061 WVQ983061 I32 JE32 TA32 ACW32 AMS32 AWO32 BGK32 BQG32 CAC32 CJY32 CTU32 DDQ32 DNM32 DXI32 EHE32 ERA32 FAW32 FKS32 FUO32 GEK32 GOG32 GYC32 HHY32 HRU32 IBQ32 ILM32 IVI32 JFE32 JPA32 JYW32 KIS32 KSO32 LCK32 LMG32 LWC32 MFY32 MPU32 MZQ32 NJM32 NTI32 ODE32 ONA32 OWW32 PGS32 PQO32 QAK32 QKG32 QUC32 RDY32 RNU32 RXQ32 SHM32 SRI32 TBE32 TLA32 TUW32 UES32 UOO32 UYK32 VIG32 VSC32 WBY32 WLU32 WVQ32 I65568 JE65568 TA65568 ACW65568 AMS65568 AWO65568 BGK65568 BQG65568 CAC65568 CJY65568 CTU65568 DDQ65568 DNM65568 DXI65568 EHE65568 ERA65568 FAW65568 FKS65568 FUO65568 GEK65568 GOG65568 GYC65568 HHY65568 HRU65568 IBQ65568 ILM65568 IVI65568 JFE65568 JPA65568 JYW65568 KIS65568 KSO65568 LCK65568 LMG65568 LWC65568 MFY65568 MPU65568 MZQ65568 NJM65568 NTI65568 ODE65568 ONA65568 OWW65568 PGS65568 PQO65568 QAK65568 QKG65568 QUC65568 RDY65568 RNU65568 RXQ65568 SHM65568 SRI65568 TBE65568 TLA65568 TUW65568 UES65568 UOO65568 UYK65568 VIG65568 VSC65568 WBY65568 WLU65568 WVQ65568 I131104 JE131104 TA131104 ACW131104 AMS131104 AWO131104 BGK131104 BQG131104 CAC131104 CJY131104 CTU131104 DDQ131104 DNM131104 DXI131104 EHE131104 ERA131104 FAW131104 FKS131104 FUO131104 GEK131104 GOG131104 GYC131104 HHY131104 HRU131104 IBQ131104 ILM131104 IVI131104 JFE131104 JPA131104 JYW131104 KIS131104 KSO131104 LCK131104 LMG131104 LWC131104 MFY131104 MPU131104 MZQ131104 NJM131104 NTI131104 ODE131104 ONA131104 OWW131104 PGS131104 PQO131104 QAK131104 QKG131104 QUC131104 RDY131104 RNU131104 RXQ131104 SHM131104 SRI131104 TBE131104 TLA131104 TUW131104 UES131104 UOO131104 UYK131104 VIG131104 VSC131104 WBY131104 WLU131104 WVQ131104 I196640 JE196640 TA196640 ACW196640 AMS196640 AWO196640 BGK196640 BQG196640 CAC196640 CJY196640 CTU196640 DDQ196640 DNM196640 DXI196640 EHE196640 ERA196640 FAW196640 FKS196640 FUO196640 GEK196640 GOG196640 GYC196640 HHY196640 HRU196640 IBQ196640 ILM196640 IVI196640 JFE196640 JPA196640 JYW196640 KIS196640 KSO196640 LCK196640 LMG196640 LWC196640 MFY196640 MPU196640 MZQ196640 NJM196640 NTI196640 ODE196640 ONA196640 OWW196640 PGS196640 PQO196640 QAK196640 QKG196640 QUC196640 RDY196640 RNU196640 RXQ196640 SHM196640 SRI196640 TBE196640 TLA196640 TUW196640 UES196640 UOO196640 UYK196640 VIG196640 VSC196640 WBY196640 WLU196640 WVQ196640 I262176 JE262176 TA262176 ACW262176 AMS262176 AWO262176 BGK262176 BQG262176 CAC262176 CJY262176 CTU262176 DDQ262176 DNM262176 DXI262176 EHE262176 ERA262176 FAW262176 FKS262176 FUO262176 GEK262176 GOG262176 GYC262176 HHY262176 HRU262176 IBQ262176 ILM262176 IVI262176 JFE262176 JPA262176 JYW262176 KIS262176 KSO262176 LCK262176 LMG262176 LWC262176 MFY262176 MPU262176 MZQ262176 NJM262176 NTI262176 ODE262176 ONA262176 OWW262176 PGS262176 PQO262176 QAK262176 QKG262176 QUC262176 RDY262176 RNU262176 RXQ262176 SHM262176 SRI262176 TBE262176 TLA262176 TUW262176 UES262176 UOO262176 UYK262176 VIG262176 VSC262176 WBY262176 WLU262176 WVQ262176 I327712 JE327712 TA327712 ACW327712 AMS327712 AWO327712 BGK327712 BQG327712 CAC327712 CJY327712 CTU327712 DDQ327712 DNM327712 DXI327712 EHE327712 ERA327712 FAW327712 FKS327712 FUO327712 GEK327712 GOG327712 GYC327712 HHY327712 HRU327712 IBQ327712 ILM327712 IVI327712 JFE327712 JPA327712 JYW327712 KIS327712 KSO327712 LCK327712 LMG327712 LWC327712 MFY327712 MPU327712 MZQ327712 NJM327712 NTI327712 ODE327712 ONA327712 OWW327712 PGS327712 PQO327712 QAK327712 QKG327712 QUC327712 RDY327712 RNU327712 RXQ327712 SHM327712 SRI327712 TBE327712 TLA327712 TUW327712 UES327712 UOO327712 UYK327712 VIG327712 VSC327712 WBY327712 WLU327712 WVQ327712 I393248 JE393248 TA393248 ACW393248 AMS393248 AWO393248 BGK393248 BQG393248 CAC393248 CJY393248 CTU393248 DDQ393248 DNM393248 DXI393248 EHE393248 ERA393248 FAW393248 FKS393248 FUO393248 GEK393248 GOG393248 GYC393248 HHY393248 HRU393248 IBQ393248 ILM393248 IVI393248 JFE393248 JPA393248 JYW393248 KIS393248 KSO393248 LCK393248 LMG393248 LWC393248 MFY393248 MPU393248 MZQ393248 NJM393248 NTI393248 ODE393248 ONA393248 OWW393248 PGS393248 PQO393248 QAK393248 QKG393248 QUC393248 RDY393248 RNU393248 RXQ393248 SHM393248 SRI393248 TBE393248 TLA393248 TUW393248 UES393248 UOO393248 UYK393248 VIG393248 VSC393248 WBY393248 WLU393248 WVQ393248 I458784 JE458784 TA458784 ACW458784 AMS458784 AWO458784 BGK458784 BQG458784 CAC458784 CJY458784 CTU458784 DDQ458784 DNM458784 DXI458784 EHE458784 ERA458784 FAW458784 FKS458784 FUO458784 GEK458784 GOG458784 GYC458784 HHY458784 HRU458784 IBQ458784 ILM458784 IVI458784 JFE458784 JPA458784 JYW458784 KIS458784 KSO458784 LCK458784 LMG458784 LWC458784 MFY458784 MPU458784 MZQ458784 NJM458784 NTI458784 ODE458784 ONA458784 OWW458784 PGS458784 PQO458784 QAK458784 QKG458784 QUC458784 RDY458784 RNU458784 RXQ458784 SHM458784 SRI458784 TBE458784 TLA458784 TUW458784 UES458784 UOO458784 UYK458784 VIG458784 VSC458784 WBY458784 WLU458784 WVQ458784 I524320 JE524320 TA524320 ACW524320 AMS524320 AWO524320 BGK524320 BQG524320 CAC524320 CJY524320 CTU524320 DDQ524320 DNM524320 DXI524320 EHE524320 ERA524320 FAW524320 FKS524320 FUO524320 GEK524320 GOG524320 GYC524320 HHY524320 HRU524320 IBQ524320 ILM524320 IVI524320 JFE524320 JPA524320 JYW524320 KIS524320 KSO524320 LCK524320 LMG524320 LWC524320 MFY524320 MPU524320 MZQ524320 NJM524320 NTI524320 ODE524320 ONA524320 OWW524320 PGS524320 PQO524320 QAK524320 QKG524320 QUC524320 RDY524320 RNU524320 RXQ524320 SHM524320 SRI524320 TBE524320 TLA524320 TUW524320 UES524320 UOO524320 UYK524320 VIG524320 VSC524320 WBY524320 WLU524320 WVQ524320 I589856 JE589856 TA589856 ACW589856 AMS589856 AWO589856 BGK589856 BQG589856 CAC589856 CJY589856 CTU589856 DDQ589856 DNM589856 DXI589856 EHE589856 ERA589856 FAW589856 FKS589856 FUO589856 GEK589856 GOG589856 GYC589856 HHY589856 HRU589856 IBQ589856 ILM589856 IVI589856 JFE589856 JPA589856 JYW589856 KIS589856 KSO589856 LCK589856 LMG589856 LWC589856 MFY589856 MPU589856 MZQ589856 NJM589856 NTI589856 ODE589856 ONA589856 OWW589856 PGS589856 PQO589856 QAK589856 QKG589856 QUC589856 RDY589856 RNU589856 RXQ589856 SHM589856 SRI589856 TBE589856 TLA589856 TUW589856 UES589856 UOO589856 UYK589856 VIG589856 VSC589856 WBY589856 WLU589856 WVQ589856 I655392 JE655392 TA655392 ACW655392 AMS655392 AWO655392 BGK655392 BQG655392 CAC655392 CJY655392 CTU655392 DDQ655392 DNM655392 DXI655392 EHE655392 ERA655392 FAW655392 FKS655392 FUO655392 GEK655392 GOG655392 GYC655392 HHY655392 HRU655392 IBQ655392 ILM655392 IVI655392 JFE655392 JPA655392 JYW655392 KIS655392 KSO655392 LCK655392 LMG655392 LWC655392 MFY655392 MPU655392 MZQ655392 NJM655392 NTI655392 ODE655392 ONA655392 OWW655392 PGS655392 PQO655392 QAK655392 QKG655392 QUC655392 RDY655392 RNU655392 RXQ655392 SHM655392 SRI655392 TBE655392 TLA655392 TUW655392 UES655392 UOO655392 UYK655392 VIG655392 VSC655392 WBY655392 WLU655392 WVQ655392 I720928 JE720928 TA720928 ACW720928 AMS720928 AWO720928 BGK720928 BQG720928 CAC720928 CJY720928 CTU720928 DDQ720928 DNM720928 DXI720928 EHE720928 ERA720928 FAW720928 FKS720928 FUO720928 GEK720928 GOG720928 GYC720928 HHY720928 HRU720928 IBQ720928 ILM720928 IVI720928 JFE720928 JPA720928 JYW720928 KIS720928 KSO720928 LCK720928 LMG720928 LWC720928 MFY720928 MPU720928 MZQ720928 NJM720928 NTI720928 ODE720928 ONA720928 OWW720928 PGS720928 PQO720928 QAK720928 QKG720928 QUC720928 RDY720928 RNU720928 RXQ720928 SHM720928 SRI720928 TBE720928 TLA720928 TUW720928 UES720928 UOO720928 UYK720928 VIG720928 VSC720928 WBY720928 WLU720928 WVQ720928 I786464 JE786464 TA786464 ACW786464 AMS786464 AWO786464 BGK786464 BQG786464 CAC786464 CJY786464 CTU786464 DDQ786464 DNM786464 DXI786464 EHE786464 ERA786464 FAW786464 FKS786464 FUO786464 GEK786464 GOG786464 GYC786464 HHY786464 HRU786464 IBQ786464 ILM786464 IVI786464 JFE786464 JPA786464 JYW786464 KIS786464 KSO786464 LCK786464 LMG786464 LWC786464 MFY786464 MPU786464 MZQ786464 NJM786464 NTI786464 ODE786464 ONA786464 OWW786464 PGS786464 PQO786464 QAK786464 QKG786464 QUC786464 RDY786464 RNU786464 RXQ786464 SHM786464 SRI786464 TBE786464 TLA786464 TUW786464 UES786464 UOO786464 UYK786464 VIG786464 VSC786464 WBY786464 WLU786464 WVQ786464 I852000 JE852000 TA852000 ACW852000 AMS852000 AWO852000 BGK852000 BQG852000 CAC852000 CJY852000 CTU852000 DDQ852000 DNM852000 DXI852000 EHE852000 ERA852000 FAW852000 FKS852000 FUO852000 GEK852000 GOG852000 GYC852000 HHY852000 HRU852000 IBQ852000 ILM852000 IVI852000 JFE852000 JPA852000 JYW852000 KIS852000 KSO852000 LCK852000 LMG852000 LWC852000 MFY852000 MPU852000 MZQ852000 NJM852000 NTI852000 ODE852000 ONA852000 OWW852000 PGS852000 PQO852000 QAK852000 QKG852000 QUC852000 RDY852000 RNU852000 RXQ852000 SHM852000 SRI852000 TBE852000 TLA852000 TUW852000 UES852000 UOO852000 UYK852000 VIG852000 VSC852000 WBY852000 WLU852000 WVQ852000 I917536 JE917536 TA917536 ACW917536 AMS917536 AWO917536 BGK917536 BQG917536 CAC917536 CJY917536 CTU917536 DDQ917536 DNM917536 DXI917536 EHE917536 ERA917536 FAW917536 FKS917536 FUO917536 GEK917536 GOG917536 GYC917536 HHY917536 HRU917536 IBQ917536 ILM917536 IVI917536 JFE917536 JPA917536 JYW917536 KIS917536 KSO917536 LCK917536 LMG917536 LWC917536 MFY917536 MPU917536 MZQ917536 NJM917536 NTI917536 ODE917536 ONA917536 OWW917536 PGS917536 PQO917536 QAK917536 QKG917536 QUC917536 RDY917536 RNU917536 RXQ917536 SHM917536 SRI917536 TBE917536 TLA917536 TUW917536 UES917536 UOO917536 UYK917536 VIG917536 VSC917536 WBY917536 WLU917536 WVQ917536 I983072 JE983072 TA983072 ACW983072 AMS983072 AWO983072 BGK983072 BQG983072 CAC983072 CJY983072 CTU983072 DDQ983072 DNM983072 DXI983072 EHE983072 ERA983072 FAW983072 FKS983072 FUO983072 GEK983072 GOG983072 GYC983072 HHY983072 HRU983072 IBQ983072 ILM983072 IVI983072 JFE983072 JPA983072 JYW983072 KIS983072 KSO983072 LCK983072 LMG983072 LWC983072 MFY983072 MPU983072 MZQ983072 NJM983072 NTI983072 ODE983072 ONA983072 OWW983072 PGS983072 PQO983072 QAK983072 QKG983072 QUC983072 RDY983072 RNU983072 RXQ983072 SHM983072 SRI983072 TBE983072 TLA983072 TUW983072 UES983072 UOO983072 UYK983072 VIG983072 VSC983072 WBY983072 WLU983072 WVQ983072 I34 JE34 TA34 ACW34 AMS34 AWO34 BGK34 BQG34 CAC34 CJY34 CTU34 DDQ34 DNM34 DXI34 EHE34 ERA34 FAW34 FKS34 FUO34 GEK34 GOG34 GYC34 HHY34 HRU34 IBQ34 ILM34 IVI34 JFE34 JPA34 JYW34 KIS34 KSO34 LCK34 LMG34 LWC34 MFY34 MPU34 MZQ34 NJM34 NTI34 ODE34 ONA34 OWW34 PGS34 PQO34 QAK34 QKG34 QUC34 RDY34 RNU34 RXQ34 SHM34 SRI34 TBE34 TLA34 TUW34 UES34 UOO34 UYK34 VIG34 VSC34 WBY34 WLU34 WVQ34 I65570 JE65570 TA65570 ACW65570 AMS65570 AWO65570 BGK65570 BQG65570 CAC65570 CJY65570 CTU65570 DDQ65570 DNM65570 DXI65570 EHE65570 ERA65570 FAW65570 FKS65570 FUO65570 GEK65570 GOG65570 GYC65570 HHY65570 HRU65570 IBQ65570 ILM65570 IVI65570 JFE65570 JPA65570 JYW65570 KIS65570 KSO65570 LCK65570 LMG65570 LWC65570 MFY65570 MPU65570 MZQ65570 NJM65570 NTI65570 ODE65570 ONA65570 OWW65570 PGS65570 PQO65570 QAK65570 QKG65570 QUC65570 RDY65570 RNU65570 RXQ65570 SHM65570 SRI65570 TBE65570 TLA65570 TUW65570 UES65570 UOO65570 UYK65570 VIG65570 VSC65570 WBY65570 WLU65570 WVQ65570 I131106 JE131106 TA131106 ACW131106 AMS131106 AWO131106 BGK131106 BQG131106 CAC131106 CJY131106 CTU131106 DDQ131106 DNM131106 DXI131106 EHE131106 ERA131106 FAW131106 FKS131106 FUO131106 GEK131106 GOG131106 GYC131106 HHY131106 HRU131106 IBQ131106 ILM131106 IVI131106 JFE131106 JPA131106 JYW131106 KIS131106 KSO131106 LCK131106 LMG131106 LWC131106 MFY131106 MPU131106 MZQ131106 NJM131106 NTI131106 ODE131106 ONA131106 OWW131106 PGS131106 PQO131106 QAK131106 QKG131106 QUC131106 RDY131106 RNU131106 RXQ131106 SHM131106 SRI131106 TBE131106 TLA131106 TUW131106 UES131106 UOO131106 UYK131106 VIG131106 VSC131106 WBY131106 WLU131106 WVQ131106 I196642 JE196642 TA196642 ACW196642 AMS196642 AWO196642 BGK196642 BQG196642 CAC196642 CJY196642 CTU196642 DDQ196642 DNM196642 DXI196642 EHE196642 ERA196642 FAW196642 FKS196642 FUO196642 GEK196642 GOG196642 GYC196642 HHY196642 HRU196642 IBQ196642 ILM196642 IVI196642 JFE196642 JPA196642 JYW196642 KIS196642 KSO196642 LCK196642 LMG196642 LWC196642 MFY196642 MPU196642 MZQ196642 NJM196642 NTI196642 ODE196642 ONA196642 OWW196642 PGS196642 PQO196642 QAK196642 QKG196642 QUC196642 RDY196642 RNU196642 RXQ196642 SHM196642 SRI196642 TBE196642 TLA196642 TUW196642 UES196642 UOO196642 UYK196642 VIG196642 VSC196642 WBY196642 WLU196642 WVQ196642 I262178 JE262178 TA262178 ACW262178 AMS262178 AWO262178 BGK262178 BQG262178 CAC262178 CJY262178 CTU262178 DDQ262178 DNM262178 DXI262178 EHE262178 ERA262178 FAW262178 FKS262178 FUO262178 GEK262178 GOG262178 GYC262178 HHY262178 HRU262178 IBQ262178 ILM262178 IVI262178 JFE262178 JPA262178 JYW262178 KIS262178 KSO262178 LCK262178 LMG262178 LWC262178 MFY262178 MPU262178 MZQ262178 NJM262178 NTI262178 ODE262178 ONA262178 OWW262178 PGS262178 PQO262178 QAK262178 QKG262178 QUC262178 RDY262178 RNU262178 RXQ262178 SHM262178 SRI262178 TBE262178 TLA262178 TUW262178 UES262178 UOO262178 UYK262178 VIG262178 VSC262178 WBY262178 WLU262178 WVQ262178 I327714 JE327714 TA327714 ACW327714 AMS327714 AWO327714 BGK327714 BQG327714 CAC327714 CJY327714 CTU327714 DDQ327714 DNM327714 DXI327714 EHE327714 ERA327714 FAW327714 FKS327714 FUO327714 GEK327714 GOG327714 GYC327714 HHY327714 HRU327714 IBQ327714 ILM327714 IVI327714 JFE327714 JPA327714 JYW327714 KIS327714 KSO327714 LCK327714 LMG327714 LWC327714 MFY327714 MPU327714 MZQ327714 NJM327714 NTI327714 ODE327714 ONA327714 OWW327714 PGS327714 PQO327714 QAK327714 QKG327714 QUC327714 RDY327714 RNU327714 RXQ327714 SHM327714 SRI327714 TBE327714 TLA327714 TUW327714 UES327714 UOO327714 UYK327714 VIG327714 VSC327714 WBY327714 WLU327714 WVQ327714 I393250 JE393250 TA393250 ACW393250 AMS393250 AWO393250 BGK393250 BQG393250 CAC393250 CJY393250 CTU393250 DDQ393250 DNM393250 DXI393250 EHE393250 ERA393250 FAW393250 FKS393250 FUO393250 GEK393250 GOG393250 GYC393250 HHY393250 HRU393250 IBQ393250 ILM393250 IVI393250 JFE393250 JPA393250 JYW393250 KIS393250 KSO393250 LCK393250 LMG393250 LWC393250 MFY393250 MPU393250 MZQ393250 NJM393250 NTI393250 ODE393250 ONA393250 OWW393250 PGS393250 PQO393250 QAK393250 QKG393250 QUC393250 RDY393250 RNU393250 RXQ393250 SHM393250 SRI393250 TBE393250 TLA393250 TUW393250 UES393250 UOO393250 UYK393250 VIG393250 VSC393250 WBY393250 WLU393250 WVQ393250 I458786 JE458786 TA458786 ACW458786 AMS458786 AWO458786 BGK458786 BQG458786 CAC458786 CJY458786 CTU458786 DDQ458786 DNM458786 DXI458786 EHE458786 ERA458786 FAW458786 FKS458786 FUO458786 GEK458786 GOG458786 GYC458786 HHY458786 HRU458786 IBQ458786 ILM458786 IVI458786 JFE458786 JPA458786 JYW458786 KIS458786 KSO458786 LCK458786 LMG458786 LWC458786 MFY458786 MPU458786 MZQ458786 NJM458786 NTI458786 ODE458786 ONA458786 OWW458786 PGS458786 PQO458786 QAK458786 QKG458786 QUC458786 RDY458786 RNU458786 RXQ458786 SHM458786 SRI458786 TBE458786 TLA458786 TUW458786 UES458786 UOO458786 UYK458786 VIG458786 VSC458786 WBY458786 WLU458786 WVQ458786 I524322 JE524322 TA524322 ACW524322 AMS524322 AWO524322 BGK524322 BQG524322 CAC524322 CJY524322 CTU524322 DDQ524322 DNM524322 DXI524322 EHE524322 ERA524322 FAW524322 FKS524322 FUO524322 GEK524322 GOG524322 GYC524322 HHY524322 HRU524322 IBQ524322 ILM524322 IVI524322 JFE524322 JPA524322 JYW524322 KIS524322 KSO524322 LCK524322 LMG524322 LWC524322 MFY524322 MPU524322 MZQ524322 NJM524322 NTI524322 ODE524322 ONA524322 OWW524322 PGS524322 PQO524322 QAK524322 QKG524322 QUC524322 RDY524322 RNU524322 RXQ524322 SHM524322 SRI524322 TBE524322 TLA524322 TUW524322 UES524322 UOO524322 UYK524322 VIG524322 VSC524322 WBY524322 WLU524322 WVQ524322 I589858 JE589858 TA589858 ACW589858 AMS589858 AWO589858 BGK589858 BQG589858 CAC589858 CJY589858 CTU589858 DDQ589858 DNM589858 DXI589858 EHE589858 ERA589858 FAW589858 FKS589858 FUO589858 GEK589858 GOG589858 GYC589858 HHY589858 HRU589858 IBQ589858 ILM589858 IVI589858 JFE589858 JPA589858 JYW589858 KIS589858 KSO589858 LCK589858 LMG589858 LWC589858 MFY589858 MPU589858 MZQ589858 NJM589858 NTI589858 ODE589858 ONA589858 OWW589858 PGS589858 PQO589858 QAK589858 QKG589858 QUC589858 RDY589858 RNU589858 RXQ589858 SHM589858 SRI589858 TBE589858 TLA589858 TUW589858 UES589858 UOO589858 UYK589858 VIG589858 VSC589858 WBY589858 WLU589858 WVQ589858 I655394 JE655394 TA655394 ACW655394 AMS655394 AWO655394 BGK655394 BQG655394 CAC655394 CJY655394 CTU655394 DDQ655394 DNM655394 DXI655394 EHE655394 ERA655394 FAW655394 FKS655394 FUO655394 GEK655394 GOG655394 GYC655394 HHY655394 HRU655394 IBQ655394 ILM655394 IVI655394 JFE655394 JPA655394 JYW655394 KIS655394 KSO655394 LCK655394 LMG655394 LWC655394 MFY655394 MPU655394 MZQ655394 NJM655394 NTI655394 ODE655394 ONA655394 OWW655394 PGS655394 PQO655394 QAK655394 QKG655394 QUC655394 RDY655394 RNU655394 RXQ655394 SHM655394 SRI655394 TBE655394 TLA655394 TUW655394 UES655394 UOO655394 UYK655394 VIG655394 VSC655394 WBY655394 WLU655394 WVQ655394 I720930 JE720930 TA720930 ACW720930 AMS720930 AWO720930 BGK720930 BQG720930 CAC720930 CJY720930 CTU720930 DDQ720930 DNM720930 DXI720930 EHE720930 ERA720930 FAW720930 FKS720930 FUO720930 GEK720930 GOG720930 GYC720930 HHY720930 HRU720930 IBQ720930 ILM720930 IVI720930 JFE720930 JPA720930 JYW720930 KIS720930 KSO720930 LCK720930 LMG720930 LWC720930 MFY720930 MPU720930 MZQ720930 NJM720930 NTI720930 ODE720930 ONA720930 OWW720930 PGS720930 PQO720930 QAK720930 QKG720930 QUC720930 RDY720930 RNU720930 RXQ720930 SHM720930 SRI720930 TBE720930 TLA720930 TUW720930 UES720930 UOO720930 UYK720930 VIG720930 VSC720930 WBY720930 WLU720930 WVQ720930 I786466 JE786466 TA786466 ACW786466 AMS786466 AWO786466 BGK786466 BQG786466 CAC786466 CJY786466 CTU786466 DDQ786466 DNM786466 DXI786466 EHE786466 ERA786466 FAW786466 FKS786466 FUO786466 GEK786466 GOG786466 GYC786466 HHY786466 HRU786466 IBQ786466 ILM786466 IVI786466 JFE786466 JPA786466 JYW786466 KIS786466 KSO786466 LCK786466 LMG786466 LWC786466 MFY786466 MPU786466 MZQ786466 NJM786466 NTI786466 ODE786466 ONA786466 OWW786466 PGS786466 PQO786466 QAK786466 QKG786466 QUC786466 RDY786466 RNU786466 RXQ786466 SHM786466 SRI786466 TBE786466 TLA786466 TUW786466 UES786466 UOO786466 UYK786466 VIG786466 VSC786466 WBY786466 WLU786466 WVQ786466 I852002 JE852002 TA852002 ACW852002 AMS852002 AWO852002 BGK852002 BQG852002 CAC852002 CJY852002 CTU852002 DDQ852002 DNM852002 DXI852002 EHE852002 ERA852002 FAW852002 FKS852002 FUO852002 GEK852002 GOG852002 GYC852002 HHY852002 HRU852002 IBQ852002 ILM852002 IVI852002 JFE852002 JPA852002 JYW852002 KIS852002 KSO852002 LCK852002 LMG852002 LWC852002 MFY852002 MPU852002 MZQ852002 NJM852002 NTI852002 ODE852002 ONA852002 OWW852002 PGS852002 PQO852002 QAK852002 QKG852002 QUC852002 RDY852002 RNU852002 RXQ852002 SHM852002 SRI852002 TBE852002 TLA852002 TUW852002 UES852002 UOO852002 UYK852002 VIG852002 VSC852002 WBY852002 WLU852002 WVQ852002 I917538 JE917538 TA917538 ACW917538 AMS917538 AWO917538 BGK917538 BQG917538 CAC917538 CJY917538 CTU917538 DDQ917538 DNM917538 DXI917538 EHE917538 ERA917538 FAW917538 FKS917538 FUO917538 GEK917538 GOG917538 GYC917538 HHY917538 HRU917538 IBQ917538 ILM917538 IVI917538 JFE917538 JPA917538 JYW917538 KIS917538 KSO917538 LCK917538 LMG917538 LWC917538 MFY917538 MPU917538 MZQ917538 NJM917538 NTI917538 ODE917538 ONA917538 OWW917538 PGS917538 PQO917538 QAK917538 QKG917538 QUC917538 RDY917538 RNU917538 RXQ917538 SHM917538 SRI917538 TBE917538 TLA917538 TUW917538 UES917538 UOO917538 UYK917538 VIG917538 VSC917538 WBY917538 WLU917538 WVQ917538 I983074 JE983074 TA983074 ACW983074 AMS983074 AWO983074 BGK983074 BQG983074 CAC983074 CJY983074 CTU983074 DDQ983074 DNM983074 DXI983074 EHE983074 ERA983074 FAW983074 FKS983074 FUO983074 GEK983074 GOG983074 GYC983074 HHY983074 HRU983074 IBQ983074 ILM983074 IVI983074 JFE983074 JPA983074 JYW983074 KIS983074 KSO983074 LCK983074 LMG983074 LWC983074 MFY983074 MPU983074 MZQ983074 NJM983074 NTI983074 ODE983074 ONA983074 OWW983074 PGS983074 PQO983074 QAK983074 QKG983074 QUC983074 RDY983074 RNU983074 RXQ983074 SHM983074 SRI983074 TBE983074 TLA983074 TUW983074 UES983074 UOO983074 UYK983074 VIG983074 VSC983074 WBY983074 WLU983074 WVQ983074" xr:uid="{9A578BC2-C989-490C-A84F-5A1AC86261EB}">
      <formula1>I19&lt;=ROUNDDOWN(I18*0.026,1)</formula1>
    </dataValidation>
    <dataValidation type="list" allowBlank="1" showInputMessage="1" showErrorMessage="1" sqref="D53:D61 IZ53:IZ61 SV53:SV61 ACR53:ACR61 AMN53:AMN61 AWJ53:AWJ61 BGF53:BGF61 BQB53:BQB61 BZX53:BZX61 CJT53:CJT61 CTP53:CTP61 DDL53:DDL61 DNH53:DNH61 DXD53:DXD61 EGZ53:EGZ61 EQV53:EQV61 FAR53:FAR61 FKN53:FKN61 FUJ53:FUJ61 GEF53:GEF61 GOB53:GOB61 GXX53:GXX61 HHT53:HHT61 HRP53:HRP61 IBL53:IBL61 ILH53:ILH61 IVD53:IVD61 JEZ53:JEZ61 JOV53:JOV61 JYR53:JYR61 KIN53:KIN61 KSJ53:KSJ61 LCF53:LCF61 LMB53:LMB61 LVX53:LVX61 MFT53:MFT61 MPP53:MPP61 MZL53:MZL61 NJH53:NJH61 NTD53:NTD61 OCZ53:OCZ61 OMV53:OMV61 OWR53:OWR61 PGN53:PGN61 PQJ53:PQJ61 QAF53:QAF61 QKB53:QKB61 QTX53:QTX61 RDT53:RDT61 RNP53:RNP61 RXL53:RXL61 SHH53:SHH61 SRD53:SRD61 TAZ53:TAZ61 TKV53:TKV61 TUR53:TUR61 UEN53:UEN61 UOJ53:UOJ61 UYF53:UYF61 VIB53:VIB61 VRX53:VRX61 WBT53:WBT61 WLP53:WLP61 WVL53:WVL61 D65589:D65597 IZ65589:IZ65597 SV65589:SV65597 ACR65589:ACR65597 AMN65589:AMN65597 AWJ65589:AWJ65597 BGF65589:BGF65597 BQB65589:BQB65597 BZX65589:BZX65597 CJT65589:CJT65597 CTP65589:CTP65597 DDL65589:DDL65597 DNH65589:DNH65597 DXD65589:DXD65597 EGZ65589:EGZ65597 EQV65589:EQV65597 FAR65589:FAR65597 FKN65589:FKN65597 FUJ65589:FUJ65597 GEF65589:GEF65597 GOB65589:GOB65597 GXX65589:GXX65597 HHT65589:HHT65597 HRP65589:HRP65597 IBL65589:IBL65597 ILH65589:ILH65597 IVD65589:IVD65597 JEZ65589:JEZ65597 JOV65589:JOV65597 JYR65589:JYR65597 KIN65589:KIN65597 KSJ65589:KSJ65597 LCF65589:LCF65597 LMB65589:LMB65597 LVX65589:LVX65597 MFT65589:MFT65597 MPP65589:MPP65597 MZL65589:MZL65597 NJH65589:NJH65597 NTD65589:NTD65597 OCZ65589:OCZ65597 OMV65589:OMV65597 OWR65589:OWR65597 PGN65589:PGN65597 PQJ65589:PQJ65597 QAF65589:QAF65597 QKB65589:QKB65597 QTX65589:QTX65597 RDT65589:RDT65597 RNP65589:RNP65597 RXL65589:RXL65597 SHH65589:SHH65597 SRD65589:SRD65597 TAZ65589:TAZ65597 TKV65589:TKV65597 TUR65589:TUR65597 UEN65589:UEN65597 UOJ65589:UOJ65597 UYF65589:UYF65597 VIB65589:VIB65597 VRX65589:VRX65597 WBT65589:WBT65597 WLP65589:WLP65597 WVL65589:WVL65597 D131125:D131133 IZ131125:IZ131133 SV131125:SV131133 ACR131125:ACR131133 AMN131125:AMN131133 AWJ131125:AWJ131133 BGF131125:BGF131133 BQB131125:BQB131133 BZX131125:BZX131133 CJT131125:CJT131133 CTP131125:CTP131133 DDL131125:DDL131133 DNH131125:DNH131133 DXD131125:DXD131133 EGZ131125:EGZ131133 EQV131125:EQV131133 FAR131125:FAR131133 FKN131125:FKN131133 FUJ131125:FUJ131133 GEF131125:GEF131133 GOB131125:GOB131133 GXX131125:GXX131133 HHT131125:HHT131133 HRP131125:HRP131133 IBL131125:IBL131133 ILH131125:ILH131133 IVD131125:IVD131133 JEZ131125:JEZ131133 JOV131125:JOV131133 JYR131125:JYR131133 KIN131125:KIN131133 KSJ131125:KSJ131133 LCF131125:LCF131133 LMB131125:LMB131133 LVX131125:LVX131133 MFT131125:MFT131133 MPP131125:MPP131133 MZL131125:MZL131133 NJH131125:NJH131133 NTD131125:NTD131133 OCZ131125:OCZ131133 OMV131125:OMV131133 OWR131125:OWR131133 PGN131125:PGN131133 PQJ131125:PQJ131133 QAF131125:QAF131133 QKB131125:QKB131133 QTX131125:QTX131133 RDT131125:RDT131133 RNP131125:RNP131133 RXL131125:RXL131133 SHH131125:SHH131133 SRD131125:SRD131133 TAZ131125:TAZ131133 TKV131125:TKV131133 TUR131125:TUR131133 UEN131125:UEN131133 UOJ131125:UOJ131133 UYF131125:UYF131133 VIB131125:VIB131133 VRX131125:VRX131133 WBT131125:WBT131133 WLP131125:WLP131133 WVL131125:WVL131133 D196661:D196669 IZ196661:IZ196669 SV196661:SV196669 ACR196661:ACR196669 AMN196661:AMN196669 AWJ196661:AWJ196669 BGF196661:BGF196669 BQB196661:BQB196669 BZX196661:BZX196669 CJT196661:CJT196669 CTP196661:CTP196669 DDL196661:DDL196669 DNH196661:DNH196669 DXD196661:DXD196669 EGZ196661:EGZ196669 EQV196661:EQV196669 FAR196661:FAR196669 FKN196661:FKN196669 FUJ196661:FUJ196669 GEF196661:GEF196669 GOB196661:GOB196669 GXX196661:GXX196669 HHT196661:HHT196669 HRP196661:HRP196669 IBL196661:IBL196669 ILH196661:ILH196669 IVD196661:IVD196669 JEZ196661:JEZ196669 JOV196661:JOV196669 JYR196661:JYR196669 KIN196661:KIN196669 KSJ196661:KSJ196669 LCF196661:LCF196669 LMB196661:LMB196669 LVX196661:LVX196669 MFT196661:MFT196669 MPP196661:MPP196669 MZL196661:MZL196669 NJH196661:NJH196669 NTD196661:NTD196669 OCZ196661:OCZ196669 OMV196661:OMV196669 OWR196661:OWR196669 PGN196661:PGN196669 PQJ196661:PQJ196669 QAF196661:QAF196669 QKB196661:QKB196669 QTX196661:QTX196669 RDT196661:RDT196669 RNP196661:RNP196669 RXL196661:RXL196669 SHH196661:SHH196669 SRD196661:SRD196669 TAZ196661:TAZ196669 TKV196661:TKV196669 TUR196661:TUR196669 UEN196661:UEN196669 UOJ196661:UOJ196669 UYF196661:UYF196669 VIB196661:VIB196669 VRX196661:VRX196669 WBT196661:WBT196669 WLP196661:WLP196669 WVL196661:WVL196669 D262197:D262205 IZ262197:IZ262205 SV262197:SV262205 ACR262197:ACR262205 AMN262197:AMN262205 AWJ262197:AWJ262205 BGF262197:BGF262205 BQB262197:BQB262205 BZX262197:BZX262205 CJT262197:CJT262205 CTP262197:CTP262205 DDL262197:DDL262205 DNH262197:DNH262205 DXD262197:DXD262205 EGZ262197:EGZ262205 EQV262197:EQV262205 FAR262197:FAR262205 FKN262197:FKN262205 FUJ262197:FUJ262205 GEF262197:GEF262205 GOB262197:GOB262205 GXX262197:GXX262205 HHT262197:HHT262205 HRP262197:HRP262205 IBL262197:IBL262205 ILH262197:ILH262205 IVD262197:IVD262205 JEZ262197:JEZ262205 JOV262197:JOV262205 JYR262197:JYR262205 KIN262197:KIN262205 KSJ262197:KSJ262205 LCF262197:LCF262205 LMB262197:LMB262205 LVX262197:LVX262205 MFT262197:MFT262205 MPP262197:MPP262205 MZL262197:MZL262205 NJH262197:NJH262205 NTD262197:NTD262205 OCZ262197:OCZ262205 OMV262197:OMV262205 OWR262197:OWR262205 PGN262197:PGN262205 PQJ262197:PQJ262205 QAF262197:QAF262205 QKB262197:QKB262205 QTX262197:QTX262205 RDT262197:RDT262205 RNP262197:RNP262205 RXL262197:RXL262205 SHH262197:SHH262205 SRD262197:SRD262205 TAZ262197:TAZ262205 TKV262197:TKV262205 TUR262197:TUR262205 UEN262197:UEN262205 UOJ262197:UOJ262205 UYF262197:UYF262205 VIB262197:VIB262205 VRX262197:VRX262205 WBT262197:WBT262205 WLP262197:WLP262205 WVL262197:WVL262205 D327733:D327741 IZ327733:IZ327741 SV327733:SV327741 ACR327733:ACR327741 AMN327733:AMN327741 AWJ327733:AWJ327741 BGF327733:BGF327741 BQB327733:BQB327741 BZX327733:BZX327741 CJT327733:CJT327741 CTP327733:CTP327741 DDL327733:DDL327741 DNH327733:DNH327741 DXD327733:DXD327741 EGZ327733:EGZ327741 EQV327733:EQV327741 FAR327733:FAR327741 FKN327733:FKN327741 FUJ327733:FUJ327741 GEF327733:GEF327741 GOB327733:GOB327741 GXX327733:GXX327741 HHT327733:HHT327741 HRP327733:HRP327741 IBL327733:IBL327741 ILH327733:ILH327741 IVD327733:IVD327741 JEZ327733:JEZ327741 JOV327733:JOV327741 JYR327733:JYR327741 KIN327733:KIN327741 KSJ327733:KSJ327741 LCF327733:LCF327741 LMB327733:LMB327741 LVX327733:LVX327741 MFT327733:MFT327741 MPP327733:MPP327741 MZL327733:MZL327741 NJH327733:NJH327741 NTD327733:NTD327741 OCZ327733:OCZ327741 OMV327733:OMV327741 OWR327733:OWR327741 PGN327733:PGN327741 PQJ327733:PQJ327741 QAF327733:QAF327741 QKB327733:QKB327741 QTX327733:QTX327741 RDT327733:RDT327741 RNP327733:RNP327741 RXL327733:RXL327741 SHH327733:SHH327741 SRD327733:SRD327741 TAZ327733:TAZ327741 TKV327733:TKV327741 TUR327733:TUR327741 UEN327733:UEN327741 UOJ327733:UOJ327741 UYF327733:UYF327741 VIB327733:VIB327741 VRX327733:VRX327741 WBT327733:WBT327741 WLP327733:WLP327741 WVL327733:WVL327741 D393269:D393277 IZ393269:IZ393277 SV393269:SV393277 ACR393269:ACR393277 AMN393269:AMN393277 AWJ393269:AWJ393277 BGF393269:BGF393277 BQB393269:BQB393277 BZX393269:BZX393277 CJT393269:CJT393277 CTP393269:CTP393277 DDL393269:DDL393277 DNH393269:DNH393277 DXD393269:DXD393277 EGZ393269:EGZ393277 EQV393269:EQV393277 FAR393269:FAR393277 FKN393269:FKN393277 FUJ393269:FUJ393277 GEF393269:GEF393277 GOB393269:GOB393277 GXX393269:GXX393277 HHT393269:HHT393277 HRP393269:HRP393277 IBL393269:IBL393277 ILH393269:ILH393277 IVD393269:IVD393277 JEZ393269:JEZ393277 JOV393269:JOV393277 JYR393269:JYR393277 KIN393269:KIN393277 KSJ393269:KSJ393277 LCF393269:LCF393277 LMB393269:LMB393277 LVX393269:LVX393277 MFT393269:MFT393277 MPP393269:MPP393277 MZL393269:MZL393277 NJH393269:NJH393277 NTD393269:NTD393277 OCZ393269:OCZ393277 OMV393269:OMV393277 OWR393269:OWR393277 PGN393269:PGN393277 PQJ393269:PQJ393277 QAF393269:QAF393277 QKB393269:QKB393277 QTX393269:QTX393277 RDT393269:RDT393277 RNP393269:RNP393277 RXL393269:RXL393277 SHH393269:SHH393277 SRD393269:SRD393277 TAZ393269:TAZ393277 TKV393269:TKV393277 TUR393269:TUR393277 UEN393269:UEN393277 UOJ393269:UOJ393277 UYF393269:UYF393277 VIB393269:VIB393277 VRX393269:VRX393277 WBT393269:WBT393277 WLP393269:WLP393277 WVL393269:WVL393277 D458805:D458813 IZ458805:IZ458813 SV458805:SV458813 ACR458805:ACR458813 AMN458805:AMN458813 AWJ458805:AWJ458813 BGF458805:BGF458813 BQB458805:BQB458813 BZX458805:BZX458813 CJT458805:CJT458813 CTP458805:CTP458813 DDL458805:DDL458813 DNH458805:DNH458813 DXD458805:DXD458813 EGZ458805:EGZ458813 EQV458805:EQV458813 FAR458805:FAR458813 FKN458805:FKN458813 FUJ458805:FUJ458813 GEF458805:GEF458813 GOB458805:GOB458813 GXX458805:GXX458813 HHT458805:HHT458813 HRP458805:HRP458813 IBL458805:IBL458813 ILH458805:ILH458813 IVD458805:IVD458813 JEZ458805:JEZ458813 JOV458805:JOV458813 JYR458805:JYR458813 KIN458805:KIN458813 KSJ458805:KSJ458813 LCF458805:LCF458813 LMB458805:LMB458813 LVX458805:LVX458813 MFT458805:MFT458813 MPP458805:MPP458813 MZL458805:MZL458813 NJH458805:NJH458813 NTD458805:NTD458813 OCZ458805:OCZ458813 OMV458805:OMV458813 OWR458805:OWR458813 PGN458805:PGN458813 PQJ458805:PQJ458813 QAF458805:QAF458813 QKB458805:QKB458813 QTX458805:QTX458813 RDT458805:RDT458813 RNP458805:RNP458813 RXL458805:RXL458813 SHH458805:SHH458813 SRD458805:SRD458813 TAZ458805:TAZ458813 TKV458805:TKV458813 TUR458805:TUR458813 UEN458805:UEN458813 UOJ458805:UOJ458813 UYF458805:UYF458813 VIB458805:VIB458813 VRX458805:VRX458813 WBT458805:WBT458813 WLP458805:WLP458813 WVL458805:WVL458813 D524341:D524349 IZ524341:IZ524349 SV524341:SV524349 ACR524341:ACR524349 AMN524341:AMN524349 AWJ524341:AWJ524349 BGF524341:BGF524349 BQB524341:BQB524349 BZX524341:BZX524349 CJT524341:CJT524349 CTP524341:CTP524349 DDL524341:DDL524349 DNH524341:DNH524349 DXD524341:DXD524349 EGZ524341:EGZ524349 EQV524341:EQV524349 FAR524341:FAR524349 FKN524341:FKN524349 FUJ524341:FUJ524349 GEF524341:GEF524349 GOB524341:GOB524349 GXX524341:GXX524349 HHT524341:HHT524349 HRP524341:HRP524349 IBL524341:IBL524349 ILH524341:ILH524349 IVD524341:IVD524349 JEZ524341:JEZ524349 JOV524341:JOV524349 JYR524341:JYR524349 KIN524341:KIN524349 KSJ524341:KSJ524349 LCF524341:LCF524349 LMB524341:LMB524349 LVX524341:LVX524349 MFT524341:MFT524349 MPP524341:MPP524349 MZL524341:MZL524349 NJH524341:NJH524349 NTD524341:NTD524349 OCZ524341:OCZ524349 OMV524341:OMV524349 OWR524341:OWR524349 PGN524341:PGN524349 PQJ524341:PQJ524349 QAF524341:QAF524349 QKB524341:QKB524349 QTX524341:QTX524349 RDT524341:RDT524349 RNP524341:RNP524349 RXL524341:RXL524349 SHH524341:SHH524349 SRD524341:SRD524349 TAZ524341:TAZ524349 TKV524341:TKV524349 TUR524341:TUR524349 UEN524341:UEN524349 UOJ524341:UOJ524349 UYF524341:UYF524349 VIB524341:VIB524349 VRX524341:VRX524349 WBT524341:WBT524349 WLP524341:WLP524349 WVL524341:WVL524349 D589877:D589885 IZ589877:IZ589885 SV589877:SV589885 ACR589877:ACR589885 AMN589877:AMN589885 AWJ589877:AWJ589885 BGF589877:BGF589885 BQB589877:BQB589885 BZX589877:BZX589885 CJT589877:CJT589885 CTP589877:CTP589885 DDL589877:DDL589885 DNH589877:DNH589885 DXD589877:DXD589885 EGZ589877:EGZ589885 EQV589877:EQV589885 FAR589877:FAR589885 FKN589877:FKN589885 FUJ589877:FUJ589885 GEF589877:GEF589885 GOB589877:GOB589885 GXX589877:GXX589885 HHT589877:HHT589885 HRP589877:HRP589885 IBL589877:IBL589885 ILH589877:ILH589885 IVD589877:IVD589885 JEZ589877:JEZ589885 JOV589877:JOV589885 JYR589877:JYR589885 KIN589877:KIN589885 KSJ589877:KSJ589885 LCF589877:LCF589885 LMB589877:LMB589885 LVX589877:LVX589885 MFT589877:MFT589885 MPP589877:MPP589885 MZL589877:MZL589885 NJH589877:NJH589885 NTD589877:NTD589885 OCZ589877:OCZ589885 OMV589877:OMV589885 OWR589877:OWR589885 PGN589877:PGN589885 PQJ589877:PQJ589885 QAF589877:QAF589885 QKB589877:QKB589885 QTX589877:QTX589885 RDT589877:RDT589885 RNP589877:RNP589885 RXL589877:RXL589885 SHH589877:SHH589885 SRD589877:SRD589885 TAZ589877:TAZ589885 TKV589877:TKV589885 TUR589877:TUR589885 UEN589877:UEN589885 UOJ589877:UOJ589885 UYF589877:UYF589885 VIB589877:VIB589885 VRX589877:VRX589885 WBT589877:WBT589885 WLP589877:WLP589885 WVL589877:WVL589885 D655413:D655421 IZ655413:IZ655421 SV655413:SV655421 ACR655413:ACR655421 AMN655413:AMN655421 AWJ655413:AWJ655421 BGF655413:BGF655421 BQB655413:BQB655421 BZX655413:BZX655421 CJT655413:CJT655421 CTP655413:CTP655421 DDL655413:DDL655421 DNH655413:DNH655421 DXD655413:DXD655421 EGZ655413:EGZ655421 EQV655413:EQV655421 FAR655413:FAR655421 FKN655413:FKN655421 FUJ655413:FUJ655421 GEF655413:GEF655421 GOB655413:GOB655421 GXX655413:GXX655421 HHT655413:HHT655421 HRP655413:HRP655421 IBL655413:IBL655421 ILH655413:ILH655421 IVD655413:IVD655421 JEZ655413:JEZ655421 JOV655413:JOV655421 JYR655413:JYR655421 KIN655413:KIN655421 KSJ655413:KSJ655421 LCF655413:LCF655421 LMB655413:LMB655421 LVX655413:LVX655421 MFT655413:MFT655421 MPP655413:MPP655421 MZL655413:MZL655421 NJH655413:NJH655421 NTD655413:NTD655421 OCZ655413:OCZ655421 OMV655413:OMV655421 OWR655413:OWR655421 PGN655413:PGN655421 PQJ655413:PQJ655421 QAF655413:QAF655421 QKB655413:QKB655421 QTX655413:QTX655421 RDT655413:RDT655421 RNP655413:RNP655421 RXL655413:RXL655421 SHH655413:SHH655421 SRD655413:SRD655421 TAZ655413:TAZ655421 TKV655413:TKV655421 TUR655413:TUR655421 UEN655413:UEN655421 UOJ655413:UOJ655421 UYF655413:UYF655421 VIB655413:VIB655421 VRX655413:VRX655421 WBT655413:WBT655421 WLP655413:WLP655421 WVL655413:WVL655421 D720949:D720957 IZ720949:IZ720957 SV720949:SV720957 ACR720949:ACR720957 AMN720949:AMN720957 AWJ720949:AWJ720957 BGF720949:BGF720957 BQB720949:BQB720957 BZX720949:BZX720957 CJT720949:CJT720957 CTP720949:CTP720957 DDL720949:DDL720957 DNH720949:DNH720957 DXD720949:DXD720957 EGZ720949:EGZ720957 EQV720949:EQV720957 FAR720949:FAR720957 FKN720949:FKN720957 FUJ720949:FUJ720957 GEF720949:GEF720957 GOB720949:GOB720957 GXX720949:GXX720957 HHT720949:HHT720957 HRP720949:HRP720957 IBL720949:IBL720957 ILH720949:ILH720957 IVD720949:IVD720957 JEZ720949:JEZ720957 JOV720949:JOV720957 JYR720949:JYR720957 KIN720949:KIN720957 KSJ720949:KSJ720957 LCF720949:LCF720957 LMB720949:LMB720957 LVX720949:LVX720957 MFT720949:MFT720957 MPP720949:MPP720957 MZL720949:MZL720957 NJH720949:NJH720957 NTD720949:NTD720957 OCZ720949:OCZ720957 OMV720949:OMV720957 OWR720949:OWR720957 PGN720949:PGN720957 PQJ720949:PQJ720957 QAF720949:QAF720957 QKB720949:QKB720957 QTX720949:QTX720957 RDT720949:RDT720957 RNP720949:RNP720957 RXL720949:RXL720957 SHH720949:SHH720957 SRD720949:SRD720957 TAZ720949:TAZ720957 TKV720949:TKV720957 TUR720949:TUR720957 UEN720949:UEN720957 UOJ720949:UOJ720957 UYF720949:UYF720957 VIB720949:VIB720957 VRX720949:VRX720957 WBT720949:WBT720957 WLP720949:WLP720957 WVL720949:WVL720957 D786485:D786493 IZ786485:IZ786493 SV786485:SV786493 ACR786485:ACR786493 AMN786485:AMN786493 AWJ786485:AWJ786493 BGF786485:BGF786493 BQB786485:BQB786493 BZX786485:BZX786493 CJT786485:CJT786493 CTP786485:CTP786493 DDL786485:DDL786493 DNH786485:DNH786493 DXD786485:DXD786493 EGZ786485:EGZ786493 EQV786485:EQV786493 FAR786485:FAR786493 FKN786485:FKN786493 FUJ786485:FUJ786493 GEF786485:GEF786493 GOB786485:GOB786493 GXX786485:GXX786493 HHT786485:HHT786493 HRP786485:HRP786493 IBL786485:IBL786493 ILH786485:ILH786493 IVD786485:IVD786493 JEZ786485:JEZ786493 JOV786485:JOV786493 JYR786485:JYR786493 KIN786485:KIN786493 KSJ786485:KSJ786493 LCF786485:LCF786493 LMB786485:LMB786493 LVX786485:LVX786493 MFT786485:MFT786493 MPP786485:MPP786493 MZL786485:MZL786493 NJH786485:NJH786493 NTD786485:NTD786493 OCZ786485:OCZ786493 OMV786485:OMV786493 OWR786485:OWR786493 PGN786485:PGN786493 PQJ786485:PQJ786493 QAF786485:QAF786493 QKB786485:QKB786493 QTX786485:QTX786493 RDT786485:RDT786493 RNP786485:RNP786493 RXL786485:RXL786493 SHH786485:SHH786493 SRD786485:SRD786493 TAZ786485:TAZ786493 TKV786485:TKV786493 TUR786485:TUR786493 UEN786485:UEN786493 UOJ786485:UOJ786493 UYF786485:UYF786493 VIB786485:VIB786493 VRX786485:VRX786493 WBT786485:WBT786493 WLP786485:WLP786493 WVL786485:WVL786493 D852021:D852029 IZ852021:IZ852029 SV852021:SV852029 ACR852021:ACR852029 AMN852021:AMN852029 AWJ852021:AWJ852029 BGF852021:BGF852029 BQB852021:BQB852029 BZX852021:BZX852029 CJT852021:CJT852029 CTP852021:CTP852029 DDL852021:DDL852029 DNH852021:DNH852029 DXD852021:DXD852029 EGZ852021:EGZ852029 EQV852021:EQV852029 FAR852021:FAR852029 FKN852021:FKN852029 FUJ852021:FUJ852029 GEF852021:GEF852029 GOB852021:GOB852029 GXX852021:GXX852029 HHT852021:HHT852029 HRP852021:HRP852029 IBL852021:IBL852029 ILH852021:ILH852029 IVD852021:IVD852029 JEZ852021:JEZ852029 JOV852021:JOV852029 JYR852021:JYR852029 KIN852021:KIN852029 KSJ852021:KSJ852029 LCF852021:LCF852029 LMB852021:LMB852029 LVX852021:LVX852029 MFT852021:MFT852029 MPP852021:MPP852029 MZL852021:MZL852029 NJH852021:NJH852029 NTD852021:NTD852029 OCZ852021:OCZ852029 OMV852021:OMV852029 OWR852021:OWR852029 PGN852021:PGN852029 PQJ852021:PQJ852029 QAF852021:QAF852029 QKB852021:QKB852029 QTX852021:QTX852029 RDT852021:RDT852029 RNP852021:RNP852029 RXL852021:RXL852029 SHH852021:SHH852029 SRD852021:SRD852029 TAZ852021:TAZ852029 TKV852021:TKV852029 TUR852021:TUR852029 UEN852021:UEN852029 UOJ852021:UOJ852029 UYF852021:UYF852029 VIB852021:VIB852029 VRX852021:VRX852029 WBT852021:WBT852029 WLP852021:WLP852029 WVL852021:WVL852029 D917557:D917565 IZ917557:IZ917565 SV917557:SV917565 ACR917557:ACR917565 AMN917557:AMN917565 AWJ917557:AWJ917565 BGF917557:BGF917565 BQB917557:BQB917565 BZX917557:BZX917565 CJT917557:CJT917565 CTP917557:CTP917565 DDL917557:DDL917565 DNH917557:DNH917565 DXD917557:DXD917565 EGZ917557:EGZ917565 EQV917557:EQV917565 FAR917557:FAR917565 FKN917557:FKN917565 FUJ917557:FUJ917565 GEF917557:GEF917565 GOB917557:GOB917565 GXX917557:GXX917565 HHT917557:HHT917565 HRP917557:HRP917565 IBL917557:IBL917565 ILH917557:ILH917565 IVD917557:IVD917565 JEZ917557:JEZ917565 JOV917557:JOV917565 JYR917557:JYR917565 KIN917557:KIN917565 KSJ917557:KSJ917565 LCF917557:LCF917565 LMB917557:LMB917565 LVX917557:LVX917565 MFT917557:MFT917565 MPP917557:MPP917565 MZL917557:MZL917565 NJH917557:NJH917565 NTD917557:NTD917565 OCZ917557:OCZ917565 OMV917557:OMV917565 OWR917557:OWR917565 PGN917557:PGN917565 PQJ917557:PQJ917565 QAF917557:QAF917565 QKB917557:QKB917565 QTX917557:QTX917565 RDT917557:RDT917565 RNP917557:RNP917565 RXL917557:RXL917565 SHH917557:SHH917565 SRD917557:SRD917565 TAZ917557:TAZ917565 TKV917557:TKV917565 TUR917557:TUR917565 UEN917557:UEN917565 UOJ917557:UOJ917565 UYF917557:UYF917565 VIB917557:VIB917565 VRX917557:VRX917565 WBT917557:WBT917565 WLP917557:WLP917565 WVL917557:WVL917565 D983093:D983101 IZ983093:IZ983101 SV983093:SV983101 ACR983093:ACR983101 AMN983093:AMN983101 AWJ983093:AWJ983101 BGF983093:BGF983101 BQB983093:BQB983101 BZX983093:BZX983101 CJT983093:CJT983101 CTP983093:CTP983101 DDL983093:DDL983101 DNH983093:DNH983101 DXD983093:DXD983101 EGZ983093:EGZ983101 EQV983093:EQV983101 FAR983093:FAR983101 FKN983093:FKN983101 FUJ983093:FUJ983101 GEF983093:GEF983101 GOB983093:GOB983101 GXX983093:GXX983101 HHT983093:HHT983101 HRP983093:HRP983101 IBL983093:IBL983101 ILH983093:ILH983101 IVD983093:IVD983101 JEZ983093:JEZ983101 JOV983093:JOV983101 JYR983093:JYR983101 KIN983093:KIN983101 KSJ983093:KSJ983101 LCF983093:LCF983101 LMB983093:LMB983101 LVX983093:LVX983101 MFT983093:MFT983101 MPP983093:MPP983101 MZL983093:MZL983101 NJH983093:NJH983101 NTD983093:NTD983101 OCZ983093:OCZ983101 OMV983093:OMV983101 OWR983093:OWR983101 PGN983093:PGN983101 PQJ983093:PQJ983101 QAF983093:QAF983101 QKB983093:QKB983101 QTX983093:QTX983101 RDT983093:RDT983101 RNP983093:RNP983101 RXL983093:RXL983101 SHH983093:SHH983101 SRD983093:SRD983101 TAZ983093:TAZ983101 TKV983093:TKV983101 TUR983093:TUR983101 UEN983093:UEN983101 UOJ983093:UOJ983101 UYF983093:UYF983101 VIB983093:VIB983101 VRX983093:VRX983101 WBT983093:WBT983101 WLP983093:WLP983101 WVL983093:WVL983101" xr:uid="{39D5234E-DB8F-4678-8183-F7B42C86DCDD}">
      <formula1>"○"</formula1>
    </dataValidation>
  </dataValidations>
  <printOptions horizontalCentered="1" verticalCentered="1"/>
  <pageMargins left="0.19685039370078741" right="0.19685039370078741" top="0.62992125984251968" bottom="0.19685039370078741" header="0.19685039370078741" footer="0.19685039370078741"/>
  <pageSetup paperSize="9" scale="38" orientation="landscape" cellComments="asDisplayed"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AF2AAF-BC56-41A7-9E4A-AC6267915073}">
  <sheetPr>
    <tabColor theme="4" tint="-0.249977111117893"/>
  </sheetPr>
  <dimension ref="B2:AE75"/>
  <sheetViews>
    <sheetView showGridLines="0" showZeros="0" zoomScale="70" zoomScaleNormal="70" zoomScaleSheetLayoutView="70" workbookViewId="0"/>
  </sheetViews>
  <sheetFormatPr defaultColWidth="9" defaultRowHeight="13.2"/>
  <cols>
    <col min="1" max="1" width="1.77734375" style="4" customWidth="1"/>
    <col min="2" max="2" width="4.44140625" style="4" customWidth="1"/>
    <col min="3" max="3" width="20.21875" style="4" customWidth="1"/>
    <col min="4" max="4" width="12.44140625" style="4" customWidth="1"/>
    <col min="5" max="5" width="13.6640625" style="98" customWidth="1"/>
    <col min="6" max="6" width="17.88671875" style="98" customWidth="1"/>
    <col min="7" max="7" width="5.21875" style="4" customWidth="1"/>
    <col min="8" max="9" width="21" style="4" bestFit="1" customWidth="1"/>
    <col min="10" max="10" width="12.109375" style="4" customWidth="1"/>
    <col min="11" max="11" width="21" style="4" bestFit="1" customWidth="1"/>
    <col min="12" max="12" width="17.109375" style="4" bestFit="1" customWidth="1"/>
    <col min="13" max="14" width="2.88671875" style="4" customWidth="1"/>
    <col min="15" max="15" width="5.21875" style="4" customWidth="1"/>
    <col min="16" max="17" width="2.88671875" style="4" customWidth="1"/>
    <col min="18" max="18" width="5.33203125" style="4" customWidth="1"/>
    <col min="19" max="20" width="2.88671875" style="4" customWidth="1"/>
    <col min="21" max="21" width="5.33203125" style="4" customWidth="1"/>
    <col min="22" max="23" width="2.88671875" style="4" customWidth="1"/>
    <col min="24" max="24" width="13.6640625" style="4" customWidth="1"/>
    <col min="25" max="25" width="3.109375" style="4" customWidth="1"/>
    <col min="26" max="26" width="15" style="4" customWidth="1"/>
    <col min="27" max="27" width="12.44140625" style="101" customWidth="1"/>
    <col min="28" max="28" width="21.5546875" style="4" bestFit="1" customWidth="1"/>
    <col min="29" max="29" width="5.109375" style="4" customWidth="1"/>
    <col min="30" max="30" width="15" style="4" customWidth="1"/>
    <col min="31" max="31" width="13.33203125" style="4" customWidth="1"/>
    <col min="32" max="32" width="15.6640625" style="4" customWidth="1"/>
    <col min="33" max="33" width="16.109375" style="4" customWidth="1"/>
    <col min="34" max="256" width="9" style="4"/>
    <col min="257" max="257" width="1.77734375" style="4" customWidth="1"/>
    <col min="258" max="258" width="4.44140625" style="4" customWidth="1"/>
    <col min="259" max="259" width="20.21875" style="4" customWidth="1"/>
    <col min="260" max="260" width="12.44140625" style="4" customWidth="1"/>
    <col min="261" max="261" width="13.6640625" style="4" customWidth="1"/>
    <col min="262" max="262" width="17.88671875" style="4" customWidth="1"/>
    <col min="263" max="263" width="5.21875" style="4" customWidth="1"/>
    <col min="264" max="265" width="21" style="4" bestFit="1" customWidth="1"/>
    <col min="266" max="266" width="12.109375" style="4" customWidth="1"/>
    <col min="267" max="267" width="21" style="4" bestFit="1" customWidth="1"/>
    <col min="268" max="268" width="17.109375" style="4" bestFit="1" customWidth="1"/>
    <col min="269" max="270" width="2.88671875" style="4" customWidth="1"/>
    <col min="271" max="271" width="5.21875" style="4" customWidth="1"/>
    <col min="272" max="273" width="2.88671875" style="4" customWidth="1"/>
    <col min="274" max="274" width="5.33203125" style="4" customWidth="1"/>
    <col min="275" max="276" width="2.88671875" style="4" customWidth="1"/>
    <col min="277" max="277" width="5.33203125" style="4" customWidth="1"/>
    <col min="278" max="279" width="2.88671875" style="4" customWidth="1"/>
    <col min="280" max="280" width="13.6640625" style="4" customWidth="1"/>
    <col min="281" max="281" width="3.109375" style="4" customWidth="1"/>
    <col min="282" max="282" width="15" style="4" customWidth="1"/>
    <col min="283" max="283" width="12.44140625" style="4" customWidth="1"/>
    <col min="284" max="284" width="21.5546875" style="4" bestFit="1" customWidth="1"/>
    <col min="285" max="285" width="5.109375" style="4" customWidth="1"/>
    <col min="286" max="286" width="15" style="4" customWidth="1"/>
    <col min="287" max="287" width="13.33203125" style="4" customWidth="1"/>
    <col min="288" max="288" width="15.6640625" style="4" customWidth="1"/>
    <col min="289" max="289" width="16.109375" style="4" customWidth="1"/>
    <col min="290" max="512" width="9" style="4"/>
    <col min="513" max="513" width="1.77734375" style="4" customWidth="1"/>
    <col min="514" max="514" width="4.44140625" style="4" customWidth="1"/>
    <col min="515" max="515" width="20.21875" style="4" customWidth="1"/>
    <col min="516" max="516" width="12.44140625" style="4" customWidth="1"/>
    <col min="517" max="517" width="13.6640625" style="4" customWidth="1"/>
    <col min="518" max="518" width="17.88671875" style="4" customWidth="1"/>
    <col min="519" max="519" width="5.21875" style="4" customWidth="1"/>
    <col min="520" max="521" width="21" style="4" bestFit="1" customWidth="1"/>
    <col min="522" max="522" width="12.109375" style="4" customWidth="1"/>
    <col min="523" max="523" width="21" style="4" bestFit="1" customWidth="1"/>
    <col min="524" max="524" width="17.109375" style="4" bestFit="1" customWidth="1"/>
    <col min="525" max="526" width="2.88671875" style="4" customWidth="1"/>
    <col min="527" max="527" width="5.21875" style="4" customWidth="1"/>
    <col min="528" max="529" width="2.88671875" style="4" customWidth="1"/>
    <col min="530" max="530" width="5.33203125" style="4" customWidth="1"/>
    <col min="531" max="532" width="2.88671875" style="4" customWidth="1"/>
    <col min="533" max="533" width="5.33203125" style="4" customWidth="1"/>
    <col min="534" max="535" width="2.88671875" style="4" customWidth="1"/>
    <col min="536" max="536" width="13.6640625" style="4" customWidth="1"/>
    <col min="537" max="537" width="3.109375" style="4" customWidth="1"/>
    <col min="538" max="538" width="15" style="4" customWidth="1"/>
    <col min="539" max="539" width="12.44140625" style="4" customWidth="1"/>
    <col min="540" max="540" width="21.5546875" style="4" bestFit="1" customWidth="1"/>
    <col min="541" max="541" width="5.109375" style="4" customWidth="1"/>
    <col min="542" max="542" width="15" style="4" customWidth="1"/>
    <col min="543" max="543" width="13.33203125" style="4" customWidth="1"/>
    <col min="544" max="544" width="15.6640625" style="4" customWidth="1"/>
    <col min="545" max="545" width="16.109375" style="4" customWidth="1"/>
    <col min="546" max="768" width="9" style="4"/>
    <col min="769" max="769" width="1.77734375" style="4" customWidth="1"/>
    <col min="770" max="770" width="4.44140625" style="4" customWidth="1"/>
    <col min="771" max="771" width="20.21875" style="4" customWidth="1"/>
    <col min="772" max="772" width="12.44140625" style="4" customWidth="1"/>
    <col min="773" max="773" width="13.6640625" style="4" customWidth="1"/>
    <col min="774" max="774" width="17.88671875" style="4" customWidth="1"/>
    <col min="775" max="775" width="5.21875" style="4" customWidth="1"/>
    <col min="776" max="777" width="21" style="4" bestFit="1" customWidth="1"/>
    <col min="778" max="778" width="12.109375" style="4" customWidth="1"/>
    <col min="779" max="779" width="21" style="4" bestFit="1" customWidth="1"/>
    <col min="780" max="780" width="17.109375" style="4" bestFit="1" customWidth="1"/>
    <col min="781" max="782" width="2.88671875" style="4" customWidth="1"/>
    <col min="783" max="783" width="5.21875" style="4" customWidth="1"/>
    <col min="784" max="785" width="2.88671875" style="4" customWidth="1"/>
    <col min="786" max="786" width="5.33203125" style="4" customWidth="1"/>
    <col min="787" max="788" width="2.88671875" style="4" customWidth="1"/>
    <col min="789" max="789" width="5.33203125" style="4" customWidth="1"/>
    <col min="790" max="791" width="2.88671875" style="4" customWidth="1"/>
    <col min="792" max="792" width="13.6640625" style="4" customWidth="1"/>
    <col min="793" max="793" width="3.109375" style="4" customWidth="1"/>
    <col min="794" max="794" width="15" style="4" customWidth="1"/>
    <col min="795" max="795" width="12.44140625" style="4" customWidth="1"/>
    <col min="796" max="796" width="21.5546875" style="4" bestFit="1" customWidth="1"/>
    <col min="797" max="797" width="5.109375" style="4" customWidth="1"/>
    <col min="798" max="798" width="15" style="4" customWidth="1"/>
    <col min="799" max="799" width="13.33203125" style="4" customWidth="1"/>
    <col min="800" max="800" width="15.6640625" style="4" customWidth="1"/>
    <col min="801" max="801" width="16.109375" style="4" customWidth="1"/>
    <col min="802" max="1024" width="9" style="4"/>
    <col min="1025" max="1025" width="1.77734375" style="4" customWidth="1"/>
    <col min="1026" max="1026" width="4.44140625" style="4" customWidth="1"/>
    <col min="1027" max="1027" width="20.21875" style="4" customWidth="1"/>
    <col min="1028" max="1028" width="12.44140625" style="4" customWidth="1"/>
    <col min="1029" max="1029" width="13.6640625" style="4" customWidth="1"/>
    <col min="1030" max="1030" width="17.88671875" style="4" customWidth="1"/>
    <col min="1031" max="1031" width="5.21875" style="4" customWidth="1"/>
    <col min="1032" max="1033" width="21" style="4" bestFit="1" customWidth="1"/>
    <col min="1034" max="1034" width="12.109375" style="4" customWidth="1"/>
    <col min="1035" max="1035" width="21" style="4" bestFit="1" customWidth="1"/>
    <col min="1036" max="1036" width="17.109375" style="4" bestFit="1" customWidth="1"/>
    <col min="1037" max="1038" width="2.88671875" style="4" customWidth="1"/>
    <col min="1039" max="1039" width="5.21875" style="4" customWidth="1"/>
    <col min="1040" max="1041" width="2.88671875" style="4" customWidth="1"/>
    <col min="1042" max="1042" width="5.33203125" style="4" customWidth="1"/>
    <col min="1043" max="1044" width="2.88671875" style="4" customWidth="1"/>
    <col min="1045" max="1045" width="5.33203125" style="4" customWidth="1"/>
    <col min="1046" max="1047" width="2.88671875" style="4" customWidth="1"/>
    <col min="1048" max="1048" width="13.6640625" style="4" customWidth="1"/>
    <col min="1049" max="1049" width="3.109375" style="4" customWidth="1"/>
    <col min="1050" max="1050" width="15" style="4" customWidth="1"/>
    <col min="1051" max="1051" width="12.44140625" style="4" customWidth="1"/>
    <col min="1052" max="1052" width="21.5546875" style="4" bestFit="1" customWidth="1"/>
    <col min="1053" max="1053" width="5.109375" style="4" customWidth="1"/>
    <col min="1054" max="1054" width="15" style="4" customWidth="1"/>
    <col min="1055" max="1055" width="13.33203125" style="4" customWidth="1"/>
    <col min="1056" max="1056" width="15.6640625" style="4" customWidth="1"/>
    <col min="1057" max="1057" width="16.109375" style="4" customWidth="1"/>
    <col min="1058" max="1280" width="9" style="4"/>
    <col min="1281" max="1281" width="1.77734375" style="4" customWidth="1"/>
    <col min="1282" max="1282" width="4.44140625" style="4" customWidth="1"/>
    <col min="1283" max="1283" width="20.21875" style="4" customWidth="1"/>
    <col min="1284" max="1284" width="12.44140625" style="4" customWidth="1"/>
    <col min="1285" max="1285" width="13.6640625" style="4" customWidth="1"/>
    <col min="1286" max="1286" width="17.88671875" style="4" customWidth="1"/>
    <col min="1287" max="1287" width="5.21875" style="4" customWidth="1"/>
    <col min="1288" max="1289" width="21" style="4" bestFit="1" customWidth="1"/>
    <col min="1290" max="1290" width="12.109375" style="4" customWidth="1"/>
    <col min="1291" max="1291" width="21" style="4" bestFit="1" customWidth="1"/>
    <col min="1292" max="1292" width="17.109375" style="4" bestFit="1" customWidth="1"/>
    <col min="1293" max="1294" width="2.88671875" style="4" customWidth="1"/>
    <col min="1295" max="1295" width="5.21875" style="4" customWidth="1"/>
    <col min="1296" max="1297" width="2.88671875" style="4" customWidth="1"/>
    <col min="1298" max="1298" width="5.33203125" style="4" customWidth="1"/>
    <col min="1299" max="1300" width="2.88671875" style="4" customWidth="1"/>
    <col min="1301" max="1301" width="5.33203125" style="4" customWidth="1"/>
    <col min="1302" max="1303" width="2.88671875" style="4" customWidth="1"/>
    <col min="1304" max="1304" width="13.6640625" style="4" customWidth="1"/>
    <col min="1305" max="1305" width="3.109375" style="4" customWidth="1"/>
    <col min="1306" max="1306" width="15" style="4" customWidth="1"/>
    <col min="1307" max="1307" width="12.44140625" style="4" customWidth="1"/>
    <col min="1308" max="1308" width="21.5546875" style="4" bestFit="1" customWidth="1"/>
    <col min="1309" max="1309" width="5.109375" style="4" customWidth="1"/>
    <col min="1310" max="1310" width="15" style="4" customWidth="1"/>
    <col min="1311" max="1311" width="13.33203125" style="4" customWidth="1"/>
    <col min="1312" max="1312" width="15.6640625" style="4" customWidth="1"/>
    <col min="1313" max="1313" width="16.109375" style="4" customWidth="1"/>
    <col min="1314" max="1536" width="9" style="4"/>
    <col min="1537" max="1537" width="1.77734375" style="4" customWidth="1"/>
    <col min="1538" max="1538" width="4.44140625" style="4" customWidth="1"/>
    <col min="1539" max="1539" width="20.21875" style="4" customWidth="1"/>
    <col min="1540" max="1540" width="12.44140625" style="4" customWidth="1"/>
    <col min="1541" max="1541" width="13.6640625" style="4" customWidth="1"/>
    <col min="1542" max="1542" width="17.88671875" style="4" customWidth="1"/>
    <col min="1543" max="1543" width="5.21875" style="4" customWidth="1"/>
    <col min="1544" max="1545" width="21" style="4" bestFit="1" customWidth="1"/>
    <col min="1546" max="1546" width="12.109375" style="4" customWidth="1"/>
    <col min="1547" max="1547" width="21" style="4" bestFit="1" customWidth="1"/>
    <col min="1548" max="1548" width="17.109375" style="4" bestFit="1" customWidth="1"/>
    <col min="1549" max="1550" width="2.88671875" style="4" customWidth="1"/>
    <col min="1551" max="1551" width="5.21875" style="4" customWidth="1"/>
    <col min="1552" max="1553" width="2.88671875" style="4" customWidth="1"/>
    <col min="1554" max="1554" width="5.33203125" style="4" customWidth="1"/>
    <col min="1555" max="1556" width="2.88671875" style="4" customWidth="1"/>
    <col min="1557" max="1557" width="5.33203125" style="4" customWidth="1"/>
    <col min="1558" max="1559" width="2.88671875" style="4" customWidth="1"/>
    <col min="1560" max="1560" width="13.6640625" style="4" customWidth="1"/>
    <col min="1561" max="1561" width="3.109375" style="4" customWidth="1"/>
    <col min="1562" max="1562" width="15" style="4" customWidth="1"/>
    <col min="1563" max="1563" width="12.44140625" style="4" customWidth="1"/>
    <col min="1564" max="1564" width="21.5546875" style="4" bestFit="1" customWidth="1"/>
    <col min="1565" max="1565" width="5.109375" style="4" customWidth="1"/>
    <col min="1566" max="1566" width="15" style="4" customWidth="1"/>
    <col min="1567" max="1567" width="13.33203125" style="4" customWidth="1"/>
    <col min="1568" max="1568" width="15.6640625" style="4" customWidth="1"/>
    <col min="1569" max="1569" width="16.109375" style="4" customWidth="1"/>
    <col min="1570" max="1792" width="9" style="4"/>
    <col min="1793" max="1793" width="1.77734375" style="4" customWidth="1"/>
    <col min="1794" max="1794" width="4.44140625" style="4" customWidth="1"/>
    <col min="1795" max="1795" width="20.21875" style="4" customWidth="1"/>
    <col min="1796" max="1796" width="12.44140625" style="4" customWidth="1"/>
    <col min="1797" max="1797" width="13.6640625" style="4" customWidth="1"/>
    <col min="1798" max="1798" width="17.88671875" style="4" customWidth="1"/>
    <col min="1799" max="1799" width="5.21875" style="4" customWidth="1"/>
    <col min="1800" max="1801" width="21" style="4" bestFit="1" customWidth="1"/>
    <col min="1802" max="1802" width="12.109375" style="4" customWidth="1"/>
    <col min="1803" max="1803" width="21" style="4" bestFit="1" customWidth="1"/>
    <col min="1804" max="1804" width="17.109375" style="4" bestFit="1" customWidth="1"/>
    <col min="1805" max="1806" width="2.88671875" style="4" customWidth="1"/>
    <col min="1807" max="1807" width="5.21875" style="4" customWidth="1"/>
    <col min="1808" max="1809" width="2.88671875" style="4" customWidth="1"/>
    <col min="1810" max="1810" width="5.33203125" style="4" customWidth="1"/>
    <col min="1811" max="1812" width="2.88671875" style="4" customWidth="1"/>
    <col min="1813" max="1813" width="5.33203125" style="4" customWidth="1"/>
    <col min="1814" max="1815" width="2.88671875" style="4" customWidth="1"/>
    <col min="1816" max="1816" width="13.6640625" style="4" customWidth="1"/>
    <col min="1817" max="1817" width="3.109375" style="4" customWidth="1"/>
    <col min="1818" max="1818" width="15" style="4" customWidth="1"/>
    <col min="1819" max="1819" width="12.44140625" style="4" customWidth="1"/>
    <col min="1820" max="1820" width="21.5546875" style="4" bestFit="1" customWidth="1"/>
    <col min="1821" max="1821" width="5.109375" style="4" customWidth="1"/>
    <col min="1822" max="1822" width="15" style="4" customWidth="1"/>
    <col min="1823" max="1823" width="13.33203125" style="4" customWidth="1"/>
    <col min="1824" max="1824" width="15.6640625" style="4" customWidth="1"/>
    <col min="1825" max="1825" width="16.109375" style="4" customWidth="1"/>
    <col min="1826" max="2048" width="9" style="4"/>
    <col min="2049" max="2049" width="1.77734375" style="4" customWidth="1"/>
    <col min="2050" max="2050" width="4.44140625" style="4" customWidth="1"/>
    <col min="2051" max="2051" width="20.21875" style="4" customWidth="1"/>
    <col min="2052" max="2052" width="12.44140625" style="4" customWidth="1"/>
    <col min="2053" max="2053" width="13.6640625" style="4" customWidth="1"/>
    <col min="2054" max="2054" width="17.88671875" style="4" customWidth="1"/>
    <col min="2055" max="2055" width="5.21875" style="4" customWidth="1"/>
    <col min="2056" max="2057" width="21" style="4" bestFit="1" customWidth="1"/>
    <col min="2058" max="2058" width="12.109375" style="4" customWidth="1"/>
    <col min="2059" max="2059" width="21" style="4" bestFit="1" customWidth="1"/>
    <col min="2060" max="2060" width="17.109375" style="4" bestFit="1" customWidth="1"/>
    <col min="2061" max="2062" width="2.88671875" style="4" customWidth="1"/>
    <col min="2063" max="2063" width="5.21875" style="4" customWidth="1"/>
    <col min="2064" max="2065" width="2.88671875" style="4" customWidth="1"/>
    <col min="2066" max="2066" width="5.33203125" style="4" customWidth="1"/>
    <col min="2067" max="2068" width="2.88671875" style="4" customWidth="1"/>
    <col min="2069" max="2069" width="5.33203125" style="4" customWidth="1"/>
    <col min="2070" max="2071" width="2.88671875" style="4" customWidth="1"/>
    <col min="2072" max="2072" width="13.6640625" style="4" customWidth="1"/>
    <col min="2073" max="2073" width="3.109375" style="4" customWidth="1"/>
    <col min="2074" max="2074" width="15" style="4" customWidth="1"/>
    <col min="2075" max="2075" width="12.44140625" style="4" customWidth="1"/>
    <col min="2076" max="2076" width="21.5546875" style="4" bestFit="1" customWidth="1"/>
    <col min="2077" max="2077" width="5.109375" style="4" customWidth="1"/>
    <col min="2078" max="2078" width="15" style="4" customWidth="1"/>
    <col min="2079" max="2079" width="13.33203125" style="4" customWidth="1"/>
    <col min="2080" max="2080" width="15.6640625" style="4" customWidth="1"/>
    <col min="2081" max="2081" width="16.109375" style="4" customWidth="1"/>
    <col min="2082" max="2304" width="9" style="4"/>
    <col min="2305" max="2305" width="1.77734375" style="4" customWidth="1"/>
    <col min="2306" max="2306" width="4.44140625" style="4" customWidth="1"/>
    <col min="2307" max="2307" width="20.21875" style="4" customWidth="1"/>
    <col min="2308" max="2308" width="12.44140625" style="4" customWidth="1"/>
    <col min="2309" max="2309" width="13.6640625" style="4" customWidth="1"/>
    <col min="2310" max="2310" width="17.88671875" style="4" customWidth="1"/>
    <col min="2311" max="2311" width="5.21875" style="4" customWidth="1"/>
    <col min="2312" max="2313" width="21" style="4" bestFit="1" customWidth="1"/>
    <col min="2314" max="2314" width="12.109375" style="4" customWidth="1"/>
    <col min="2315" max="2315" width="21" style="4" bestFit="1" customWidth="1"/>
    <col min="2316" max="2316" width="17.109375" style="4" bestFit="1" customWidth="1"/>
    <col min="2317" max="2318" width="2.88671875" style="4" customWidth="1"/>
    <col min="2319" max="2319" width="5.21875" style="4" customWidth="1"/>
    <col min="2320" max="2321" width="2.88671875" style="4" customWidth="1"/>
    <col min="2322" max="2322" width="5.33203125" style="4" customWidth="1"/>
    <col min="2323" max="2324" width="2.88671875" style="4" customWidth="1"/>
    <col min="2325" max="2325" width="5.33203125" style="4" customWidth="1"/>
    <col min="2326" max="2327" width="2.88671875" style="4" customWidth="1"/>
    <col min="2328" max="2328" width="13.6640625" style="4" customWidth="1"/>
    <col min="2329" max="2329" width="3.109375" style="4" customWidth="1"/>
    <col min="2330" max="2330" width="15" style="4" customWidth="1"/>
    <col min="2331" max="2331" width="12.44140625" style="4" customWidth="1"/>
    <col min="2332" max="2332" width="21.5546875" style="4" bestFit="1" customWidth="1"/>
    <col min="2333" max="2333" width="5.109375" style="4" customWidth="1"/>
    <col min="2334" max="2334" width="15" style="4" customWidth="1"/>
    <col min="2335" max="2335" width="13.33203125" style="4" customWidth="1"/>
    <col min="2336" max="2336" width="15.6640625" style="4" customWidth="1"/>
    <col min="2337" max="2337" width="16.109375" style="4" customWidth="1"/>
    <col min="2338" max="2560" width="9" style="4"/>
    <col min="2561" max="2561" width="1.77734375" style="4" customWidth="1"/>
    <col min="2562" max="2562" width="4.44140625" style="4" customWidth="1"/>
    <col min="2563" max="2563" width="20.21875" style="4" customWidth="1"/>
    <col min="2564" max="2564" width="12.44140625" style="4" customWidth="1"/>
    <col min="2565" max="2565" width="13.6640625" style="4" customWidth="1"/>
    <col min="2566" max="2566" width="17.88671875" style="4" customWidth="1"/>
    <col min="2567" max="2567" width="5.21875" style="4" customWidth="1"/>
    <col min="2568" max="2569" width="21" style="4" bestFit="1" customWidth="1"/>
    <col min="2570" max="2570" width="12.109375" style="4" customWidth="1"/>
    <col min="2571" max="2571" width="21" style="4" bestFit="1" customWidth="1"/>
    <col min="2572" max="2572" width="17.109375" style="4" bestFit="1" customWidth="1"/>
    <col min="2573" max="2574" width="2.88671875" style="4" customWidth="1"/>
    <col min="2575" max="2575" width="5.21875" style="4" customWidth="1"/>
    <col min="2576" max="2577" width="2.88671875" style="4" customWidth="1"/>
    <col min="2578" max="2578" width="5.33203125" style="4" customWidth="1"/>
    <col min="2579" max="2580" width="2.88671875" style="4" customWidth="1"/>
    <col min="2581" max="2581" width="5.33203125" style="4" customWidth="1"/>
    <col min="2582" max="2583" width="2.88671875" style="4" customWidth="1"/>
    <col min="2584" max="2584" width="13.6640625" style="4" customWidth="1"/>
    <col min="2585" max="2585" width="3.109375" style="4" customWidth="1"/>
    <col min="2586" max="2586" width="15" style="4" customWidth="1"/>
    <col min="2587" max="2587" width="12.44140625" style="4" customWidth="1"/>
    <col min="2588" max="2588" width="21.5546875" style="4" bestFit="1" customWidth="1"/>
    <col min="2589" max="2589" width="5.109375" style="4" customWidth="1"/>
    <col min="2590" max="2590" width="15" style="4" customWidth="1"/>
    <col min="2591" max="2591" width="13.33203125" style="4" customWidth="1"/>
    <col min="2592" max="2592" width="15.6640625" style="4" customWidth="1"/>
    <col min="2593" max="2593" width="16.109375" style="4" customWidth="1"/>
    <col min="2594" max="2816" width="9" style="4"/>
    <col min="2817" max="2817" width="1.77734375" style="4" customWidth="1"/>
    <col min="2818" max="2818" width="4.44140625" style="4" customWidth="1"/>
    <col min="2819" max="2819" width="20.21875" style="4" customWidth="1"/>
    <col min="2820" max="2820" width="12.44140625" style="4" customWidth="1"/>
    <col min="2821" max="2821" width="13.6640625" style="4" customWidth="1"/>
    <col min="2822" max="2822" width="17.88671875" style="4" customWidth="1"/>
    <col min="2823" max="2823" width="5.21875" style="4" customWidth="1"/>
    <col min="2824" max="2825" width="21" style="4" bestFit="1" customWidth="1"/>
    <col min="2826" max="2826" width="12.109375" style="4" customWidth="1"/>
    <col min="2827" max="2827" width="21" style="4" bestFit="1" customWidth="1"/>
    <col min="2828" max="2828" width="17.109375" style="4" bestFit="1" customWidth="1"/>
    <col min="2829" max="2830" width="2.88671875" style="4" customWidth="1"/>
    <col min="2831" max="2831" width="5.21875" style="4" customWidth="1"/>
    <col min="2832" max="2833" width="2.88671875" style="4" customWidth="1"/>
    <col min="2834" max="2834" width="5.33203125" style="4" customWidth="1"/>
    <col min="2835" max="2836" width="2.88671875" style="4" customWidth="1"/>
    <col min="2837" max="2837" width="5.33203125" style="4" customWidth="1"/>
    <col min="2838" max="2839" width="2.88671875" style="4" customWidth="1"/>
    <col min="2840" max="2840" width="13.6640625" style="4" customWidth="1"/>
    <col min="2841" max="2841" width="3.109375" style="4" customWidth="1"/>
    <col min="2842" max="2842" width="15" style="4" customWidth="1"/>
    <col min="2843" max="2843" width="12.44140625" style="4" customWidth="1"/>
    <col min="2844" max="2844" width="21.5546875" style="4" bestFit="1" customWidth="1"/>
    <col min="2845" max="2845" width="5.109375" style="4" customWidth="1"/>
    <col min="2846" max="2846" width="15" style="4" customWidth="1"/>
    <col min="2847" max="2847" width="13.33203125" style="4" customWidth="1"/>
    <col min="2848" max="2848" width="15.6640625" style="4" customWidth="1"/>
    <col min="2849" max="2849" width="16.109375" style="4" customWidth="1"/>
    <col min="2850" max="3072" width="9" style="4"/>
    <col min="3073" max="3073" width="1.77734375" style="4" customWidth="1"/>
    <col min="3074" max="3074" width="4.44140625" style="4" customWidth="1"/>
    <col min="3075" max="3075" width="20.21875" style="4" customWidth="1"/>
    <col min="3076" max="3076" width="12.44140625" style="4" customWidth="1"/>
    <col min="3077" max="3077" width="13.6640625" style="4" customWidth="1"/>
    <col min="3078" max="3078" width="17.88671875" style="4" customWidth="1"/>
    <col min="3079" max="3079" width="5.21875" style="4" customWidth="1"/>
    <col min="3080" max="3081" width="21" style="4" bestFit="1" customWidth="1"/>
    <col min="3082" max="3082" width="12.109375" style="4" customWidth="1"/>
    <col min="3083" max="3083" width="21" style="4" bestFit="1" customWidth="1"/>
    <col min="3084" max="3084" width="17.109375" style="4" bestFit="1" customWidth="1"/>
    <col min="3085" max="3086" width="2.88671875" style="4" customWidth="1"/>
    <col min="3087" max="3087" width="5.21875" style="4" customWidth="1"/>
    <col min="3088" max="3089" width="2.88671875" style="4" customWidth="1"/>
    <col min="3090" max="3090" width="5.33203125" style="4" customWidth="1"/>
    <col min="3091" max="3092" width="2.88671875" style="4" customWidth="1"/>
    <col min="3093" max="3093" width="5.33203125" style="4" customWidth="1"/>
    <col min="3094" max="3095" width="2.88671875" style="4" customWidth="1"/>
    <col min="3096" max="3096" width="13.6640625" style="4" customWidth="1"/>
    <col min="3097" max="3097" width="3.109375" style="4" customWidth="1"/>
    <col min="3098" max="3098" width="15" style="4" customWidth="1"/>
    <col min="3099" max="3099" width="12.44140625" style="4" customWidth="1"/>
    <col min="3100" max="3100" width="21.5546875" style="4" bestFit="1" customWidth="1"/>
    <col min="3101" max="3101" width="5.109375" style="4" customWidth="1"/>
    <col min="3102" max="3102" width="15" style="4" customWidth="1"/>
    <col min="3103" max="3103" width="13.33203125" style="4" customWidth="1"/>
    <col min="3104" max="3104" width="15.6640625" style="4" customWidth="1"/>
    <col min="3105" max="3105" width="16.109375" style="4" customWidth="1"/>
    <col min="3106" max="3328" width="9" style="4"/>
    <col min="3329" max="3329" width="1.77734375" style="4" customWidth="1"/>
    <col min="3330" max="3330" width="4.44140625" style="4" customWidth="1"/>
    <col min="3331" max="3331" width="20.21875" style="4" customWidth="1"/>
    <col min="3332" max="3332" width="12.44140625" style="4" customWidth="1"/>
    <col min="3333" max="3333" width="13.6640625" style="4" customWidth="1"/>
    <col min="3334" max="3334" width="17.88671875" style="4" customWidth="1"/>
    <col min="3335" max="3335" width="5.21875" style="4" customWidth="1"/>
    <col min="3336" max="3337" width="21" style="4" bestFit="1" customWidth="1"/>
    <col min="3338" max="3338" width="12.109375" style="4" customWidth="1"/>
    <col min="3339" max="3339" width="21" style="4" bestFit="1" customWidth="1"/>
    <col min="3340" max="3340" width="17.109375" style="4" bestFit="1" customWidth="1"/>
    <col min="3341" max="3342" width="2.88671875" style="4" customWidth="1"/>
    <col min="3343" max="3343" width="5.21875" style="4" customWidth="1"/>
    <col min="3344" max="3345" width="2.88671875" style="4" customWidth="1"/>
    <col min="3346" max="3346" width="5.33203125" style="4" customWidth="1"/>
    <col min="3347" max="3348" width="2.88671875" style="4" customWidth="1"/>
    <col min="3349" max="3349" width="5.33203125" style="4" customWidth="1"/>
    <col min="3350" max="3351" width="2.88671875" style="4" customWidth="1"/>
    <col min="3352" max="3352" width="13.6640625" style="4" customWidth="1"/>
    <col min="3353" max="3353" width="3.109375" style="4" customWidth="1"/>
    <col min="3354" max="3354" width="15" style="4" customWidth="1"/>
    <col min="3355" max="3355" width="12.44140625" style="4" customWidth="1"/>
    <col min="3356" max="3356" width="21.5546875" style="4" bestFit="1" customWidth="1"/>
    <col min="3357" max="3357" width="5.109375" style="4" customWidth="1"/>
    <col min="3358" max="3358" width="15" style="4" customWidth="1"/>
    <col min="3359" max="3359" width="13.33203125" style="4" customWidth="1"/>
    <col min="3360" max="3360" width="15.6640625" style="4" customWidth="1"/>
    <col min="3361" max="3361" width="16.109375" style="4" customWidth="1"/>
    <col min="3362" max="3584" width="9" style="4"/>
    <col min="3585" max="3585" width="1.77734375" style="4" customWidth="1"/>
    <col min="3586" max="3586" width="4.44140625" style="4" customWidth="1"/>
    <col min="3587" max="3587" width="20.21875" style="4" customWidth="1"/>
    <col min="3588" max="3588" width="12.44140625" style="4" customWidth="1"/>
    <col min="3589" max="3589" width="13.6640625" style="4" customWidth="1"/>
    <col min="3590" max="3590" width="17.88671875" style="4" customWidth="1"/>
    <col min="3591" max="3591" width="5.21875" style="4" customWidth="1"/>
    <col min="3592" max="3593" width="21" style="4" bestFit="1" customWidth="1"/>
    <col min="3594" max="3594" width="12.109375" style="4" customWidth="1"/>
    <col min="3595" max="3595" width="21" style="4" bestFit="1" customWidth="1"/>
    <col min="3596" max="3596" width="17.109375" style="4" bestFit="1" customWidth="1"/>
    <col min="3597" max="3598" width="2.88671875" style="4" customWidth="1"/>
    <col min="3599" max="3599" width="5.21875" style="4" customWidth="1"/>
    <col min="3600" max="3601" width="2.88671875" style="4" customWidth="1"/>
    <col min="3602" max="3602" width="5.33203125" style="4" customWidth="1"/>
    <col min="3603" max="3604" width="2.88671875" style="4" customWidth="1"/>
    <col min="3605" max="3605" width="5.33203125" style="4" customWidth="1"/>
    <col min="3606" max="3607" width="2.88671875" style="4" customWidth="1"/>
    <col min="3608" max="3608" width="13.6640625" style="4" customWidth="1"/>
    <col min="3609" max="3609" width="3.109375" style="4" customWidth="1"/>
    <col min="3610" max="3610" width="15" style="4" customWidth="1"/>
    <col min="3611" max="3611" width="12.44140625" style="4" customWidth="1"/>
    <col min="3612" max="3612" width="21.5546875" style="4" bestFit="1" customWidth="1"/>
    <col min="3613" max="3613" width="5.109375" style="4" customWidth="1"/>
    <col min="3614" max="3614" width="15" style="4" customWidth="1"/>
    <col min="3615" max="3615" width="13.33203125" style="4" customWidth="1"/>
    <col min="3616" max="3616" width="15.6640625" style="4" customWidth="1"/>
    <col min="3617" max="3617" width="16.109375" style="4" customWidth="1"/>
    <col min="3618" max="3840" width="9" style="4"/>
    <col min="3841" max="3841" width="1.77734375" style="4" customWidth="1"/>
    <col min="3842" max="3842" width="4.44140625" style="4" customWidth="1"/>
    <col min="3843" max="3843" width="20.21875" style="4" customWidth="1"/>
    <col min="3844" max="3844" width="12.44140625" style="4" customWidth="1"/>
    <col min="3845" max="3845" width="13.6640625" style="4" customWidth="1"/>
    <col min="3846" max="3846" width="17.88671875" style="4" customWidth="1"/>
    <col min="3847" max="3847" width="5.21875" style="4" customWidth="1"/>
    <col min="3848" max="3849" width="21" style="4" bestFit="1" customWidth="1"/>
    <col min="3850" max="3850" width="12.109375" style="4" customWidth="1"/>
    <col min="3851" max="3851" width="21" style="4" bestFit="1" customWidth="1"/>
    <col min="3852" max="3852" width="17.109375" style="4" bestFit="1" customWidth="1"/>
    <col min="3853" max="3854" width="2.88671875" style="4" customWidth="1"/>
    <col min="3855" max="3855" width="5.21875" style="4" customWidth="1"/>
    <col min="3856" max="3857" width="2.88671875" style="4" customWidth="1"/>
    <col min="3858" max="3858" width="5.33203125" style="4" customWidth="1"/>
    <col min="3859" max="3860" width="2.88671875" style="4" customWidth="1"/>
    <col min="3861" max="3861" width="5.33203125" style="4" customWidth="1"/>
    <col min="3862" max="3863" width="2.88671875" style="4" customWidth="1"/>
    <col min="3864" max="3864" width="13.6640625" style="4" customWidth="1"/>
    <col min="3865" max="3865" width="3.109375" style="4" customWidth="1"/>
    <col min="3866" max="3866" width="15" style="4" customWidth="1"/>
    <col min="3867" max="3867" width="12.44140625" style="4" customWidth="1"/>
    <col min="3868" max="3868" width="21.5546875" style="4" bestFit="1" customWidth="1"/>
    <col min="3869" max="3869" width="5.109375" style="4" customWidth="1"/>
    <col min="3870" max="3870" width="15" style="4" customWidth="1"/>
    <col min="3871" max="3871" width="13.33203125" style="4" customWidth="1"/>
    <col min="3872" max="3872" width="15.6640625" style="4" customWidth="1"/>
    <col min="3873" max="3873" width="16.109375" style="4" customWidth="1"/>
    <col min="3874" max="4096" width="9" style="4"/>
    <col min="4097" max="4097" width="1.77734375" style="4" customWidth="1"/>
    <col min="4098" max="4098" width="4.44140625" style="4" customWidth="1"/>
    <col min="4099" max="4099" width="20.21875" style="4" customWidth="1"/>
    <col min="4100" max="4100" width="12.44140625" style="4" customWidth="1"/>
    <col min="4101" max="4101" width="13.6640625" style="4" customWidth="1"/>
    <col min="4102" max="4102" width="17.88671875" style="4" customWidth="1"/>
    <col min="4103" max="4103" width="5.21875" style="4" customWidth="1"/>
    <col min="4104" max="4105" width="21" style="4" bestFit="1" customWidth="1"/>
    <col min="4106" max="4106" width="12.109375" style="4" customWidth="1"/>
    <col min="4107" max="4107" width="21" style="4" bestFit="1" customWidth="1"/>
    <col min="4108" max="4108" width="17.109375" style="4" bestFit="1" customWidth="1"/>
    <col min="4109" max="4110" width="2.88671875" style="4" customWidth="1"/>
    <col min="4111" max="4111" width="5.21875" style="4" customWidth="1"/>
    <col min="4112" max="4113" width="2.88671875" style="4" customWidth="1"/>
    <col min="4114" max="4114" width="5.33203125" style="4" customWidth="1"/>
    <col min="4115" max="4116" width="2.88671875" style="4" customWidth="1"/>
    <col min="4117" max="4117" width="5.33203125" style="4" customWidth="1"/>
    <col min="4118" max="4119" width="2.88671875" style="4" customWidth="1"/>
    <col min="4120" max="4120" width="13.6640625" style="4" customWidth="1"/>
    <col min="4121" max="4121" width="3.109375" style="4" customWidth="1"/>
    <col min="4122" max="4122" width="15" style="4" customWidth="1"/>
    <col min="4123" max="4123" width="12.44140625" style="4" customWidth="1"/>
    <col min="4124" max="4124" width="21.5546875" style="4" bestFit="1" customWidth="1"/>
    <col min="4125" max="4125" width="5.109375" style="4" customWidth="1"/>
    <col min="4126" max="4126" width="15" style="4" customWidth="1"/>
    <col min="4127" max="4127" width="13.33203125" style="4" customWidth="1"/>
    <col min="4128" max="4128" width="15.6640625" style="4" customWidth="1"/>
    <col min="4129" max="4129" width="16.109375" style="4" customWidth="1"/>
    <col min="4130" max="4352" width="9" style="4"/>
    <col min="4353" max="4353" width="1.77734375" style="4" customWidth="1"/>
    <col min="4354" max="4354" width="4.44140625" style="4" customWidth="1"/>
    <col min="4355" max="4355" width="20.21875" style="4" customWidth="1"/>
    <col min="4356" max="4356" width="12.44140625" style="4" customWidth="1"/>
    <col min="4357" max="4357" width="13.6640625" style="4" customWidth="1"/>
    <col min="4358" max="4358" width="17.88671875" style="4" customWidth="1"/>
    <col min="4359" max="4359" width="5.21875" style="4" customWidth="1"/>
    <col min="4360" max="4361" width="21" style="4" bestFit="1" customWidth="1"/>
    <col min="4362" max="4362" width="12.109375" style="4" customWidth="1"/>
    <col min="4363" max="4363" width="21" style="4" bestFit="1" customWidth="1"/>
    <col min="4364" max="4364" width="17.109375" style="4" bestFit="1" customWidth="1"/>
    <col min="4365" max="4366" width="2.88671875" style="4" customWidth="1"/>
    <col min="4367" max="4367" width="5.21875" style="4" customWidth="1"/>
    <col min="4368" max="4369" width="2.88671875" style="4" customWidth="1"/>
    <col min="4370" max="4370" width="5.33203125" style="4" customWidth="1"/>
    <col min="4371" max="4372" width="2.88671875" style="4" customWidth="1"/>
    <col min="4373" max="4373" width="5.33203125" style="4" customWidth="1"/>
    <col min="4374" max="4375" width="2.88671875" style="4" customWidth="1"/>
    <col min="4376" max="4376" width="13.6640625" style="4" customWidth="1"/>
    <col min="4377" max="4377" width="3.109375" style="4" customWidth="1"/>
    <col min="4378" max="4378" width="15" style="4" customWidth="1"/>
    <col min="4379" max="4379" width="12.44140625" style="4" customWidth="1"/>
    <col min="4380" max="4380" width="21.5546875" style="4" bestFit="1" customWidth="1"/>
    <col min="4381" max="4381" width="5.109375" style="4" customWidth="1"/>
    <col min="4382" max="4382" width="15" style="4" customWidth="1"/>
    <col min="4383" max="4383" width="13.33203125" style="4" customWidth="1"/>
    <col min="4384" max="4384" width="15.6640625" style="4" customWidth="1"/>
    <col min="4385" max="4385" width="16.109375" style="4" customWidth="1"/>
    <col min="4386" max="4608" width="9" style="4"/>
    <col min="4609" max="4609" width="1.77734375" style="4" customWidth="1"/>
    <col min="4610" max="4610" width="4.44140625" style="4" customWidth="1"/>
    <col min="4611" max="4611" width="20.21875" style="4" customWidth="1"/>
    <col min="4612" max="4612" width="12.44140625" style="4" customWidth="1"/>
    <col min="4613" max="4613" width="13.6640625" style="4" customWidth="1"/>
    <col min="4614" max="4614" width="17.88671875" style="4" customWidth="1"/>
    <col min="4615" max="4615" width="5.21875" style="4" customWidth="1"/>
    <col min="4616" max="4617" width="21" style="4" bestFit="1" customWidth="1"/>
    <col min="4618" max="4618" width="12.109375" style="4" customWidth="1"/>
    <col min="4619" max="4619" width="21" style="4" bestFit="1" customWidth="1"/>
    <col min="4620" max="4620" width="17.109375" style="4" bestFit="1" customWidth="1"/>
    <col min="4621" max="4622" width="2.88671875" style="4" customWidth="1"/>
    <col min="4623" max="4623" width="5.21875" style="4" customWidth="1"/>
    <col min="4624" max="4625" width="2.88671875" style="4" customWidth="1"/>
    <col min="4626" max="4626" width="5.33203125" style="4" customWidth="1"/>
    <col min="4627" max="4628" width="2.88671875" style="4" customWidth="1"/>
    <col min="4629" max="4629" width="5.33203125" style="4" customWidth="1"/>
    <col min="4630" max="4631" width="2.88671875" style="4" customWidth="1"/>
    <col min="4632" max="4632" width="13.6640625" style="4" customWidth="1"/>
    <col min="4633" max="4633" width="3.109375" style="4" customWidth="1"/>
    <col min="4634" max="4634" width="15" style="4" customWidth="1"/>
    <col min="4635" max="4635" width="12.44140625" style="4" customWidth="1"/>
    <col min="4636" max="4636" width="21.5546875" style="4" bestFit="1" customWidth="1"/>
    <col min="4637" max="4637" width="5.109375" style="4" customWidth="1"/>
    <col min="4638" max="4638" width="15" style="4" customWidth="1"/>
    <col min="4639" max="4639" width="13.33203125" style="4" customWidth="1"/>
    <col min="4640" max="4640" width="15.6640625" style="4" customWidth="1"/>
    <col min="4641" max="4641" width="16.109375" style="4" customWidth="1"/>
    <col min="4642" max="4864" width="9" style="4"/>
    <col min="4865" max="4865" width="1.77734375" style="4" customWidth="1"/>
    <col min="4866" max="4866" width="4.44140625" style="4" customWidth="1"/>
    <col min="4867" max="4867" width="20.21875" style="4" customWidth="1"/>
    <col min="4868" max="4868" width="12.44140625" style="4" customWidth="1"/>
    <col min="4869" max="4869" width="13.6640625" style="4" customWidth="1"/>
    <col min="4870" max="4870" width="17.88671875" style="4" customWidth="1"/>
    <col min="4871" max="4871" width="5.21875" style="4" customWidth="1"/>
    <col min="4872" max="4873" width="21" style="4" bestFit="1" customWidth="1"/>
    <col min="4874" max="4874" width="12.109375" style="4" customWidth="1"/>
    <col min="4875" max="4875" width="21" style="4" bestFit="1" customWidth="1"/>
    <col min="4876" max="4876" width="17.109375" style="4" bestFit="1" customWidth="1"/>
    <col min="4877" max="4878" width="2.88671875" style="4" customWidth="1"/>
    <col min="4879" max="4879" width="5.21875" style="4" customWidth="1"/>
    <col min="4880" max="4881" width="2.88671875" style="4" customWidth="1"/>
    <col min="4882" max="4882" width="5.33203125" style="4" customWidth="1"/>
    <col min="4883" max="4884" width="2.88671875" style="4" customWidth="1"/>
    <col min="4885" max="4885" width="5.33203125" style="4" customWidth="1"/>
    <col min="4886" max="4887" width="2.88671875" style="4" customWidth="1"/>
    <col min="4888" max="4888" width="13.6640625" style="4" customWidth="1"/>
    <col min="4889" max="4889" width="3.109375" style="4" customWidth="1"/>
    <col min="4890" max="4890" width="15" style="4" customWidth="1"/>
    <col min="4891" max="4891" width="12.44140625" style="4" customWidth="1"/>
    <col min="4892" max="4892" width="21.5546875" style="4" bestFit="1" customWidth="1"/>
    <col min="4893" max="4893" width="5.109375" style="4" customWidth="1"/>
    <col min="4894" max="4894" width="15" style="4" customWidth="1"/>
    <col min="4895" max="4895" width="13.33203125" style="4" customWidth="1"/>
    <col min="4896" max="4896" width="15.6640625" style="4" customWidth="1"/>
    <col min="4897" max="4897" width="16.109375" style="4" customWidth="1"/>
    <col min="4898" max="5120" width="9" style="4"/>
    <col min="5121" max="5121" width="1.77734375" style="4" customWidth="1"/>
    <col min="5122" max="5122" width="4.44140625" style="4" customWidth="1"/>
    <col min="5123" max="5123" width="20.21875" style="4" customWidth="1"/>
    <col min="5124" max="5124" width="12.44140625" style="4" customWidth="1"/>
    <col min="5125" max="5125" width="13.6640625" style="4" customWidth="1"/>
    <col min="5126" max="5126" width="17.88671875" style="4" customWidth="1"/>
    <col min="5127" max="5127" width="5.21875" style="4" customWidth="1"/>
    <col min="5128" max="5129" width="21" style="4" bestFit="1" customWidth="1"/>
    <col min="5130" max="5130" width="12.109375" style="4" customWidth="1"/>
    <col min="5131" max="5131" width="21" style="4" bestFit="1" customWidth="1"/>
    <col min="5132" max="5132" width="17.109375" style="4" bestFit="1" customWidth="1"/>
    <col min="5133" max="5134" width="2.88671875" style="4" customWidth="1"/>
    <col min="5135" max="5135" width="5.21875" style="4" customWidth="1"/>
    <col min="5136" max="5137" width="2.88671875" style="4" customWidth="1"/>
    <col min="5138" max="5138" width="5.33203125" style="4" customWidth="1"/>
    <col min="5139" max="5140" width="2.88671875" style="4" customWidth="1"/>
    <col min="5141" max="5141" width="5.33203125" style="4" customWidth="1"/>
    <col min="5142" max="5143" width="2.88671875" style="4" customWidth="1"/>
    <col min="5144" max="5144" width="13.6640625" style="4" customWidth="1"/>
    <col min="5145" max="5145" width="3.109375" style="4" customWidth="1"/>
    <col min="5146" max="5146" width="15" style="4" customWidth="1"/>
    <col min="5147" max="5147" width="12.44140625" style="4" customWidth="1"/>
    <col min="5148" max="5148" width="21.5546875" style="4" bestFit="1" customWidth="1"/>
    <col min="5149" max="5149" width="5.109375" style="4" customWidth="1"/>
    <col min="5150" max="5150" width="15" style="4" customWidth="1"/>
    <col min="5151" max="5151" width="13.33203125" style="4" customWidth="1"/>
    <col min="5152" max="5152" width="15.6640625" style="4" customWidth="1"/>
    <col min="5153" max="5153" width="16.109375" style="4" customWidth="1"/>
    <col min="5154" max="5376" width="9" style="4"/>
    <col min="5377" max="5377" width="1.77734375" style="4" customWidth="1"/>
    <col min="5378" max="5378" width="4.44140625" style="4" customWidth="1"/>
    <col min="5379" max="5379" width="20.21875" style="4" customWidth="1"/>
    <col min="5380" max="5380" width="12.44140625" style="4" customWidth="1"/>
    <col min="5381" max="5381" width="13.6640625" style="4" customWidth="1"/>
    <col min="5382" max="5382" width="17.88671875" style="4" customWidth="1"/>
    <col min="5383" max="5383" width="5.21875" style="4" customWidth="1"/>
    <col min="5384" max="5385" width="21" style="4" bestFit="1" customWidth="1"/>
    <col min="5386" max="5386" width="12.109375" style="4" customWidth="1"/>
    <col min="5387" max="5387" width="21" style="4" bestFit="1" customWidth="1"/>
    <col min="5388" max="5388" width="17.109375" style="4" bestFit="1" customWidth="1"/>
    <col min="5389" max="5390" width="2.88671875" style="4" customWidth="1"/>
    <col min="5391" max="5391" width="5.21875" style="4" customWidth="1"/>
    <col min="5392" max="5393" width="2.88671875" style="4" customWidth="1"/>
    <col min="5394" max="5394" width="5.33203125" style="4" customWidth="1"/>
    <col min="5395" max="5396" width="2.88671875" style="4" customWidth="1"/>
    <col min="5397" max="5397" width="5.33203125" style="4" customWidth="1"/>
    <col min="5398" max="5399" width="2.88671875" style="4" customWidth="1"/>
    <col min="5400" max="5400" width="13.6640625" style="4" customWidth="1"/>
    <col min="5401" max="5401" width="3.109375" style="4" customWidth="1"/>
    <col min="5402" max="5402" width="15" style="4" customWidth="1"/>
    <col min="5403" max="5403" width="12.44140625" style="4" customWidth="1"/>
    <col min="5404" max="5404" width="21.5546875" style="4" bestFit="1" customWidth="1"/>
    <col min="5405" max="5405" width="5.109375" style="4" customWidth="1"/>
    <col min="5406" max="5406" width="15" style="4" customWidth="1"/>
    <col min="5407" max="5407" width="13.33203125" style="4" customWidth="1"/>
    <col min="5408" max="5408" width="15.6640625" style="4" customWidth="1"/>
    <col min="5409" max="5409" width="16.109375" style="4" customWidth="1"/>
    <col min="5410" max="5632" width="9" style="4"/>
    <col min="5633" max="5633" width="1.77734375" style="4" customWidth="1"/>
    <col min="5634" max="5634" width="4.44140625" style="4" customWidth="1"/>
    <col min="5635" max="5635" width="20.21875" style="4" customWidth="1"/>
    <col min="5636" max="5636" width="12.44140625" style="4" customWidth="1"/>
    <col min="5637" max="5637" width="13.6640625" style="4" customWidth="1"/>
    <col min="5638" max="5638" width="17.88671875" style="4" customWidth="1"/>
    <col min="5639" max="5639" width="5.21875" style="4" customWidth="1"/>
    <col min="5640" max="5641" width="21" style="4" bestFit="1" customWidth="1"/>
    <col min="5642" max="5642" width="12.109375" style="4" customWidth="1"/>
    <col min="5643" max="5643" width="21" style="4" bestFit="1" customWidth="1"/>
    <col min="5644" max="5644" width="17.109375" style="4" bestFit="1" customWidth="1"/>
    <col min="5645" max="5646" width="2.88671875" style="4" customWidth="1"/>
    <col min="5647" max="5647" width="5.21875" style="4" customWidth="1"/>
    <col min="5648" max="5649" width="2.88671875" style="4" customWidth="1"/>
    <col min="5650" max="5650" width="5.33203125" style="4" customWidth="1"/>
    <col min="5651" max="5652" width="2.88671875" style="4" customWidth="1"/>
    <col min="5653" max="5653" width="5.33203125" style="4" customWidth="1"/>
    <col min="5654" max="5655" width="2.88671875" style="4" customWidth="1"/>
    <col min="5656" max="5656" width="13.6640625" style="4" customWidth="1"/>
    <col min="5657" max="5657" width="3.109375" style="4" customWidth="1"/>
    <col min="5658" max="5658" width="15" style="4" customWidth="1"/>
    <col min="5659" max="5659" width="12.44140625" style="4" customWidth="1"/>
    <col min="5660" max="5660" width="21.5546875" style="4" bestFit="1" customWidth="1"/>
    <col min="5661" max="5661" width="5.109375" style="4" customWidth="1"/>
    <col min="5662" max="5662" width="15" style="4" customWidth="1"/>
    <col min="5663" max="5663" width="13.33203125" style="4" customWidth="1"/>
    <col min="5664" max="5664" width="15.6640625" style="4" customWidth="1"/>
    <col min="5665" max="5665" width="16.109375" style="4" customWidth="1"/>
    <col min="5666" max="5888" width="9" style="4"/>
    <col min="5889" max="5889" width="1.77734375" style="4" customWidth="1"/>
    <col min="5890" max="5890" width="4.44140625" style="4" customWidth="1"/>
    <col min="5891" max="5891" width="20.21875" style="4" customWidth="1"/>
    <col min="5892" max="5892" width="12.44140625" style="4" customWidth="1"/>
    <col min="5893" max="5893" width="13.6640625" style="4" customWidth="1"/>
    <col min="5894" max="5894" width="17.88671875" style="4" customWidth="1"/>
    <col min="5895" max="5895" width="5.21875" style="4" customWidth="1"/>
    <col min="5896" max="5897" width="21" style="4" bestFit="1" customWidth="1"/>
    <col min="5898" max="5898" width="12.109375" style="4" customWidth="1"/>
    <col min="5899" max="5899" width="21" style="4" bestFit="1" customWidth="1"/>
    <col min="5900" max="5900" width="17.109375" style="4" bestFit="1" customWidth="1"/>
    <col min="5901" max="5902" width="2.88671875" style="4" customWidth="1"/>
    <col min="5903" max="5903" width="5.21875" style="4" customWidth="1"/>
    <col min="5904" max="5905" width="2.88671875" style="4" customWidth="1"/>
    <col min="5906" max="5906" width="5.33203125" style="4" customWidth="1"/>
    <col min="5907" max="5908" width="2.88671875" style="4" customWidth="1"/>
    <col min="5909" max="5909" width="5.33203125" style="4" customWidth="1"/>
    <col min="5910" max="5911" width="2.88671875" style="4" customWidth="1"/>
    <col min="5912" max="5912" width="13.6640625" style="4" customWidth="1"/>
    <col min="5913" max="5913" width="3.109375" style="4" customWidth="1"/>
    <col min="5914" max="5914" width="15" style="4" customWidth="1"/>
    <col min="5915" max="5915" width="12.44140625" style="4" customWidth="1"/>
    <col min="5916" max="5916" width="21.5546875" style="4" bestFit="1" customWidth="1"/>
    <col min="5917" max="5917" width="5.109375" style="4" customWidth="1"/>
    <col min="5918" max="5918" width="15" style="4" customWidth="1"/>
    <col min="5919" max="5919" width="13.33203125" style="4" customWidth="1"/>
    <col min="5920" max="5920" width="15.6640625" style="4" customWidth="1"/>
    <col min="5921" max="5921" width="16.109375" style="4" customWidth="1"/>
    <col min="5922" max="6144" width="9" style="4"/>
    <col min="6145" max="6145" width="1.77734375" style="4" customWidth="1"/>
    <col min="6146" max="6146" width="4.44140625" style="4" customWidth="1"/>
    <col min="6147" max="6147" width="20.21875" style="4" customWidth="1"/>
    <col min="6148" max="6148" width="12.44140625" style="4" customWidth="1"/>
    <col min="6149" max="6149" width="13.6640625" style="4" customWidth="1"/>
    <col min="6150" max="6150" width="17.88671875" style="4" customWidth="1"/>
    <col min="6151" max="6151" width="5.21875" style="4" customWidth="1"/>
    <col min="6152" max="6153" width="21" style="4" bestFit="1" customWidth="1"/>
    <col min="6154" max="6154" width="12.109375" style="4" customWidth="1"/>
    <col min="6155" max="6155" width="21" style="4" bestFit="1" customWidth="1"/>
    <col min="6156" max="6156" width="17.109375" style="4" bestFit="1" customWidth="1"/>
    <col min="6157" max="6158" width="2.88671875" style="4" customWidth="1"/>
    <col min="6159" max="6159" width="5.21875" style="4" customWidth="1"/>
    <col min="6160" max="6161" width="2.88671875" style="4" customWidth="1"/>
    <col min="6162" max="6162" width="5.33203125" style="4" customWidth="1"/>
    <col min="6163" max="6164" width="2.88671875" style="4" customWidth="1"/>
    <col min="6165" max="6165" width="5.33203125" style="4" customWidth="1"/>
    <col min="6166" max="6167" width="2.88671875" style="4" customWidth="1"/>
    <col min="6168" max="6168" width="13.6640625" style="4" customWidth="1"/>
    <col min="6169" max="6169" width="3.109375" style="4" customWidth="1"/>
    <col min="6170" max="6170" width="15" style="4" customWidth="1"/>
    <col min="6171" max="6171" width="12.44140625" style="4" customWidth="1"/>
    <col min="6172" max="6172" width="21.5546875" style="4" bestFit="1" customWidth="1"/>
    <col min="6173" max="6173" width="5.109375" style="4" customWidth="1"/>
    <col min="6174" max="6174" width="15" style="4" customWidth="1"/>
    <col min="6175" max="6175" width="13.33203125" style="4" customWidth="1"/>
    <col min="6176" max="6176" width="15.6640625" style="4" customWidth="1"/>
    <col min="6177" max="6177" width="16.109375" style="4" customWidth="1"/>
    <col min="6178" max="6400" width="9" style="4"/>
    <col min="6401" max="6401" width="1.77734375" style="4" customWidth="1"/>
    <col min="6402" max="6402" width="4.44140625" style="4" customWidth="1"/>
    <col min="6403" max="6403" width="20.21875" style="4" customWidth="1"/>
    <col min="6404" max="6404" width="12.44140625" style="4" customWidth="1"/>
    <col min="6405" max="6405" width="13.6640625" style="4" customWidth="1"/>
    <col min="6406" max="6406" width="17.88671875" style="4" customWidth="1"/>
    <col min="6407" max="6407" width="5.21875" style="4" customWidth="1"/>
    <col min="6408" max="6409" width="21" style="4" bestFit="1" customWidth="1"/>
    <col min="6410" max="6410" width="12.109375" style="4" customWidth="1"/>
    <col min="6411" max="6411" width="21" style="4" bestFit="1" customWidth="1"/>
    <col min="6412" max="6412" width="17.109375" style="4" bestFit="1" customWidth="1"/>
    <col min="6413" max="6414" width="2.88671875" style="4" customWidth="1"/>
    <col min="6415" max="6415" width="5.21875" style="4" customWidth="1"/>
    <col min="6416" max="6417" width="2.88671875" style="4" customWidth="1"/>
    <col min="6418" max="6418" width="5.33203125" style="4" customWidth="1"/>
    <col min="6419" max="6420" width="2.88671875" style="4" customWidth="1"/>
    <col min="6421" max="6421" width="5.33203125" style="4" customWidth="1"/>
    <col min="6422" max="6423" width="2.88671875" style="4" customWidth="1"/>
    <col min="6424" max="6424" width="13.6640625" style="4" customWidth="1"/>
    <col min="6425" max="6425" width="3.109375" style="4" customWidth="1"/>
    <col min="6426" max="6426" width="15" style="4" customWidth="1"/>
    <col min="6427" max="6427" width="12.44140625" style="4" customWidth="1"/>
    <col min="6428" max="6428" width="21.5546875" style="4" bestFit="1" customWidth="1"/>
    <col min="6429" max="6429" width="5.109375" style="4" customWidth="1"/>
    <col min="6430" max="6430" width="15" style="4" customWidth="1"/>
    <col min="6431" max="6431" width="13.33203125" style="4" customWidth="1"/>
    <col min="6432" max="6432" width="15.6640625" style="4" customWidth="1"/>
    <col min="6433" max="6433" width="16.109375" style="4" customWidth="1"/>
    <col min="6434" max="6656" width="9" style="4"/>
    <col min="6657" max="6657" width="1.77734375" style="4" customWidth="1"/>
    <col min="6658" max="6658" width="4.44140625" style="4" customWidth="1"/>
    <col min="6659" max="6659" width="20.21875" style="4" customWidth="1"/>
    <col min="6660" max="6660" width="12.44140625" style="4" customWidth="1"/>
    <col min="6661" max="6661" width="13.6640625" style="4" customWidth="1"/>
    <col min="6662" max="6662" width="17.88671875" style="4" customWidth="1"/>
    <col min="6663" max="6663" width="5.21875" style="4" customWidth="1"/>
    <col min="6664" max="6665" width="21" style="4" bestFit="1" customWidth="1"/>
    <col min="6666" max="6666" width="12.109375" style="4" customWidth="1"/>
    <col min="6667" max="6667" width="21" style="4" bestFit="1" customWidth="1"/>
    <col min="6668" max="6668" width="17.109375" style="4" bestFit="1" customWidth="1"/>
    <col min="6669" max="6670" width="2.88671875" style="4" customWidth="1"/>
    <col min="6671" max="6671" width="5.21875" style="4" customWidth="1"/>
    <col min="6672" max="6673" width="2.88671875" style="4" customWidth="1"/>
    <col min="6674" max="6674" width="5.33203125" style="4" customWidth="1"/>
    <col min="6675" max="6676" width="2.88671875" style="4" customWidth="1"/>
    <col min="6677" max="6677" width="5.33203125" style="4" customWidth="1"/>
    <col min="6678" max="6679" width="2.88671875" style="4" customWidth="1"/>
    <col min="6680" max="6680" width="13.6640625" style="4" customWidth="1"/>
    <col min="6681" max="6681" width="3.109375" style="4" customWidth="1"/>
    <col min="6682" max="6682" width="15" style="4" customWidth="1"/>
    <col min="6683" max="6683" width="12.44140625" style="4" customWidth="1"/>
    <col min="6684" max="6684" width="21.5546875" style="4" bestFit="1" customWidth="1"/>
    <col min="6685" max="6685" width="5.109375" style="4" customWidth="1"/>
    <col min="6686" max="6686" width="15" style="4" customWidth="1"/>
    <col min="6687" max="6687" width="13.33203125" style="4" customWidth="1"/>
    <col min="6688" max="6688" width="15.6640625" style="4" customWidth="1"/>
    <col min="6689" max="6689" width="16.109375" style="4" customWidth="1"/>
    <col min="6690" max="6912" width="9" style="4"/>
    <col min="6913" max="6913" width="1.77734375" style="4" customWidth="1"/>
    <col min="6914" max="6914" width="4.44140625" style="4" customWidth="1"/>
    <col min="6915" max="6915" width="20.21875" style="4" customWidth="1"/>
    <col min="6916" max="6916" width="12.44140625" style="4" customWidth="1"/>
    <col min="6917" max="6917" width="13.6640625" style="4" customWidth="1"/>
    <col min="6918" max="6918" width="17.88671875" style="4" customWidth="1"/>
    <col min="6919" max="6919" width="5.21875" style="4" customWidth="1"/>
    <col min="6920" max="6921" width="21" style="4" bestFit="1" customWidth="1"/>
    <col min="6922" max="6922" width="12.109375" style="4" customWidth="1"/>
    <col min="6923" max="6923" width="21" style="4" bestFit="1" customWidth="1"/>
    <col min="6924" max="6924" width="17.109375" style="4" bestFit="1" customWidth="1"/>
    <col min="6925" max="6926" width="2.88671875" style="4" customWidth="1"/>
    <col min="6927" max="6927" width="5.21875" style="4" customWidth="1"/>
    <col min="6928" max="6929" width="2.88671875" style="4" customWidth="1"/>
    <col min="6930" max="6930" width="5.33203125" style="4" customWidth="1"/>
    <col min="6931" max="6932" width="2.88671875" style="4" customWidth="1"/>
    <col min="6933" max="6933" width="5.33203125" style="4" customWidth="1"/>
    <col min="6934" max="6935" width="2.88671875" style="4" customWidth="1"/>
    <col min="6936" max="6936" width="13.6640625" style="4" customWidth="1"/>
    <col min="6937" max="6937" width="3.109375" style="4" customWidth="1"/>
    <col min="6938" max="6938" width="15" style="4" customWidth="1"/>
    <col min="6939" max="6939" width="12.44140625" style="4" customWidth="1"/>
    <col min="6940" max="6940" width="21.5546875" style="4" bestFit="1" customWidth="1"/>
    <col min="6941" max="6941" width="5.109375" style="4" customWidth="1"/>
    <col min="6942" max="6942" width="15" style="4" customWidth="1"/>
    <col min="6943" max="6943" width="13.33203125" style="4" customWidth="1"/>
    <col min="6944" max="6944" width="15.6640625" style="4" customWidth="1"/>
    <col min="6945" max="6945" width="16.109375" style="4" customWidth="1"/>
    <col min="6946" max="7168" width="9" style="4"/>
    <col min="7169" max="7169" width="1.77734375" style="4" customWidth="1"/>
    <col min="7170" max="7170" width="4.44140625" style="4" customWidth="1"/>
    <col min="7171" max="7171" width="20.21875" style="4" customWidth="1"/>
    <col min="7172" max="7172" width="12.44140625" style="4" customWidth="1"/>
    <col min="7173" max="7173" width="13.6640625" style="4" customWidth="1"/>
    <col min="7174" max="7174" width="17.88671875" style="4" customWidth="1"/>
    <col min="7175" max="7175" width="5.21875" style="4" customWidth="1"/>
    <col min="7176" max="7177" width="21" style="4" bestFit="1" customWidth="1"/>
    <col min="7178" max="7178" width="12.109375" style="4" customWidth="1"/>
    <col min="7179" max="7179" width="21" style="4" bestFit="1" customWidth="1"/>
    <col min="7180" max="7180" width="17.109375" style="4" bestFit="1" customWidth="1"/>
    <col min="7181" max="7182" width="2.88671875" style="4" customWidth="1"/>
    <col min="7183" max="7183" width="5.21875" style="4" customWidth="1"/>
    <col min="7184" max="7185" width="2.88671875" style="4" customWidth="1"/>
    <col min="7186" max="7186" width="5.33203125" style="4" customWidth="1"/>
    <col min="7187" max="7188" width="2.88671875" style="4" customWidth="1"/>
    <col min="7189" max="7189" width="5.33203125" style="4" customWidth="1"/>
    <col min="7190" max="7191" width="2.88671875" style="4" customWidth="1"/>
    <col min="7192" max="7192" width="13.6640625" style="4" customWidth="1"/>
    <col min="7193" max="7193" width="3.109375" style="4" customWidth="1"/>
    <col min="7194" max="7194" width="15" style="4" customWidth="1"/>
    <col min="7195" max="7195" width="12.44140625" style="4" customWidth="1"/>
    <col min="7196" max="7196" width="21.5546875" style="4" bestFit="1" customWidth="1"/>
    <col min="7197" max="7197" width="5.109375" style="4" customWidth="1"/>
    <col min="7198" max="7198" width="15" style="4" customWidth="1"/>
    <col min="7199" max="7199" width="13.33203125" style="4" customWidth="1"/>
    <col min="7200" max="7200" width="15.6640625" style="4" customWidth="1"/>
    <col min="7201" max="7201" width="16.109375" style="4" customWidth="1"/>
    <col min="7202" max="7424" width="9" style="4"/>
    <col min="7425" max="7425" width="1.77734375" style="4" customWidth="1"/>
    <col min="7426" max="7426" width="4.44140625" style="4" customWidth="1"/>
    <col min="7427" max="7427" width="20.21875" style="4" customWidth="1"/>
    <col min="7428" max="7428" width="12.44140625" style="4" customWidth="1"/>
    <col min="7429" max="7429" width="13.6640625" style="4" customWidth="1"/>
    <col min="7430" max="7430" width="17.88671875" style="4" customWidth="1"/>
    <col min="7431" max="7431" width="5.21875" style="4" customWidth="1"/>
    <col min="7432" max="7433" width="21" style="4" bestFit="1" customWidth="1"/>
    <col min="7434" max="7434" width="12.109375" style="4" customWidth="1"/>
    <col min="7435" max="7435" width="21" style="4" bestFit="1" customWidth="1"/>
    <col min="7436" max="7436" width="17.109375" style="4" bestFit="1" customWidth="1"/>
    <col min="7437" max="7438" width="2.88671875" style="4" customWidth="1"/>
    <col min="7439" max="7439" width="5.21875" style="4" customWidth="1"/>
    <col min="7440" max="7441" width="2.88671875" style="4" customWidth="1"/>
    <col min="7442" max="7442" width="5.33203125" style="4" customWidth="1"/>
    <col min="7443" max="7444" width="2.88671875" style="4" customWidth="1"/>
    <col min="7445" max="7445" width="5.33203125" style="4" customWidth="1"/>
    <col min="7446" max="7447" width="2.88671875" style="4" customWidth="1"/>
    <col min="7448" max="7448" width="13.6640625" style="4" customWidth="1"/>
    <col min="7449" max="7449" width="3.109375" style="4" customWidth="1"/>
    <col min="7450" max="7450" width="15" style="4" customWidth="1"/>
    <col min="7451" max="7451" width="12.44140625" style="4" customWidth="1"/>
    <col min="7452" max="7452" width="21.5546875" style="4" bestFit="1" customWidth="1"/>
    <col min="7453" max="7453" width="5.109375" style="4" customWidth="1"/>
    <col min="7454" max="7454" width="15" style="4" customWidth="1"/>
    <col min="7455" max="7455" width="13.33203125" style="4" customWidth="1"/>
    <col min="7456" max="7456" width="15.6640625" style="4" customWidth="1"/>
    <col min="7457" max="7457" width="16.109375" style="4" customWidth="1"/>
    <col min="7458" max="7680" width="9" style="4"/>
    <col min="7681" max="7681" width="1.77734375" style="4" customWidth="1"/>
    <col min="7682" max="7682" width="4.44140625" style="4" customWidth="1"/>
    <col min="7683" max="7683" width="20.21875" style="4" customWidth="1"/>
    <col min="7684" max="7684" width="12.44140625" style="4" customWidth="1"/>
    <col min="7685" max="7685" width="13.6640625" style="4" customWidth="1"/>
    <col min="7686" max="7686" width="17.88671875" style="4" customWidth="1"/>
    <col min="7687" max="7687" width="5.21875" style="4" customWidth="1"/>
    <col min="7688" max="7689" width="21" style="4" bestFit="1" customWidth="1"/>
    <col min="7690" max="7690" width="12.109375" style="4" customWidth="1"/>
    <col min="7691" max="7691" width="21" style="4" bestFit="1" customWidth="1"/>
    <col min="7692" max="7692" width="17.109375" style="4" bestFit="1" customWidth="1"/>
    <col min="7693" max="7694" width="2.88671875" style="4" customWidth="1"/>
    <col min="7695" max="7695" width="5.21875" style="4" customWidth="1"/>
    <col min="7696" max="7697" width="2.88671875" style="4" customWidth="1"/>
    <col min="7698" max="7698" width="5.33203125" style="4" customWidth="1"/>
    <col min="7699" max="7700" width="2.88671875" style="4" customWidth="1"/>
    <col min="7701" max="7701" width="5.33203125" style="4" customWidth="1"/>
    <col min="7702" max="7703" width="2.88671875" style="4" customWidth="1"/>
    <col min="7704" max="7704" width="13.6640625" style="4" customWidth="1"/>
    <col min="7705" max="7705" width="3.109375" style="4" customWidth="1"/>
    <col min="7706" max="7706" width="15" style="4" customWidth="1"/>
    <col min="7707" max="7707" width="12.44140625" style="4" customWidth="1"/>
    <col min="7708" max="7708" width="21.5546875" style="4" bestFit="1" customWidth="1"/>
    <col min="7709" max="7709" width="5.109375" style="4" customWidth="1"/>
    <col min="7710" max="7710" width="15" style="4" customWidth="1"/>
    <col min="7711" max="7711" width="13.33203125" style="4" customWidth="1"/>
    <col min="7712" max="7712" width="15.6640625" style="4" customWidth="1"/>
    <col min="7713" max="7713" width="16.109375" style="4" customWidth="1"/>
    <col min="7714" max="7936" width="9" style="4"/>
    <col min="7937" max="7937" width="1.77734375" style="4" customWidth="1"/>
    <col min="7938" max="7938" width="4.44140625" style="4" customWidth="1"/>
    <col min="7939" max="7939" width="20.21875" style="4" customWidth="1"/>
    <col min="7940" max="7940" width="12.44140625" style="4" customWidth="1"/>
    <col min="7941" max="7941" width="13.6640625" style="4" customWidth="1"/>
    <col min="7942" max="7942" width="17.88671875" style="4" customWidth="1"/>
    <col min="7943" max="7943" width="5.21875" style="4" customWidth="1"/>
    <col min="7944" max="7945" width="21" style="4" bestFit="1" customWidth="1"/>
    <col min="7946" max="7946" width="12.109375" style="4" customWidth="1"/>
    <col min="7947" max="7947" width="21" style="4" bestFit="1" customWidth="1"/>
    <col min="7948" max="7948" width="17.109375" style="4" bestFit="1" customWidth="1"/>
    <col min="7949" max="7950" width="2.88671875" style="4" customWidth="1"/>
    <col min="7951" max="7951" width="5.21875" style="4" customWidth="1"/>
    <col min="7952" max="7953" width="2.88671875" style="4" customWidth="1"/>
    <col min="7954" max="7954" width="5.33203125" style="4" customWidth="1"/>
    <col min="7955" max="7956" width="2.88671875" style="4" customWidth="1"/>
    <col min="7957" max="7957" width="5.33203125" style="4" customWidth="1"/>
    <col min="7958" max="7959" width="2.88671875" style="4" customWidth="1"/>
    <col min="7960" max="7960" width="13.6640625" style="4" customWidth="1"/>
    <col min="7961" max="7961" width="3.109375" style="4" customWidth="1"/>
    <col min="7962" max="7962" width="15" style="4" customWidth="1"/>
    <col min="7963" max="7963" width="12.44140625" style="4" customWidth="1"/>
    <col min="7964" max="7964" width="21.5546875" style="4" bestFit="1" customWidth="1"/>
    <col min="7965" max="7965" width="5.109375" style="4" customWidth="1"/>
    <col min="7966" max="7966" width="15" style="4" customWidth="1"/>
    <col min="7967" max="7967" width="13.33203125" style="4" customWidth="1"/>
    <col min="7968" max="7968" width="15.6640625" style="4" customWidth="1"/>
    <col min="7969" max="7969" width="16.109375" style="4" customWidth="1"/>
    <col min="7970" max="8192" width="9" style="4"/>
    <col min="8193" max="8193" width="1.77734375" style="4" customWidth="1"/>
    <col min="8194" max="8194" width="4.44140625" style="4" customWidth="1"/>
    <col min="8195" max="8195" width="20.21875" style="4" customWidth="1"/>
    <col min="8196" max="8196" width="12.44140625" style="4" customWidth="1"/>
    <col min="8197" max="8197" width="13.6640625" style="4" customWidth="1"/>
    <col min="8198" max="8198" width="17.88671875" style="4" customWidth="1"/>
    <col min="8199" max="8199" width="5.21875" style="4" customWidth="1"/>
    <col min="8200" max="8201" width="21" style="4" bestFit="1" customWidth="1"/>
    <col min="8202" max="8202" width="12.109375" style="4" customWidth="1"/>
    <col min="8203" max="8203" width="21" style="4" bestFit="1" customWidth="1"/>
    <col min="8204" max="8204" width="17.109375" style="4" bestFit="1" customWidth="1"/>
    <col min="8205" max="8206" width="2.88671875" style="4" customWidth="1"/>
    <col min="8207" max="8207" width="5.21875" style="4" customWidth="1"/>
    <col min="8208" max="8209" width="2.88671875" style="4" customWidth="1"/>
    <col min="8210" max="8210" width="5.33203125" style="4" customWidth="1"/>
    <col min="8211" max="8212" width="2.88671875" style="4" customWidth="1"/>
    <col min="8213" max="8213" width="5.33203125" style="4" customWidth="1"/>
    <col min="8214" max="8215" width="2.88671875" style="4" customWidth="1"/>
    <col min="8216" max="8216" width="13.6640625" style="4" customWidth="1"/>
    <col min="8217" max="8217" width="3.109375" style="4" customWidth="1"/>
    <col min="8218" max="8218" width="15" style="4" customWidth="1"/>
    <col min="8219" max="8219" width="12.44140625" style="4" customWidth="1"/>
    <col min="8220" max="8220" width="21.5546875" style="4" bestFit="1" customWidth="1"/>
    <col min="8221" max="8221" width="5.109375" style="4" customWidth="1"/>
    <col min="8222" max="8222" width="15" style="4" customWidth="1"/>
    <col min="8223" max="8223" width="13.33203125" style="4" customWidth="1"/>
    <col min="8224" max="8224" width="15.6640625" style="4" customWidth="1"/>
    <col min="8225" max="8225" width="16.109375" style="4" customWidth="1"/>
    <col min="8226" max="8448" width="9" style="4"/>
    <col min="8449" max="8449" width="1.77734375" style="4" customWidth="1"/>
    <col min="8450" max="8450" width="4.44140625" style="4" customWidth="1"/>
    <col min="8451" max="8451" width="20.21875" style="4" customWidth="1"/>
    <col min="8452" max="8452" width="12.44140625" style="4" customWidth="1"/>
    <col min="8453" max="8453" width="13.6640625" style="4" customWidth="1"/>
    <col min="8454" max="8454" width="17.88671875" style="4" customWidth="1"/>
    <col min="8455" max="8455" width="5.21875" style="4" customWidth="1"/>
    <col min="8456" max="8457" width="21" style="4" bestFit="1" customWidth="1"/>
    <col min="8458" max="8458" width="12.109375" style="4" customWidth="1"/>
    <col min="8459" max="8459" width="21" style="4" bestFit="1" customWidth="1"/>
    <col min="8460" max="8460" width="17.109375" style="4" bestFit="1" customWidth="1"/>
    <col min="8461" max="8462" width="2.88671875" style="4" customWidth="1"/>
    <col min="8463" max="8463" width="5.21875" style="4" customWidth="1"/>
    <col min="8464" max="8465" width="2.88671875" style="4" customWidth="1"/>
    <col min="8466" max="8466" width="5.33203125" style="4" customWidth="1"/>
    <col min="8467" max="8468" width="2.88671875" style="4" customWidth="1"/>
    <col min="8469" max="8469" width="5.33203125" style="4" customWidth="1"/>
    <col min="8470" max="8471" width="2.88671875" style="4" customWidth="1"/>
    <col min="8472" max="8472" width="13.6640625" style="4" customWidth="1"/>
    <col min="8473" max="8473" width="3.109375" style="4" customWidth="1"/>
    <col min="8474" max="8474" width="15" style="4" customWidth="1"/>
    <col min="8475" max="8475" width="12.44140625" style="4" customWidth="1"/>
    <col min="8476" max="8476" width="21.5546875" style="4" bestFit="1" customWidth="1"/>
    <col min="8477" max="8477" width="5.109375" style="4" customWidth="1"/>
    <col min="8478" max="8478" width="15" style="4" customWidth="1"/>
    <col min="8479" max="8479" width="13.33203125" style="4" customWidth="1"/>
    <col min="8480" max="8480" width="15.6640625" style="4" customWidth="1"/>
    <col min="8481" max="8481" width="16.109375" style="4" customWidth="1"/>
    <col min="8482" max="8704" width="9" style="4"/>
    <col min="8705" max="8705" width="1.77734375" style="4" customWidth="1"/>
    <col min="8706" max="8706" width="4.44140625" style="4" customWidth="1"/>
    <col min="8707" max="8707" width="20.21875" style="4" customWidth="1"/>
    <col min="8708" max="8708" width="12.44140625" style="4" customWidth="1"/>
    <col min="8709" max="8709" width="13.6640625" style="4" customWidth="1"/>
    <col min="8710" max="8710" width="17.88671875" style="4" customWidth="1"/>
    <col min="8711" max="8711" width="5.21875" style="4" customWidth="1"/>
    <col min="8712" max="8713" width="21" style="4" bestFit="1" customWidth="1"/>
    <col min="8714" max="8714" width="12.109375" style="4" customWidth="1"/>
    <col min="8715" max="8715" width="21" style="4" bestFit="1" customWidth="1"/>
    <col min="8716" max="8716" width="17.109375" style="4" bestFit="1" customWidth="1"/>
    <col min="8717" max="8718" width="2.88671875" style="4" customWidth="1"/>
    <col min="8719" max="8719" width="5.21875" style="4" customWidth="1"/>
    <col min="8720" max="8721" width="2.88671875" style="4" customWidth="1"/>
    <col min="8722" max="8722" width="5.33203125" style="4" customWidth="1"/>
    <col min="8723" max="8724" width="2.88671875" style="4" customWidth="1"/>
    <col min="8725" max="8725" width="5.33203125" style="4" customWidth="1"/>
    <col min="8726" max="8727" width="2.88671875" style="4" customWidth="1"/>
    <col min="8728" max="8728" width="13.6640625" style="4" customWidth="1"/>
    <col min="8729" max="8729" width="3.109375" style="4" customWidth="1"/>
    <col min="8730" max="8730" width="15" style="4" customWidth="1"/>
    <col min="8731" max="8731" width="12.44140625" style="4" customWidth="1"/>
    <col min="8732" max="8732" width="21.5546875" style="4" bestFit="1" customWidth="1"/>
    <col min="8733" max="8733" width="5.109375" style="4" customWidth="1"/>
    <col min="8734" max="8734" width="15" style="4" customWidth="1"/>
    <col min="8735" max="8735" width="13.33203125" style="4" customWidth="1"/>
    <col min="8736" max="8736" width="15.6640625" style="4" customWidth="1"/>
    <col min="8737" max="8737" width="16.109375" style="4" customWidth="1"/>
    <col min="8738" max="8960" width="9" style="4"/>
    <col min="8961" max="8961" width="1.77734375" style="4" customWidth="1"/>
    <col min="8962" max="8962" width="4.44140625" style="4" customWidth="1"/>
    <col min="8963" max="8963" width="20.21875" style="4" customWidth="1"/>
    <col min="8964" max="8964" width="12.44140625" style="4" customWidth="1"/>
    <col min="8965" max="8965" width="13.6640625" style="4" customWidth="1"/>
    <col min="8966" max="8966" width="17.88671875" style="4" customWidth="1"/>
    <col min="8967" max="8967" width="5.21875" style="4" customWidth="1"/>
    <col min="8968" max="8969" width="21" style="4" bestFit="1" customWidth="1"/>
    <col min="8970" max="8970" width="12.109375" style="4" customWidth="1"/>
    <col min="8971" max="8971" width="21" style="4" bestFit="1" customWidth="1"/>
    <col min="8972" max="8972" width="17.109375" style="4" bestFit="1" customWidth="1"/>
    <col min="8973" max="8974" width="2.88671875" style="4" customWidth="1"/>
    <col min="8975" max="8975" width="5.21875" style="4" customWidth="1"/>
    <col min="8976" max="8977" width="2.88671875" style="4" customWidth="1"/>
    <col min="8978" max="8978" width="5.33203125" style="4" customWidth="1"/>
    <col min="8979" max="8980" width="2.88671875" style="4" customWidth="1"/>
    <col min="8981" max="8981" width="5.33203125" style="4" customWidth="1"/>
    <col min="8982" max="8983" width="2.88671875" style="4" customWidth="1"/>
    <col min="8984" max="8984" width="13.6640625" style="4" customWidth="1"/>
    <col min="8985" max="8985" width="3.109375" style="4" customWidth="1"/>
    <col min="8986" max="8986" width="15" style="4" customWidth="1"/>
    <col min="8987" max="8987" width="12.44140625" style="4" customWidth="1"/>
    <col min="8988" max="8988" width="21.5546875" style="4" bestFit="1" customWidth="1"/>
    <col min="8989" max="8989" width="5.109375" style="4" customWidth="1"/>
    <col min="8990" max="8990" width="15" style="4" customWidth="1"/>
    <col min="8991" max="8991" width="13.33203125" style="4" customWidth="1"/>
    <col min="8992" max="8992" width="15.6640625" style="4" customWidth="1"/>
    <col min="8993" max="8993" width="16.109375" style="4" customWidth="1"/>
    <col min="8994" max="9216" width="9" style="4"/>
    <col min="9217" max="9217" width="1.77734375" style="4" customWidth="1"/>
    <col min="9218" max="9218" width="4.44140625" style="4" customWidth="1"/>
    <col min="9219" max="9219" width="20.21875" style="4" customWidth="1"/>
    <col min="9220" max="9220" width="12.44140625" style="4" customWidth="1"/>
    <col min="9221" max="9221" width="13.6640625" style="4" customWidth="1"/>
    <col min="9222" max="9222" width="17.88671875" style="4" customWidth="1"/>
    <col min="9223" max="9223" width="5.21875" style="4" customWidth="1"/>
    <col min="9224" max="9225" width="21" style="4" bestFit="1" customWidth="1"/>
    <col min="9226" max="9226" width="12.109375" style="4" customWidth="1"/>
    <col min="9227" max="9227" width="21" style="4" bestFit="1" customWidth="1"/>
    <col min="9228" max="9228" width="17.109375" style="4" bestFit="1" customWidth="1"/>
    <col min="9229" max="9230" width="2.88671875" style="4" customWidth="1"/>
    <col min="9231" max="9231" width="5.21875" style="4" customWidth="1"/>
    <col min="9232" max="9233" width="2.88671875" style="4" customWidth="1"/>
    <col min="9234" max="9234" width="5.33203125" style="4" customWidth="1"/>
    <col min="9235" max="9236" width="2.88671875" style="4" customWidth="1"/>
    <col min="9237" max="9237" width="5.33203125" style="4" customWidth="1"/>
    <col min="9238" max="9239" width="2.88671875" style="4" customWidth="1"/>
    <col min="9240" max="9240" width="13.6640625" style="4" customWidth="1"/>
    <col min="9241" max="9241" width="3.109375" style="4" customWidth="1"/>
    <col min="9242" max="9242" width="15" style="4" customWidth="1"/>
    <col min="9243" max="9243" width="12.44140625" style="4" customWidth="1"/>
    <col min="9244" max="9244" width="21.5546875" style="4" bestFit="1" customWidth="1"/>
    <col min="9245" max="9245" width="5.109375" style="4" customWidth="1"/>
    <col min="9246" max="9246" width="15" style="4" customWidth="1"/>
    <col min="9247" max="9247" width="13.33203125" style="4" customWidth="1"/>
    <col min="9248" max="9248" width="15.6640625" style="4" customWidth="1"/>
    <col min="9249" max="9249" width="16.109375" style="4" customWidth="1"/>
    <col min="9250" max="9472" width="9" style="4"/>
    <col min="9473" max="9473" width="1.77734375" style="4" customWidth="1"/>
    <col min="9474" max="9474" width="4.44140625" style="4" customWidth="1"/>
    <col min="9475" max="9475" width="20.21875" style="4" customWidth="1"/>
    <col min="9476" max="9476" width="12.44140625" style="4" customWidth="1"/>
    <col min="9477" max="9477" width="13.6640625" style="4" customWidth="1"/>
    <col min="9478" max="9478" width="17.88671875" style="4" customWidth="1"/>
    <col min="9479" max="9479" width="5.21875" style="4" customWidth="1"/>
    <col min="9480" max="9481" width="21" style="4" bestFit="1" customWidth="1"/>
    <col min="9482" max="9482" width="12.109375" style="4" customWidth="1"/>
    <col min="9483" max="9483" width="21" style="4" bestFit="1" customWidth="1"/>
    <col min="9484" max="9484" width="17.109375" style="4" bestFit="1" customWidth="1"/>
    <col min="9485" max="9486" width="2.88671875" style="4" customWidth="1"/>
    <col min="9487" max="9487" width="5.21875" style="4" customWidth="1"/>
    <col min="9488" max="9489" width="2.88671875" style="4" customWidth="1"/>
    <col min="9490" max="9490" width="5.33203125" style="4" customWidth="1"/>
    <col min="9491" max="9492" width="2.88671875" style="4" customWidth="1"/>
    <col min="9493" max="9493" width="5.33203125" style="4" customWidth="1"/>
    <col min="9494" max="9495" width="2.88671875" style="4" customWidth="1"/>
    <col min="9496" max="9496" width="13.6640625" style="4" customWidth="1"/>
    <col min="9497" max="9497" width="3.109375" style="4" customWidth="1"/>
    <col min="9498" max="9498" width="15" style="4" customWidth="1"/>
    <col min="9499" max="9499" width="12.44140625" style="4" customWidth="1"/>
    <col min="9500" max="9500" width="21.5546875" style="4" bestFit="1" customWidth="1"/>
    <col min="9501" max="9501" width="5.109375" style="4" customWidth="1"/>
    <col min="9502" max="9502" width="15" style="4" customWidth="1"/>
    <col min="9503" max="9503" width="13.33203125" style="4" customWidth="1"/>
    <col min="9504" max="9504" width="15.6640625" style="4" customWidth="1"/>
    <col min="9505" max="9505" width="16.109375" style="4" customWidth="1"/>
    <col min="9506" max="9728" width="9" style="4"/>
    <col min="9729" max="9729" width="1.77734375" style="4" customWidth="1"/>
    <col min="9730" max="9730" width="4.44140625" style="4" customWidth="1"/>
    <col min="9731" max="9731" width="20.21875" style="4" customWidth="1"/>
    <col min="9732" max="9732" width="12.44140625" style="4" customWidth="1"/>
    <col min="9733" max="9733" width="13.6640625" style="4" customWidth="1"/>
    <col min="9734" max="9734" width="17.88671875" style="4" customWidth="1"/>
    <col min="9735" max="9735" width="5.21875" style="4" customWidth="1"/>
    <col min="9736" max="9737" width="21" style="4" bestFit="1" customWidth="1"/>
    <col min="9738" max="9738" width="12.109375" style="4" customWidth="1"/>
    <col min="9739" max="9739" width="21" style="4" bestFit="1" customWidth="1"/>
    <col min="9740" max="9740" width="17.109375" style="4" bestFit="1" customWidth="1"/>
    <col min="9741" max="9742" width="2.88671875" style="4" customWidth="1"/>
    <col min="9743" max="9743" width="5.21875" style="4" customWidth="1"/>
    <col min="9744" max="9745" width="2.88671875" style="4" customWidth="1"/>
    <col min="9746" max="9746" width="5.33203125" style="4" customWidth="1"/>
    <col min="9747" max="9748" width="2.88671875" style="4" customWidth="1"/>
    <col min="9749" max="9749" width="5.33203125" style="4" customWidth="1"/>
    <col min="9750" max="9751" width="2.88671875" style="4" customWidth="1"/>
    <col min="9752" max="9752" width="13.6640625" style="4" customWidth="1"/>
    <col min="9753" max="9753" width="3.109375" style="4" customWidth="1"/>
    <col min="9754" max="9754" width="15" style="4" customWidth="1"/>
    <col min="9755" max="9755" width="12.44140625" style="4" customWidth="1"/>
    <col min="9756" max="9756" width="21.5546875" style="4" bestFit="1" customWidth="1"/>
    <col min="9757" max="9757" width="5.109375" style="4" customWidth="1"/>
    <col min="9758" max="9758" width="15" style="4" customWidth="1"/>
    <col min="9759" max="9759" width="13.33203125" style="4" customWidth="1"/>
    <col min="9760" max="9760" width="15.6640625" style="4" customWidth="1"/>
    <col min="9761" max="9761" width="16.109375" style="4" customWidth="1"/>
    <col min="9762" max="9984" width="9" style="4"/>
    <col min="9985" max="9985" width="1.77734375" style="4" customWidth="1"/>
    <col min="9986" max="9986" width="4.44140625" style="4" customWidth="1"/>
    <col min="9987" max="9987" width="20.21875" style="4" customWidth="1"/>
    <col min="9988" max="9988" width="12.44140625" style="4" customWidth="1"/>
    <col min="9989" max="9989" width="13.6640625" style="4" customWidth="1"/>
    <col min="9990" max="9990" width="17.88671875" style="4" customWidth="1"/>
    <col min="9991" max="9991" width="5.21875" style="4" customWidth="1"/>
    <col min="9992" max="9993" width="21" style="4" bestFit="1" customWidth="1"/>
    <col min="9994" max="9994" width="12.109375" style="4" customWidth="1"/>
    <col min="9995" max="9995" width="21" style="4" bestFit="1" customWidth="1"/>
    <col min="9996" max="9996" width="17.109375" style="4" bestFit="1" customWidth="1"/>
    <col min="9997" max="9998" width="2.88671875" style="4" customWidth="1"/>
    <col min="9999" max="9999" width="5.21875" style="4" customWidth="1"/>
    <col min="10000" max="10001" width="2.88671875" style="4" customWidth="1"/>
    <col min="10002" max="10002" width="5.33203125" style="4" customWidth="1"/>
    <col min="10003" max="10004" width="2.88671875" style="4" customWidth="1"/>
    <col min="10005" max="10005" width="5.33203125" style="4" customWidth="1"/>
    <col min="10006" max="10007" width="2.88671875" style="4" customWidth="1"/>
    <col min="10008" max="10008" width="13.6640625" style="4" customWidth="1"/>
    <col min="10009" max="10009" width="3.109375" style="4" customWidth="1"/>
    <col min="10010" max="10010" width="15" style="4" customWidth="1"/>
    <col min="10011" max="10011" width="12.44140625" style="4" customWidth="1"/>
    <col min="10012" max="10012" width="21.5546875" style="4" bestFit="1" customWidth="1"/>
    <col min="10013" max="10013" width="5.109375" style="4" customWidth="1"/>
    <col min="10014" max="10014" width="15" style="4" customWidth="1"/>
    <col min="10015" max="10015" width="13.33203125" style="4" customWidth="1"/>
    <col min="10016" max="10016" width="15.6640625" style="4" customWidth="1"/>
    <col min="10017" max="10017" width="16.109375" style="4" customWidth="1"/>
    <col min="10018" max="10240" width="9" style="4"/>
    <col min="10241" max="10241" width="1.77734375" style="4" customWidth="1"/>
    <col min="10242" max="10242" width="4.44140625" style="4" customWidth="1"/>
    <col min="10243" max="10243" width="20.21875" style="4" customWidth="1"/>
    <col min="10244" max="10244" width="12.44140625" style="4" customWidth="1"/>
    <col min="10245" max="10245" width="13.6640625" style="4" customWidth="1"/>
    <col min="10246" max="10246" width="17.88671875" style="4" customWidth="1"/>
    <col min="10247" max="10247" width="5.21875" style="4" customWidth="1"/>
    <col min="10248" max="10249" width="21" style="4" bestFit="1" customWidth="1"/>
    <col min="10250" max="10250" width="12.109375" style="4" customWidth="1"/>
    <col min="10251" max="10251" width="21" style="4" bestFit="1" customWidth="1"/>
    <col min="10252" max="10252" width="17.109375" style="4" bestFit="1" customWidth="1"/>
    <col min="10253" max="10254" width="2.88671875" style="4" customWidth="1"/>
    <col min="10255" max="10255" width="5.21875" style="4" customWidth="1"/>
    <col min="10256" max="10257" width="2.88671875" style="4" customWidth="1"/>
    <col min="10258" max="10258" width="5.33203125" style="4" customWidth="1"/>
    <col min="10259" max="10260" width="2.88671875" style="4" customWidth="1"/>
    <col min="10261" max="10261" width="5.33203125" style="4" customWidth="1"/>
    <col min="10262" max="10263" width="2.88671875" style="4" customWidth="1"/>
    <col min="10264" max="10264" width="13.6640625" style="4" customWidth="1"/>
    <col min="10265" max="10265" width="3.109375" style="4" customWidth="1"/>
    <col min="10266" max="10266" width="15" style="4" customWidth="1"/>
    <col min="10267" max="10267" width="12.44140625" style="4" customWidth="1"/>
    <col min="10268" max="10268" width="21.5546875" style="4" bestFit="1" customWidth="1"/>
    <col min="10269" max="10269" width="5.109375" style="4" customWidth="1"/>
    <col min="10270" max="10270" width="15" style="4" customWidth="1"/>
    <col min="10271" max="10271" width="13.33203125" style="4" customWidth="1"/>
    <col min="10272" max="10272" width="15.6640625" style="4" customWidth="1"/>
    <col min="10273" max="10273" width="16.109375" style="4" customWidth="1"/>
    <col min="10274" max="10496" width="9" style="4"/>
    <col min="10497" max="10497" width="1.77734375" style="4" customWidth="1"/>
    <col min="10498" max="10498" width="4.44140625" style="4" customWidth="1"/>
    <col min="10499" max="10499" width="20.21875" style="4" customWidth="1"/>
    <col min="10500" max="10500" width="12.44140625" style="4" customWidth="1"/>
    <col min="10501" max="10501" width="13.6640625" style="4" customWidth="1"/>
    <col min="10502" max="10502" width="17.88671875" style="4" customWidth="1"/>
    <col min="10503" max="10503" width="5.21875" style="4" customWidth="1"/>
    <col min="10504" max="10505" width="21" style="4" bestFit="1" customWidth="1"/>
    <col min="10506" max="10506" width="12.109375" style="4" customWidth="1"/>
    <col min="10507" max="10507" width="21" style="4" bestFit="1" customWidth="1"/>
    <col min="10508" max="10508" width="17.109375" style="4" bestFit="1" customWidth="1"/>
    <col min="10509" max="10510" width="2.88671875" style="4" customWidth="1"/>
    <col min="10511" max="10511" width="5.21875" style="4" customWidth="1"/>
    <col min="10512" max="10513" width="2.88671875" style="4" customWidth="1"/>
    <col min="10514" max="10514" width="5.33203125" style="4" customWidth="1"/>
    <col min="10515" max="10516" width="2.88671875" style="4" customWidth="1"/>
    <col min="10517" max="10517" width="5.33203125" style="4" customWidth="1"/>
    <col min="10518" max="10519" width="2.88671875" style="4" customWidth="1"/>
    <col min="10520" max="10520" width="13.6640625" style="4" customWidth="1"/>
    <col min="10521" max="10521" width="3.109375" style="4" customWidth="1"/>
    <col min="10522" max="10522" width="15" style="4" customWidth="1"/>
    <col min="10523" max="10523" width="12.44140625" style="4" customWidth="1"/>
    <col min="10524" max="10524" width="21.5546875" style="4" bestFit="1" customWidth="1"/>
    <col min="10525" max="10525" width="5.109375" style="4" customWidth="1"/>
    <col min="10526" max="10526" width="15" style="4" customWidth="1"/>
    <col min="10527" max="10527" width="13.33203125" style="4" customWidth="1"/>
    <col min="10528" max="10528" width="15.6640625" style="4" customWidth="1"/>
    <col min="10529" max="10529" width="16.109375" style="4" customWidth="1"/>
    <col min="10530" max="10752" width="9" style="4"/>
    <col min="10753" max="10753" width="1.77734375" style="4" customWidth="1"/>
    <col min="10754" max="10754" width="4.44140625" style="4" customWidth="1"/>
    <col min="10755" max="10755" width="20.21875" style="4" customWidth="1"/>
    <col min="10756" max="10756" width="12.44140625" style="4" customWidth="1"/>
    <col min="10757" max="10757" width="13.6640625" style="4" customWidth="1"/>
    <col min="10758" max="10758" width="17.88671875" style="4" customWidth="1"/>
    <col min="10759" max="10759" width="5.21875" style="4" customWidth="1"/>
    <col min="10760" max="10761" width="21" style="4" bestFit="1" customWidth="1"/>
    <col min="10762" max="10762" width="12.109375" style="4" customWidth="1"/>
    <col min="10763" max="10763" width="21" style="4" bestFit="1" customWidth="1"/>
    <col min="10764" max="10764" width="17.109375" style="4" bestFit="1" customWidth="1"/>
    <col min="10765" max="10766" width="2.88671875" style="4" customWidth="1"/>
    <col min="10767" max="10767" width="5.21875" style="4" customWidth="1"/>
    <col min="10768" max="10769" width="2.88671875" style="4" customWidth="1"/>
    <col min="10770" max="10770" width="5.33203125" style="4" customWidth="1"/>
    <col min="10771" max="10772" width="2.88671875" style="4" customWidth="1"/>
    <col min="10773" max="10773" width="5.33203125" style="4" customWidth="1"/>
    <col min="10774" max="10775" width="2.88671875" style="4" customWidth="1"/>
    <col min="10776" max="10776" width="13.6640625" style="4" customWidth="1"/>
    <col min="10777" max="10777" width="3.109375" style="4" customWidth="1"/>
    <col min="10778" max="10778" width="15" style="4" customWidth="1"/>
    <col min="10779" max="10779" width="12.44140625" style="4" customWidth="1"/>
    <col min="10780" max="10780" width="21.5546875" style="4" bestFit="1" customWidth="1"/>
    <col min="10781" max="10781" width="5.109375" style="4" customWidth="1"/>
    <col min="10782" max="10782" width="15" style="4" customWidth="1"/>
    <col min="10783" max="10783" width="13.33203125" style="4" customWidth="1"/>
    <col min="10784" max="10784" width="15.6640625" style="4" customWidth="1"/>
    <col min="10785" max="10785" width="16.109375" style="4" customWidth="1"/>
    <col min="10786" max="11008" width="9" style="4"/>
    <col min="11009" max="11009" width="1.77734375" style="4" customWidth="1"/>
    <col min="11010" max="11010" width="4.44140625" style="4" customWidth="1"/>
    <col min="11011" max="11011" width="20.21875" style="4" customWidth="1"/>
    <col min="11012" max="11012" width="12.44140625" style="4" customWidth="1"/>
    <col min="11013" max="11013" width="13.6640625" style="4" customWidth="1"/>
    <col min="11014" max="11014" width="17.88671875" style="4" customWidth="1"/>
    <col min="11015" max="11015" width="5.21875" style="4" customWidth="1"/>
    <col min="11016" max="11017" width="21" style="4" bestFit="1" customWidth="1"/>
    <col min="11018" max="11018" width="12.109375" style="4" customWidth="1"/>
    <col min="11019" max="11019" width="21" style="4" bestFit="1" customWidth="1"/>
    <col min="11020" max="11020" width="17.109375" style="4" bestFit="1" customWidth="1"/>
    <col min="11021" max="11022" width="2.88671875" style="4" customWidth="1"/>
    <col min="11023" max="11023" width="5.21875" style="4" customWidth="1"/>
    <col min="11024" max="11025" width="2.88671875" style="4" customWidth="1"/>
    <col min="11026" max="11026" width="5.33203125" style="4" customWidth="1"/>
    <col min="11027" max="11028" width="2.88671875" style="4" customWidth="1"/>
    <col min="11029" max="11029" width="5.33203125" style="4" customWidth="1"/>
    <col min="11030" max="11031" width="2.88671875" style="4" customWidth="1"/>
    <col min="11032" max="11032" width="13.6640625" style="4" customWidth="1"/>
    <col min="11033" max="11033" width="3.109375" style="4" customWidth="1"/>
    <col min="11034" max="11034" width="15" style="4" customWidth="1"/>
    <col min="11035" max="11035" width="12.44140625" style="4" customWidth="1"/>
    <col min="11036" max="11036" width="21.5546875" style="4" bestFit="1" customWidth="1"/>
    <col min="11037" max="11037" width="5.109375" style="4" customWidth="1"/>
    <col min="11038" max="11038" width="15" style="4" customWidth="1"/>
    <col min="11039" max="11039" width="13.33203125" style="4" customWidth="1"/>
    <col min="11040" max="11040" width="15.6640625" style="4" customWidth="1"/>
    <col min="11041" max="11041" width="16.109375" style="4" customWidth="1"/>
    <col min="11042" max="11264" width="9" style="4"/>
    <col min="11265" max="11265" width="1.77734375" style="4" customWidth="1"/>
    <col min="11266" max="11266" width="4.44140625" style="4" customWidth="1"/>
    <col min="11267" max="11267" width="20.21875" style="4" customWidth="1"/>
    <col min="11268" max="11268" width="12.44140625" style="4" customWidth="1"/>
    <col min="11269" max="11269" width="13.6640625" style="4" customWidth="1"/>
    <col min="11270" max="11270" width="17.88671875" style="4" customWidth="1"/>
    <col min="11271" max="11271" width="5.21875" style="4" customWidth="1"/>
    <col min="11272" max="11273" width="21" style="4" bestFit="1" customWidth="1"/>
    <col min="11274" max="11274" width="12.109375" style="4" customWidth="1"/>
    <col min="11275" max="11275" width="21" style="4" bestFit="1" customWidth="1"/>
    <col min="11276" max="11276" width="17.109375" style="4" bestFit="1" customWidth="1"/>
    <col min="11277" max="11278" width="2.88671875" style="4" customWidth="1"/>
    <col min="11279" max="11279" width="5.21875" style="4" customWidth="1"/>
    <col min="11280" max="11281" width="2.88671875" style="4" customWidth="1"/>
    <col min="11282" max="11282" width="5.33203125" style="4" customWidth="1"/>
    <col min="11283" max="11284" width="2.88671875" style="4" customWidth="1"/>
    <col min="11285" max="11285" width="5.33203125" style="4" customWidth="1"/>
    <col min="11286" max="11287" width="2.88671875" style="4" customWidth="1"/>
    <col min="11288" max="11288" width="13.6640625" style="4" customWidth="1"/>
    <col min="11289" max="11289" width="3.109375" style="4" customWidth="1"/>
    <col min="11290" max="11290" width="15" style="4" customWidth="1"/>
    <col min="11291" max="11291" width="12.44140625" style="4" customWidth="1"/>
    <col min="11292" max="11292" width="21.5546875" style="4" bestFit="1" customWidth="1"/>
    <col min="11293" max="11293" width="5.109375" style="4" customWidth="1"/>
    <col min="11294" max="11294" width="15" style="4" customWidth="1"/>
    <col min="11295" max="11295" width="13.33203125" style="4" customWidth="1"/>
    <col min="11296" max="11296" width="15.6640625" style="4" customWidth="1"/>
    <col min="11297" max="11297" width="16.109375" style="4" customWidth="1"/>
    <col min="11298" max="11520" width="9" style="4"/>
    <col min="11521" max="11521" width="1.77734375" style="4" customWidth="1"/>
    <col min="11522" max="11522" width="4.44140625" style="4" customWidth="1"/>
    <col min="11523" max="11523" width="20.21875" style="4" customWidth="1"/>
    <col min="11524" max="11524" width="12.44140625" style="4" customWidth="1"/>
    <col min="11525" max="11525" width="13.6640625" style="4" customWidth="1"/>
    <col min="11526" max="11526" width="17.88671875" style="4" customWidth="1"/>
    <col min="11527" max="11527" width="5.21875" style="4" customWidth="1"/>
    <col min="11528" max="11529" width="21" style="4" bestFit="1" customWidth="1"/>
    <col min="11530" max="11530" width="12.109375" style="4" customWidth="1"/>
    <col min="11531" max="11531" width="21" style="4" bestFit="1" customWidth="1"/>
    <col min="11532" max="11532" width="17.109375" style="4" bestFit="1" customWidth="1"/>
    <col min="11533" max="11534" width="2.88671875" style="4" customWidth="1"/>
    <col min="11535" max="11535" width="5.21875" style="4" customWidth="1"/>
    <col min="11536" max="11537" width="2.88671875" style="4" customWidth="1"/>
    <col min="11538" max="11538" width="5.33203125" style="4" customWidth="1"/>
    <col min="11539" max="11540" width="2.88671875" style="4" customWidth="1"/>
    <col min="11541" max="11541" width="5.33203125" style="4" customWidth="1"/>
    <col min="11542" max="11543" width="2.88671875" style="4" customWidth="1"/>
    <col min="11544" max="11544" width="13.6640625" style="4" customWidth="1"/>
    <col min="11545" max="11545" width="3.109375" style="4" customWidth="1"/>
    <col min="11546" max="11546" width="15" style="4" customWidth="1"/>
    <col min="11547" max="11547" width="12.44140625" style="4" customWidth="1"/>
    <col min="11548" max="11548" width="21.5546875" style="4" bestFit="1" customWidth="1"/>
    <col min="11549" max="11549" width="5.109375" style="4" customWidth="1"/>
    <col min="11550" max="11550" width="15" style="4" customWidth="1"/>
    <col min="11551" max="11551" width="13.33203125" style="4" customWidth="1"/>
    <col min="11552" max="11552" width="15.6640625" style="4" customWidth="1"/>
    <col min="11553" max="11553" width="16.109375" style="4" customWidth="1"/>
    <col min="11554" max="11776" width="9" style="4"/>
    <col min="11777" max="11777" width="1.77734375" style="4" customWidth="1"/>
    <col min="11778" max="11778" width="4.44140625" style="4" customWidth="1"/>
    <col min="11779" max="11779" width="20.21875" style="4" customWidth="1"/>
    <col min="11780" max="11780" width="12.44140625" style="4" customWidth="1"/>
    <col min="11781" max="11781" width="13.6640625" style="4" customWidth="1"/>
    <col min="11782" max="11782" width="17.88671875" style="4" customWidth="1"/>
    <col min="11783" max="11783" width="5.21875" style="4" customWidth="1"/>
    <col min="11784" max="11785" width="21" style="4" bestFit="1" customWidth="1"/>
    <col min="11786" max="11786" width="12.109375" style="4" customWidth="1"/>
    <col min="11787" max="11787" width="21" style="4" bestFit="1" customWidth="1"/>
    <col min="11788" max="11788" width="17.109375" style="4" bestFit="1" customWidth="1"/>
    <col min="11789" max="11790" width="2.88671875" style="4" customWidth="1"/>
    <col min="11791" max="11791" width="5.21875" style="4" customWidth="1"/>
    <col min="11792" max="11793" width="2.88671875" style="4" customWidth="1"/>
    <col min="11794" max="11794" width="5.33203125" style="4" customWidth="1"/>
    <col min="11795" max="11796" width="2.88671875" style="4" customWidth="1"/>
    <col min="11797" max="11797" width="5.33203125" style="4" customWidth="1"/>
    <col min="11798" max="11799" width="2.88671875" style="4" customWidth="1"/>
    <col min="11800" max="11800" width="13.6640625" style="4" customWidth="1"/>
    <col min="11801" max="11801" width="3.109375" style="4" customWidth="1"/>
    <col min="11802" max="11802" width="15" style="4" customWidth="1"/>
    <col min="11803" max="11803" width="12.44140625" style="4" customWidth="1"/>
    <col min="11804" max="11804" width="21.5546875" style="4" bestFit="1" customWidth="1"/>
    <col min="11805" max="11805" width="5.109375" style="4" customWidth="1"/>
    <col min="11806" max="11806" width="15" style="4" customWidth="1"/>
    <col min="11807" max="11807" width="13.33203125" style="4" customWidth="1"/>
    <col min="11808" max="11808" width="15.6640625" style="4" customWidth="1"/>
    <col min="11809" max="11809" width="16.109375" style="4" customWidth="1"/>
    <col min="11810" max="12032" width="9" style="4"/>
    <col min="12033" max="12033" width="1.77734375" style="4" customWidth="1"/>
    <col min="12034" max="12034" width="4.44140625" style="4" customWidth="1"/>
    <col min="12035" max="12035" width="20.21875" style="4" customWidth="1"/>
    <col min="12036" max="12036" width="12.44140625" style="4" customWidth="1"/>
    <col min="12037" max="12037" width="13.6640625" style="4" customWidth="1"/>
    <col min="12038" max="12038" width="17.88671875" style="4" customWidth="1"/>
    <col min="12039" max="12039" width="5.21875" style="4" customWidth="1"/>
    <col min="12040" max="12041" width="21" style="4" bestFit="1" customWidth="1"/>
    <col min="12042" max="12042" width="12.109375" style="4" customWidth="1"/>
    <col min="12043" max="12043" width="21" style="4" bestFit="1" customWidth="1"/>
    <col min="12044" max="12044" width="17.109375" style="4" bestFit="1" customWidth="1"/>
    <col min="12045" max="12046" width="2.88671875" style="4" customWidth="1"/>
    <col min="12047" max="12047" width="5.21875" style="4" customWidth="1"/>
    <col min="12048" max="12049" width="2.88671875" style="4" customWidth="1"/>
    <col min="12050" max="12050" width="5.33203125" style="4" customWidth="1"/>
    <col min="12051" max="12052" width="2.88671875" style="4" customWidth="1"/>
    <col min="12053" max="12053" width="5.33203125" style="4" customWidth="1"/>
    <col min="12054" max="12055" width="2.88671875" style="4" customWidth="1"/>
    <col min="12056" max="12056" width="13.6640625" style="4" customWidth="1"/>
    <col min="12057" max="12057" width="3.109375" style="4" customWidth="1"/>
    <col min="12058" max="12058" width="15" style="4" customWidth="1"/>
    <col min="12059" max="12059" width="12.44140625" style="4" customWidth="1"/>
    <col min="12060" max="12060" width="21.5546875" style="4" bestFit="1" customWidth="1"/>
    <col min="12061" max="12061" width="5.109375" style="4" customWidth="1"/>
    <col min="12062" max="12062" width="15" style="4" customWidth="1"/>
    <col min="12063" max="12063" width="13.33203125" style="4" customWidth="1"/>
    <col min="12064" max="12064" width="15.6640625" style="4" customWidth="1"/>
    <col min="12065" max="12065" width="16.109375" style="4" customWidth="1"/>
    <col min="12066" max="12288" width="9" style="4"/>
    <col min="12289" max="12289" width="1.77734375" style="4" customWidth="1"/>
    <col min="12290" max="12290" width="4.44140625" style="4" customWidth="1"/>
    <col min="12291" max="12291" width="20.21875" style="4" customWidth="1"/>
    <col min="12292" max="12292" width="12.44140625" style="4" customWidth="1"/>
    <col min="12293" max="12293" width="13.6640625" style="4" customWidth="1"/>
    <col min="12294" max="12294" width="17.88671875" style="4" customWidth="1"/>
    <col min="12295" max="12295" width="5.21875" style="4" customWidth="1"/>
    <col min="12296" max="12297" width="21" style="4" bestFit="1" customWidth="1"/>
    <col min="12298" max="12298" width="12.109375" style="4" customWidth="1"/>
    <col min="12299" max="12299" width="21" style="4" bestFit="1" customWidth="1"/>
    <col min="12300" max="12300" width="17.109375" style="4" bestFit="1" customWidth="1"/>
    <col min="12301" max="12302" width="2.88671875" style="4" customWidth="1"/>
    <col min="12303" max="12303" width="5.21875" style="4" customWidth="1"/>
    <col min="12304" max="12305" width="2.88671875" style="4" customWidth="1"/>
    <col min="12306" max="12306" width="5.33203125" style="4" customWidth="1"/>
    <col min="12307" max="12308" width="2.88671875" style="4" customWidth="1"/>
    <col min="12309" max="12309" width="5.33203125" style="4" customWidth="1"/>
    <col min="12310" max="12311" width="2.88671875" style="4" customWidth="1"/>
    <col min="12312" max="12312" width="13.6640625" style="4" customWidth="1"/>
    <col min="12313" max="12313" width="3.109375" style="4" customWidth="1"/>
    <col min="12314" max="12314" width="15" style="4" customWidth="1"/>
    <col min="12315" max="12315" width="12.44140625" style="4" customWidth="1"/>
    <col min="12316" max="12316" width="21.5546875" style="4" bestFit="1" customWidth="1"/>
    <col min="12317" max="12317" width="5.109375" style="4" customWidth="1"/>
    <col min="12318" max="12318" width="15" style="4" customWidth="1"/>
    <col min="12319" max="12319" width="13.33203125" style="4" customWidth="1"/>
    <col min="12320" max="12320" width="15.6640625" style="4" customWidth="1"/>
    <col min="12321" max="12321" width="16.109375" style="4" customWidth="1"/>
    <col min="12322" max="12544" width="9" style="4"/>
    <col min="12545" max="12545" width="1.77734375" style="4" customWidth="1"/>
    <col min="12546" max="12546" width="4.44140625" style="4" customWidth="1"/>
    <col min="12547" max="12547" width="20.21875" style="4" customWidth="1"/>
    <col min="12548" max="12548" width="12.44140625" style="4" customWidth="1"/>
    <col min="12549" max="12549" width="13.6640625" style="4" customWidth="1"/>
    <col min="12550" max="12550" width="17.88671875" style="4" customWidth="1"/>
    <col min="12551" max="12551" width="5.21875" style="4" customWidth="1"/>
    <col min="12552" max="12553" width="21" style="4" bestFit="1" customWidth="1"/>
    <col min="12554" max="12554" width="12.109375" style="4" customWidth="1"/>
    <col min="12555" max="12555" width="21" style="4" bestFit="1" customWidth="1"/>
    <col min="12556" max="12556" width="17.109375" style="4" bestFit="1" customWidth="1"/>
    <col min="12557" max="12558" width="2.88671875" style="4" customWidth="1"/>
    <col min="12559" max="12559" width="5.21875" style="4" customWidth="1"/>
    <col min="12560" max="12561" width="2.88671875" style="4" customWidth="1"/>
    <col min="12562" max="12562" width="5.33203125" style="4" customWidth="1"/>
    <col min="12563" max="12564" width="2.88671875" style="4" customWidth="1"/>
    <col min="12565" max="12565" width="5.33203125" style="4" customWidth="1"/>
    <col min="12566" max="12567" width="2.88671875" style="4" customWidth="1"/>
    <col min="12568" max="12568" width="13.6640625" style="4" customWidth="1"/>
    <col min="12569" max="12569" width="3.109375" style="4" customWidth="1"/>
    <col min="12570" max="12570" width="15" style="4" customWidth="1"/>
    <col min="12571" max="12571" width="12.44140625" style="4" customWidth="1"/>
    <col min="12572" max="12572" width="21.5546875" style="4" bestFit="1" customWidth="1"/>
    <col min="12573" max="12573" width="5.109375" style="4" customWidth="1"/>
    <col min="12574" max="12574" width="15" style="4" customWidth="1"/>
    <col min="12575" max="12575" width="13.33203125" style="4" customWidth="1"/>
    <col min="12576" max="12576" width="15.6640625" style="4" customWidth="1"/>
    <col min="12577" max="12577" width="16.109375" style="4" customWidth="1"/>
    <col min="12578" max="12800" width="9" style="4"/>
    <col min="12801" max="12801" width="1.77734375" style="4" customWidth="1"/>
    <col min="12802" max="12802" width="4.44140625" style="4" customWidth="1"/>
    <col min="12803" max="12803" width="20.21875" style="4" customWidth="1"/>
    <col min="12804" max="12804" width="12.44140625" style="4" customWidth="1"/>
    <col min="12805" max="12805" width="13.6640625" style="4" customWidth="1"/>
    <col min="12806" max="12806" width="17.88671875" style="4" customWidth="1"/>
    <col min="12807" max="12807" width="5.21875" style="4" customWidth="1"/>
    <col min="12808" max="12809" width="21" style="4" bestFit="1" customWidth="1"/>
    <col min="12810" max="12810" width="12.109375" style="4" customWidth="1"/>
    <col min="12811" max="12811" width="21" style="4" bestFit="1" customWidth="1"/>
    <col min="12812" max="12812" width="17.109375" style="4" bestFit="1" customWidth="1"/>
    <col min="12813" max="12814" width="2.88671875" style="4" customWidth="1"/>
    <col min="12815" max="12815" width="5.21875" style="4" customWidth="1"/>
    <col min="12816" max="12817" width="2.88671875" style="4" customWidth="1"/>
    <col min="12818" max="12818" width="5.33203125" style="4" customWidth="1"/>
    <col min="12819" max="12820" width="2.88671875" style="4" customWidth="1"/>
    <col min="12821" max="12821" width="5.33203125" style="4" customWidth="1"/>
    <col min="12822" max="12823" width="2.88671875" style="4" customWidth="1"/>
    <col min="12824" max="12824" width="13.6640625" style="4" customWidth="1"/>
    <col min="12825" max="12825" width="3.109375" style="4" customWidth="1"/>
    <col min="12826" max="12826" width="15" style="4" customWidth="1"/>
    <col min="12827" max="12827" width="12.44140625" style="4" customWidth="1"/>
    <col min="12828" max="12828" width="21.5546875" style="4" bestFit="1" customWidth="1"/>
    <col min="12829" max="12829" width="5.109375" style="4" customWidth="1"/>
    <col min="12830" max="12830" width="15" style="4" customWidth="1"/>
    <col min="12831" max="12831" width="13.33203125" style="4" customWidth="1"/>
    <col min="12832" max="12832" width="15.6640625" style="4" customWidth="1"/>
    <col min="12833" max="12833" width="16.109375" style="4" customWidth="1"/>
    <col min="12834" max="13056" width="9" style="4"/>
    <col min="13057" max="13057" width="1.77734375" style="4" customWidth="1"/>
    <col min="13058" max="13058" width="4.44140625" style="4" customWidth="1"/>
    <col min="13059" max="13059" width="20.21875" style="4" customWidth="1"/>
    <col min="13060" max="13060" width="12.44140625" style="4" customWidth="1"/>
    <col min="13061" max="13061" width="13.6640625" style="4" customWidth="1"/>
    <col min="13062" max="13062" width="17.88671875" style="4" customWidth="1"/>
    <col min="13063" max="13063" width="5.21875" style="4" customWidth="1"/>
    <col min="13064" max="13065" width="21" style="4" bestFit="1" customWidth="1"/>
    <col min="13066" max="13066" width="12.109375" style="4" customWidth="1"/>
    <col min="13067" max="13067" width="21" style="4" bestFit="1" customWidth="1"/>
    <col min="13068" max="13068" width="17.109375" style="4" bestFit="1" customWidth="1"/>
    <col min="13069" max="13070" width="2.88671875" style="4" customWidth="1"/>
    <col min="13071" max="13071" width="5.21875" style="4" customWidth="1"/>
    <col min="13072" max="13073" width="2.88671875" style="4" customWidth="1"/>
    <col min="13074" max="13074" width="5.33203125" style="4" customWidth="1"/>
    <col min="13075" max="13076" width="2.88671875" style="4" customWidth="1"/>
    <col min="13077" max="13077" width="5.33203125" style="4" customWidth="1"/>
    <col min="13078" max="13079" width="2.88671875" style="4" customWidth="1"/>
    <col min="13080" max="13080" width="13.6640625" style="4" customWidth="1"/>
    <col min="13081" max="13081" width="3.109375" style="4" customWidth="1"/>
    <col min="13082" max="13082" width="15" style="4" customWidth="1"/>
    <col min="13083" max="13083" width="12.44140625" style="4" customWidth="1"/>
    <col min="13084" max="13084" width="21.5546875" style="4" bestFit="1" customWidth="1"/>
    <col min="13085" max="13085" width="5.109375" style="4" customWidth="1"/>
    <col min="13086" max="13086" width="15" style="4" customWidth="1"/>
    <col min="13087" max="13087" width="13.33203125" style="4" customWidth="1"/>
    <col min="13088" max="13088" width="15.6640625" style="4" customWidth="1"/>
    <col min="13089" max="13089" width="16.109375" style="4" customWidth="1"/>
    <col min="13090" max="13312" width="9" style="4"/>
    <col min="13313" max="13313" width="1.77734375" style="4" customWidth="1"/>
    <col min="13314" max="13314" width="4.44140625" style="4" customWidth="1"/>
    <col min="13315" max="13315" width="20.21875" style="4" customWidth="1"/>
    <col min="13316" max="13316" width="12.44140625" style="4" customWidth="1"/>
    <col min="13317" max="13317" width="13.6640625" style="4" customWidth="1"/>
    <col min="13318" max="13318" width="17.88671875" style="4" customWidth="1"/>
    <col min="13319" max="13319" width="5.21875" style="4" customWidth="1"/>
    <col min="13320" max="13321" width="21" style="4" bestFit="1" customWidth="1"/>
    <col min="13322" max="13322" width="12.109375" style="4" customWidth="1"/>
    <col min="13323" max="13323" width="21" style="4" bestFit="1" customWidth="1"/>
    <col min="13324" max="13324" width="17.109375" style="4" bestFit="1" customWidth="1"/>
    <col min="13325" max="13326" width="2.88671875" style="4" customWidth="1"/>
    <col min="13327" max="13327" width="5.21875" style="4" customWidth="1"/>
    <col min="13328" max="13329" width="2.88671875" style="4" customWidth="1"/>
    <col min="13330" max="13330" width="5.33203125" style="4" customWidth="1"/>
    <col min="13331" max="13332" width="2.88671875" style="4" customWidth="1"/>
    <col min="13333" max="13333" width="5.33203125" style="4" customWidth="1"/>
    <col min="13334" max="13335" width="2.88671875" style="4" customWidth="1"/>
    <col min="13336" max="13336" width="13.6640625" style="4" customWidth="1"/>
    <col min="13337" max="13337" width="3.109375" style="4" customWidth="1"/>
    <col min="13338" max="13338" width="15" style="4" customWidth="1"/>
    <col min="13339" max="13339" width="12.44140625" style="4" customWidth="1"/>
    <col min="13340" max="13340" width="21.5546875" style="4" bestFit="1" customWidth="1"/>
    <col min="13341" max="13341" width="5.109375" style="4" customWidth="1"/>
    <col min="13342" max="13342" width="15" style="4" customWidth="1"/>
    <col min="13343" max="13343" width="13.33203125" style="4" customWidth="1"/>
    <col min="13344" max="13344" width="15.6640625" style="4" customWidth="1"/>
    <col min="13345" max="13345" width="16.109375" style="4" customWidth="1"/>
    <col min="13346" max="13568" width="9" style="4"/>
    <col min="13569" max="13569" width="1.77734375" style="4" customWidth="1"/>
    <col min="13570" max="13570" width="4.44140625" style="4" customWidth="1"/>
    <col min="13571" max="13571" width="20.21875" style="4" customWidth="1"/>
    <col min="13572" max="13572" width="12.44140625" style="4" customWidth="1"/>
    <col min="13573" max="13573" width="13.6640625" style="4" customWidth="1"/>
    <col min="13574" max="13574" width="17.88671875" style="4" customWidth="1"/>
    <col min="13575" max="13575" width="5.21875" style="4" customWidth="1"/>
    <col min="13576" max="13577" width="21" style="4" bestFit="1" customWidth="1"/>
    <col min="13578" max="13578" width="12.109375" style="4" customWidth="1"/>
    <col min="13579" max="13579" width="21" style="4" bestFit="1" customWidth="1"/>
    <col min="13580" max="13580" width="17.109375" style="4" bestFit="1" customWidth="1"/>
    <col min="13581" max="13582" width="2.88671875" style="4" customWidth="1"/>
    <col min="13583" max="13583" width="5.21875" style="4" customWidth="1"/>
    <col min="13584" max="13585" width="2.88671875" style="4" customWidth="1"/>
    <col min="13586" max="13586" width="5.33203125" style="4" customWidth="1"/>
    <col min="13587" max="13588" width="2.88671875" style="4" customWidth="1"/>
    <col min="13589" max="13589" width="5.33203125" style="4" customWidth="1"/>
    <col min="13590" max="13591" width="2.88671875" style="4" customWidth="1"/>
    <col min="13592" max="13592" width="13.6640625" style="4" customWidth="1"/>
    <col min="13593" max="13593" width="3.109375" style="4" customWidth="1"/>
    <col min="13594" max="13594" width="15" style="4" customWidth="1"/>
    <col min="13595" max="13595" width="12.44140625" style="4" customWidth="1"/>
    <col min="13596" max="13596" width="21.5546875" style="4" bestFit="1" customWidth="1"/>
    <col min="13597" max="13597" width="5.109375" style="4" customWidth="1"/>
    <col min="13598" max="13598" width="15" style="4" customWidth="1"/>
    <col min="13599" max="13599" width="13.33203125" style="4" customWidth="1"/>
    <col min="13600" max="13600" width="15.6640625" style="4" customWidth="1"/>
    <col min="13601" max="13601" width="16.109375" style="4" customWidth="1"/>
    <col min="13602" max="13824" width="9" style="4"/>
    <col min="13825" max="13825" width="1.77734375" style="4" customWidth="1"/>
    <col min="13826" max="13826" width="4.44140625" style="4" customWidth="1"/>
    <col min="13827" max="13827" width="20.21875" style="4" customWidth="1"/>
    <col min="13828" max="13828" width="12.44140625" style="4" customWidth="1"/>
    <col min="13829" max="13829" width="13.6640625" style="4" customWidth="1"/>
    <col min="13830" max="13830" width="17.88671875" style="4" customWidth="1"/>
    <col min="13831" max="13831" width="5.21875" style="4" customWidth="1"/>
    <col min="13832" max="13833" width="21" style="4" bestFit="1" customWidth="1"/>
    <col min="13834" max="13834" width="12.109375" style="4" customWidth="1"/>
    <col min="13835" max="13835" width="21" style="4" bestFit="1" customWidth="1"/>
    <col min="13836" max="13836" width="17.109375" style="4" bestFit="1" customWidth="1"/>
    <col min="13837" max="13838" width="2.88671875" style="4" customWidth="1"/>
    <col min="13839" max="13839" width="5.21875" style="4" customWidth="1"/>
    <col min="13840" max="13841" width="2.88671875" style="4" customWidth="1"/>
    <col min="13842" max="13842" width="5.33203125" style="4" customWidth="1"/>
    <col min="13843" max="13844" width="2.88671875" style="4" customWidth="1"/>
    <col min="13845" max="13845" width="5.33203125" style="4" customWidth="1"/>
    <col min="13846" max="13847" width="2.88671875" style="4" customWidth="1"/>
    <col min="13848" max="13848" width="13.6640625" style="4" customWidth="1"/>
    <col min="13849" max="13849" width="3.109375" style="4" customWidth="1"/>
    <col min="13850" max="13850" width="15" style="4" customWidth="1"/>
    <col min="13851" max="13851" width="12.44140625" style="4" customWidth="1"/>
    <col min="13852" max="13852" width="21.5546875" style="4" bestFit="1" customWidth="1"/>
    <col min="13853" max="13853" width="5.109375" style="4" customWidth="1"/>
    <col min="13854" max="13854" width="15" style="4" customWidth="1"/>
    <col min="13855" max="13855" width="13.33203125" style="4" customWidth="1"/>
    <col min="13856" max="13856" width="15.6640625" style="4" customWidth="1"/>
    <col min="13857" max="13857" width="16.109375" style="4" customWidth="1"/>
    <col min="13858" max="14080" width="9" style="4"/>
    <col min="14081" max="14081" width="1.77734375" style="4" customWidth="1"/>
    <col min="14082" max="14082" width="4.44140625" style="4" customWidth="1"/>
    <col min="14083" max="14083" width="20.21875" style="4" customWidth="1"/>
    <col min="14084" max="14084" width="12.44140625" style="4" customWidth="1"/>
    <col min="14085" max="14085" width="13.6640625" style="4" customWidth="1"/>
    <col min="14086" max="14086" width="17.88671875" style="4" customWidth="1"/>
    <col min="14087" max="14087" width="5.21875" style="4" customWidth="1"/>
    <col min="14088" max="14089" width="21" style="4" bestFit="1" customWidth="1"/>
    <col min="14090" max="14090" width="12.109375" style="4" customWidth="1"/>
    <col min="14091" max="14091" width="21" style="4" bestFit="1" customWidth="1"/>
    <col min="14092" max="14092" width="17.109375" style="4" bestFit="1" customWidth="1"/>
    <col min="14093" max="14094" width="2.88671875" style="4" customWidth="1"/>
    <col min="14095" max="14095" width="5.21875" style="4" customWidth="1"/>
    <col min="14096" max="14097" width="2.88671875" style="4" customWidth="1"/>
    <col min="14098" max="14098" width="5.33203125" style="4" customWidth="1"/>
    <col min="14099" max="14100" width="2.88671875" style="4" customWidth="1"/>
    <col min="14101" max="14101" width="5.33203125" style="4" customWidth="1"/>
    <col min="14102" max="14103" width="2.88671875" style="4" customWidth="1"/>
    <col min="14104" max="14104" width="13.6640625" style="4" customWidth="1"/>
    <col min="14105" max="14105" width="3.109375" style="4" customWidth="1"/>
    <col min="14106" max="14106" width="15" style="4" customWidth="1"/>
    <col min="14107" max="14107" width="12.44140625" style="4" customWidth="1"/>
    <col min="14108" max="14108" width="21.5546875" style="4" bestFit="1" customWidth="1"/>
    <col min="14109" max="14109" width="5.109375" style="4" customWidth="1"/>
    <col min="14110" max="14110" width="15" style="4" customWidth="1"/>
    <col min="14111" max="14111" width="13.33203125" style="4" customWidth="1"/>
    <col min="14112" max="14112" width="15.6640625" style="4" customWidth="1"/>
    <col min="14113" max="14113" width="16.109375" style="4" customWidth="1"/>
    <col min="14114" max="14336" width="9" style="4"/>
    <col min="14337" max="14337" width="1.77734375" style="4" customWidth="1"/>
    <col min="14338" max="14338" width="4.44140625" style="4" customWidth="1"/>
    <col min="14339" max="14339" width="20.21875" style="4" customWidth="1"/>
    <col min="14340" max="14340" width="12.44140625" style="4" customWidth="1"/>
    <col min="14341" max="14341" width="13.6640625" style="4" customWidth="1"/>
    <col min="14342" max="14342" width="17.88671875" style="4" customWidth="1"/>
    <col min="14343" max="14343" width="5.21875" style="4" customWidth="1"/>
    <col min="14344" max="14345" width="21" style="4" bestFit="1" customWidth="1"/>
    <col min="14346" max="14346" width="12.109375" style="4" customWidth="1"/>
    <col min="14347" max="14347" width="21" style="4" bestFit="1" customWidth="1"/>
    <col min="14348" max="14348" width="17.109375" style="4" bestFit="1" customWidth="1"/>
    <col min="14349" max="14350" width="2.88671875" style="4" customWidth="1"/>
    <col min="14351" max="14351" width="5.21875" style="4" customWidth="1"/>
    <col min="14352" max="14353" width="2.88671875" style="4" customWidth="1"/>
    <col min="14354" max="14354" width="5.33203125" style="4" customWidth="1"/>
    <col min="14355" max="14356" width="2.88671875" style="4" customWidth="1"/>
    <col min="14357" max="14357" width="5.33203125" style="4" customWidth="1"/>
    <col min="14358" max="14359" width="2.88671875" style="4" customWidth="1"/>
    <col min="14360" max="14360" width="13.6640625" style="4" customWidth="1"/>
    <col min="14361" max="14361" width="3.109375" style="4" customWidth="1"/>
    <col min="14362" max="14362" width="15" style="4" customWidth="1"/>
    <col min="14363" max="14363" width="12.44140625" style="4" customWidth="1"/>
    <col min="14364" max="14364" width="21.5546875" style="4" bestFit="1" customWidth="1"/>
    <col min="14365" max="14365" width="5.109375" style="4" customWidth="1"/>
    <col min="14366" max="14366" width="15" style="4" customWidth="1"/>
    <col min="14367" max="14367" width="13.33203125" style="4" customWidth="1"/>
    <col min="14368" max="14368" width="15.6640625" style="4" customWidth="1"/>
    <col min="14369" max="14369" width="16.109375" style="4" customWidth="1"/>
    <col min="14370" max="14592" width="9" style="4"/>
    <col min="14593" max="14593" width="1.77734375" style="4" customWidth="1"/>
    <col min="14594" max="14594" width="4.44140625" style="4" customWidth="1"/>
    <col min="14595" max="14595" width="20.21875" style="4" customWidth="1"/>
    <col min="14596" max="14596" width="12.44140625" style="4" customWidth="1"/>
    <col min="14597" max="14597" width="13.6640625" style="4" customWidth="1"/>
    <col min="14598" max="14598" width="17.88671875" style="4" customWidth="1"/>
    <col min="14599" max="14599" width="5.21875" style="4" customWidth="1"/>
    <col min="14600" max="14601" width="21" style="4" bestFit="1" customWidth="1"/>
    <col min="14602" max="14602" width="12.109375" style="4" customWidth="1"/>
    <col min="14603" max="14603" width="21" style="4" bestFit="1" customWidth="1"/>
    <col min="14604" max="14604" width="17.109375" style="4" bestFit="1" customWidth="1"/>
    <col min="14605" max="14606" width="2.88671875" style="4" customWidth="1"/>
    <col min="14607" max="14607" width="5.21875" style="4" customWidth="1"/>
    <col min="14608" max="14609" width="2.88671875" style="4" customWidth="1"/>
    <col min="14610" max="14610" width="5.33203125" style="4" customWidth="1"/>
    <col min="14611" max="14612" width="2.88671875" style="4" customWidth="1"/>
    <col min="14613" max="14613" width="5.33203125" style="4" customWidth="1"/>
    <col min="14614" max="14615" width="2.88671875" style="4" customWidth="1"/>
    <col min="14616" max="14616" width="13.6640625" style="4" customWidth="1"/>
    <col min="14617" max="14617" width="3.109375" style="4" customWidth="1"/>
    <col min="14618" max="14618" width="15" style="4" customWidth="1"/>
    <col min="14619" max="14619" width="12.44140625" style="4" customWidth="1"/>
    <col min="14620" max="14620" width="21.5546875" style="4" bestFit="1" customWidth="1"/>
    <col min="14621" max="14621" width="5.109375" style="4" customWidth="1"/>
    <col min="14622" max="14622" width="15" style="4" customWidth="1"/>
    <col min="14623" max="14623" width="13.33203125" style="4" customWidth="1"/>
    <col min="14624" max="14624" width="15.6640625" style="4" customWidth="1"/>
    <col min="14625" max="14625" width="16.109375" style="4" customWidth="1"/>
    <col min="14626" max="14848" width="9" style="4"/>
    <col min="14849" max="14849" width="1.77734375" style="4" customWidth="1"/>
    <col min="14850" max="14850" width="4.44140625" style="4" customWidth="1"/>
    <col min="14851" max="14851" width="20.21875" style="4" customWidth="1"/>
    <col min="14852" max="14852" width="12.44140625" style="4" customWidth="1"/>
    <col min="14853" max="14853" width="13.6640625" style="4" customWidth="1"/>
    <col min="14854" max="14854" width="17.88671875" style="4" customWidth="1"/>
    <col min="14855" max="14855" width="5.21875" style="4" customWidth="1"/>
    <col min="14856" max="14857" width="21" style="4" bestFit="1" customWidth="1"/>
    <col min="14858" max="14858" width="12.109375" style="4" customWidth="1"/>
    <col min="14859" max="14859" width="21" style="4" bestFit="1" customWidth="1"/>
    <col min="14860" max="14860" width="17.109375" style="4" bestFit="1" customWidth="1"/>
    <col min="14861" max="14862" width="2.88671875" style="4" customWidth="1"/>
    <col min="14863" max="14863" width="5.21875" style="4" customWidth="1"/>
    <col min="14864" max="14865" width="2.88671875" style="4" customWidth="1"/>
    <col min="14866" max="14866" width="5.33203125" style="4" customWidth="1"/>
    <col min="14867" max="14868" width="2.88671875" style="4" customWidth="1"/>
    <col min="14869" max="14869" width="5.33203125" style="4" customWidth="1"/>
    <col min="14870" max="14871" width="2.88671875" style="4" customWidth="1"/>
    <col min="14872" max="14872" width="13.6640625" style="4" customWidth="1"/>
    <col min="14873" max="14873" width="3.109375" style="4" customWidth="1"/>
    <col min="14874" max="14874" width="15" style="4" customWidth="1"/>
    <col min="14875" max="14875" width="12.44140625" style="4" customWidth="1"/>
    <col min="14876" max="14876" width="21.5546875" style="4" bestFit="1" customWidth="1"/>
    <col min="14877" max="14877" width="5.109375" style="4" customWidth="1"/>
    <col min="14878" max="14878" width="15" style="4" customWidth="1"/>
    <col min="14879" max="14879" width="13.33203125" style="4" customWidth="1"/>
    <col min="14880" max="14880" width="15.6640625" style="4" customWidth="1"/>
    <col min="14881" max="14881" width="16.109375" style="4" customWidth="1"/>
    <col min="14882" max="15104" width="9" style="4"/>
    <col min="15105" max="15105" width="1.77734375" style="4" customWidth="1"/>
    <col min="15106" max="15106" width="4.44140625" style="4" customWidth="1"/>
    <col min="15107" max="15107" width="20.21875" style="4" customWidth="1"/>
    <col min="15108" max="15108" width="12.44140625" style="4" customWidth="1"/>
    <col min="15109" max="15109" width="13.6640625" style="4" customWidth="1"/>
    <col min="15110" max="15110" width="17.88671875" style="4" customWidth="1"/>
    <col min="15111" max="15111" width="5.21875" style="4" customWidth="1"/>
    <col min="15112" max="15113" width="21" style="4" bestFit="1" customWidth="1"/>
    <col min="15114" max="15114" width="12.109375" style="4" customWidth="1"/>
    <col min="15115" max="15115" width="21" style="4" bestFit="1" customWidth="1"/>
    <col min="15116" max="15116" width="17.109375" style="4" bestFit="1" customWidth="1"/>
    <col min="15117" max="15118" width="2.88671875" style="4" customWidth="1"/>
    <col min="15119" max="15119" width="5.21875" style="4" customWidth="1"/>
    <col min="15120" max="15121" width="2.88671875" style="4" customWidth="1"/>
    <col min="15122" max="15122" width="5.33203125" style="4" customWidth="1"/>
    <col min="15123" max="15124" width="2.88671875" style="4" customWidth="1"/>
    <col min="15125" max="15125" width="5.33203125" style="4" customWidth="1"/>
    <col min="15126" max="15127" width="2.88671875" style="4" customWidth="1"/>
    <col min="15128" max="15128" width="13.6640625" style="4" customWidth="1"/>
    <col min="15129" max="15129" width="3.109375" style="4" customWidth="1"/>
    <col min="15130" max="15130" width="15" style="4" customWidth="1"/>
    <col min="15131" max="15131" width="12.44140625" style="4" customWidth="1"/>
    <col min="15132" max="15132" width="21.5546875" style="4" bestFit="1" customWidth="1"/>
    <col min="15133" max="15133" width="5.109375" style="4" customWidth="1"/>
    <col min="15134" max="15134" width="15" style="4" customWidth="1"/>
    <col min="15135" max="15135" width="13.33203125" style="4" customWidth="1"/>
    <col min="15136" max="15136" width="15.6640625" style="4" customWidth="1"/>
    <col min="15137" max="15137" width="16.109375" style="4" customWidth="1"/>
    <col min="15138" max="15360" width="9" style="4"/>
    <col min="15361" max="15361" width="1.77734375" style="4" customWidth="1"/>
    <col min="15362" max="15362" width="4.44140625" style="4" customWidth="1"/>
    <col min="15363" max="15363" width="20.21875" style="4" customWidth="1"/>
    <col min="15364" max="15364" width="12.44140625" style="4" customWidth="1"/>
    <col min="15365" max="15365" width="13.6640625" style="4" customWidth="1"/>
    <col min="15366" max="15366" width="17.88671875" style="4" customWidth="1"/>
    <col min="15367" max="15367" width="5.21875" style="4" customWidth="1"/>
    <col min="15368" max="15369" width="21" style="4" bestFit="1" customWidth="1"/>
    <col min="15370" max="15370" width="12.109375" style="4" customWidth="1"/>
    <col min="15371" max="15371" width="21" style="4" bestFit="1" customWidth="1"/>
    <col min="15372" max="15372" width="17.109375" style="4" bestFit="1" customWidth="1"/>
    <col min="15373" max="15374" width="2.88671875" style="4" customWidth="1"/>
    <col min="15375" max="15375" width="5.21875" style="4" customWidth="1"/>
    <col min="15376" max="15377" width="2.88671875" style="4" customWidth="1"/>
    <col min="15378" max="15378" width="5.33203125" style="4" customWidth="1"/>
    <col min="15379" max="15380" width="2.88671875" style="4" customWidth="1"/>
    <col min="15381" max="15381" width="5.33203125" style="4" customWidth="1"/>
    <col min="15382" max="15383" width="2.88671875" style="4" customWidth="1"/>
    <col min="15384" max="15384" width="13.6640625" style="4" customWidth="1"/>
    <col min="15385" max="15385" width="3.109375" style="4" customWidth="1"/>
    <col min="15386" max="15386" width="15" style="4" customWidth="1"/>
    <col min="15387" max="15387" width="12.44140625" style="4" customWidth="1"/>
    <col min="15388" max="15388" width="21.5546875" style="4" bestFit="1" customWidth="1"/>
    <col min="15389" max="15389" width="5.109375" style="4" customWidth="1"/>
    <col min="15390" max="15390" width="15" style="4" customWidth="1"/>
    <col min="15391" max="15391" width="13.33203125" style="4" customWidth="1"/>
    <col min="15392" max="15392" width="15.6640625" style="4" customWidth="1"/>
    <col min="15393" max="15393" width="16.109375" style="4" customWidth="1"/>
    <col min="15394" max="15616" width="9" style="4"/>
    <col min="15617" max="15617" width="1.77734375" style="4" customWidth="1"/>
    <col min="15618" max="15618" width="4.44140625" style="4" customWidth="1"/>
    <col min="15619" max="15619" width="20.21875" style="4" customWidth="1"/>
    <col min="15620" max="15620" width="12.44140625" style="4" customWidth="1"/>
    <col min="15621" max="15621" width="13.6640625" style="4" customWidth="1"/>
    <col min="15622" max="15622" width="17.88671875" style="4" customWidth="1"/>
    <col min="15623" max="15623" width="5.21875" style="4" customWidth="1"/>
    <col min="15624" max="15625" width="21" style="4" bestFit="1" customWidth="1"/>
    <col min="15626" max="15626" width="12.109375" style="4" customWidth="1"/>
    <col min="15627" max="15627" width="21" style="4" bestFit="1" customWidth="1"/>
    <col min="15628" max="15628" width="17.109375" style="4" bestFit="1" customWidth="1"/>
    <col min="15629" max="15630" width="2.88671875" style="4" customWidth="1"/>
    <col min="15631" max="15631" width="5.21875" style="4" customWidth="1"/>
    <col min="15632" max="15633" width="2.88671875" style="4" customWidth="1"/>
    <col min="15634" max="15634" width="5.33203125" style="4" customWidth="1"/>
    <col min="15635" max="15636" width="2.88671875" style="4" customWidth="1"/>
    <col min="15637" max="15637" width="5.33203125" style="4" customWidth="1"/>
    <col min="15638" max="15639" width="2.88671875" style="4" customWidth="1"/>
    <col min="15640" max="15640" width="13.6640625" style="4" customWidth="1"/>
    <col min="15641" max="15641" width="3.109375" style="4" customWidth="1"/>
    <col min="15642" max="15642" width="15" style="4" customWidth="1"/>
    <col min="15643" max="15643" width="12.44140625" style="4" customWidth="1"/>
    <col min="15644" max="15644" width="21.5546875" style="4" bestFit="1" customWidth="1"/>
    <col min="15645" max="15645" width="5.109375" style="4" customWidth="1"/>
    <col min="15646" max="15646" width="15" style="4" customWidth="1"/>
    <col min="15647" max="15647" width="13.33203125" style="4" customWidth="1"/>
    <col min="15648" max="15648" width="15.6640625" style="4" customWidth="1"/>
    <col min="15649" max="15649" width="16.109375" style="4" customWidth="1"/>
    <col min="15650" max="15872" width="9" style="4"/>
    <col min="15873" max="15873" width="1.77734375" style="4" customWidth="1"/>
    <col min="15874" max="15874" width="4.44140625" style="4" customWidth="1"/>
    <col min="15875" max="15875" width="20.21875" style="4" customWidth="1"/>
    <col min="15876" max="15876" width="12.44140625" style="4" customWidth="1"/>
    <col min="15877" max="15877" width="13.6640625" style="4" customWidth="1"/>
    <col min="15878" max="15878" width="17.88671875" style="4" customWidth="1"/>
    <col min="15879" max="15879" width="5.21875" style="4" customWidth="1"/>
    <col min="15880" max="15881" width="21" style="4" bestFit="1" customWidth="1"/>
    <col min="15882" max="15882" width="12.109375" style="4" customWidth="1"/>
    <col min="15883" max="15883" width="21" style="4" bestFit="1" customWidth="1"/>
    <col min="15884" max="15884" width="17.109375" style="4" bestFit="1" customWidth="1"/>
    <col min="15885" max="15886" width="2.88671875" style="4" customWidth="1"/>
    <col min="15887" max="15887" width="5.21875" style="4" customWidth="1"/>
    <col min="15888" max="15889" width="2.88671875" style="4" customWidth="1"/>
    <col min="15890" max="15890" width="5.33203125" style="4" customWidth="1"/>
    <col min="15891" max="15892" width="2.88671875" style="4" customWidth="1"/>
    <col min="15893" max="15893" width="5.33203125" style="4" customWidth="1"/>
    <col min="15894" max="15895" width="2.88671875" style="4" customWidth="1"/>
    <col min="15896" max="15896" width="13.6640625" style="4" customWidth="1"/>
    <col min="15897" max="15897" width="3.109375" style="4" customWidth="1"/>
    <col min="15898" max="15898" width="15" style="4" customWidth="1"/>
    <col min="15899" max="15899" width="12.44140625" style="4" customWidth="1"/>
    <col min="15900" max="15900" width="21.5546875" style="4" bestFit="1" customWidth="1"/>
    <col min="15901" max="15901" width="5.109375" style="4" customWidth="1"/>
    <col min="15902" max="15902" width="15" style="4" customWidth="1"/>
    <col min="15903" max="15903" width="13.33203125" style="4" customWidth="1"/>
    <col min="15904" max="15904" width="15.6640625" style="4" customWidth="1"/>
    <col min="15905" max="15905" width="16.109375" style="4" customWidth="1"/>
    <col min="15906" max="16128" width="9" style="4"/>
    <col min="16129" max="16129" width="1.77734375" style="4" customWidth="1"/>
    <col min="16130" max="16130" width="4.44140625" style="4" customWidth="1"/>
    <col min="16131" max="16131" width="20.21875" style="4" customWidth="1"/>
    <col min="16132" max="16132" width="12.44140625" style="4" customWidth="1"/>
    <col min="16133" max="16133" width="13.6640625" style="4" customWidth="1"/>
    <col min="16134" max="16134" width="17.88671875" style="4" customWidth="1"/>
    <col min="16135" max="16135" width="5.21875" style="4" customWidth="1"/>
    <col min="16136" max="16137" width="21" style="4" bestFit="1" customWidth="1"/>
    <col min="16138" max="16138" width="12.109375" style="4" customWidth="1"/>
    <col min="16139" max="16139" width="21" style="4" bestFit="1" customWidth="1"/>
    <col min="16140" max="16140" width="17.109375" style="4" bestFit="1" customWidth="1"/>
    <col min="16141" max="16142" width="2.88671875" style="4" customWidth="1"/>
    <col min="16143" max="16143" width="5.21875" style="4" customWidth="1"/>
    <col min="16144" max="16145" width="2.88671875" style="4" customWidth="1"/>
    <col min="16146" max="16146" width="5.33203125" style="4" customWidth="1"/>
    <col min="16147" max="16148" width="2.88671875" style="4" customWidth="1"/>
    <col min="16149" max="16149" width="5.33203125" style="4" customWidth="1"/>
    <col min="16150" max="16151" width="2.88671875" style="4" customWidth="1"/>
    <col min="16152" max="16152" width="13.6640625" style="4" customWidth="1"/>
    <col min="16153" max="16153" width="3.109375" style="4" customWidth="1"/>
    <col min="16154" max="16154" width="15" style="4" customWidth="1"/>
    <col min="16155" max="16155" width="12.44140625" style="4" customWidth="1"/>
    <col min="16156" max="16156" width="21.5546875" style="4" bestFit="1" customWidth="1"/>
    <col min="16157" max="16157" width="5.109375" style="4" customWidth="1"/>
    <col min="16158" max="16158" width="15" style="4" customWidth="1"/>
    <col min="16159" max="16159" width="13.33203125" style="4" customWidth="1"/>
    <col min="16160" max="16160" width="15.6640625" style="4" customWidth="1"/>
    <col min="16161" max="16161" width="16.109375" style="4" customWidth="1"/>
    <col min="16162" max="16384" width="9" style="4"/>
  </cols>
  <sheetData>
    <row r="2" spans="2:31" ht="39.9" customHeight="1" thickBot="1">
      <c r="B2" s="1" t="s">
        <v>87</v>
      </c>
      <c r="C2" s="2"/>
      <c r="D2" s="2"/>
      <c r="E2" s="3"/>
      <c r="F2" s="3"/>
      <c r="G2" s="2"/>
      <c r="I2" s="5"/>
      <c r="J2" s="2"/>
      <c r="K2" s="2"/>
      <c r="L2" s="2"/>
      <c r="M2" s="2"/>
      <c r="N2" s="2"/>
      <c r="O2" s="2"/>
      <c r="P2" s="2"/>
      <c r="Q2" s="2"/>
      <c r="R2" s="2"/>
      <c r="S2" s="2"/>
      <c r="T2" s="2"/>
      <c r="U2" s="2"/>
      <c r="V2" s="2"/>
      <c r="W2" s="2"/>
      <c r="X2" s="2"/>
      <c r="Y2" s="2"/>
      <c r="Z2" s="2"/>
      <c r="AA2" s="6"/>
      <c r="AE2" s="7"/>
    </row>
    <row r="3" spans="2:31" ht="25.5" customHeight="1">
      <c r="B3" s="304" t="s">
        <v>70</v>
      </c>
      <c r="C3" s="305"/>
      <c r="D3" s="306"/>
      <c r="E3" s="148" t="s">
        <v>71</v>
      </c>
      <c r="F3" s="149"/>
      <c r="G3" s="149"/>
      <c r="H3" s="149"/>
      <c r="I3" s="149"/>
      <c r="J3" s="150"/>
      <c r="K3" s="304" t="s">
        <v>0</v>
      </c>
      <c r="L3" s="306"/>
      <c r="M3" s="148" t="s">
        <v>63</v>
      </c>
      <c r="N3" s="155"/>
      <c r="O3" s="155"/>
      <c r="P3" s="155"/>
      <c r="Q3" s="155"/>
      <c r="R3" s="155"/>
      <c r="S3" s="155"/>
      <c r="T3" s="155"/>
      <c r="U3" s="155"/>
      <c r="V3" s="155"/>
      <c r="W3" s="155"/>
      <c r="X3" s="155"/>
      <c r="Y3" s="155"/>
      <c r="Z3" s="156"/>
      <c r="AA3" s="157"/>
      <c r="AB3" s="2"/>
      <c r="AC3" s="2"/>
    </row>
    <row r="4" spans="2:31" ht="25.5" customHeight="1">
      <c r="B4" s="284" t="s">
        <v>69</v>
      </c>
      <c r="C4" s="285"/>
      <c r="D4" s="286"/>
      <c r="E4" s="151" t="s">
        <v>64</v>
      </c>
      <c r="F4" s="152"/>
      <c r="G4" s="152"/>
      <c r="H4" s="153"/>
      <c r="I4" s="153"/>
      <c r="J4" s="153"/>
      <c r="K4" s="307" t="s">
        <v>67</v>
      </c>
      <c r="L4" s="308"/>
      <c r="M4" s="134" t="s">
        <v>75</v>
      </c>
      <c r="N4" s="131"/>
      <c r="O4" s="131"/>
      <c r="P4" s="131"/>
      <c r="Q4" s="131"/>
      <c r="R4" s="131"/>
      <c r="S4" s="131"/>
      <c r="T4" s="131"/>
      <c r="U4" s="131"/>
      <c r="V4" s="131"/>
      <c r="W4" s="131"/>
      <c r="X4" s="131"/>
      <c r="Y4" s="131"/>
      <c r="Z4" s="136"/>
      <c r="AA4" s="137"/>
      <c r="AB4" s="2"/>
      <c r="AC4" s="2"/>
    </row>
    <row r="5" spans="2:31" ht="25.5" customHeight="1">
      <c r="B5" s="284" t="s">
        <v>2</v>
      </c>
      <c r="C5" s="285"/>
      <c r="D5" s="286"/>
      <c r="E5" s="146" t="s">
        <v>83</v>
      </c>
      <c r="F5" s="147"/>
      <c r="G5" s="138"/>
      <c r="H5" s="138"/>
      <c r="I5" s="138"/>
      <c r="J5" s="138"/>
      <c r="K5" s="309" t="s">
        <v>68</v>
      </c>
      <c r="L5" s="310"/>
      <c r="M5" s="131" t="s">
        <v>75</v>
      </c>
      <c r="N5" s="132"/>
      <c r="O5" s="132"/>
      <c r="P5" s="132"/>
      <c r="Q5" s="138"/>
      <c r="R5" s="138"/>
      <c r="S5" s="138"/>
      <c r="T5" s="138"/>
      <c r="U5" s="138"/>
      <c r="V5" s="138"/>
      <c r="W5" s="138"/>
      <c r="X5" s="138"/>
      <c r="Y5" s="138"/>
      <c r="Z5" s="139"/>
      <c r="AA5" s="140"/>
      <c r="AB5" s="2"/>
      <c r="AC5" s="2"/>
    </row>
    <row r="6" spans="2:31" ht="25.5" customHeight="1">
      <c r="B6" s="284" t="s">
        <v>3</v>
      </c>
      <c r="C6" s="285"/>
      <c r="D6" s="286"/>
      <c r="E6" s="134"/>
      <c r="F6" s="141"/>
      <c r="G6" s="141"/>
      <c r="H6" s="141"/>
      <c r="I6" s="141"/>
      <c r="J6" s="141"/>
      <c r="K6" s="287" t="s">
        <v>66</v>
      </c>
      <c r="L6" s="288"/>
      <c r="M6" s="131" t="s">
        <v>76</v>
      </c>
      <c r="N6" s="131"/>
      <c r="O6" s="131"/>
      <c r="P6" s="131"/>
      <c r="Q6" s="141"/>
      <c r="R6" s="141"/>
      <c r="S6" s="141"/>
      <c r="T6" s="141"/>
      <c r="U6" s="141"/>
      <c r="V6" s="141"/>
      <c r="W6" s="141"/>
      <c r="X6" s="141"/>
      <c r="Y6" s="138"/>
      <c r="Z6" s="139"/>
      <c r="AA6" s="140"/>
      <c r="AB6" s="2"/>
      <c r="AC6" s="2"/>
      <c r="AD6" s="2"/>
    </row>
    <row r="7" spans="2:31" ht="25.5" customHeight="1" thickBot="1">
      <c r="B7" s="289" t="s">
        <v>1</v>
      </c>
      <c r="C7" s="290"/>
      <c r="D7" s="291"/>
      <c r="E7" s="154" t="s">
        <v>65</v>
      </c>
      <c r="F7" s="142"/>
      <c r="G7" s="142"/>
      <c r="H7" s="143"/>
      <c r="I7" s="143"/>
      <c r="J7" s="143"/>
      <c r="K7" s="292" t="s">
        <v>4</v>
      </c>
      <c r="L7" s="293"/>
      <c r="M7" s="135" t="s">
        <v>77</v>
      </c>
      <c r="N7" s="133"/>
      <c r="O7" s="133"/>
      <c r="P7" s="133"/>
      <c r="Q7" s="142"/>
      <c r="R7" s="142"/>
      <c r="S7" s="142"/>
      <c r="T7" s="142"/>
      <c r="U7" s="142"/>
      <c r="V7" s="142"/>
      <c r="W7" s="142"/>
      <c r="X7" s="143"/>
      <c r="Y7" s="143"/>
      <c r="Z7" s="144"/>
      <c r="AA7" s="145"/>
      <c r="AB7" s="8"/>
      <c r="AC7" s="8"/>
      <c r="AD7" s="294"/>
      <c r="AE7" s="294"/>
    </row>
    <row r="8" spans="2:31" ht="14.25" customHeight="1" thickBot="1">
      <c r="B8" s="2"/>
      <c r="C8" s="2"/>
      <c r="D8" s="2"/>
      <c r="E8" s="3"/>
      <c r="F8" s="3"/>
      <c r="G8" s="2"/>
      <c r="H8" s="2"/>
      <c r="I8" s="2"/>
      <c r="J8" s="2"/>
      <c r="K8" s="2"/>
      <c r="L8" s="2"/>
      <c r="M8" s="2"/>
      <c r="N8" s="2"/>
      <c r="O8" s="2"/>
      <c r="P8" s="2"/>
      <c r="Q8" s="2"/>
      <c r="R8" s="2"/>
      <c r="S8" s="2"/>
      <c r="T8" s="2"/>
      <c r="U8" s="2"/>
      <c r="V8" s="2"/>
      <c r="W8" s="2"/>
      <c r="X8" s="2"/>
      <c r="Y8" s="2"/>
      <c r="Z8" s="2"/>
      <c r="AA8" s="6"/>
      <c r="AB8" s="2"/>
      <c r="AC8" s="2"/>
      <c r="AD8" s="294"/>
      <c r="AE8" s="294"/>
    </row>
    <row r="9" spans="2:31" s="2" customFormat="1" ht="39.9" customHeight="1">
      <c r="B9" s="228" t="s">
        <v>5</v>
      </c>
      <c r="C9" s="230" t="s">
        <v>6</v>
      </c>
      <c r="D9" s="296"/>
      <c r="E9" s="299" t="s">
        <v>7</v>
      </c>
      <c r="F9" s="300"/>
      <c r="G9" s="236" t="s">
        <v>8</v>
      </c>
      <c r="H9" s="9" t="s">
        <v>9</v>
      </c>
      <c r="I9" s="10" t="s">
        <v>10</v>
      </c>
      <c r="J9" s="11" t="s">
        <v>11</v>
      </c>
      <c r="K9" s="12" t="s">
        <v>12</v>
      </c>
      <c r="L9" s="302" t="s">
        <v>13</v>
      </c>
      <c r="M9" s="303"/>
      <c r="N9" s="303"/>
      <c r="O9" s="303"/>
      <c r="P9" s="303"/>
      <c r="Q9" s="303"/>
      <c r="R9" s="303"/>
      <c r="S9" s="303"/>
      <c r="T9" s="303"/>
      <c r="U9" s="303"/>
      <c r="V9" s="303"/>
      <c r="W9" s="303"/>
      <c r="X9" s="303"/>
      <c r="Y9" s="303"/>
      <c r="Z9" s="9" t="s">
        <v>14</v>
      </c>
      <c r="AA9" s="13" t="s">
        <v>15</v>
      </c>
      <c r="AB9" s="14" t="s">
        <v>16</v>
      </c>
      <c r="AC9" s="15"/>
      <c r="AD9" s="16"/>
      <c r="AE9" s="16"/>
    </row>
    <row r="10" spans="2:31" s="2" customFormat="1" ht="39" customHeight="1" thickBot="1">
      <c r="B10" s="295"/>
      <c r="C10" s="297"/>
      <c r="D10" s="298"/>
      <c r="E10" s="17" t="s">
        <v>17</v>
      </c>
      <c r="F10" s="18" t="s">
        <v>18</v>
      </c>
      <c r="G10" s="301"/>
      <c r="H10" s="19" t="s">
        <v>19</v>
      </c>
      <c r="I10" s="20" t="s">
        <v>20</v>
      </c>
      <c r="J10" s="21" t="s">
        <v>21</v>
      </c>
      <c r="K10" s="22" t="s">
        <v>22</v>
      </c>
      <c r="L10" s="23" t="s">
        <v>23</v>
      </c>
      <c r="M10" s="24"/>
      <c r="N10" s="24"/>
      <c r="O10" s="24" t="s">
        <v>24</v>
      </c>
      <c r="P10" s="24"/>
      <c r="Q10" s="24"/>
      <c r="R10" s="24" t="s">
        <v>25</v>
      </c>
      <c r="S10" s="24"/>
      <c r="T10" s="278" t="s">
        <v>26</v>
      </c>
      <c r="U10" s="278"/>
      <c r="V10" s="279"/>
      <c r="W10" s="25"/>
      <c r="X10" s="26" t="s">
        <v>27</v>
      </c>
      <c r="Y10" s="26"/>
      <c r="Z10" s="27" t="s">
        <v>28</v>
      </c>
      <c r="AA10" s="28" t="s">
        <v>29</v>
      </c>
      <c r="AB10" s="29" t="s">
        <v>73</v>
      </c>
      <c r="AC10" s="15"/>
      <c r="AD10" s="16"/>
      <c r="AE10" s="16"/>
    </row>
    <row r="11" spans="2:31" s="2" customFormat="1" ht="21" customHeight="1">
      <c r="B11" s="30"/>
      <c r="C11" s="31" t="s">
        <v>78</v>
      </c>
      <c r="D11" s="32" t="s">
        <v>30</v>
      </c>
      <c r="E11" s="159" t="s">
        <v>79</v>
      </c>
      <c r="F11" s="160" t="s">
        <v>80</v>
      </c>
      <c r="G11" s="161">
        <v>80</v>
      </c>
      <c r="H11" s="265"/>
      <c r="I11" s="266"/>
      <c r="J11" s="266"/>
      <c r="K11" s="266"/>
      <c r="L11" s="105">
        <v>5000000</v>
      </c>
      <c r="M11" s="37" t="s">
        <v>31</v>
      </c>
      <c r="N11" s="38" t="s">
        <v>32</v>
      </c>
      <c r="O11" s="106">
        <f>B18</f>
        <v>25</v>
      </c>
      <c r="P11" s="37" t="s">
        <v>33</v>
      </c>
      <c r="Q11" s="38" t="s">
        <v>32</v>
      </c>
      <c r="R11" s="107">
        <f t="shared" ref="R11:R16" si="0">G11</f>
        <v>80</v>
      </c>
      <c r="S11" s="37" t="s">
        <v>34</v>
      </c>
      <c r="T11" s="38" t="s">
        <v>32</v>
      </c>
      <c r="U11" s="280">
        <v>1.5</v>
      </c>
      <c r="V11" s="281"/>
      <c r="W11" s="38" t="s">
        <v>35</v>
      </c>
      <c r="X11" s="108">
        <f>L11*(O11*0.01)*R11*U11</f>
        <v>150000000</v>
      </c>
      <c r="Y11" s="39" t="s">
        <v>31</v>
      </c>
      <c r="Z11" s="36">
        <f t="shared" ref="Z11:Z17" si="1">X11</f>
        <v>150000000</v>
      </c>
      <c r="AA11" s="40"/>
      <c r="AB11" s="109">
        <f t="shared" ref="AB11:AB17" si="2">ROUNDDOWN(Z11-AA11,-3)</f>
        <v>150000000</v>
      </c>
      <c r="AC11" s="41"/>
      <c r="AD11" s="41"/>
      <c r="AE11" s="41"/>
    </row>
    <row r="12" spans="2:31" s="2" customFormat="1" ht="21" customHeight="1">
      <c r="B12" s="42"/>
      <c r="C12" s="43" t="s">
        <v>78</v>
      </c>
      <c r="D12" s="44" t="s">
        <v>36</v>
      </c>
      <c r="E12" s="162" t="s">
        <v>79</v>
      </c>
      <c r="F12" s="163" t="s">
        <v>80</v>
      </c>
      <c r="G12" s="164">
        <v>10</v>
      </c>
      <c r="H12" s="268"/>
      <c r="I12" s="269"/>
      <c r="J12" s="269"/>
      <c r="K12" s="269"/>
      <c r="L12" s="52">
        <v>5000000</v>
      </c>
      <c r="M12" s="49" t="s">
        <v>31</v>
      </c>
      <c r="N12" s="50" t="s">
        <v>32</v>
      </c>
      <c r="O12" s="110">
        <f>B18</f>
        <v>25</v>
      </c>
      <c r="P12" s="49" t="s">
        <v>33</v>
      </c>
      <c r="Q12" s="50" t="s">
        <v>32</v>
      </c>
      <c r="R12" s="111">
        <f t="shared" si="0"/>
        <v>10</v>
      </c>
      <c r="S12" s="49" t="s">
        <v>34</v>
      </c>
      <c r="T12" s="50" t="s">
        <v>32</v>
      </c>
      <c r="U12" s="282">
        <v>1.5</v>
      </c>
      <c r="V12" s="283"/>
      <c r="W12" s="50" t="s">
        <v>35</v>
      </c>
      <c r="X12" s="112">
        <f>L12*(O12*0.01)*R12*U12</f>
        <v>18750000</v>
      </c>
      <c r="Y12" s="51" t="s">
        <v>31</v>
      </c>
      <c r="Z12" s="48">
        <f t="shared" si="1"/>
        <v>18750000</v>
      </c>
      <c r="AA12" s="53"/>
      <c r="AB12" s="113">
        <f t="shared" si="2"/>
        <v>18750000</v>
      </c>
      <c r="AC12" s="41"/>
      <c r="AD12" s="41"/>
      <c r="AE12" s="41"/>
    </row>
    <row r="13" spans="2:31" s="2" customFormat="1" ht="21" customHeight="1">
      <c r="B13" s="42"/>
      <c r="C13" s="218" t="s">
        <v>85</v>
      </c>
      <c r="D13" s="54" t="s">
        <v>30</v>
      </c>
      <c r="E13" s="165" t="s">
        <v>79</v>
      </c>
      <c r="F13" s="166" t="s">
        <v>80</v>
      </c>
      <c r="G13" s="167">
        <v>80</v>
      </c>
      <c r="H13" s="268"/>
      <c r="I13" s="269"/>
      <c r="J13" s="269"/>
      <c r="K13" s="269"/>
      <c r="L13" s="52">
        <v>6110000</v>
      </c>
      <c r="M13" s="49" t="s">
        <v>31</v>
      </c>
      <c r="N13" s="50" t="s">
        <v>32</v>
      </c>
      <c r="O13" s="110">
        <f>B18</f>
        <v>25</v>
      </c>
      <c r="P13" s="49" t="s">
        <v>33</v>
      </c>
      <c r="Q13" s="50" t="s">
        <v>32</v>
      </c>
      <c r="R13" s="111">
        <f t="shared" si="0"/>
        <v>80</v>
      </c>
      <c r="S13" s="49" t="s">
        <v>34</v>
      </c>
      <c r="T13" s="257"/>
      <c r="U13" s="258"/>
      <c r="V13" s="259"/>
      <c r="W13" s="50" t="s">
        <v>35</v>
      </c>
      <c r="X13" s="112">
        <f>L13*(O13*0.01)*R13</f>
        <v>122200000</v>
      </c>
      <c r="Y13" s="51" t="s">
        <v>31</v>
      </c>
      <c r="Z13" s="48">
        <f t="shared" si="1"/>
        <v>122200000</v>
      </c>
      <c r="AA13" s="59"/>
      <c r="AB13" s="113">
        <f t="shared" si="2"/>
        <v>122200000</v>
      </c>
      <c r="AC13" s="41"/>
      <c r="AD13" s="41"/>
      <c r="AE13" s="41"/>
    </row>
    <row r="14" spans="2:31" s="2" customFormat="1" ht="21" customHeight="1">
      <c r="B14" s="42"/>
      <c r="C14" s="219"/>
      <c r="D14" s="54" t="s">
        <v>36</v>
      </c>
      <c r="E14" s="159" t="s">
        <v>79</v>
      </c>
      <c r="F14" s="160" t="s">
        <v>80</v>
      </c>
      <c r="G14" s="168">
        <v>10</v>
      </c>
      <c r="H14" s="268"/>
      <c r="I14" s="269"/>
      <c r="J14" s="269"/>
      <c r="K14" s="269"/>
      <c r="L14" s="52">
        <v>6110000</v>
      </c>
      <c r="M14" s="62" t="s">
        <v>31</v>
      </c>
      <c r="N14" s="58" t="s">
        <v>32</v>
      </c>
      <c r="O14" s="114">
        <f>B18</f>
        <v>25</v>
      </c>
      <c r="P14" s="62" t="s">
        <v>33</v>
      </c>
      <c r="Q14" s="58" t="s">
        <v>32</v>
      </c>
      <c r="R14" s="115">
        <f t="shared" si="0"/>
        <v>10</v>
      </c>
      <c r="S14" s="62" t="s">
        <v>34</v>
      </c>
      <c r="T14" s="257"/>
      <c r="U14" s="258"/>
      <c r="V14" s="259"/>
      <c r="W14" s="58" t="s">
        <v>35</v>
      </c>
      <c r="X14" s="116">
        <f>L14*(O14*0.01)*R14</f>
        <v>15275000</v>
      </c>
      <c r="Y14" s="63" t="s">
        <v>31</v>
      </c>
      <c r="Z14" s="61">
        <f t="shared" si="1"/>
        <v>15275000</v>
      </c>
      <c r="AA14" s="59"/>
      <c r="AB14" s="117">
        <f t="shared" si="2"/>
        <v>15275000</v>
      </c>
      <c r="AC14" s="41"/>
      <c r="AD14" s="41"/>
      <c r="AE14" s="41"/>
    </row>
    <row r="15" spans="2:31" s="2" customFormat="1" ht="21" customHeight="1">
      <c r="B15" s="158">
        <v>8</v>
      </c>
      <c r="C15" s="204"/>
      <c r="D15" s="223"/>
      <c r="E15" s="159"/>
      <c r="F15" s="160"/>
      <c r="G15" s="169"/>
      <c r="H15" s="268"/>
      <c r="I15" s="269"/>
      <c r="J15" s="269"/>
      <c r="K15" s="269"/>
      <c r="L15" s="64"/>
      <c r="M15" s="62" t="s">
        <v>31</v>
      </c>
      <c r="N15" s="58" t="s">
        <v>32</v>
      </c>
      <c r="O15" s="114">
        <f>B18</f>
        <v>25</v>
      </c>
      <c r="P15" s="62" t="s">
        <v>33</v>
      </c>
      <c r="Q15" s="58" t="s">
        <v>32</v>
      </c>
      <c r="R15" s="115">
        <f t="shared" si="0"/>
        <v>0</v>
      </c>
      <c r="S15" s="62" t="s">
        <v>34</v>
      </c>
      <c r="T15" s="58" t="s">
        <v>32</v>
      </c>
      <c r="U15" s="273"/>
      <c r="V15" s="274"/>
      <c r="W15" s="58" t="s">
        <v>35</v>
      </c>
      <c r="X15" s="116">
        <f>L15*(O15*0.01)*R15*U15</f>
        <v>0</v>
      </c>
      <c r="Y15" s="63" t="s">
        <v>31</v>
      </c>
      <c r="Z15" s="61">
        <f t="shared" si="1"/>
        <v>0</v>
      </c>
      <c r="AA15" s="59"/>
      <c r="AB15" s="117">
        <f t="shared" si="2"/>
        <v>0</v>
      </c>
      <c r="AC15" s="41"/>
      <c r="AD15" s="41"/>
      <c r="AE15" s="41"/>
    </row>
    <row r="16" spans="2:31" s="2" customFormat="1" ht="21" customHeight="1">
      <c r="B16" s="42" t="s">
        <v>37</v>
      </c>
      <c r="C16" s="227" t="s">
        <v>38</v>
      </c>
      <c r="D16" s="227"/>
      <c r="E16" s="66"/>
      <c r="F16" s="66"/>
      <c r="G16" s="170">
        <v>90</v>
      </c>
      <c r="H16" s="268"/>
      <c r="I16" s="269"/>
      <c r="J16" s="269"/>
      <c r="K16" s="269"/>
      <c r="L16" s="61">
        <f>E75</f>
        <v>100000</v>
      </c>
      <c r="M16" s="62" t="s">
        <v>31</v>
      </c>
      <c r="N16" s="58" t="s">
        <v>32</v>
      </c>
      <c r="O16" s="114">
        <f>B18</f>
        <v>25</v>
      </c>
      <c r="P16" s="62" t="s">
        <v>33</v>
      </c>
      <c r="Q16" s="58" t="s">
        <v>32</v>
      </c>
      <c r="R16" s="115">
        <f t="shared" si="0"/>
        <v>90</v>
      </c>
      <c r="S16" s="62" t="s">
        <v>34</v>
      </c>
      <c r="T16" s="58" t="s">
        <v>32</v>
      </c>
      <c r="U16" s="273">
        <v>1.5</v>
      </c>
      <c r="V16" s="274"/>
      <c r="W16" s="58" t="s">
        <v>35</v>
      </c>
      <c r="X16" s="116">
        <f>L16*(O16*0.01)*R16*U16</f>
        <v>3375000</v>
      </c>
      <c r="Y16" s="63" t="s">
        <v>31</v>
      </c>
      <c r="Z16" s="118">
        <f t="shared" si="1"/>
        <v>3375000</v>
      </c>
      <c r="AA16" s="59"/>
      <c r="AB16" s="117">
        <f t="shared" si="2"/>
        <v>3375000</v>
      </c>
      <c r="AC16" s="41"/>
      <c r="AD16" s="41"/>
      <c r="AE16" s="41"/>
    </row>
    <row r="17" spans="2:31" s="2" customFormat="1" ht="21" customHeight="1" thickBot="1">
      <c r="B17" s="68" t="s">
        <v>39</v>
      </c>
      <c r="C17" s="186" t="s">
        <v>40</v>
      </c>
      <c r="D17" s="187"/>
      <c r="E17" s="165" t="s">
        <v>79</v>
      </c>
      <c r="F17" s="165" t="s">
        <v>81</v>
      </c>
      <c r="G17" s="173"/>
      <c r="H17" s="268"/>
      <c r="I17" s="269"/>
      <c r="J17" s="269"/>
      <c r="K17" s="269"/>
      <c r="L17" s="64">
        <v>27000000</v>
      </c>
      <c r="M17" s="62" t="s">
        <v>31</v>
      </c>
      <c r="N17" s="58" t="s">
        <v>32</v>
      </c>
      <c r="O17" s="114">
        <f>B18</f>
        <v>25</v>
      </c>
      <c r="P17" s="62" t="s">
        <v>41</v>
      </c>
      <c r="Q17" s="275"/>
      <c r="R17" s="276"/>
      <c r="S17" s="277"/>
      <c r="T17" s="275"/>
      <c r="U17" s="276"/>
      <c r="V17" s="277"/>
      <c r="W17" s="58" t="s">
        <v>35</v>
      </c>
      <c r="X17" s="116">
        <f>L17*(O17*0.01)</f>
        <v>6750000</v>
      </c>
      <c r="Y17" s="63" t="s">
        <v>31</v>
      </c>
      <c r="Z17" s="61">
        <f t="shared" si="1"/>
        <v>6750000</v>
      </c>
      <c r="AA17" s="174"/>
      <c r="AB17" s="117">
        <f t="shared" si="2"/>
        <v>6750000</v>
      </c>
      <c r="AC17" s="41"/>
      <c r="AD17" s="41"/>
      <c r="AE17" s="41"/>
    </row>
    <row r="18" spans="2:31" s="2" customFormat="1" ht="21" customHeight="1">
      <c r="B18" s="119">
        <v>25</v>
      </c>
      <c r="C18" s="253" t="s">
        <v>42</v>
      </c>
      <c r="D18" s="254"/>
      <c r="E18" s="254"/>
      <c r="F18" s="254"/>
      <c r="G18" s="254"/>
      <c r="H18" s="176">
        <v>408333335</v>
      </c>
      <c r="I18" s="175">
        <v>362128410</v>
      </c>
      <c r="J18" s="255"/>
      <c r="K18" s="314"/>
      <c r="L18" s="315"/>
      <c r="M18" s="316"/>
      <c r="N18" s="316"/>
      <c r="O18" s="316"/>
      <c r="P18" s="316"/>
      <c r="Q18" s="316"/>
      <c r="R18" s="316"/>
      <c r="S18" s="316"/>
      <c r="T18" s="316"/>
      <c r="U18" s="316"/>
      <c r="V18" s="316"/>
      <c r="W18" s="317"/>
      <c r="X18" s="318"/>
      <c r="Y18" s="319"/>
      <c r="Z18" s="244"/>
      <c r="AA18" s="246"/>
      <c r="AB18" s="248"/>
      <c r="AC18" s="69"/>
      <c r="AD18" s="250"/>
      <c r="AE18" s="250"/>
    </row>
    <row r="19" spans="2:31" s="2" customFormat="1" ht="21" customHeight="1" thickBot="1">
      <c r="B19" s="68" t="s">
        <v>33</v>
      </c>
      <c r="C19" s="251" t="s">
        <v>43</v>
      </c>
      <c r="D19" s="252"/>
      <c r="E19" s="252"/>
      <c r="F19" s="252"/>
      <c r="G19" s="252"/>
      <c r="H19" s="171">
        <v>13611112</v>
      </c>
      <c r="I19" s="320">
        <v>2268519</v>
      </c>
      <c r="J19" s="195"/>
      <c r="K19" s="321"/>
      <c r="L19" s="322"/>
      <c r="M19" s="323"/>
      <c r="N19" s="323"/>
      <c r="O19" s="323"/>
      <c r="P19" s="323"/>
      <c r="Q19" s="323"/>
      <c r="R19" s="323"/>
      <c r="S19" s="323"/>
      <c r="T19" s="323"/>
      <c r="U19" s="323"/>
      <c r="V19" s="323"/>
      <c r="W19" s="324"/>
      <c r="X19" s="325"/>
      <c r="Y19" s="326"/>
      <c r="Z19" s="245"/>
      <c r="AA19" s="247"/>
      <c r="AB19" s="249"/>
      <c r="AC19" s="69"/>
      <c r="AD19" s="250"/>
      <c r="AE19" s="250"/>
    </row>
    <row r="20" spans="2:31" s="2" customFormat="1" ht="21" customHeight="1" thickBot="1">
      <c r="B20" s="68"/>
      <c r="C20" s="327" t="s">
        <v>88</v>
      </c>
      <c r="D20" s="328"/>
      <c r="E20" s="328"/>
      <c r="F20" s="328"/>
      <c r="G20" s="328"/>
      <c r="H20" s="329">
        <f>SUM(H18:H19)</f>
        <v>421944447</v>
      </c>
      <c r="I20" s="330">
        <f>SUM(I18:I19)</f>
        <v>364396929</v>
      </c>
      <c r="J20" s="331">
        <v>0</v>
      </c>
      <c r="K20" s="330">
        <f>H20-J20</f>
        <v>421944447</v>
      </c>
      <c r="L20" s="332"/>
      <c r="M20" s="333"/>
      <c r="N20" s="333"/>
      <c r="O20" s="333"/>
      <c r="P20" s="333"/>
      <c r="Q20" s="333"/>
      <c r="R20" s="333"/>
      <c r="S20" s="333"/>
      <c r="T20" s="333"/>
      <c r="U20" s="333"/>
      <c r="V20" s="333"/>
      <c r="W20" s="334"/>
      <c r="X20" s="335">
        <f>SUM(X12:Y19)</f>
        <v>166350000</v>
      </c>
      <c r="Y20" s="336" t="s">
        <v>31</v>
      </c>
      <c r="Z20" s="337">
        <f>MIN(K20,X20)</f>
        <v>166350000</v>
      </c>
      <c r="AA20" s="338"/>
      <c r="AB20" s="339">
        <f>MIN(ROUNDDOWN(Z20-AA20,-3),SUM(AB11:AB17))</f>
        <v>166350000</v>
      </c>
      <c r="AC20" s="69"/>
      <c r="AD20" s="69"/>
      <c r="AE20" s="69"/>
    </row>
    <row r="21" spans="2:31" s="2" customFormat="1" ht="21" customHeight="1" thickTop="1" thickBot="1">
      <c r="B21" s="68"/>
      <c r="C21" s="340" t="s">
        <v>89</v>
      </c>
      <c r="D21" s="294"/>
      <c r="E21" s="294"/>
      <c r="F21" s="294"/>
      <c r="G21" s="294"/>
      <c r="H21" s="341">
        <v>625000</v>
      </c>
      <c r="I21" s="341">
        <v>562500</v>
      </c>
      <c r="J21" s="342"/>
      <c r="K21" s="343"/>
      <c r="L21" s="344"/>
      <c r="M21" s="345" t="s">
        <v>31</v>
      </c>
      <c r="N21" s="346" t="s">
        <v>32</v>
      </c>
      <c r="O21" s="347">
        <v>25</v>
      </c>
      <c r="P21" s="49" t="s">
        <v>41</v>
      </c>
      <c r="Q21" s="348"/>
      <c r="R21" s="349"/>
      <c r="S21" s="350"/>
      <c r="T21" s="348"/>
      <c r="U21" s="349"/>
      <c r="V21" s="350"/>
      <c r="W21" s="50" t="s">
        <v>35</v>
      </c>
      <c r="X21" s="351"/>
      <c r="Y21" s="352" t="s">
        <v>31</v>
      </c>
      <c r="Z21" s="353"/>
      <c r="AA21" s="354"/>
      <c r="AB21" s="355">
        <v>375000</v>
      </c>
      <c r="AC21" s="69"/>
      <c r="AD21" s="69"/>
      <c r="AE21" s="69"/>
    </row>
    <row r="22" spans="2:31" s="2" customFormat="1" ht="21" customHeight="1" thickBot="1">
      <c r="B22" s="70"/>
      <c r="C22" s="357" t="s">
        <v>90</v>
      </c>
      <c r="D22" s="358"/>
      <c r="E22" s="358"/>
      <c r="F22" s="358"/>
      <c r="G22" s="359"/>
      <c r="H22" s="121">
        <f>SUM(H20:H21)</f>
        <v>422569447</v>
      </c>
      <c r="I22" s="121">
        <f>SUM(I20:I21)</f>
        <v>364959429</v>
      </c>
      <c r="J22" s="360">
        <f>SUM(J20:J21)</f>
        <v>0</v>
      </c>
      <c r="K22" s="121">
        <f>H22-J22</f>
        <v>422569447</v>
      </c>
      <c r="L22" s="361"/>
      <c r="M22" s="361"/>
      <c r="N22" s="361"/>
      <c r="O22" s="361"/>
      <c r="P22" s="361"/>
      <c r="Q22" s="361"/>
      <c r="R22" s="361"/>
      <c r="S22" s="361"/>
      <c r="T22" s="361"/>
      <c r="U22" s="361"/>
      <c r="V22" s="361"/>
      <c r="W22" s="361"/>
      <c r="X22" s="361"/>
      <c r="Y22" s="362"/>
      <c r="Z22" s="363"/>
      <c r="AA22" s="364"/>
      <c r="AB22" s="122">
        <f>SUM(AB20:AB21)</f>
        <v>166725000</v>
      </c>
      <c r="AC22" s="41"/>
      <c r="AD22" s="41"/>
      <c r="AE22" s="41"/>
    </row>
    <row r="23" spans="2:31" s="2" customFormat="1" ht="15" customHeight="1" thickBot="1">
      <c r="B23" s="71"/>
      <c r="C23" s="72"/>
      <c r="D23" s="72"/>
      <c r="E23" s="72"/>
      <c r="F23" s="72"/>
      <c r="G23" s="72"/>
      <c r="H23" s="5"/>
      <c r="I23" s="5"/>
      <c r="J23" s="5"/>
      <c r="K23" s="5"/>
      <c r="L23" s="69"/>
      <c r="M23" s="69"/>
      <c r="N23" s="69"/>
      <c r="O23" s="69"/>
      <c r="P23" s="69"/>
      <c r="Q23" s="69"/>
      <c r="R23" s="69"/>
      <c r="S23" s="69"/>
      <c r="T23" s="69"/>
      <c r="U23" s="69"/>
      <c r="V23" s="69"/>
      <c r="W23" s="69"/>
      <c r="X23" s="69"/>
      <c r="Y23" s="69"/>
      <c r="Z23" s="73"/>
      <c r="AA23" s="74"/>
      <c r="AB23" s="41"/>
      <c r="AC23" s="41"/>
      <c r="AD23" s="41"/>
      <c r="AE23" s="41"/>
    </row>
    <row r="24" spans="2:31" s="2" customFormat="1" ht="21" customHeight="1">
      <c r="B24" s="30"/>
      <c r="C24" s="31" t="s">
        <v>78</v>
      </c>
      <c r="D24" s="32" t="s">
        <v>30</v>
      </c>
      <c r="E24" s="75" t="str">
        <f t="shared" ref="E24:G27" si="3">E11</f>
        <v>創設</v>
      </c>
      <c r="F24" s="76" t="str">
        <f t="shared" si="3"/>
        <v>ユニット型</v>
      </c>
      <c r="G24" s="35">
        <f t="shared" si="3"/>
        <v>80</v>
      </c>
      <c r="H24" s="265" t="s">
        <v>82</v>
      </c>
      <c r="I24" s="266"/>
      <c r="J24" s="266"/>
      <c r="K24" s="267"/>
      <c r="L24" s="108">
        <f t="shared" ref="L24:L30" si="4">L11</f>
        <v>5000000</v>
      </c>
      <c r="M24" s="37" t="s">
        <v>31</v>
      </c>
      <c r="N24" s="38" t="s">
        <v>32</v>
      </c>
      <c r="O24" s="106">
        <f>B31</f>
        <v>70</v>
      </c>
      <c r="P24" s="37" t="s">
        <v>33</v>
      </c>
      <c r="Q24" s="38" t="s">
        <v>32</v>
      </c>
      <c r="R24" s="107">
        <f t="shared" ref="R24:R29" si="5">G24</f>
        <v>80</v>
      </c>
      <c r="S24" s="37" t="s">
        <v>34</v>
      </c>
      <c r="T24" s="38" t="s">
        <v>32</v>
      </c>
      <c r="U24" s="271">
        <f>U11</f>
        <v>1.5</v>
      </c>
      <c r="V24" s="272"/>
      <c r="W24" s="38" t="s">
        <v>35</v>
      </c>
      <c r="X24" s="108">
        <f>L24*(O24*0.01)*R24*U24</f>
        <v>420000000.00000012</v>
      </c>
      <c r="Y24" s="39" t="s">
        <v>31</v>
      </c>
      <c r="Z24" s="36">
        <f t="shared" ref="Z24:Z30" si="6">X24</f>
        <v>420000000.00000012</v>
      </c>
      <c r="AA24" s="40"/>
      <c r="AB24" s="109">
        <f t="shared" ref="AB24:AB30" si="7">ROUNDDOWN(Z24-AA24,-3)</f>
        <v>420000000</v>
      </c>
      <c r="AC24" s="41"/>
      <c r="AD24" s="41"/>
      <c r="AE24" s="41"/>
    </row>
    <row r="25" spans="2:31" s="2" customFormat="1" ht="21" customHeight="1">
      <c r="B25" s="42"/>
      <c r="C25" s="77" t="s">
        <v>78</v>
      </c>
      <c r="D25" s="54" t="s">
        <v>36</v>
      </c>
      <c r="E25" s="33" t="str">
        <f t="shared" si="3"/>
        <v>創設</v>
      </c>
      <c r="F25" s="34" t="str">
        <f t="shared" si="3"/>
        <v>ユニット型</v>
      </c>
      <c r="G25" s="65">
        <f t="shared" si="3"/>
        <v>10</v>
      </c>
      <c r="H25" s="268"/>
      <c r="I25" s="269"/>
      <c r="J25" s="269"/>
      <c r="K25" s="270"/>
      <c r="L25" s="116">
        <f t="shared" si="4"/>
        <v>5000000</v>
      </c>
      <c r="M25" s="62" t="s">
        <v>31</v>
      </c>
      <c r="N25" s="58" t="s">
        <v>32</v>
      </c>
      <c r="O25" s="114">
        <f>B31</f>
        <v>70</v>
      </c>
      <c r="P25" s="62" t="s">
        <v>33</v>
      </c>
      <c r="Q25" s="58" t="s">
        <v>32</v>
      </c>
      <c r="R25" s="115">
        <f t="shared" si="5"/>
        <v>10</v>
      </c>
      <c r="S25" s="62" t="s">
        <v>34</v>
      </c>
      <c r="T25" s="58" t="s">
        <v>32</v>
      </c>
      <c r="U25" s="260">
        <f>U12</f>
        <v>1.5</v>
      </c>
      <c r="V25" s="261"/>
      <c r="W25" s="58" t="s">
        <v>35</v>
      </c>
      <c r="X25" s="116">
        <f>L25*(O25*0.01)*R25*U25</f>
        <v>52500000.000000015</v>
      </c>
      <c r="Y25" s="63" t="s">
        <v>31</v>
      </c>
      <c r="Z25" s="61">
        <f t="shared" si="6"/>
        <v>52500000.000000015</v>
      </c>
      <c r="AA25" s="59"/>
      <c r="AB25" s="117">
        <f t="shared" si="7"/>
        <v>52500000</v>
      </c>
      <c r="AC25" s="41"/>
      <c r="AD25" s="41"/>
      <c r="AE25" s="41"/>
    </row>
    <row r="26" spans="2:31" s="2" customFormat="1" ht="21" customHeight="1">
      <c r="B26" s="42"/>
      <c r="C26" s="218" t="s">
        <v>85</v>
      </c>
      <c r="D26" s="54" t="s">
        <v>30</v>
      </c>
      <c r="E26" s="55" t="str">
        <f t="shared" si="3"/>
        <v>創設</v>
      </c>
      <c r="F26" s="56" t="str">
        <f t="shared" si="3"/>
        <v>ユニット型</v>
      </c>
      <c r="G26" s="57">
        <f t="shared" si="3"/>
        <v>80</v>
      </c>
      <c r="H26" s="268"/>
      <c r="I26" s="269"/>
      <c r="J26" s="269"/>
      <c r="K26" s="270"/>
      <c r="L26" s="112">
        <f t="shared" si="4"/>
        <v>6110000</v>
      </c>
      <c r="M26" s="49" t="s">
        <v>31</v>
      </c>
      <c r="N26" s="50" t="s">
        <v>32</v>
      </c>
      <c r="O26" s="110">
        <f>B31</f>
        <v>70</v>
      </c>
      <c r="P26" s="49" t="s">
        <v>33</v>
      </c>
      <c r="Q26" s="50" t="s">
        <v>32</v>
      </c>
      <c r="R26" s="111">
        <f t="shared" si="5"/>
        <v>80</v>
      </c>
      <c r="S26" s="49" t="s">
        <v>34</v>
      </c>
      <c r="T26" s="257"/>
      <c r="U26" s="258"/>
      <c r="V26" s="259"/>
      <c r="W26" s="50" t="s">
        <v>35</v>
      </c>
      <c r="X26" s="112">
        <f>L26*(O26*0.01)*R26</f>
        <v>342160000</v>
      </c>
      <c r="Y26" s="51" t="s">
        <v>31</v>
      </c>
      <c r="Z26" s="48">
        <f t="shared" si="6"/>
        <v>342160000</v>
      </c>
      <c r="AA26" s="59"/>
      <c r="AB26" s="113">
        <f t="shared" si="7"/>
        <v>342160000</v>
      </c>
      <c r="AC26" s="41"/>
      <c r="AD26" s="41"/>
      <c r="AE26" s="41"/>
    </row>
    <row r="27" spans="2:31" s="2" customFormat="1" ht="21" customHeight="1">
      <c r="B27" s="42"/>
      <c r="C27" s="219"/>
      <c r="D27" s="54" t="s">
        <v>36</v>
      </c>
      <c r="E27" s="33" t="str">
        <f t="shared" si="3"/>
        <v>創設</v>
      </c>
      <c r="F27" s="34" t="str">
        <f t="shared" si="3"/>
        <v>ユニット型</v>
      </c>
      <c r="G27" s="60">
        <f t="shared" si="3"/>
        <v>10</v>
      </c>
      <c r="H27" s="268"/>
      <c r="I27" s="269"/>
      <c r="J27" s="269"/>
      <c r="K27" s="270"/>
      <c r="L27" s="116">
        <f t="shared" si="4"/>
        <v>6110000</v>
      </c>
      <c r="M27" s="62" t="s">
        <v>31</v>
      </c>
      <c r="N27" s="58" t="s">
        <v>32</v>
      </c>
      <c r="O27" s="114">
        <f>B31</f>
        <v>70</v>
      </c>
      <c r="P27" s="62" t="s">
        <v>33</v>
      </c>
      <c r="Q27" s="58" t="s">
        <v>32</v>
      </c>
      <c r="R27" s="115">
        <f t="shared" si="5"/>
        <v>10</v>
      </c>
      <c r="S27" s="62" t="s">
        <v>34</v>
      </c>
      <c r="T27" s="257"/>
      <c r="U27" s="258"/>
      <c r="V27" s="259"/>
      <c r="W27" s="58" t="s">
        <v>35</v>
      </c>
      <c r="X27" s="116">
        <f>L27*(O27*0.01)*R27</f>
        <v>42770000</v>
      </c>
      <c r="Y27" s="63" t="s">
        <v>31</v>
      </c>
      <c r="Z27" s="61">
        <f t="shared" si="6"/>
        <v>42770000</v>
      </c>
      <c r="AA27" s="59"/>
      <c r="AB27" s="117">
        <f t="shared" si="7"/>
        <v>42770000</v>
      </c>
      <c r="AC27" s="41"/>
      <c r="AD27" s="41"/>
      <c r="AE27" s="41"/>
    </row>
    <row r="28" spans="2:31" s="2" customFormat="1" ht="21" customHeight="1">
      <c r="B28" s="158">
        <v>9</v>
      </c>
      <c r="C28" s="204"/>
      <c r="D28" s="223"/>
      <c r="E28" s="33"/>
      <c r="F28" s="34"/>
      <c r="G28" s="65"/>
      <c r="H28" s="268"/>
      <c r="I28" s="269"/>
      <c r="J28" s="269"/>
      <c r="K28" s="270"/>
      <c r="L28" s="116">
        <f t="shared" si="4"/>
        <v>0</v>
      </c>
      <c r="M28" s="62" t="s">
        <v>31</v>
      </c>
      <c r="N28" s="58" t="s">
        <v>32</v>
      </c>
      <c r="O28" s="114">
        <f>B31</f>
        <v>70</v>
      </c>
      <c r="P28" s="62" t="s">
        <v>33</v>
      </c>
      <c r="Q28" s="58" t="s">
        <v>32</v>
      </c>
      <c r="R28" s="115">
        <f t="shared" si="5"/>
        <v>0</v>
      </c>
      <c r="S28" s="62" t="s">
        <v>34</v>
      </c>
      <c r="T28" s="58" t="s">
        <v>32</v>
      </c>
      <c r="U28" s="260">
        <f>U15</f>
        <v>0</v>
      </c>
      <c r="V28" s="261"/>
      <c r="W28" s="58" t="s">
        <v>35</v>
      </c>
      <c r="X28" s="116">
        <f>L28*(O28*0.01)*R28*U28</f>
        <v>0</v>
      </c>
      <c r="Y28" s="63" t="s">
        <v>31</v>
      </c>
      <c r="Z28" s="61">
        <f t="shared" si="6"/>
        <v>0</v>
      </c>
      <c r="AA28" s="59"/>
      <c r="AB28" s="117">
        <f t="shared" si="7"/>
        <v>0</v>
      </c>
      <c r="AC28" s="41"/>
      <c r="AD28" s="41"/>
      <c r="AE28" s="41"/>
    </row>
    <row r="29" spans="2:31" s="2" customFormat="1" ht="21" customHeight="1">
      <c r="B29" s="42" t="s">
        <v>37</v>
      </c>
      <c r="C29" s="227" t="s">
        <v>38</v>
      </c>
      <c r="D29" s="227"/>
      <c r="E29" s="66"/>
      <c r="F29" s="66"/>
      <c r="G29" s="67">
        <f>G16</f>
        <v>90</v>
      </c>
      <c r="H29" s="268"/>
      <c r="I29" s="269"/>
      <c r="J29" s="269"/>
      <c r="K29" s="270"/>
      <c r="L29" s="61">
        <f t="shared" si="4"/>
        <v>100000</v>
      </c>
      <c r="M29" s="62" t="s">
        <v>31</v>
      </c>
      <c r="N29" s="58" t="s">
        <v>32</v>
      </c>
      <c r="O29" s="114">
        <f>B31</f>
        <v>70</v>
      </c>
      <c r="P29" s="62" t="s">
        <v>33</v>
      </c>
      <c r="Q29" s="58" t="s">
        <v>32</v>
      </c>
      <c r="R29" s="115">
        <f t="shared" si="5"/>
        <v>90</v>
      </c>
      <c r="S29" s="62" t="s">
        <v>34</v>
      </c>
      <c r="T29" s="58" t="s">
        <v>32</v>
      </c>
      <c r="U29" s="260">
        <f>U16</f>
        <v>1.5</v>
      </c>
      <c r="V29" s="261"/>
      <c r="W29" s="58" t="s">
        <v>35</v>
      </c>
      <c r="X29" s="116">
        <f>L29*(O29*0.01)*R29*U29</f>
        <v>9450000</v>
      </c>
      <c r="Y29" s="63" t="s">
        <v>31</v>
      </c>
      <c r="Z29" s="61">
        <f t="shared" si="6"/>
        <v>9450000</v>
      </c>
      <c r="AA29" s="59"/>
      <c r="AB29" s="117">
        <f t="shared" si="7"/>
        <v>9450000</v>
      </c>
      <c r="AC29" s="41"/>
      <c r="AD29" s="41"/>
      <c r="AE29" s="41"/>
    </row>
    <row r="30" spans="2:31" s="2" customFormat="1" ht="21" customHeight="1" thickBot="1">
      <c r="B30" s="68" t="s">
        <v>39</v>
      </c>
      <c r="C30" s="186" t="s">
        <v>40</v>
      </c>
      <c r="D30" s="187"/>
      <c r="E30" s="55" t="str">
        <f>E17</f>
        <v>創設</v>
      </c>
      <c r="F30" s="55" t="str">
        <f>F17</f>
        <v>大規模型</v>
      </c>
      <c r="G30" s="173"/>
      <c r="H30" s="268"/>
      <c r="I30" s="269"/>
      <c r="J30" s="269"/>
      <c r="K30" s="270"/>
      <c r="L30" s="118">
        <f t="shared" si="4"/>
        <v>27000000</v>
      </c>
      <c r="M30" s="181" t="s">
        <v>31</v>
      </c>
      <c r="N30" s="180" t="s">
        <v>32</v>
      </c>
      <c r="O30" s="182">
        <f>B31</f>
        <v>70</v>
      </c>
      <c r="P30" s="181" t="s">
        <v>41</v>
      </c>
      <c r="Q30" s="262"/>
      <c r="R30" s="263"/>
      <c r="S30" s="264"/>
      <c r="T30" s="262"/>
      <c r="U30" s="263"/>
      <c r="V30" s="264"/>
      <c r="W30" s="180" t="s">
        <v>35</v>
      </c>
      <c r="X30" s="179">
        <f>L30*(O30*0.01)</f>
        <v>18900000</v>
      </c>
      <c r="Y30" s="178" t="s">
        <v>31</v>
      </c>
      <c r="Z30" s="118">
        <f t="shared" si="6"/>
        <v>18900000</v>
      </c>
      <c r="AA30" s="174"/>
      <c r="AB30" s="177">
        <f t="shared" si="7"/>
        <v>18900000</v>
      </c>
      <c r="AC30" s="41"/>
      <c r="AD30" s="41"/>
      <c r="AE30" s="41"/>
    </row>
    <row r="31" spans="2:31" s="2" customFormat="1" ht="21" customHeight="1">
      <c r="B31" s="119">
        <v>70</v>
      </c>
      <c r="C31" s="253" t="s">
        <v>42</v>
      </c>
      <c r="D31" s="254"/>
      <c r="E31" s="254"/>
      <c r="F31" s="254"/>
      <c r="G31" s="254"/>
      <c r="H31" s="176">
        <v>1143333331</v>
      </c>
      <c r="I31" s="175">
        <v>1013959543</v>
      </c>
      <c r="J31" s="255"/>
      <c r="K31" s="256"/>
      <c r="L31" s="315"/>
      <c r="M31" s="316"/>
      <c r="N31" s="316"/>
      <c r="O31" s="316"/>
      <c r="P31" s="316"/>
      <c r="Q31" s="316"/>
      <c r="R31" s="316"/>
      <c r="S31" s="316"/>
      <c r="T31" s="316"/>
      <c r="U31" s="316"/>
      <c r="V31" s="316"/>
      <c r="W31" s="317"/>
      <c r="X31" s="318"/>
      <c r="Y31" s="319"/>
      <c r="Z31" s="244"/>
      <c r="AA31" s="246"/>
      <c r="AB31" s="248"/>
      <c r="AC31" s="69"/>
      <c r="AD31" s="250"/>
      <c r="AE31" s="250"/>
    </row>
    <row r="32" spans="2:31" s="2" customFormat="1" ht="21" customHeight="1" thickBot="1">
      <c r="B32" s="68" t="s">
        <v>33</v>
      </c>
      <c r="C32" s="251" t="s">
        <v>43</v>
      </c>
      <c r="D32" s="252"/>
      <c r="E32" s="252"/>
      <c r="F32" s="252"/>
      <c r="G32" s="252"/>
      <c r="H32" s="171">
        <v>38111112</v>
      </c>
      <c r="I32" s="120">
        <v>6351852</v>
      </c>
      <c r="J32" s="195"/>
      <c r="K32" s="197"/>
      <c r="L32" s="322"/>
      <c r="M32" s="323"/>
      <c r="N32" s="323"/>
      <c r="O32" s="323"/>
      <c r="P32" s="323"/>
      <c r="Q32" s="323"/>
      <c r="R32" s="323"/>
      <c r="S32" s="323"/>
      <c r="T32" s="323"/>
      <c r="U32" s="323"/>
      <c r="V32" s="323"/>
      <c r="W32" s="324"/>
      <c r="X32" s="325"/>
      <c r="Y32" s="326"/>
      <c r="Z32" s="245"/>
      <c r="AA32" s="247"/>
      <c r="AB32" s="249"/>
      <c r="AC32" s="69"/>
      <c r="AD32" s="250"/>
      <c r="AE32" s="250"/>
    </row>
    <row r="33" spans="2:31" s="2" customFormat="1" ht="21" customHeight="1" thickBot="1">
      <c r="B33" s="68"/>
      <c r="C33" s="327" t="s">
        <v>88</v>
      </c>
      <c r="D33" s="328"/>
      <c r="E33" s="328"/>
      <c r="F33" s="328"/>
      <c r="G33" s="328"/>
      <c r="H33" s="329">
        <f>SUM(H31:H32)</f>
        <v>1181444443</v>
      </c>
      <c r="I33" s="330">
        <f>SUM(I31:I32)</f>
        <v>1020311395</v>
      </c>
      <c r="J33" s="331">
        <v>0</v>
      </c>
      <c r="K33" s="330">
        <f>H33-J33</f>
        <v>1181444443</v>
      </c>
      <c r="L33" s="332"/>
      <c r="M33" s="333"/>
      <c r="N33" s="333"/>
      <c r="O33" s="333"/>
      <c r="P33" s="333"/>
      <c r="Q33" s="333"/>
      <c r="R33" s="333"/>
      <c r="S33" s="333"/>
      <c r="T33" s="333"/>
      <c r="U33" s="333"/>
      <c r="V33" s="333"/>
      <c r="W33" s="334"/>
      <c r="X33" s="335">
        <f>SUM(X24:Y32)</f>
        <v>885780000.00000012</v>
      </c>
      <c r="Y33" s="336" t="s">
        <v>31</v>
      </c>
      <c r="Z33" s="337">
        <f>MIN(K33,X33)</f>
        <v>885780000.00000012</v>
      </c>
      <c r="AA33" s="338"/>
      <c r="AB33" s="339">
        <f>MIN(ROUNDDOWN(Z33-AA33,-3),SUM(AB24:AB30))</f>
        <v>885780000</v>
      </c>
      <c r="AC33" s="69"/>
      <c r="AD33" s="69"/>
      <c r="AE33" s="69"/>
    </row>
    <row r="34" spans="2:31" s="2" customFormat="1" ht="21" customHeight="1" thickTop="1" thickBot="1">
      <c r="B34" s="68"/>
      <c r="C34" s="340" t="s">
        <v>89</v>
      </c>
      <c r="D34" s="294"/>
      <c r="E34" s="294"/>
      <c r="F34" s="294"/>
      <c r="G34" s="294"/>
      <c r="H34" s="341">
        <v>1750000</v>
      </c>
      <c r="I34" s="341">
        <v>1575000</v>
      </c>
      <c r="J34" s="342"/>
      <c r="K34" s="343"/>
      <c r="L34" s="344"/>
      <c r="M34" s="345" t="s">
        <v>31</v>
      </c>
      <c r="N34" s="346" t="s">
        <v>32</v>
      </c>
      <c r="O34" s="347">
        <v>70</v>
      </c>
      <c r="P34" s="49" t="s">
        <v>41</v>
      </c>
      <c r="Q34" s="348"/>
      <c r="R34" s="349"/>
      <c r="S34" s="350"/>
      <c r="T34" s="348"/>
      <c r="U34" s="349"/>
      <c r="V34" s="350"/>
      <c r="W34" s="50" t="s">
        <v>35</v>
      </c>
      <c r="X34" s="351"/>
      <c r="Y34" s="352" t="s">
        <v>31</v>
      </c>
      <c r="Z34" s="353"/>
      <c r="AA34" s="354"/>
      <c r="AB34" s="355">
        <v>1050000</v>
      </c>
      <c r="AC34" s="69"/>
      <c r="AD34" s="69"/>
      <c r="AE34" s="69"/>
    </row>
    <row r="35" spans="2:31" s="2" customFormat="1" ht="21" customHeight="1" thickBot="1">
      <c r="B35" s="70"/>
      <c r="C35" s="357" t="s">
        <v>90</v>
      </c>
      <c r="D35" s="358"/>
      <c r="E35" s="358"/>
      <c r="F35" s="358"/>
      <c r="G35" s="359"/>
      <c r="H35" s="365">
        <f>SUM(H33:H34)</f>
        <v>1183194443</v>
      </c>
      <c r="I35" s="121">
        <f>SUM(I33:I34)</f>
        <v>1021886395</v>
      </c>
      <c r="J35" s="360">
        <f>SUM(J33:J34)</f>
        <v>0</v>
      </c>
      <c r="K35" s="121">
        <f>H35-J35</f>
        <v>1183194443</v>
      </c>
      <c r="L35" s="361"/>
      <c r="M35" s="361"/>
      <c r="N35" s="361"/>
      <c r="O35" s="361"/>
      <c r="P35" s="361"/>
      <c r="Q35" s="361"/>
      <c r="R35" s="361"/>
      <c r="S35" s="361"/>
      <c r="T35" s="361"/>
      <c r="U35" s="361"/>
      <c r="V35" s="361"/>
      <c r="W35" s="361"/>
      <c r="X35" s="361"/>
      <c r="Y35" s="362"/>
      <c r="Z35" s="363"/>
      <c r="AA35" s="364"/>
      <c r="AB35" s="122">
        <f>SUM(AB33:AB34)</f>
        <v>886830000</v>
      </c>
      <c r="AC35" s="41"/>
      <c r="AD35" s="41"/>
      <c r="AE35" s="41"/>
    </row>
    <row r="36" spans="2:31" s="2" customFormat="1" ht="15" customHeight="1" thickBot="1">
      <c r="B36" s="71"/>
      <c r="C36" s="72"/>
      <c r="D36" s="72"/>
      <c r="E36" s="72"/>
      <c r="F36" s="72"/>
      <c r="G36" s="72"/>
      <c r="H36" s="5"/>
      <c r="I36" s="5"/>
      <c r="J36" s="5"/>
      <c r="K36" s="5"/>
      <c r="L36" s="69"/>
      <c r="M36" s="69"/>
      <c r="N36" s="69"/>
      <c r="O36" s="69"/>
      <c r="P36" s="69"/>
      <c r="Q36" s="69"/>
      <c r="R36" s="69"/>
      <c r="S36" s="69"/>
      <c r="T36" s="69"/>
      <c r="U36" s="69"/>
      <c r="V36" s="69"/>
      <c r="W36" s="69"/>
      <c r="X36" s="69"/>
      <c r="Y36" s="69"/>
      <c r="Z36" s="73"/>
      <c r="AA36" s="74"/>
      <c r="AB36" s="41"/>
      <c r="AC36" s="41"/>
      <c r="AD36" s="41"/>
      <c r="AE36" s="41"/>
    </row>
    <row r="37" spans="2:31" s="2" customFormat="1" ht="21" customHeight="1">
      <c r="B37" s="30"/>
      <c r="C37" s="31" t="s">
        <v>78</v>
      </c>
      <c r="D37" s="32" t="s">
        <v>30</v>
      </c>
      <c r="E37" s="75" t="str">
        <f t="shared" ref="E37:G40" si="8">E24</f>
        <v>創設</v>
      </c>
      <c r="F37" s="76" t="str">
        <f t="shared" si="8"/>
        <v>ユニット型</v>
      </c>
      <c r="G37" s="35">
        <f t="shared" si="8"/>
        <v>80</v>
      </c>
      <c r="H37" s="265" t="s">
        <v>82</v>
      </c>
      <c r="I37" s="266"/>
      <c r="J37" s="266"/>
      <c r="K37" s="267"/>
      <c r="L37" s="108">
        <f t="shared" ref="L37:L43" si="9">L24</f>
        <v>5000000</v>
      </c>
      <c r="M37" s="37" t="s">
        <v>31</v>
      </c>
      <c r="N37" s="38" t="s">
        <v>32</v>
      </c>
      <c r="O37" s="106">
        <f>B44</f>
        <v>5</v>
      </c>
      <c r="P37" s="37" t="s">
        <v>33</v>
      </c>
      <c r="Q37" s="38" t="s">
        <v>32</v>
      </c>
      <c r="R37" s="107">
        <f t="shared" ref="R37:R42" si="10">G37</f>
        <v>80</v>
      </c>
      <c r="S37" s="37" t="s">
        <v>34</v>
      </c>
      <c r="T37" s="38" t="s">
        <v>32</v>
      </c>
      <c r="U37" s="271">
        <f>U24</f>
        <v>1.5</v>
      </c>
      <c r="V37" s="272"/>
      <c r="W37" s="38" t="s">
        <v>35</v>
      </c>
      <c r="X37" s="108">
        <f>L37*(O37*0.01)*R37*U37</f>
        <v>30000000</v>
      </c>
      <c r="Y37" s="39" t="s">
        <v>31</v>
      </c>
      <c r="Z37" s="36">
        <f t="shared" ref="Z37:Z43" si="11">X37</f>
        <v>30000000</v>
      </c>
      <c r="AA37" s="40"/>
      <c r="AB37" s="109">
        <f t="shared" ref="AB37:AB43" si="12">ROUNDDOWN(Z37-AA37,-3)</f>
        <v>30000000</v>
      </c>
      <c r="AC37" s="41"/>
      <c r="AD37" s="41"/>
      <c r="AE37" s="41"/>
    </row>
    <row r="38" spans="2:31" s="2" customFormat="1" ht="21" customHeight="1">
      <c r="B38" s="42"/>
      <c r="C38" s="77" t="s">
        <v>78</v>
      </c>
      <c r="D38" s="54" t="s">
        <v>36</v>
      </c>
      <c r="E38" s="33" t="str">
        <f t="shared" si="8"/>
        <v>創設</v>
      </c>
      <c r="F38" s="34" t="str">
        <f t="shared" si="8"/>
        <v>ユニット型</v>
      </c>
      <c r="G38" s="65">
        <f t="shared" si="8"/>
        <v>10</v>
      </c>
      <c r="H38" s="268"/>
      <c r="I38" s="269"/>
      <c r="J38" s="269"/>
      <c r="K38" s="270"/>
      <c r="L38" s="116">
        <f t="shared" si="9"/>
        <v>5000000</v>
      </c>
      <c r="M38" s="62" t="s">
        <v>31</v>
      </c>
      <c r="N38" s="58" t="s">
        <v>32</v>
      </c>
      <c r="O38" s="114">
        <f>B44</f>
        <v>5</v>
      </c>
      <c r="P38" s="62" t="s">
        <v>33</v>
      </c>
      <c r="Q38" s="58" t="s">
        <v>32</v>
      </c>
      <c r="R38" s="115">
        <f t="shared" si="10"/>
        <v>10</v>
      </c>
      <c r="S38" s="62" t="s">
        <v>34</v>
      </c>
      <c r="T38" s="58" t="s">
        <v>32</v>
      </c>
      <c r="U38" s="260">
        <f>U25</f>
        <v>1.5</v>
      </c>
      <c r="V38" s="261"/>
      <c r="W38" s="58" t="s">
        <v>35</v>
      </c>
      <c r="X38" s="116">
        <f>L38*(O38*0.01)*R38*U38</f>
        <v>3750000</v>
      </c>
      <c r="Y38" s="63" t="s">
        <v>31</v>
      </c>
      <c r="Z38" s="61">
        <f t="shared" si="11"/>
        <v>3750000</v>
      </c>
      <c r="AA38" s="59"/>
      <c r="AB38" s="117">
        <f t="shared" si="12"/>
        <v>3750000</v>
      </c>
      <c r="AC38" s="41"/>
      <c r="AD38" s="41"/>
      <c r="AE38" s="41"/>
    </row>
    <row r="39" spans="2:31" s="2" customFormat="1" ht="21" customHeight="1">
      <c r="B39" s="42"/>
      <c r="C39" s="218" t="s">
        <v>85</v>
      </c>
      <c r="D39" s="54" t="s">
        <v>30</v>
      </c>
      <c r="E39" s="55" t="str">
        <f t="shared" si="8"/>
        <v>創設</v>
      </c>
      <c r="F39" s="56" t="str">
        <f t="shared" si="8"/>
        <v>ユニット型</v>
      </c>
      <c r="G39" s="57">
        <f t="shared" si="8"/>
        <v>80</v>
      </c>
      <c r="H39" s="268"/>
      <c r="I39" s="269"/>
      <c r="J39" s="269"/>
      <c r="K39" s="270"/>
      <c r="L39" s="112">
        <f t="shared" si="9"/>
        <v>6110000</v>
      </c>
      <c r="M39" s="49" t="s">
        <v>31</v>
      </c>
      <c r="N39" s="50" t="s">
        <v>32</v>
      </c>
      <c r="O39" s="110">
        <f>B44</f>
        <v>5</v>
      </c>
      <c r="P39" s="49" t="s">
        <v>33</v>
      </c>
      <c r="Q39" s="50" t="s">
        <v>32</v>
      </c>
      <c r="R39" s="111">
        <f t="shared" si="10"/>
        <v>80</v>
      </c>
      <c r="S39" s="49" t="s">
        <v>34</v>
      </c>
      <c r="T39" s="257"/>
      <c r="U39" s="258"/>
      <c r="V39" s="259"/>
      <c r="W39" s="50" t="s">
        <v>35</v>
      </c>
      <c r="X39" s="112">
        <f>L39*(O39*0.01)*R39</f>
        <v>24440000</v>
      </c>
      <c r="Y39" s="51" t="s">
        <v>31</v>
      </c>
      <c r="Z39" s="48">
        <f t="shared" si="11"/>
        <v>24440000</v>
      </c>
      <c r="AA39" s="59"/>
      <c r="AB39" s="113">
        <f t="shared" si="12"/>
        <v>24440000</v>
      </c>
      <c r="AC39" s="41"/>
      <c r="AD39" s="41"/>
      <c r="AE39" s="41"/>
    </row>
    <row r="40" spans="2:31" s="2" customFormat="1" ht="21" customHeight="1">
      <c r="B40" s="42"/>
      <c r="C40" s="219"/>
      <c r="D40" s="54" t="s">
        <v>36</v>
      </c>
      <c r="E40" s="33" t="str">
        <f t="shared" si="8"/>
        <v>創設</v>
      </c>
      <c r="F40" s="34" t="str">
        <f t="shared" si="8"/>
        <v>ユニット型</v>
      </c>
      <c r="G40" s="60">
        <f t="shared" si="8"/>
        <v>10</v>
      </c>
      <c r="H40" s="268"/>
      <c r="I40" s="269"/>
      <c r="J40" s="269"/>
      <c r="K40" s="270"/>
      <c r="L40" s="116">
        <f t="shared" si="9"/>
        <v>6110000</v>
      </c>
      <c r="M40" s="62" t="s">
        <v>31</v>
      </c>
      <c r="N40" s="58" t="s">
        <v>32</v>
      </c>
      <c r="O40" s="114">
        <f>B44</f>
        <v>5</v>
      </c>
      <c r="P40" s="62" t="s">
        <v>33</v>
      </c>
      <c r="Q40" s="58" t="s">
        <v>32</v>
      </c>
      <c r="R40" s="115">
        <f t="shared" si="10"/>
        <v>10</v>
      </c>
      <c r="S40" s="62" t="s">
        <v>34</v>
      </c>
      <c r="T40" s="257"/>
      <c r="U40" s="258"/>
      <c r="V40" s="259"/>
      <c r="W40" s="58" t="s">
        <v>35</v>
      </c>
      <c r="X40" s="116">
        <f>L40*(O40*0.01)*R40</f>
        <v>3055000</v>
      </c>
      <c r="Y40" s="63" t="s">
        <v>31</v>
      </c>
      <c r="Z40" s="61">
        <f t="shared" si="11"/>
        <v>3055000</v>
      </c>
      <c r="AA40" s="59"/>
      <c r="AB40" s="117">
        <f t="shared" si="12"/>
        <v>3055000</v>
      </c>
      <c r="AC40" s="41"/>
      <c r="AD40" s="41"/>
      <c r="AE40" s="41"/>
    </row>
    <row r="41" spans="2:31" s="2" customFormat="1" ht="21" customHeight="1">
      <c r="B41" s="158">
        <v>10</v>
      </c>
      <c r="C41" s="204"/>
      <c r="D41" s="223"/>
      <c r="E41" s="33"/>
      <c r="F41" s="34"/>
      <c r="G41" s="65"/>
      <c r="H41" s="268"/>
      <c r="I41" s="269"/>
      <c r="J41" s="269"/>
      <c r="K41" s="270"/>
      <c r="L41" s="116">
        <f t="shared" si="9"/>
        <v>0</v>
      </c>
      <c r="M41" s="62" t="s">
        <v>31</v>
      </c>
      <c r="N41" s="58" t="s">
        <v>32</v>
      </c>
      <c r="O41" s="114">
        <f>B44</f>
        <v>5</v>
      </c>
      <c r="P41" s="62" t="s">
        <v>33</v>
      </c>
      <c r="Q41" s="58" t="s">
        <v>32</v>
      </c>
      <c r="R41" s="115">
        <f t="shared" si="10"/>
        <v>0</v>
      </c>
      <c r="S41" s="62" t="s">
        <v>34</v>
      </c>
      <c r="T41" s="58" t="s">
        <v>32</v>
      </c>
      <c r="U41" s="260">
        <f>U28</f>
        <v>0</v>
      </c>
      <c r="V41" s="261"/>
      <c r="W41" s="58" t="s">
        <v>35</v>
      </c>
      <c r="X41" s="116">
        <f>L41*(O41*0.01)*R41*U41</f>
        <v>0</v>
      </c>
      <c r="Y41" s="63" t="s">
        <v>31</v>
      </c>
      <c r="Z41" s="61">
        <f t="shared" si="11"/>
        <v>0</v>
      </c>
      <c r="AA41" s="59"/>
      <c r="AB41" s="117">
        <f t="shared" si="12"/>
        <v>0</v>
      </c>
      <c r="AC41" s="41"/>
      <c r="AD41" s="41"/>
      <c r="AE41" s="41"/>
    </row>
    <row r="42" spans="2:31" s="2" customFormat="1" ht="21" customHeight="1">
      <c r="B42" s="42" t="s">
        <v>37</v>
      </c>
      <c r="C42" s="227" t="s">
        <v>38</v>
      </c>
      <c r="D42" s="227"/>
      <c r="E42" s="66"/>
      <c r="F42" s="66"/>
      <c r="G42" s="67">
        <f>G29</f>
        <v>90</v>
      </c>
      <c r="H42" s="268"/>
      <c r="I42" s="269"/>
      <c r="J42" s="269"/>
      <c r="K42" s="270"/>
      <c r="L42" s="61">
        <f t="shared" si="9"/>
        <v>100000</v>
      </c>
      <c r="M42" s="62" t="s">
        <v>31</v>
      </c>
      <c r="N42" s="58" t="s">
        <v>32</v>
      </c>
      <c r="O42" s="114">
        <f>B44</f>
        <v>5</v>
      </c>
      <c r="P42" s="62" t="s">
        <v>33</v>
      </c>
      <c r="Q42" s="58" t="s">
        <v>32</v>
      </c>
      <c r="R42" s="115">
        <f t="shared" si="10"/>
        <v>90</v>
      </c>
      <c r="S42" s="62" t="s">
        <v>34</v>
      </c>
      <c r="T42" s="58" t="s">
        <v>32</v>
      </c>
      <c r="U42" s="260">
        <f>U29</f>
        <v>1.5</v>
      </c>
      <c r="V42" s="261"/>
      <c r="W42" s="58" t="s">
        <v>35</v>
      </c>
      <c r="X42" s="116">
        <f>L42*(O42*0.01)*R42*U42</f>
        <v>675000</v>
      </c>
      <c r="Y42" s="63" t="s">
        <v>31</v>
      </c>
      <c r="Z42" s="61">
        <f t="shared" si="11"/>
        <v>675000</v>
      </c>
      <c r="AA42" s="59"/>
      <c r="AB42" s="117">
        <f t="shared" si="12"/>
        <v>675000</v>
      </c>
      <c r="AC42" s="41"/>
      <c r="AD42" s="41"/>
      <c r="AE42" s="41"/>
    </row>
    <row r="43" spans="2:31" s="2" customFormat="1" ht="21" customHeight="1" thickBot="1">
      <c r="B43" s="68" t="s">
        <v>39</v>
      </c>
      <c r="C43" s="186" t="s">
        <v>40</v>
      </c>
      <c r="D43" s="187"/>
      <c r="E43" s="55" t="str">
        <f>E30</f>
        <v>創設</v>
      </c>
      <c r="F43" s="55" t="str">
        <f>F30</f>
        <v>大規模型</v>
      </c>
      <c r="G43" s="173"/>
      <c r="H43" s="268"/>
      <c r="I43" s="269"/>
      <c r="J43" s="269"/>
      <c r="K43" s="270"/>
      <c r="L43" s="118">
        <f t="shared" si="9"/>
        <v>27000000</v>
      </c>
      <c r="M43" s="181" t="s">
        <v>31</v>
      </c>
      <c r="N43" s="180" t="s">
        <v>32</v>
      </c>
      <c r="O43" s="182">
        <f>B44</f>
        <v>5</v>
      </c>
      <c r="P43" s="181" t="s">
        <v>41</v>
      </c>
      <c r="Q43" s="262"/>
      <c r="R43" s="263"/>
      <c r="S43" s="264"/>
      <c r="T43" s="262"/>
      <c r="U43" s="263"/>
      <c r="V43" s="264"/>
      <c r="W43" s="180" t="s">
        <v>35</v>
      </c>
      <c r="X43" s="179">
        <f>L43*(O43*0.01)</f>
        <v>1350000</v>
      </c>
      <c r="Y43" s="178" t="s">
        <v>31</v>
      </c>
      <c r="Z43" s="118">
        <f t="shared" si="11"/>
        <v>1350000</v>
      </c>
      <c r="AA43" s="174"/>
      <c r="AB43" s="177">
        <f t="shared" si="12"/>
        <v>1350000</v>
      </c>
      <c r="AC43" s="41"/>
      <c r="AD43" s="41"/>
      <c r="AE43" s="41"/>
    </row>
    <row r="44" spans="2:31" s="2" customFormat="1" ht="21" customHeight="1">
      <c r="B44" s="119">
        <v>5</v>
      </c>
      <c r="C44" s="253" t="s">
        <v>42</v>
      </c>
      <c r="D44" s="254"/>
      <c r="E44" s="254"/>
      <c r="F44" s="254"/>
      <c r="G44" s="254"/>
      <c r="H44" s="176">
        <v>81666667</v>
      </c>
      <c r="I44" s="175">
        <v>72425682</v>
      </c>
      <c r="J44" s="255"/>
      <c r="K44" s="256"/>
      <c r="L44" s="315"/>
      <c r="M44" s="316"/>
      <c r="N44" s="316"/>
      <c r="O44" s="316"/>
      <c r="P44" s="316"/>
      <c r="Q44" s="316"/>
      <c r="R44" s="316"/>
      <c r="S44" s="316"/>
      <c r="T44" s="316"/>
      <c r="U44" s="316"/>
      <c r="V44" s="316"/>
      <c r="W44" s="317"/>
      <c r="X44" s="318"/>
      <c r="Y44" s="319"/>
      <c r="Z44" s="244"/>
      <c r="AA44" s="246"/>
      <c r="AB44" s="248"/>
      <c r="AC44" s="69"/>
      <c r="AD44" s="250"/>
      <c r="AE44" s="250"/>
    </row>
    <row r="45" spans="2:31" s="2" customFormat="1" ht="21" customHeight="1" thickBot="1">
      <c r="B45" s="68" t="s">
        <v>33</v>
      </c>
      <c r="C45" s="251" t="s">
        <v>43</v>
      </c>
      <c r="D45" s="252"/>
      <c r="E45" s="252"/>
      <c r="F45" s="252"/>
      <c r="G45" s="252"/>
      <c r="H45" s="171">
        <v>2722221</v>
      </c>
      <c r="I45" s="120">
        <v>453703</v>
      </c>
      <c r="J45" s="195"/>
      <c r="K45" s="197"/>
      <c r="L45" s="322"/>
      <c r="M45" s="323"/>
      <c r="N45" s="323"/>
      <c r="O45" s="323"/>
      <c r="P45" s="323"/>
      <c r="Q45" s="323"/>
      <c r="R45" s="323"/>
      <c r="S45" s="323"/>
      <c r="T45" s="323"/>
      <c r="U45" s="323"/>
      <c r="V45" s="323"/>
      <c r="W45" s="324"/>
      <c r="X45" s="325"/>
      <c r="Y45" s="326"/>
      <c r="Z45" s="245"/>
      <c r="AA45" s="247"/>
      <c r="AB45" s="249"/>
      <c r="AC45" s="69"/>
      <c r="AD45" s="250"/>
      <c r="AE45" s="250"/>
    </row>
    <row r="46" spans="2:31" s="2" customFormat="1" ht="21" customHeight="1" thickBot="1">
      <c r="B46" s="68"/>
      <c r="C46" s="327" t="s">
        <v>88</v>
      </c>
      <c r="D46" s="328"/>
      <c r="E46" s="328"/>
      <c r="F46" s="328"/>
      <c r="G46" s="328"/>
      <c r="H46" s="329">
        <f>SUM(H44:H45)</f>
        <v>84388888</v>
      </c>
      <c r="I46" s="330">
        <f>SUM(I44:I45)</f>
        <v>72879385</v>
      </c>
      <c r="J46" s="331">
        <v>0</v>
      </c>
      <c r="K46" s="330">
        <f>H46-J46</f>
        <v>84388888</v>
      </c>
      <c r="L46" s="332"/>
      <c r="M46" s="333"/>
      <c r="N46" s="333"/>
      <c r="O46" s="333"/>
      <c r="P46" s="333"/>
      <c r="Q46" s="333"/>
      <c r="R46" s="333"/>
      <c r="S46" s="333"/>
      <c r="T46" s="333"/>
      <c r="U46" s="333"/>
      <c r="V46" s="333"/>
      <c r="W46" s="334"/>
      <c r="X46" s="335">
        <f>SUM(X37:Y45)</f>
        <v>63270000</v>
      </c>
      <c r="Y46" s="336" t="s">
        <v>31</v>
      </c>
      <c r="Z46" s="337">
        <f>MIN(K46,X46)</f>
        <v>63270000</v>
      </c>
      <c r="AA46" s="338"/>
      <c r="AB46" s="339">
        <f>MIN(ROUNDDOWN(Z46-AA46,-3),SUM(AB37:AB43))</f>
        <v>63270000</v>
      </c>
      <c r="AC46" s="69"/>
      <c r="AD46" s="69"/>
      <c r="AE46" s="69"/>
    </row>
    <row r="47" spans="2:31" s="2" customFormat="1" ht="21" customHeight="1" thickTop="1" thickBot="1">
      <c r="B47" s="68"/>
      <c r="C47" s="340" t="s">
        <v>89</v>
      </c>
      <c r="D47" s="294"/>
      <c r="E47" s="294"/>
      <c r="F47" s="294"/>
      <c r="G47" s="294"/>
      <c r="H47" s="341">
        <v>125000</v>
      </c>
      <c r="I47" s="341">
        <v>112500</v>
      </c>
      <c r="J47" s="342"/>
      <c r="K47" s="343"/>
      <c r="L47" s="344"/>
      <c r="M47" s="345" t="s">
        <v>31</v>
      </c>
      <c r="N47" s="346" t="s">
        <v>32</v>
      </c>
      <c r="O47" s="347">
        <v>5</v>
      </c>
      <c r="P47" s="49" t="s">
        <v>41</v>
      </c>
      <c r="Q47" s="348"/>
      <c r="R47" s="349"/>
      <c r="S47" s="350"/>
      <c r="T47" s="348"/>
      <c r="U47" s="349"/>
      <c r="V47" s="350"/>
      <c r="W47" s="50" t="s">
        <v>35</v>
      </c>
      <c r="X47" s="351"/>
      <c r="Y47" s="352" t="s">
        <v>31</v>
      </c>
      <c r="Z47" s="353"/>
      <c r="AA47" s="354"/>
      <c r="AB47" s="355">
        <v>75000</v>
      </c>
      <c r="AC47" s="69"/>
      <c r="AD47" s="69"/>
      <c r="AE47" s="69"/>
    </row>
    <row r="48" spans="2:31" s="2" customFormat="1" ht="21" customHeight="1" thickBot="1">
      <c r="B48" s="70"/>
      <c r="C48" s="357" t="s">
        <v>90</v>
      </c>
      <c r="D48" s="358"/>
      <c r="E48" s="358"/>
      <c r="F48" s="358"/>
      <c r="G48" s="359"/>
      <c r="H48" s="365">
        <f>SUM(H46:H47)</f>
        <v>84513888</v>
      </c>
      <c r="I48" s="121">
        <f>SUM(I46:I47)</f>
        <v>72991885</v>
      </c>
      <c r="J48" s="360">
        <f>SUM(J46:J47)</f>
        <v>0</v>
      </c>
      <c r="K48" s="121">
        <f>H48-J48</f>
        <v>84513888</v>
      </c>
      <c r="L48" s="361"/>
      <c r="M48" s="361"/>
      <c r="N48" s="361"/>
      <c r="O48" s="361"/>
      <c r="P48" s="361"/>
      <c r="Q48" s="361"/>
      <c r="R48" s="361"/>
      <c r="S48" s="361"/>
      <c r="T48" s="361"/>
      <c r="U48" s="361"/>
      <c r="V48" s="361"/>
      <c r="W48" s="361"/>
      <c r="X48" s="361"/>
      <c r="Y48" s="362"/>
      <c r="Z48" s="363"/>
      <c r="AA48" s="364"/>
      <c r="AB48" s="122">
        <f>SUM(AB46:AB47)</f>
        <v>63345000</v>
      </c>
      <c r="AC48" s="41"/>
      <c r="AD48" s="41"/>
      <c r="AE48" s="41"/>
    </row>
    <row r="49" spans="2:30" s="2" customFormat="1" ht="27.6" customHeight="1" thickBot="1">
      <c r="B49" s="78" t="s">
        <v>44</v>
      </c>
      <c r="C49" s="72"/>
      <c r="D49" s="72"/>
      <c r="E49" s="72"/>
      <c r="F49" s="72"/>
      <c r="G49" s="72"/>
      <c r="H49" s="5"/>
      <c r="I49" s="5"/>
      <c r="J49" s="5"/>
      <c r="K49" s="5"/>
      <c r="L49" s="69"/>
      <c r="M49" s="69"/>
      <c r="N49" s="69"/>
      <c r="O49" s="79"/>
      <c r="P49" s="80"/>
      <c r="Q49" s="6"/>
      <c r="R49" s="79"/>
      <c r="S49" s="79"/>
      <c r="T49" s="6"/>
      <c r="U49" s="79"/>
      <c r="V49" s="79"/>
      <c r="W49" s="79"/>
      <c r="X49" s="79"/>
      <c r="Y49" s="79"/>
      <c r="Z49" s="74"/>
      <c r="AA49" s="74"/>
      <c r="AB49" s="81"/>
      <c r="AC49" s="81"/>
      <c r="AD49" s="81"/>
    </row>
    <row r="50" spans="2:30" s="2" customFormat="1" ht="39" customHeight="1">
      <c r="B50" s="228"/>
      <c r="C50" s="230" t="s">
        <v>6</v>
      </c>
      <c r="D50" s="231"/>
      <c r="E50" s="234" t="s">
        <v>7</v>
      </c>
      <c r="F50" s="235"/>
      <c r="G50" s="236" t="s">
        <v>8</v>
      </c>
      <c r="H50" s="9" t="s">
        <v>45</v>
      </c>
      <c r="I50" s="10" t="s">
        <v>10</v>
      </c>
      <c r="J50" s="11" t="s">
        <v>46</v>
      </c>
      <c r="K50" s="12" t="s">
        <v>12</v>
      </c>
      <c r="L50" s="238" t="s">
        <v>16</v>
      </c>
      <c r="M50" s="239"/>
      <c r="N50" s="240"/>
      <c r="O50" s="6"/>
      <c r="P50" s="80"/>
      <c r="Q50" s="79"/>
      <c r="R50" s="6"/>
      <c r="S50" s="6"/>
      <c r="T50" s="79"/>
      <c r="U50" s="6"/>
      <c r="V50" s="6"/>
      <c r="W50" s="6"/>
      <c r="X50" s="6"/>
      <c r="Y50" s="6"/>
      <c r="Z50" s="6"/>
      <c r="AA50" s="6"/>
      <c r="AB50" s="6"/>
      <c r="AC50" s="6"/>
      <c r="AD50" s="6"/>
    </row>
    <row r="51" spans="2:30" s="2" customFormat="1" ht="37.5" customHeight="1" thickBot="1">
      <c r="B51" s="229"/>
      <c r="C51" s="232"/>
      <c r="D51" s="233"/>
      <c r="E51" s="82" t="s">
        <v>17</v>
      </c>
      <c r="F51" s="83" t="s">
        <v>47</v>
      </c>
      <c r="G51" s="237"/>
      <c r="H51" s="19" t="s">
        <v>19</v>
      </c>
      <c r="I51" s="20" t="s">
        <v>20</v>
      </c>
      <c r="J51" s="21" t="s">
        <v>21</v>
      </c>
      <c r="K51" s="22" t="s">
        <v>22</v>
      </c>
      <c r="L51" s="241" t="s">
        <v>74</v>
      </c>
      <c r="M51" s="242"/>
      <c r="N51" s="243"/>
      <c r="O51" s="6"/>
      <c r="P51" s="84"/>
      <c r="Q51" s="6"/>
      <c r="R51" s="6"/>
      <c r="S51" s="6"/>
      <c r="T51" s="6"/>
      <c r="U51" s="6"/>
      <c r="V51" s="6"/>
      <c r="W51" s="6"/>
      <c r="X51" s="6"/>
      <c r="Y51" s="6"/>
      <c r="Z51" s="6"/>
      <c r="AA51" s="6"/>
      <c r="AB51" s="6"/>
      <c r="AC51" s="6"/>
      <c r="AD51" s="6"/>
    </row>
    <row r="52" spans="2:30" s="2" customFormat="1" ht="21" customHeight="1">
      <c r="B52" s="85"/>
      <c r="C52" s="31" t="s">
        <v>78</v>
      </c>
      <c r="D52" s="32" t="s">
        <v>30</v>
      </c>
      <c r="E52" s="33" t="str">
        <f t="shared" ref="E52:G55" si="13">E11</f>
        <v>創設</v>
      </c>
      <c r="F52" s="34" t="str">
        <f t="shared" si="13"/>
        <v>ユニット型</v>
      </c>
      <c r="G52" s="86">
        <f t="shared" si="13"/>
        <v>80</v>
      </c>
      <c r="H52" s="207"/>
      <c r="I52" s="208"/>
      <c r="J52" s="208"/>
      <c r="K52" s="209"/>
      <c r="L52" s="213">
        <f>AB11+AB24+AB37</f>
        <v>600000000</v>
      </c>
      <c r="M52" s="214"/>
      <c r="N52" s="215"/>
      <c r="O52" s="6"/>
      <c r="P52" s="80"/>
      <c r="Q52" s="6"/>
      <c r="R52" s="6"/>
      <c r="S52" s="6"/>
      <c r="T52" s="6"/>
      <c r="U52" s="6"/>
      <c r="V52" s="6"/>
      <c r="W52" s="6"/>
      <c r="X52" s="6"/>
      <c r="Y52" s="6"/>
      <c r="Z52" s="6"/>
      <c r="AA52" s="6"/>
      <c r="AB52" s="6"/>
      <c r="AC52" s="6"/>
      <c r="AD52" s="6"/>
    </row>
    <row r="53" spans="2:30" s="2" customFormat="1" ht="21" customHeight="1">
      <c r="B53" s="85"/>
      <c r="C53" s="43" t="s">
        <v>78</v>
      </c>
      <c r="D53" s="44" t="s">
        <v>36</v>
      </c>
      <c r="E53" s="45" t="str">
        <f t="shared" si="13"/>
        <v>創設</v>
      </c>
      <c r="F53" s="46" t="str">
        <f t="shared" si="13"/>
        <v>ユニット型</v>
      </c>
      <c r="G53" s="47">
        <f t="shared" si="13"/>
        <v>10</v>
      </c>
      <c r="H53" s="210"/>
      <c r="I53" s="211"/>
      <c r="J53" s="211"/>
      <c r="K53" s="212"/>
      <c r="L53" s="188">
        <f>AB12+AB25+AB38</f>
        <v>75000000</v>
      </c>
      <c r="M53" s="216"/>
      <c r="N53" s="217"/>
      <c r="O53" s="6"/>
      <c r="P53" s="80"/>
      <c r="Q53" s="6"/>
      <c r="R53" s="6"/>
      <c r="S53" s="6"/>
      <c r="T53" s="6"/>
      <c r="U53" s="6"/>
      <c r="V53" s="6"/>
      <c r="W53" s="6"/>
      <c r="X53" s="6"/>
      <c r="Y53" s="6"/>
      <c r="Z53" s="6"/>
      <c r="AA53" s="6"/>
      <c r="AB53" s="6"/>
      <c r="AC53" s="6"/>
      <c r="AD53" s="6"/>
    </row>
    <row r="54" spans="2:30" s="2" customFormat="1" ht="21" customHeight="1">
      <c r="B54" s="85"/>
      <c r="C54" s="218" t="s">
        <v>84</v>
      </c>
      <c r="D54" s="54" t="s">
        <v>30</v>
      </c>
      <c r="E54" s="55" t="str">
        <f t="shared" si="13"/>
        <v>創設</v>
      </c>
      <c r="F54" s="56" t="str">
        <f t="shared" si="13"/>
        <v>ユニット型</v>
      </c>
      <c r="G54" s="57">
        <f t="shared" si="13"/>
        <v>80</v>
      </c>
      <c r="H54" s="210"/>
      <c r="I54" s="211"/>
      <c r="J54" s="211"/>
      <c r="K54" s="212"/>
      <c r="L54" s="220">
        <f>AB13+AB26+AB39</f>
        <v>488800000</v>
      </c>
      <c r="M54" s="221"/>
      <c r="N54" s="222"/>
      <c r="O54" s="6"/>
      <c r="P54" s="80"/>
      <c r="Q54" s="6"/>
      <c r="R54" s="6"/>
      <c r="S54" s="6"/>
      <c r="T54" s="6"/>
      <c r="U54" s="6"/>
      <c r="V54" s="6"/>
      <c r="W54" s="6"/>
      <c r="X54" s="6"/>
      <c r="Y54" s="6"/>
      <c r="Z54" s="6"/>
      <c r="AA54" s="6"/>
      <c r="AB54" s="6"/>
      <c r="AC54" s="6"/>
      <c r="AD54" s="6"/>
    </row>
    <row r="55" spans="2:30" s="2" customFormat="1" ht="21" customHeight="1">
      <c r="B55" s="85" t="s">
        <v>48</v>
      </c>
      <c r="C55" s="219"/>
      <c r="D55" s="54" t="s">
        <v>36</v>
      </c>
      <c r="E55" s="33" t="str">
        <f t="shared" si="13"/>
        <v>創設</v>
      </c>
      <c r="F55" s="34" t="str">
        <f t="shared" si="13"/>
        <v>ユニット型</v>
      </c>
      <c r="G55" s="60">
        <f>G14</f>
        <v>10</v>
      </c>
      <c r="H55" s="210"/>
      <c r="I55" s="211"/>
      <c r="J55" s="211"/>
      <c r="K55" s="212"/>
      <c r="L55" s="188">
        <f>AB14+AB27+AB40</f>
        <v>61100000</v>
      </c>
      <c r="M55" s="216"/>
      <c r="N55" s="217"/>
      <c r="O55" s="6"/>
      <c r="P55" s="80"/>
      <c r="Q55" s="6"/>
      <c r="R55" s="6"/>
      <c r="S55" s="6"/>
      <c r="T55" s="6"/>
      <c r="U55" s="6"/>
      <c r="V55" s="6"/>
      <c r="W55" s="6"/>
      <c r="X55" s="6"/>
      <c r="Y55" s="6"/>
      <c r="Z55" s="6"/>
      <c r="AA55" s="6"/>
      <c r="AB55" s="6"/>
      <c r="AC55" s="6"/>
      <c r="AD55" s="6"/>
    </row>
    <row r="56" spans="2:30" s="2" customFormat="1" ht="21" customHeight="1">
      <c r="B56" s="85"/>
      <c r="C56" s="204"/>
      <c r="D56" s="223"/>
      <c r="E56" s="33"/>
      <c r="F56" s="34"/>
      <c r="G56" s="65"/>
      <c r="H56" s="210"/>
      <c r="I56" s="211"/>
      <c r="J56" s="211"/>
      <c r="K56" s="212"/>
      <c r="L56" s="311"/>
      <c r="M56" s="312"/>
      <c r="N56" s="313"/>
      <c r="O56" s="6"/>
      <c r="P56" s="80"/>
      <c r="Q56" s="6"/>
      <c r="R56" s="6"/>
      <c r="S56" s="6"/>
      <c r="T56" s="6"/>
      <c r="U56" s="6"/>
      <c r="V56" s="6"/>
      <c r="W56" s="6"/>
      <c r="X56" s="6"/>
      <c r="Y56" s="6"/>
      <c r="Z56" s="6"/>
      <c r="AA56" s="6"/>
      <c r="AB56" s="6"/>
      <c r="AC56" s="6"/>
      <c r="AD56" s="6"/>
    </row>
    <row r="57" spans="2:30" s="2" customFormat="1" ht="21" customHeight="1">
      <c r="B57" s="85"/>
      <c r="C57" s="227" t="s">
        <v>38</v>
      </c>
      <c r="D57" s="227"/>
      <c r="E57" s="66"/>
      <c r="F57" s="66"/>
      <c r="G57" s="67">
        <f>G16</f>
        <v>90</v>
      </c>
      <c r="H57" s="210"/>
      <c r="I57" s="211"/>
      <c r="J57" s="211"/>
      <c r="K57" s="212"/>
      <c r="L57" s="224">
        <f>AB16+AB29+AB42</f>
        <v>13500000</v>
      </c>
      <c r="M57" s="225"/>
      <c r="N57" s="226"/>
      <c r="O57" s="6"/>
      <c r="P57" s="80"/>
      <c r="Q57" s="6"/>
      <c r="R57" s="6"/>
      <c r="S57" s="6"/>
      <c r="T57" s="6"/>
      <c r="U57" s="6"/>
      <c r="V57" s="6"/>
      <c r="W57" s="6"/>
      <c r="X57" s="6"/>
      <c r="Y57" s="6"/>
      <c r="Z57" s="6"/>
      <c r="AA57" s="6"/>
      <c r="AB57" s="6"/>
      <c r="AC57" s="6"/>
      <c r="AD57" s="6"/>
    </row>
    <row r="58" spans="2:30" s="2" customFormat="1" ht="21" customHeight="1" thickBot="1">
      <c r="B58" s="85" t="s">
        <v>49</v>
      </c>
      <c r="C58" s="186" t="s">
        <v>40</v>
      </c>
      <c r="D58" s="187"/>
      <c r="E58" s="55" t="str">
        <f>E17</f>
        <v>創設</v>
      </c>
      <c r="F58" s="55" t="str">
        <f>F17</f>
        <v>大規模型</v>
      </c>
      <c r="G58" s="173"/>
      <c r="H58" s="366"/>
      <c r="I58" s="367"/>
      <c r="J58" s="367"/>
      <c r="K58" s="368"/>
      <c r="L58" s="188">
        <f>AB17+AB30+AB43</f>
        <v>27000000</v>
      </c>
      <c r="M58" s="189"/>
      <c r="N58" s="190"/>
      <c r="O58" s="6"/>
      <c r="P58" s="80"/>
      <c r="Q58" s="6"/>
      <c r="R58" s="6"/>
      <c r="S58" s="6"/>
      <c r="T58" s="6"/>
      <c r="U58" s="6"/>
      <c r="V58" s="6"/>
      <c r="W58" s="6"/>
      <c r="X58" s="6"/>
      <c r="Y58" s="6"/>
      <c r="Z58" s="6"/>
      <c r="AA58" s="6"/>
      <c r="AB58" s="6"/>
      <c r="AC58" s="6"/>
      <c r="AD58" s="6"/>
    </row>
    <row r="59" spans="2:30" s="2" customFormat="1" ht="21" customHeight="1">
      <c r="B59" s="87">
        <v>100</v>
      </c>
      <c r="C59" s="191" t="s">
        <v>42</v>
      </c>
      <c r="D59" s="192"/>
      <c r="E59" s="192"/>
      <c r="F59" s="192"/>
      <c r="G59" s="193"/>
      <c r="H59" s="88">
        <f>SUM(,H18,H31,H44)</f>
        <v>1633333333</v>
      </c>
      <c r="I59" s="89">
        <f>SUM(,I18,I31,I44)</f>
        <v>1448513635</v>
      </c>
      <c r="J59" s="194"/>
      <c r="K59" s="196"/>
      <c r="L59" s="198"/>
      <c r="M59" s="199"/>
      <c r="N59" s="200"/>
      <c r="O59" s="6"/>
      <c r="P59" s="80"/>
      <c r="Q59" s="6"/>
      <c r="R59" s="6"/>
      <c r="S59" s="6"/>
      <c r="T59" s="6"/>
      <c r="U59" s="6"/>
      <c r="V59" s="6"/>
      <c r="W59" s="6"/>
      <c r="X59" s="6"/>
      <c r="Y59" s="6"/>
      <c r="Z59" s="6"/>
      <c r="AA59" s="6"/>
      <c r="AB59" s="6"/>
      <c r="AC59" s="6"/>
      <c r="AD59" s="6"/>
    </row>
    <row r="60" spans="2:30" s="2" customFormat="1" ht="21" customHeight="1" thickBot="1">
      <c r="B60" s="90" t="s">
        <v>33</v>
      </c>
      <c r="C60" s="204" t="s">
        <v>43</v>
      </c>
      <c r="D60" s="205"/>
      <c r="E60" s="205"/>
      <c r="F60" s="205"/>
      <c r="G60" s="206"/>
      <c r="H60" s="172">
        <f>SUM(,H19,H32,H45)</f>
        <v>54444445</v>
      </c>
      <c r="I60" s="369">
        <f>SUM(,I19,I32,I45)</f>
        <v>9074074</v>
      </c>
      <c r="J60" s="195"/>
      <c r="K60" s="197"/>
      <c r="L60" s="201"/>
      <c r="M60" s="202"/>
      <c r="N60" s="203"/>
      <c r="O60" s="6"/>
      <c r="P60" s="80"/>
      <c r="Q60" s="6"/>
      <c r="R60" s="6"/>
      <c r="S60" s="6"/>
      <c r="T60" s="6"/>
      <c r="U60" s="6"/>
      <c r="V60" s="6"/>
      <c r="W60" s="6"/>
      <c r="X60" s="6"/>
      <c r="Y60" s="6"/>
      <c r="Z60" s="6"/>
      <c r="AA60" s="6"/>
      <c r="AB60" s="6"/>
      <c r="AC60" s="6"/>
      <c r="AD60" s="6"/>
    </row>
    <row r="61" spans="2:30" s="2" customFormat="1" ht="21" customHeight="1" thickBot="1">
      <c r="B61" s="90"/>
      <c r="C61" s="370" t="s">
        <v>88</v>
      </c>
      <c r="D61" s="371"/>
      <c r="E61" s="371"/>
      <c r="F61" s="371"/>
      <c r="G61" s="372"/>
      <c r="H61" s="373">
        <f>SUM(H59:H60)</f>
        <v>1687777778</v>
      </c>
      <c r="I61" s="374">
        <f>SUM(I59:I60)</f>
        <v>1457587709</v>
      </c>
      <c r="J61" s="375">
        <f>J33+J46</f>
        <v>0</v>
      </c>
      <c r="K61" s="373">
        <f>K33+K46</f>
        <v>1265833331</v>
      </c>
      <c r="L61" s="376">
        <f>SUM(L52:N58)</f>
        <v>1265400000</v>
      </c>
      <c r="M61" s="377"/>
      <c r="N61" s="378"/>
      <c r="O61" s="6"/>
      <c r="P61" s="80"/>
      <c r="Q61" s="6"/>
      <c r="R61" s="6"/>
      <c r="S61" s="6"/>
      <c r="T61" s="6"/>
      <c r="U61" s="6"/>
      <c r="V61" s="6"/>
      <c r="W61" s="6"/>
      <c r="X61" s="6"/>
      <c r="Y61" s="6"/>
      <c r="Z61" s="6"/>
      <c r="AA61" s="6"/>
      <c r="AB61" s="6"/>
      <c r="AC61" s="6"/>
      <c r="AD61" s="6"/>
    </row>
    <row r="62" spans="2:30" s="2" customFormat="1" ht="21" customHeight="1" thickTop="1" thickBot="1">
      <c r="B62" s="90"/>
      <c r="C62" s="379" t="s">
        <v>89</v>
      </c>
      <c r="D62" s="380"/>
      <c r="E62" s="380"/>
      <c r="F62" s="380"/>
      <c r="G62" s="381"/>
      <c r="H62" s="382">
        <f>SUM(,H21,H34,H47)</f>
        <v>2500000</v>
      </c>
      <c r="I62" s="383">
        <f>SUM(,I21,I34,I47)</f>
        <v>2250000</v>
      </c>
      <c r="J62" s="384"/>
      <c r="K62" s="385"/>
      <c r="L62" s="386">
        <f>SUM(AB21,AB34,AB47)</f>
        <v>1500000</v>
      </c>
      <c r="M62" s="387"/>
      <c r="N62" s="388"/>
      <c r="O62" s="6"/>
      <c r="P62" s="80"/>
      <c r="Q62" s="6"/>
      <c r="R62" s="6"/>
      <c r="S62" s="6"/>
      <c r="T62" s="6"/>
      <c r="U62" s="6"/>
      <c r="V62" s="6"/>
      <c r="W62" s="6"/>
      <c r="X62" s="6"/>
      <c r="Y62" s="6"/>
      <c r="Z62" s="6"/>
      <c r="AA62" s="6"/>
      <c r="AB62" s="6"/>
      <c r="AC62" s="6"/>
      <c r="AD62" s="6"/>
    </row>
    <row r="63" spans="2:30" s="2" customFormat="1" ht="21" customHeight="1" thickBot="1">
      <c r="B63" s="91"/>
      <c r="C63" s="390" t="s">
        <v>90</v>
      </c>
      <c r="D63" s="391"/>
      <c r="E63" s="391"/>
      <c r="F63" s="391"/>
      <c r="G63" s="392"/>
      <c r="H63" s="123">
        <f>SUM(H61:H62)</f>
        <v>1690277778</v>
      </c>
      <c r="I63" s="123">
        <f>SUM(I61:I62)</f>
        <v>1459837709</v>
      </c>
      <c r="J63" s="393">
        <f>J35+J48</f>
        <v>0</v>
      </c>
      <c r="K63" s="394">
        <f>SUM(,K22,K35,K48)</f>
        <v>1690277778</v>
      </c>
      <c r="L63" s="395">
        <f>SUM(,L61:N62)</f>
        <v>1266900000</v>
      </c>
      <c r="M63" s="183"/>
      <c r="N63" s="184"/>
      <c r="O63" s="6"/>
      <c r="P63" s="80"/>
      <c r="Q63" s="6"/>
      <c r="R63" s="6"/>
      <c r="S63" s="6"/>
      <c r="T63" s="6"/>
      <c r="U63" s="6"/>
      <c r="V63" s="6"/>
      <c r="W63" s="6"/>
      <c r="X63" s="6"/>
      <c r="Y63" s="6"/>
      <c r="Z63" s="6"/>
      <c r="AA63" s="6"/>
      <c r="AB63" s="6"/>
      <c r="AC63" s="6"/>
      <c r="AD63" s="6"/>
    </row>
    <row r="64" spans="2:30" s="2" customFormat="1" ht="21" customHeight="1" thickBot="1">
      <c r="B64" s="71"/>
      <c r="C64" s="72"/>
      <c r="D64" s="72"/>
      <c r="E64" s="72"/>
      <c r="F64" s="72"/>
      <c r="G64" s="72"/>
      <c r="H64" s="92"/>
      <c r="I64" s="92"/>
      <c r="J64" s="92"/>
      <c r="K64" s="92"/>
      <c r="L64" s="41"/>
      <c r="O64" s="6"/>
      <c r="P64" s="80"/>
      <c r="Q64" s="6"/>
      <c r="R64" s="6"/>
      <c r="S64" s="6"/>
      <c r="T64" s="6"/>
      <c r="U64" s="6"/>
      <c r="V64" s="6"/>
      <c r="W64" s="6"/>
      <c r="X64" s="6"/>
      <c r="Y64" s="6"/>
      <c r="Z64" s="6"/>
      <c r="AA64" s="6"/>
      <c r="AB64" s="6"/>
      <c r="AC64" s="6"/>
      <c r="AD64" s="6"/>
    </row>
    <row r="65" spans="2:30" s="2" customFormat="1" ht="42" customHeight="1" thickBot="1">
      <c r="B65" s="93" t="s">
        <v>50</v>
      </c>
      <c r="C65" s="72"/>
      <c r="D65" s="94" t="s">
        <v>51</v>
      </c>
      <c r="E65" s="95" t="s">
        <v>52</v>
      </c>
      <c r="F65" s="72"/>
      <c r="G65" s="72"/>
      <c r="H65" s="92"/>
      <c r="I65" s="92"/>
      <c r="J65" s="92"/>
      <c r="K65" s="92"/>
      <c r="L65" s="41"/>
      <c r="O65" s="6"/>
      <c r="P65" s="80"/>
      <c r="Q65" s="6"/>
      <c r="R65" s="6"/>
      <c r="S65" s="6"/>
      <c r="T65" s="6"/>
      <c r="U65" s="6"/>
      <c r="V65" s="6"/>
      <c r="W65" s="6"/>
      <c r="X65" s="6"/>
      <c r="Y65" s="6"/>
      <c r="Z65" s="6"/>
      <c r="AA65" s="6"/>
      <c r="AB65" s="6"/>
      <c r="AC65" s="6"/>
      <c r="AD65" s="6"/>
    </row>
    <row r="66" spans="2:30" s="2" customFormat="1" ht="21" customHeight="1">
      <c r="B66" s="96"/>
      <c r="C66" s="97" t="s">
        <v>53</v>
      </c>
      <c r="D66" s="124"/>
      <c r="E66" s="125">
        <f>IF(D66="○",350000,0)</f>
        <v>0</v>
      </c>
      <c r="F66" s="98"/>
      <c r="G66" s="4"/>
      <c r="H66" s="4"/>
      <c r="I66" s="4"/>
      <c r="J66" s="4"/>
      <c r="K66" s="4"/>
      <c r="L66" s="4"/>
      <c r="M66" s="4"/>
      <c r="N66" s="4"/>
      <c r="O66" s="6"/>
      <c r="Q66" s="6"/>
      <c r="R66" s="6"/>
      <c r="S66" s="6"/>
      <c r="T66" s="6"/>
      <c r="U66" s="6"/>
      <c r="V66" s="6"/>
      <c r="W66" s="6"/>
      <c r="X66" s="6"/>
      <c r="Y66" s="6"/>
      <c r="Z66" s="6"/>
      <c r="AA66" s="6"/>
      <c r="AB66" s="6"/>
      <c r="AC66" s="6"/>
      <c r="AD66" s="6"/>
    </row>
    <row r="67" spans="2:30" s="2" customFormat="1" ht="21" customHeight="1">
      <c r="B67" s="96"/>
      <c r="C67" s="99" t="s">
        <v>54</v>
      </c>
      <c r="D67" s="126"/>
      <c r="E67" s="127">
        <f>IF(D67="○",500000,0)</f>
        <v>0</v>
      </c>
      <c r="F67" s="98"/>
      <c r="G67" s="4"/>
      <c r="H67" s="4"/>
      <c r="I67" s="4"/>
      <c r="J67" s="4"/>
      <c r="K67" s="4"/>
      <c r="L67" s="4"/>
      <c r="M67" s="4"/>
      <c r="N67" s="4"/>
      <c r="O67" s="6"/>
      <c r="P67" s="6"/>
      <c r="Q67" s="6"/>
      <c r="R67" s="6"/>
      <c r="S67" s="6"/>
      <c r="T67" s="6"/>
      <c r="U67" s="6"/>
      <c r="V67" s="6"/>
      <c r="W67" s="6"/>
      <c r="X67" s="6"/>
      <c r="Y67" s="6"/>
      <c r="Z67" s="6"/>
      <c r="AA67" s="6"/>
      <c r="AB67" s="6"/>
      <c r="AC67" s="6"/>
      <c r="AD67" s="6"/>
    </row>
    <row r="68" spans="2:30" s="2" customFormat="1" ht="20.25" customHeight="1">
      <c r="B68" s="96"/>
      <c r="C68" s="99" t="s">
        <v>55</v>
      </c>
      <c r="D68" s="126"/>
      <c r="E68" s="127">
        <f>IF(D68="○",300000,0)</f>
        <v>0</v>
      </c>
      <c r="F68" s="98"/>
      <c r="G68" s="4"/>
      <c r="H68" s="4"/>
      <c r="I68" s="4"/>
      <c r="J68" s="4"/>
      <c r="K68" s="4"/>
      <c r="L68" s="4"/>
      <c r="M68" s="4"/>
      <c r="N68" s="4"/>
      <c r="O68" s="6"/>
      <c r="P68" s="185"/>
      <c r="Q68" s="185"/>
      <c r="R68" s="185"/>
      <c r="S68" s="100"/>
      <c r="T68" s="100"/>
      <c r="U68" s="100"/>
      <c r="V68" s="100"/>
      <c r="W68" s="100"/>
      <c r="X68" s="100"/>
      <c r="Y68" s="6"/>
      <c r="Z68" s="6"/>
      <c r="AA68" s="6"/>
      <c r="AB68" s="6"/>
      <c r="AC68" s="101"/>
      <c r="AD68" s="101"/>
    </row>
    <row r="69" spans="2:30" ht="20.25" customHeight="1">
      <c r="B69" s="96"/>
      <c r="C69" s="102" t="s">
        <v>56</v>
      </c>
      <c r="D69" s="128" t="s">
        <v>72</v>
      </c>
      <c r="E69" s="129">
        <f>IF(D69="○",100000,0)</f>
        <v>100000</v>
      </c>
      <c r="O69" s="101"/>
      <c r="P69" s="185"/>
      <c r="Q69" s="185"/>
      <c r="R69" s="185"/>
      <c r="S69" s="100"/>
      <c r="T69" s="100"/>
      <c r="U69" s="100"/>
      <c r="V69" s="100"/>
      <c r="W69" s="101"/>
      <c r="X69" s="101"/>
      <c r="Y69" s="101"/>
      <c r="Z69" s="101"/>
      <c r="AB69" s="101"/>
      <c r="AC69" s="101"/>
      <c r="AD69" s="101"/>
    </row>
    <row r="70" spans="2:30" ht="20.25" customHeight="1">
      <c r="B70" s="96"/>
      <c r="C70" s="102" t="s">
        <v>57</v>
      </c>
      <c r="D70" s="128"/>
      <c r="E70" s="129">
        <f>IF(D70="○",75000,0)</f>
        <v>0</v>
      </c>
      <c r="P70" s="185"/>
      <c r="Q70" s="185"/>
      <c r="R70" s="185"/>
      <c r="S70" s="100"/>
      <c r="T70" s="100"/>
      <c r="U70" s="100"/>
      <c r="V70" s="100"/>
      <c r="W70" s="101"/>
      <c r="X70" s="101"/>
      <c r="Y70" s="101"/>
      <c r="Z70" s="101"/>
      <c r="AB70" s="101"/>
    </row>
    <row r="71" spans="2:30" ht="20.25" customHeight="1">
      <c r="B71" s="96"/>
      <c r="C71" s="102" t="s">
        <v>58</v>
      </c>
      <c r="D71" s="128"/>
      <c r="E71" s="129">
        <f>IF(D71="○",50000,0)</f>
        <v>0</v>
      </c>
      <c r="P71" s="101"/>
      <c r="Q71" s="101"/>
      <c r="R71" s="101"/>
      <c r="S71" s="100"/>
      <c r="T71" s="101"/>
      <c r="U71" s="101"/>
      <c r="V71" s="100"/>
      <c r="W71" s="101"/>
      <c r="X71" s="101"/>
      <c r="Y71" s="101"/>
      <c r="Z71" s="101"/>
      <c r="AB71" s="101"/>
    </row>
    <row r="72" spans="2:30" ht="20.25" customHeight="1">
      <c r="B72" s="96"/>
      <c r="C72" s="102" t="s">
        <v>59</v>
      </c>
      <c r="D72" s="128"/>
      <c r="E72" s="129">
        <f>IF(D72="○",50000,0)</f>
        <v>0</v>
      </c>
      <c r="S72" s="100"/>
    </row>
    <row r="73" spans="2:30" ht="25.5" customHeight="1">
      <c r="B73" s="96"/>
      <c r="C73" s="102" t="s">
        <v>60</v>
      </c>
      <c r="D73" s="128"/>
      <c r="E73" s="129">
        <f>IF(D73="○",50000,0)</f>
        <v>0</v>
      </c>
    </row>
    <row r="74" spans="2:30" ht="25.5" customHeight="1">
      <c r="B74" s="96"/>
      <c r="C74" s="102" t="s">
        <v>61</v>
      </c>
      <c r="D74" s="128"/>
      <c r="E74" s="129">
        <f>IF(D74="○",10000,0)</f>
        <v>0</v>
      </c>
    </row>
    <row r="75" spans="2:30" ht="22.5" customHeight="1" thickBot="1">
      <c r="B75" s="96"/>
      <c r="C75" s="103" t="s">
        <v>62</v>
      </c>
      <c r="D75" s="104"/>
      <c r="E75" s="130">
        <f>IF(SUM(E66:E67,E68,E69:E74)&lt;=500000,SUM(E66:E67,E68,E69:E74),IF(D67="○",IF(SUM(E66:E67,E68,E69:E74)&lt;=700000,SUM(E66:E67,E68,E69:E74),700000),500000))</f>
        <v>100000</v>
      </c>
    </row>
  </sheetData>
  <mergeCells count="136">
    <mergeCell ref="P68:R68"/>
    <mergeCell ref="P69:R69"/>
    <mergeCell ref="P70:R70"/>
    <mergeCell ref="C61:G61"/>
    <mergeCell ref="L61:N61"/>
    <mergeCell ref="C62:G62"/>
    <mergeCell ref="L62:N62"/>
    <mergeCell ref="C63:G63"/>
    <mergeCell ref="L63:N63"/>
    <mergeCell ref="L57:N57"/>
    <mergeCell ref="C58:D58"/>
    <mergeCell ref="L58:N58"/>
    <mergeCell ref="C59:G59"/>
    <mergeCell ref="J59:J60"/>
    <mergeCell ref="K59:K60"/>
    <mergeCell ref="L59:N60"/>
    <mergeCell ref="C60:G60"/>
    <mergeCell ref="L51:N51"/>
    <mergeCell ref="H52:K58"/>
    <mergeCell ref="L52:N52"/>
    <mergeCell ref="L53:N53"/>
    <mergeCell ref="C54:C55"/>
    <mergeCell ref="L54:N54"/>
    <mergeCell ref="L55:N55"/>
    <mergeCell ref="C56:D56"/>
    <mergeCell ref="L56:N56"/>
    <mergeCell ref="C57:D57"/>
    <mergeCell ref="C47:G47"/>
    <mergeCell ref="Q47:S47"/>
    <mergeCell ref="T47:V47"/>
    <mergeCell ref="C48:G48"/>
    <mergeCell ref="L48:Y48"/>
    <mergeCell ref="B50:B51"/>
    <mergeCell ref="C50:D51"/>
    <mergeCell ref="E50:F50"/>
    <mergeCell ref="G50:G51"/>
    <mergeCell ref="L50:N50"/>
    <mergeCell ref="X44:Y45"/>
    <mergeCell ref="Z44:Z45"/>
    <mergeCell ref="AA44:AA45"/>
    <mergeCell ref="AB44:AB45"/>
    <mergeCell ref="AD44:AE45"/>
    <mergeCell ref="C45:G45"/>
    <mergeCell ref="C42:D42"/>
    <mergeCell ref="U42:V42"/>
    <mergeCell ref="C43:D43"/>
    <mergeCell ref="Q43:S43"/>
    <mergeCell ref="T43:V43"/>
    <mergeCell ref="C44:G44"/>
    <mergeCell ref="J44:J45"/>
    <mergeCell ref="K44:K45"/>
    <mergeCell ref="L44:W46"/>
    <mergeCell ref="C46:G46"/>
    <mergeCell ref="C35:G35"/>
    <mergeCell ref="L35:Y35"/>
    <mergeCell ref="H37:K43"/>
    <mergeCell ref="U37:V37"/>
    <mergeCell ref="U38:V38"/>
    <mergeCell ref="C39:C40"/>
    <mergeCell ref="T39:V39"/>
    <mergeCell ref="T40:V40"/>
    <mergeCell ref="C41:D41"/>
    <mergeCell ref="U41:V41"/>
    <mergeCell ref="AA31:AA32"/>
    <mergeCell ref="AB31:AB32"/>
    <mergeCell ref="AD31:AE32"/>
    <mergeCell ref="C32:G32"/>
    <mergeCell ref="C33:G33"/>
    <mergeCell ref="C34:G34"/>
    <mergeCell ref="Q34:S34"/>
    <mergeCell ref="T34:V34"/>
    <mergeCell ref="C31:G31"/>
    <mergeCell ref="J31:J32"/>
    <mergeCell ref="K31:K32"/>
    <mergeCell ref="L31:W33"/>
    <mergeCell ref="X31:Y32"/>
    <mergeCell ref="Z31:Z32"/>
    <mergeCell ref="T27:V27"/>
    <mergeCell ref="C28:D28"/>
    <mergeCell ref="U28:V28"/>
    <mergeCell ref="C29:D29"/>
    <mergeCell ref="U29:V29"/>
    <mergeCell ref="C30:D30"/>
    <mergeCell ref="Q30:S30"/>
    <mergeCell ref="T30:V30"/>
    <mergeCell ref="C21:G21"/>
    <mergeCell ref="Q21:S21"/>
    <mergeCell ref="T21:V21"/>
    <mergeCell ref="C22:G22"/>
    <mergeCell ref="L22:Y22"/>
    <mergeCell ref="H24:K30"/>
    <mergeCell ref="U24:V24"/>
    <mergeCell ref="U25:V25"/>
    <mergeCell ref="C26:C27"/>
    <mergeCell ref="T26:V26"/>
    <mergeCell ref="X18:Y19"/>
    <mergeCell ref="Z18:Z19"/>
    <mergeCell ref="AA18:AA19"/>
    <mergeCell ref="AB18:AB19"/>
    <mergeCell ref="AD18:AE19"/>
    <mergeCell ref="C19:G19"/>
    <mergeCell ref="U16:V16"/>
    <mergeCell ref="C17:D17"/>
    <mergeCell ref="Q17:S17"/>
    <mergeCell ref="T17:V17"/>
    <mergeCell ref="C18:G18"/>
    <mergeCell ref="J18:J19"/>
    <mergeCell ref="K18:K19"/>
    <mergeCell ref="L18:W20"/>
    <mergeCell ref="C20:G20"/>
    <mergeCell ref="T10:V10"/>
    <mergeCell ref="H11:K17"/>
    <mergeCell ref="U11:V11"/>
    <mergeCell ref="U12:V12"/>
    <mergeCell ref="C13:C14"/>
    <mergeCell ref="T13:V13"/>
    <mergeCell ref="T14:V14"/>
    <mergeCell ref="C15:D15"/>
    <mergeCell ref="U15:V15"/>
    <mergeCell ref="C16:D16"/>
    <mergeCell ref="B6:D6"/>
    <mergeCell ref="K6:L6"/>
    <mergeCell ref="B7:D7"/>
    <mergeCell ref="K7:L7"/>
    <mergeCell ref="AD7:AE8"/>
    <mergeCell ref="B9:B10"/>
    <mergeCell ref="C9:D10"/>
    <mergeCell ref="E9:F9"/>
    <mergeCell ref="G9:G10"/>
    <mergeCell ref="L9:Y9"/>
    <mergeCell ref="B3:D3"/>
    <mergeCell ref="K3:L3"/>
    <mergeCell ref="B4:D4"/>
    <mergeCell ref="K4:L4"/>
    <mergeCell ref="B5:D5"/>
    <mergeCell ref="K5:L5"/>
  </mergeCells>
  <phoneticPr fontId="1"/>
  <dataValidations count="2">
    <dataValidation type="list" allowBlank="1" showInputMessage="1" showErrorMessage="1" sqref="D66:D74 IZ66:IZ74 SV66:SV74 ACR66:ACR74 AMN66:AMN74 AWJ66:AWJ74 BGF66:BGF74 BQB66:BQB74 BZX66:BZX74 CJT66:CJT74 CTP66:CTP74 DDL66:DDL74 DNH66:DNH74 DXD66:DXD74 EGZ66:EGZ74 EQV66:EQV74 FAR66:FAR74 FKN66:FKN74 FUJ66:FUJ74 GEF66:GEF74 GOB66:GOB74 GXX66:GXX74 HHT66:HHT74 HRP66:HRP74 IBL66:IBL74 ILH66:ILH74 IVD66:IVD74 JEZ66:JEZ74 JOV66:JOV74 JYR66:JYR74 KIN66:KIN74 KSJ66:KSJ74 LCF66:LCF74 LMB66:LMB74 LVX66:LVX74 MFT66:MFT74 MPP66:MPP74 MZL66:MZL74 NJH66:NJH74 NTD66:NTD74 OCZ66:OCZ74 OMV66:OMV74 OWR66:OWR74 PGN66:PGN74 PQJ66:PQJ74 QAF66:QAF74 QKB66:QKB74 QTX66:QTX74 RDT66:RDT74 RNP66:RNP74 RXL66:RXL74 SHH66:SHH74 SRD66:SRD74 TAZ66:TAZ74 TKV66:TKV74 TUR66:TUR74 UEN66:UEN74 UOJ66:UOJ74 UYF66:UYF74 VIB66:VIB74 VRX66:VRX74 WBT66:WBT74 WLP66:WLP74 WVL66:WVL74 D65602:D65610 IZ65602:IZ65610 SV65602:SV65610 ACR65602:ACR65610 AMN65602:AMN65610 AWJ65602:AWJ65610 BGF65602:BGF65610 BQB65602:BQB65610 BZX65602:BZX65610 CJT65602:CJT65610 CTP65602:CTP65610 DDL65602:DDL65610 DNH65602:DNH65610 DXD65602:DXD65610 EGZ65602:EGZ65610 EQV65602:EQV65610 FAR65602:FAR65610 FKN65602:FKN65610 FUJ65602:FUJ65610 GEF65602:GEF65610 GOB65602:GOB65610 GXX65602:GXX65610 HHT65602:HHT65610 HRP65602:HRP65610 IBL65602:IBL65610 ILH65602:ILH65610 IVD65602:IVD65610 JEZ65602:JEZ65610 JOV65602:JOV65610 JYR65602:JYR65610 KIN65602:KIN65610 KSJ65602:KSJ65610 LCF65602:LCF65610 LMB65602:LMB65610 LVX65602:LVX65610 MFT65602:MFT65610 MPP65602:MPP65610 MZL65602:MZL65610 NJH65602:NJH65610 NTD65602:NTD65610 OCZ65602:OCZ65610 OMV65602:OMV65610 OWR65602:OWR65610 PGN65602:PGN65610 PQJ65602:PQJ65610 QAF65602:QAF65610 QKB65602:QKB65610 QTX65602:QTX65610 RDT65602:RDT65610 RNP65602:RNP65610 RXL65602:RXL65610 SHH65602:SHH65610 SRD65602:SRD65610 TAZ65602:TAZ65610 TKV65602:TKV65610 TUR65602:TUR65610 UEN65602:UEN65610 UOJ65602:UOJ65610 UYF65602:UYF65610 VIB65602:VIB65610 VRX65602:VRX65610 WBT65602:WBT65610 WLP65602:WLP65610 WVL65602:WVL65610 D131138:D131146 IZ131138:IZ131146 SV131138:SV131146 ACR131138:ACR131146 AMN131138:AMN131146 AWJ131138:AWJ131146 BGF131138:BGF131146 BQB131138:BQB131146 BZX131138:BZX131146 CJT131138:CJT131146 CTP131138:CTP131146 DDL131138:DDL131146 DNH131138:DNH131146 DXD131138:DXD131146 EGZ131138:EGZ131146 EQV131138:EQV131146 FAR131138:FAR131146 FKN131138:FKN131146 FUJ131138:FUJ131146 GEF131138:GEF131146 GOB131138:GOB131146 GXX131138:GXX131146 HHT131138:HHT131146 HRP131138:HRP131146 IBL131138:IBL131146 ILH131138:ILH131146 IVD131138:IVD131146 JEZ131138:JEZ131146 JOV131138:JOV131146 JYR131138:JYR131146 KIN131138:KIN131146 KSJ131138:KSJ131146 LCF131138:LCF131146 LMB131138:LMB131146 LVX131138:LVX131146 MFT131138:MFT131146 MPP131138:MPP131146 MZL131138:MZL131146 NJH131138:NJH131146 NTD131138:NTD131146 OCZ131138:OCZ131146 OMV131138:OMV131146 OWR131138:OWR131146 PGN131138:PGN131146 PQJ131138:PQJ131146 QAF131138:QAF131146 QKB131138:QKB131146 QTX131138:QTX131146 RDT131138:RDT131146 RNP131138:RNP131146 RXL131138:RXL131146 SHH131138:SHH131146 SRD131138:SRD131146 TAZ131138:TAZ131146 TKV131138:TKV131146 TUR131138:TUR131146 UEN131138:UEN131146 UOJ131138:UOJ131146 UYF131138:UYF131146 VIB131138:VIB131146 VRX131138:VRX131146 WBT131138:WBT131146 WLP131138:WLP131146 WVL131138:WVL131146 D196674:D196682 IZ196674:IZ196682 SV196674:SV196682 ACR196674:ACR196682 AMN196674:AMN196682 AWJ196674:AWJ196682 BGF196674:BGF196682 BQB196674:BQB196682 BZX196674:BZX196682 CJT196674:CJT196682 CTP196674:CTP196682 DDL196674:DDL196682 DNH196674:DNH196682 DXD196674:DXD196682 EGZ196674:EGZ196682 EQV196674:EQV196682 FAR196674:FAR196682 FKN196674:FKN196682 FUJ196674:FUJ196682 GEF196674:GEF196682 GOB196674:GOB196682 GXX196674:GXX196682 HHT196674:HHT196682 HRP196674:HRP196682 IBL196674:IBL196682 ILH196674:ILH196682 IVD196674:IVD196682 JEZ196674:JEZ196682 JOV196674:JOV196682 JYR196674:JYR196682 KIN196674:KIN196682 KSJ196674:KSJ196682 LCF196674:LCF196682 LMB196674:LMB196682 LVX196674:LVX196682 MFT196674:MFT196682 MPP196674:MPP196682 MZL196674:MZL196682 NJH196674:NJH196682 NTD196674:NTD196682 OCZ196674:OCZ196682 OMV196674:OMV196682 OWR196674:OWR196682 PGN196674:PGN196682 PQJ196674:PQJ196682 QAF196674:QAF196682 QKB196674:QKB196682 QTX196674:QTX196682 RDT196674:RDT196682 RNP196674:RNP196682 RXL196674:RXL196682 SHH196674:SHH196682 SRD196674:SRD196682 TAZ196674:TAZ196682 TKV196674:TKV196682 TUR196674:TUR196682 UEN196674:UEN196682 UOJ196674:UOJ196682 UYF196674:UYF196682 VIB196674:VIB196682 VRX196674:VRX196682 WBT196674:WBT196682 WLP196674:WLP196682 WVL196674:WVL196682 D262210:D262218 IZ262210:IZ262218 SV262210:SV262218 ACR262210:ACR262218 AMN262210:AMN262218 AWJ262210:AWJ262218 BGF262210:BGF262218 BQB262210:BQB262218 BZX262210:BZX262218 CJT262210:CJT262218 CTP262210:CTP262218 DDL262210:DDL262218 DNH262210:DNH262218 DXD262210:DXD262218 EGZ262210:EGZ262218 EQV262210:EQV262218 FAR262210:FAR262218 FKN262210:FKN262218 FUJ262210:FUJ262218 GEF262210:GEF262218 GOB262210:GOB262218 GXX262210:GXX262218 HHT262210:HHT262218 HRP262210:HRP262218 IBL262210:IBL262218 ILH262210:ILH262218 IVD262210:IVD262218 JEZ262210:JEZ262218 JOV262210:JOV262218 JYR262210:JYR262218 KIN262210:KIN262218 KSJ262210:KSJ262218 LCF262210:LCF262218 LMB262210:LMB262218 LVX262210:LVX262218 MFT262210:MFT262218 MPP262210:MPP262218 MZL262210:MZL262218 NJH262210:NJH262218 NTD262210:NTD262218 OCZ262210:OCZ262218 OMV262210:OMV262218 OWR262210:OWR262218 PGN262210:PGN262218 PQJ262210:PQJ262218 QAF262210:QAF262218 QKB262210:QKB262218 QTX262210:QTX262218 RDT262210:RDT262218 RNP262210:RNP262218 RXL262210:RXL262218 SHH262210:SHH262218 SRD262210:SRD262218 TAZ262210:TAZ262218 TKV262210:TKV262218 TUR262210:TUR262218 UEN262210:UEN262218 UOJ262210:UOJ262218 UYF262210:UYF262218 VIB262210:VIB262218 VRX262210:VRX262218 WBT262210:WBT262218 WLP262210:WLP262218 WVL262210:WVL262218 D327746:D327754 IZ327746:IZ327754 SV327746:SV327754 ACR327746:ACR327754 AMN327746:AMN327754 AWJ327746:AWJ327754 BGF327746:BGF327754 BQB327746:BQB327754 BZX327746:BZX327754 CJT327746:CJT327754 CTP327746:CTP327754 DDL327746:DDL327754 DNH327746:DNH327754 DXD327746:DXD327754 EGZ327746:EGZ327754 EQV327746:EQV327754 FAR327746:FAR327754 FKN327746:FKN327754 FUJ327746:FUJ327754 GEF327746:GEF327754 GOB327746:GOB327754 GXX327746:GXX327754 HHT327746:HHT327754 HRP327746:HRP327754 IBL327746:IBL327754 ILH327746:ILH327754 IVD327746:IVD327754 JEZ327746:JEZ327754 JOV327746:JOV327754 JYR327746:JYR327754 KIN327746:KIN327754 KSJ327746:KSJ327754 LCF327746:LCF327754 LMB327746:LMB327754 LVX327746:LVX327754 MFT327746:MFT327754 MPP327746:MPP327754 MZL327746:MZL327754 NJH327746:NJH327754 NTD327746:NTD327754 OCZ327746:OCZ327754 OMV327746:OMV327754 OWR327746:OWR327754 PGN327746:PGN327754 PQJ327746:PQJ327754 QAF327746:QAF327754 QKB327746:QKB327754 QTX327746:QTX327754 RDT327746:RDT327754 RNP327746:RNP327754 RXL327746:RXL327754 SHH327746:SHH327754 SRD327746:SRD327754 TAZ327746:TAZ327754 TKV327746:TKV327754 TUR327746:TUR327754 UEN327746:UEN327754 UOJ327746:UOJ327754 UYF327746:UYF327754 VIB327746:VIB327754 VRX327746:VRX327754 WBT327746:WBT327754 WLP327746:WLP327754 WVL327746:WVL327754 D393282:D393290 IZ393282:IZ393290 SV393282:SV393290 ACR393282:ACR393290 AMN393282:AMN393290 AWJ393282:AWJ393290 BGF393282:BGF393290 BQB393282:BQB393290 BZX393282:BZX393290 CJT393282:CJT393290 CTP393282:CTP393290 DDL393282:DDL393290 DNH393282:DNH393290 DXD393282:DXD393290 EGZ393282:EGZ393290 EQV393282:EQV393290 FAR393282:FAR393290 FKN393282:FKN393290 FUJ393282:FUJ393290 GEF393282:GEF393290 GOB393282:GOB393290 GXX393282:GXX393290 HHT393282:HHT393290 HRP393282:HRP393290 IBL393282:IBL393290 ILH393282:ILH393290 IVD393282:IVD393290 JEZ393282:JEZ393290 JOV393282:JOV393290 JYR393282:JYR393290 KIN393282:KIN393290 KSJ393282:KSJ393290 LCF393282:LCF393290 LMB393282:LMB393290 LVX393282:LVX393290 MFT393282:MFT393290 MPP393282:MPP393290 MZL393282:MZL393290 NJH393282:NJH393290 NTD393282:NTD393290 OCZ393282:OCZ393290 OMV393282:OMV393290 OWR393282:OWR393290 PGN393282:PGN393290 PQJ393282:PQJ393290 QAF393282:QAF393290 QKB393282:QKB393290 QTX393282:QTX393290 RDT393282:RDT393290 RNP393282:RNP393290 RXL393282:RXL393290 SHH393282:SHH393290 SRD393282:SRD393290 TAZ393282:TAZ393290 TKV393282:TKV393290 TUR393282:TUR393290 UEN393282:UEN393290 UOJ393282:UOJ393290 UYF393282:UYF393290 VIB393282:VIB393290 VRX393282:VRX393290 WBT393282:WBT393290 WLP393282:WLP393290 WVL393282:WVL393290 D458818:D458826 IZ458818:IZ458826 SV458818:SV458826 ACR458818:ACR458826 AMN458818:AMN458826 AWJ458818:AWJ458826 BGF458818:BGF458826 BQB458818:BQB458826 BZX458818:BZX458826 CJT458818:CJT458826 CTP458818:CTP458826 DDL458818:DDL458826 DNH458818:DNH458826 DXD458818:DXD458826 EGZ458818:EGZ458826 EQV458818:EQV458826 FAR458818:FAR458826 FKN458818:FKN458826 FUJ458818:FUJ458826 GEF458818:GEF458826 GOB458818:GOB458826 GXX458818:GXX458826 HHT458818:HHT458826 HRP458818:HRP458826 IBL458818:IBL458826 ILH458818:ILH458826 IVD458818:IVD458826 JEZ458818:JEZ458826 JOV458818:JOV458826 JYR458818:JYR458826 KIN458818:KIN458826 KSJ458818:KSJ458826 LCF458818:LCF458826 LMB458818:LMB458826 LVX458818:LVX458826 MFT458818:MFT458826 MPP458818:MPP458826 MZL458818:MZL458826 NJH458818:NJH458826 NTD458818:NTD458826 OCZ458818:OCZ458826 OMV458818:OMV458826 OWR458818:OWR458826 PGN458818:PGN458826 PQJ458818:PQJ458826 QAF458818:QAF458826 QKB458818:QKB458826 QTX458818:QTX458826 RDT458818:RDT458826 RNP458818:RNP458826 RXL458818:RXL458826 SHH458818:SHH458826 SRD458818:SRD458826 TAZ458818:TAZ458826 TKV458818:TKV458826 TUR458818:TUR458826 UEN458818:UEN458826 UOJ458818:UOJ458826 UYF458818:UYF458826 VIB458818:VIB458826 VRX458818:VRX458826 WBT458818:WBT458826 WLP458818:WLP458826 WVL458818:WVL458826 D524354:D524362 IZ524354:IZ524362 SV524354:SV524362 ACR524354:ACR524362 AMN524354:AMN524362 AWJ524354:AWJ524362 BGF524354:BGF524362 BQB524354:BQB524362 BZX524354:BZX524362 CJT524354:CJT524362 CTP524354:CTP524362 DDL524354:DDL524362 DNH524354:DNH524362 DXD524354:DXD524362 EGZ524354:EGZ524362 EQV524354:EQV524362 FAR524354:FAR524362 FKN524354:FKN524362 FUJ524354:FUJ524362 GEF524354:GEF524362 GOB524354:GOB524362 GXX524354:GXX524362 HHT524354:HHT524362 HRP524354:HRP524362 IBL524354:IBL524362 ILH524354:ILH524362 IVD524354:IVD524362 JEZ524354:JEZ524362 JOV524354:JOV524362 JYR524354:JYR524362 KIN524354:KIN524362 KSJ524354:KSJ524362 LCF524354:LCF524362 LMB524354:LMB524362 LVX524354:LVX524362 MFT524354:MFT524362 MPP524354:MPP524362 MZL524354:MZL524362 NJH524354:NJH524362 NTD524354:NTD524362 OCZ524354:OCZ524362 OMV524354:OMV524362 OWR524354:OWR524362 PGN524354:PGN524362 PQJ524354:PQJ524362 QAF524354:QAF524362 QKB524354:QKB524362 QTX524354:QTX524362 RDT524354:RDT524362 RNP524354:RNP524362 RXL524354:RXL524362 SHH524354:SHH524362 SRD524354:SRD524362 TAZ524354:TAZ524362 TKV524354:TKV524362 TUR524354:TUR524362 UEN524354:UEN524362 UOJ524354:UOJ524362 UYF524354:UYF524362 VIB524354:VIB524362 VRX524354:VRX524362 WBT524354:WBT524362 WLP524354:WLP524362 WVL524354:WVL524362 D589890:D589898 IZ589890:IZ589898 SV589890:SV589898 ACR589890:ACR589898 AMN589890:AMN589898 AWJ589890:AWJ589898 BGF589890:BGF589898 BQB589890:BQB589898 BZX589890:BZX589898 CJT589890:CJT589898 CTP589890:CTP589898 DDL589890:DDL589898 DNH589890:DNH589898 DXD589890:DXD589898 EGZ589890:EGZ589898 EQV589890:EQV589898 FAR589890:FAR589898 FKN589890:FKN589898 FUJ589890:FUJ589898 GEF589890:GEF589898 GOB589890:GOB589898 GXX589890:GXX589898 HHT589890:HHT589898 HRP589890:HRP589898 IBL589890:IBL589898 ILH589890:ILH589898 IVD589890:IVD589898 JEZ589890:JEZ589898 JOV589890:JOV589898 JYR589890:JYR589898 KIN589890:KIN589898 KSJ589890:KSJ589898 LCF589890:LCF589898 LMB589890:LMB589898 LVX589890:LVX589898 MFT589890:MFT589898 MPP589890:MPP589898 MZL589890:MZL589898 NJH589890:NJH589898 NTD589890:NTD589898 OCZ589890:OCZ589898 OMV589890:OMV589898 OWR589890:OWR589898 PGN589890:PGN589898 PQJ589890:PQJ589898 QAF589890:QAF589898 QKB589890:QKB589898 QTX589890:QTX589898 RDT589890:RDT589898 RNP589890:RNP589898 RXL589890:RXL589898 SHH589890:SHH589898 SRD589890:SRD589898 TAZ589890:TAZ589898 TKV589890:TKV589898 TUR589890:TUR589898 UEN589890:UEN589898 UOJ589890:UOJ589898 UYF589890:UYF589898 VIB589890:VIB589898 VRX589890:VRX589898 WBT589890:WBT589898 WLP589890:WLP589898 WVL589890:WVL589898 D655426:D655434 IZ655426:IZ655434 SV655426:SV655434 ACR655426:ACR655434 AMN655426:AMN655434 AWJ655426:AWJ655434 BGF655426:BGF655434 BQB655426:BQB655434 BZX655426:BZX655434 CJT655426:CJT655434 CTP655426:CTP655434 DDL655426:DDL655434 DNH655426:DNH655434 DXD655426:DXD655434 EGZ655426:EGZ655434 EQV655426:EQV655434 FAR655426:FAR655434 FKN655426:FKN655434 FUJ655426:FUJ655434 GEF655426:GEF655434 GOB655426:GOB655434 GXX655426:GXX655434 HHT655426:HHT655434 HRP655426:HRP655434 IBL655426:IBL655434 ILH655426:ILH655434 IVD655426:IVD655434 JEZ655426:JEZ655434 JOV655426:JOV655434 JYR655426:JYR655434 KIN655426:KIN655434 KSJ655426:KSJ655434 LCF655426:LCF655434 LMB655426:LMB655434 LVX655426:LVX655434 MFT655426:MFT655434 MPP655426:MPP655434 MZL655426:MZL655434 NJH655426:NJH655434 NTD655426:NTD655434 OCZ655426:OCZ655434 OMV655426:OMV655434 OWR655426:OWR655434 PGN655426:PGN655434 PQJ655426:PQJ655434 QAF655426:QAF655434 QKB655426:QKB655434 QTX655426:QTX655434 RDT655426:RDT655434 RNP655426:RNP655434 RXL655426:RXL655434 SHH655426:SHH655434 SRD655426:SRD655434 TAZ655426:TAZ655434 TKV655426:TKV655434 TUR655426:TUR655434 UEN655426:UEN655434 UOJ655426:UOJ655434 UYF655426:UYF655434 VIB655426:VIB655434 VRX655426:VRX655434 WBT655426:WBT655434 WLP655426:WLP655434 WVL655426:WVL655434 D720962:D720970 IZ720962:IZ720970 SV720962:SV720970 ACR720962:ACR720970 AMN720962:AMN720970 AWJ720962:AWJ720970 BGF720962:BGF720970 BQB720962:BQB720970 BZX720962:BZX720970 CJT720962:CJT720970 CTP720962:CTP720970 DDL720962:DDL720970 DNH720962:DNH720970 DXD720962:DXD720970 EGZ720962:EGZ720970 EQV720962:EQV720970 FAR720962:FAR720970 FKN720962:FKN720970 FUJ720962:FUJ720970 GEF720962:GEF720970 GOB720962:GOB720970 GXX720962:GXX720970 HHT720962:HHT720970 HRP720962:HRP720970 IBL720962:IBL720970 ILH720962:ILH720970 IVD720962:IVD720970 JEZ720962:JEZ720970 JOV720962:JOV720970 JYR720962:JYR720970 KIN720962:KIN720970 KSJ720962:KSJ720970 LCF720962:LCF720970 LMB720962:LMB720970 LVX720962:LVX720970 MFT720962:MFT720970 MPP720962:MPP720970 MZL720962:MZL720970 NJH720962:NJH720970 NTD720962:NTD720970 OCZ720962:OCZ720970 OMV720962:OMV720970 OWR720962:OWR720970 PGN720962:PGN720970 PQJ720962:PQJ720970 QAF720962:QAF720970 QKB720962:QKB720970 QTX720962:QTX720970 RDT720962:RDT720970 RNP720962:RNP720970 RXL720962:RXL720970 SHH720962:SHH720970 SRD720962:SRD720970 TAZ720962:TAZ720970 TKV720962:TKV720970 TUR720962:TUR720970 UEN720962:UEN720970 UOJ720962:UOJ720970 UYF720962:UYF720970 VIB720962:VIB720970 VRX720962:VRX720970 WBT720962:WBT720970 WLP720962:WLP720970 WVL720962:WVL720970 D786498:D786506 IZ786498:IZ786506 SV786498:SV786506 ACR786498:ACR786506 AMN786498:AMN786506 AWJ786498:AWJ786506 BGF786498:BGF786506 BQB786498:BQB786506 BZX786498:BZX786506 CJT786498:CJT786506 CTP786498:CTP786506 DDL786498:DDL786506 DNH786498:DNH786506 DXD786498:DXD786506 EGZ786498:EGZ786506 EQV786498:EQV786506 FAR786498:FAR786506 FKN786498:FKN786506 FUJ786498:FUJ786506 GEF786498:GEF786506 GOB786498:GOB786506 GXX786498:GXX786506 HHT786498:HHT786506 HRP786498:HRP786506 IBL786498:IBL786506 ILH786498:ILH786506 IVD786498:IVD786506 JEZ786498:JEZ786506 JOV786498:JOV786506 JYR786498:JYR786506 KIN786498:KIN786506 KSJ786498:KSJ786506 LCF786498:LCF786506 LMB786498:LMB786506 LVX786498:LVX786506 MFT786498:MFT786506 MPP786498:MPP786506 MZL786498:MZL786506 NJH786498:NJH786506 NTD786498:NTD786506 OCZ786498:OCZ786506 OMV786498:OMV786506 OWR786498:OWR786506 PGN786498:PGN786506 PQJ786498:PQJ786506 QAF786498:QAF786506 QKB786498:QKB786506 QTX786498:QTX786506 RDT786498:RDT786506 RNP786498:RNP786506 RXL786498:RXL786506 SHH786498:SHH786506 SRD786498:SRD786506 TAZ786498:TAZ786506 TKV786498:TKV786506 TUR786498:TUR786506 UEN786498:UEN786506 UOJ786498:UOJ786506 UYF786498:UYF786506 VIB786498:VIB786506 VRX786498:VRX786506 WBT786498:WBT786506 WLP786498:WLP786506 WVL786498:WVL786506 D852034:D852042 IZ852034:IZ852042 SV852034:SV852042 ACR852034:ACR852042 AMN852034:AMN852042 AWJ852034:AWJ852042 BGF852034:BGF852042 BQB852034:BQB852042 BZX852034:BZX852042 CJT852034:CJT852042 CTP852034:CTP852042 DDL852034:DDL852042 DNH852034:DNH852042 DXD852034:DXD852042 EGZ852034:EGZ852042 EQV852034:EQV852042 FAR852034:FAR852042 FKN852034:FKN852042 FUJ852034:FUJ852042 GEF852034:GEF852042 GOB852034:GOB852042 GXX852034:GXX852042 HHT852034:HHT852042 HRP852034:HRP852042 IBL852034:IBL852042 ILH852034:ILH852042 IVD852034:IVD852042 JEZ852034:JEZ852042 JOV852034:JOV852042 JYR852034:JYR852042 KIN852034:KIN852042 KSJ852034:KSJ852042 LCF852034:LCF852042 LMB852034:LMB852042 LVX852034:LVX852042 MFT852034:MFT852042 MPP852034:MPP852042 MZL852034:MZL852042 NJH852034:NJH852042 NTD852034:NTD852042 OCZ852034:OCZ852042 OMV852034:OMV852042 OWR852034:OWR852042 PGN852034:PGN852042 PQJ852034:PQJ852042 QAF852034:QAF852042 QKB852034:QKB852042 QTX852034:QTX852042 RDT852034:RDT852042 RNP852034:RNP852042 RXL852034:RXL852042 SHH852034:SHH852042 SRD852034:SRD852042 TAZ852034:TAZ852042 TKV852034:TKV852042 TUR852034:TUR852042 UEN852034:UEN852042 UOJ852034:UOJ852042 UYF852034:UYF852042 VIB852034:VIB852042 VRX852034:VRX852042 WBT852034:WBT852042 WLP852034:WLP852042 WVL852034:WVL852042 D917570:D917578 IZ917570:IZ917578 SV917570:SV917578 ACR917570:ACR917578 AMN917570:AMN917578 AWJ917570:AWJ917578 BGF917570:BGF917578 BQB917570:BQB917578 BZX917570:BZX917578 CJT917570:CJT917578 CTP917570:CTP917578 DDL917570:DDL917578 DNH917570:DNH917578 DXD917570:DXD917578 EGZ917570:EGZ917578 EQV917570:EQV917578 FAR917570:FAR917578 FKN917570:FKN917578 FUJ917570:FUJ917578 GEF917570:GEF917578 GOB917570:GOB917578 GXX917570:GXX917578 HHT917570:HHT917578 HRP917570:HRP917578 IBL917570:IBL917578 ILH917570:ILH917578 IVD917570:IVD917578 JEZ917570:JEZ917578 JOV917570:JOV917578 JYR917570:JYR917578 KIN917570:KIN917578 KSJ917570:KSJ917578 LCF917570:LCF917578 LMB917570:LMB917578 LVX917570:LVX917578 MFT917570:MFT917578 MPP917570:MPP917578 MZL917570:MZL917578 NJH917570:NJH917578 NTD917570:NTD917578 OCZ917570:OCZ917578 OMV917570:OMV917578 OWR917570:OWR917578 PGN917570:PGN917578 PQJ917570:PQJ917578 QAF917570:QAF917578 QKB917570:QKB917578 QTX917570:QTX917578 RDT917570:RDT917578 RNP917570:RNP917578 RXL917570:RXL917578 SHH917570:SHH917578 SRD917570:SRD917578 TAZ917570:TAZ917578 TKV917570:TKV917578 TUR917570:TUR917578 UEN917570:UEN917578 UOJ917570:UOJ917578 UYF917570:UYF917578 VIB917570:VIB917578 VRX917570:VRX917578 WBT917570:WBT917578 WLP917570:WLP917578 WVL917570:WVL917578 D983106:D983114 IZ983106:IZ983114 SV983106:SV983114 ACR983106:ACR983114 AMN983106:AMN983114 AWJ983106:AWJ983114 BGF983106:BGF983114 BQB983106:BQB983114 BZX983106:BZX983114 CJT983106:CJT983114 CTP983106:CTP983114 DDL983106:DDL983114 DNH983106:DNH983114 DXD983106:DXD983114 EGZ983106:EGZ983114 EQV983106:EQV983114 FAR983106:FAR983114 FKN983106:FKN983114 FUJ983106:FUJ983114 GEF983106:GEF983114 GOB983106:GOB983114 GXX983106:GXX983114 HHT983106:HHT983114 HRP983106:HRP983114 IBL983106:IBL983114 ILH983106:ILH983114 IVD983106:IVD983114 JEZ983106:JEZ983114 JOV983106:JOV983114 JYR983106:JYR983114 KIN983106:KIN983114 KSJ983106:KSJ983114 LCF983106:LCF983114 LMB983106:LMB983114 LVX983106:LVX983114 MFT983106:MFT983114 MPP983106:MPP983114 MZL983106:MZL983114 NJH983106:NJH983114 NTD983106:NTD983114 OCZ983106:OCZ983114 OMV983106:OMV983114 OWR983106:OWR983114 PGN983106:PGN983114 PQJ983106:PQJ983114 QAF983106:QAF983114 QKB983106:QKB983114 QTX983106:QTX983114 RDT983106:RDT983114 RNP983106:RNP983114 RXL983106:RXL983114 SHH983106:SHH983114 SRD983106:SRD983114 TAZ983106:TAZ983114 TKV983106:TKV983114 TUR983106:TUR983114 UEN983106:UEN983114 UOJ983106:UOJ983114 UYF983106:UYF983114 VIB983106:VIB983114 VRX983106:VRX983114 WBT983106:WBT983114 WLP983106:WLP983114 WVL983106:WVL983114" xr:uid="{8FA2200E-8866-4448-95A7-45601B931CD8}">
      <formula1>"○"</formula1>
    </dataValidation>
    <dataValidation type="custom" allowBlank="1" showInputMessage="1" showErrorMessage="1" error="工事請負費の対象経費（Ｂ欄）の２．６％を超過しています。" sqref="I21 JE21 TA21 ACW21 AMS21 AWO21 BGK21 BQG21 CAC21 CJY21 CTU21 DDQ21 DNM21 DXI21 EHE21 ERA21 FAW21 FKS21 FUO21 GEK21 GOG21 GYC21 HHY21 HRU21 IBQ21 ILM21 IVI21 JFE21 JPA21 JYW21 KIS21 KSO21 LCK21 LMG21 LWC21 MFY21 MPU21 MZQ21 NJM21 NTI21 ODE21 ONA21 OWW21 PGS21 PQO21 QAK21 QKG21 QUC21 RDY21 RNU21 RXQ21 SHM21 SRI21 TBE21 TLA21 TUW21 UES21 UOO21 UYK21 VIG21 VSC21 WBY21 WLU21 WVQ21 I65557 JE65557 TA65557 ACW65557 AMS65557 AWO65557 BGK65557 BQG65557 CAC65557 CJY65557 CTU65557 DDQ65557 DNM65557 DXI65557 EHE65557 ERA65557 FAW65557 FKS65557 FUO65557 GEK65557 GOG65557 GYC65557 HHY65557 HRU65557 IBQ65557 ILM65557 IVI65557 JFE65557 JPA65557 JYW65557 KIS65557 KSO65557 LCK65557 LMG65557 LWC65557 MFY65557 MPU65557 MZQ65557 NJM65557 NTI65557 ODE65557 ONA65557 OWW65557 PGS65557 PQO65557 QAK65557 QKG65557 QUC65557 RDY65557 RNU65557 RXQ65557 SHM65557 SRI65557 TBE65557 TLA65557 TUW65557 UES65557 UOO65557 UYK65557 VIG65557 VSC65557 WBY65557 WLU65557 WVQ65557 I131093 JE131093 TA131093 ACW131093 AMS131093 AWO131093 BGK131093 BQG131093 CAC131093 CJY131093 CTU131093 DDQ131093 DNM131093 DXI131093 EHE131093 ERA131093 FAW131093 FKS131093 FUO131093 GEK131093 GOG131093 GYC131093 HHY131093 HRU131093 IBQ131093 ILM131093 IVI131093 JFE131093 JPA131093 JYW131093 KIS131093 KSO131093 LCK131093 LMG131093 LWC131093 MFY131093 MPU131093 MZQ131093 NJM131093 NTI131093 ODE131093 ONA131093 OWW131093 PGS131093 PQO131093 QAK131093 QKG131093 QUC131093 RDY131093 RNU131093 RXQ131093 SHM131093 SRI131093 TBE131093 TLA131093 TUW131093 UES131093 UOO131093 UYK131093 VIG131093 VSC131093 WBY131093 WLU131093 WVQ131093 I196629 JE196629 TA196629 ACW196629 AMS196629 AWO196629 BGK196629 BQG196629 CAC196629 CJY196629 CTU196629 DDQ196629 DNM196629 DXI196629 EHE196629 ERA196629 FAW196629 FKS196629 FUO196629 GEK196629 GOG196629 GYC196629 HHY196629 HRU196629 IBQ196629 ILM196629 IVI196629 JFE196629 JPA196629 JYW196629 KIS196629 KSO196629 LCK196629 LMG196629 LWC196629 MFY196629 MPU196629 MZQ196629 NJM196629 NTI196629 ODE196629 ONA196629 OWW196629 PGS196629 PQO196629 QAK196629 QKG196629 QUC196629 RDY196629 RNU196629 RXQ196629 SHM196629 SRI196629 TBE196629 TLA196629 TUW196629 UES196629 UOO196629 UYK196629 VIG196629 VSC196629 WBY196629 WLU196629 WVQ196629 I262165 JE262165 TA262165 ACW262165 AMS262165 AWO262165 BGK262165 BQG262165 CAC262165 CJY262165 CTU262165 DDQ262165 DNM262165 DXI262165 EHE262165 ERA262165 FAW262165 FKS262165 FUO262165 GEK262165 GOG262165 GYC262165 HHY262165 HRU262165 IBQ262165 ILM262165 IVI262165 JFE262165 JPA262165 JYW262165 KIS262165 KSO262165 LCK262165 LMG262165 LWC262165 MFY262165 MPU262165 MZQ262165 NJM262165 NTI262165 ODE262165 ONA262165 OWW262165 PGS262165 PQO262165 QAK262165 QKG262165 QUC262165 RDY262165 RNU262165 RXQ262165 SHM262165 SRI262165 TBE262165 TLA262165 TUW262165 UES262165 UOO262165 UYK262165 VIG262165 VSC262165 WBY262165 WLU262165 WVQ262165 I327701 JE327701 TA327701 ACW327701 AMS327701 AWO327701 BGK327701 BQG327701 CAC327701 CJY327701 CTU327701 DDQ327701 DNM327701 DXI327701 EHE327701 ERA327701 FAW327701 FKS327701 FUO327701 GEK327701 GOG327701 GYC327701 HHY327701 HRU327701 IBQ327701 ILM327701 IVI327701 JFE327701 JPA327701 JYW327701 KIS327701 KSO327701 LCK327701 LMG327701 LWC327701 MFY327701 MPU327701 MZQ327701 NJM327701 NTI327701 ODE327701 ONA327701 OWW327701 PGS327701 PQO327701 QAK327701 QKG327701 QUC327701 RDY327701 RNU327701 RXQ327701 SHM327701 SRI327701 TBE327701 TLA327701 TUW327701 UES327701 UOO327701 UYK327701 VIG327701 VSC327701 WBY327701 WLU327701 WVQ327701 I393237 JE393237 TA393237 ACW393237 AMS393237 AWO393237 BGK393237 BQG393237 CAC393237 CJY393237 CTU393237 DDQ393237 DNM393237 DXI393237 EHE393237 ERA393237 FAW393237 FKS393237 FUO393237 GEK393237 GOG393237 GYC393237 HHY393237 HRU393237 IBQ393237 ILM393237 IVI393237 JFE393237 JPA393237 JYW393237 KIS393237 KSO393237 LCK393237 LMG393237 LWC393237 MFY393237 MPU393237 MZQ393237 NJM393237 NTI393237 ODE393237 ONA393237 OWW393237 PGS393237 PQO393237 QAK393237 QKG393237 QUC393237 RDY393237 RNU393237 RXQ393237 SHM393237 SRI393237 TBE393237 TLA393237 TUW393237 UES393237 UOO393237 UYK393237 VIG393237 VSC393237 WBY393237 WLU393237 WVQ393237 I458773 JE458773 TA458773 ACW458773 AMS458773 AWO458773 BGK458773 BQG458773 CAC458773 CJY458773 CTU458773 DDQ458773 DNM458773 DXI458773 EHE458773 ERA458773 FAW458773 FKS458773 FUO458773 GEK458773 GOG458773 GYC458773 HHY458773 HRU458773 IBQ458773 ILM458773 IVI458773 JFE458773 JPA458773 JYW458773 KIS458773 KSO458773 LCK458773 LMG458773 LWC458773 MFY458773 MPU458773 MZQ458773 NJM458773 NTI458773 ODE458773 ONA458773 OWW458773 PGS458773 PQO458773 QAK458773 QKG458773 QUC458773 RDY458773 RNU458773 RXQ458773 SHM458773 SRI458773 TBE458773 TLA458773 TUW458773 UES458773 UOO458773 UYK458773 VIG458773 VSC458773 WBY458773 WLU458773 WVQ458773 I524309 JE524309 TA524309 ACW524309 AMS524309 AWO524309 BGK524309 BQG524309 CAC524309 CJY524309 CTU524309 DDQ524309 DNM524309 DXI524309 EHE524309 ERA524309 FAW524309 FKS524309 FUO524309 GEK524309 GOG524309 GYC524309 HHY524309 HRU524309 IBQ524309 ILM524309 IVI524309 JFE524309 JPA524309 JYW524309 KIS524309 KSO524309 LCK524309 LMG524309 LWC524309 MFY524309 MPU524309 MZQ524309 NJM524309 NTI524309 ODE524309 ONA524309 OWW524309 PGS524309 PQO524309 QAK524309 QKG524309 QUC524309 RDY524309 RNU524309 RXQ524309 SHM524309 SRI524309 TBE524309 TLA524309 TUW524309 UES524309 UOO524309 UYK524309 VIG524309 VSC524309 WBY524309 WLU524309 WVQ524309 I589845 JE589845 TA589845 ACW589845 AMS589845 AWO589845 BGK589845 BQG589845 CAC589845 CJY589845 CTU589845 DDQ589845 DNM589845 DXI589845 EHE589845 ERA589845 FAW589845 FKS589845 FUO589845 GEK589845 GOG589845 GYC589845 HHY589845 HRU589845 IBQ589845 ILM589845 IVI589845 JFE589845 JPA589845 JYW589845 KIS589845 KSO589845 LCK589845 LMG589845 LWC589845 MFY589845 MPU589845 MZQ589845 NJM589845 NTI589845 ODE589845 ONA589845 OWW589845 PGS589845 PQO589845 QAK589845 QKG589845 QUC589845 RDY589845 RNU589845 RXQ589845 SHM589845 SRI589845 TBE589845 TLA589845 TUW589845 UES589845 UOO589845 UYK589845 VIG589845 VSC589845 WBY589845 WLU589845 WVQ589845 I655381 JE655381 TA655381 ACW655381 AMS655381 AWO655381 BGK655381 BQG655381 CAC655381 CJY655381 CTU655381 DDQ655381 DNM655381 DXI655381 EHE655381 ERA655381 FAW655381 FKS655381 FUO655381 GEK655381 GOG655381 GYC655381 HHY655381 HRU655381 IBQ655381 ILM655381 IVI655381 JFE655381 JPA655381 JYW655381 KIS655381 KSO655381 LCK655381 LMG655381 LWC655381 MFY655381 MPU655381 MZQ655381 NJM655381 NTI655381 ODE655381 ONA655381 OWW655381 PGS655381 PQO655381 QAK655381 QKG655381 QUC655381 RDY655381 RNU655381 RXQ655381 SHM655381 SRI655381 TBE655381 TLA655381 TUW655381 UES655381 UOO655381 UYK655381 VIG655381 VSC655381 WBY655381 WLU655381 WVQ655381 I720917 JE720917 TA720917 ACW720917 AMS720917 AWO720917 BGK720917 BQG720917 CAC720917 CJY720917 CTU720917 DDQ720917 DNM720917 DXI720917 EHE720917 ERA720917 FAW720917 FKS720917 FUO720917 GEK720917 GOG720917 GYC720917 HHY720917 HRU720917 IBQ720917 ILM720917 IVI720917 JFE720917 JPA720917 JYW720917 KIS720917 KSO720917 LCK720917 LMG720917 LWC720917 MFY720917 MPU720917 MZQ720917 NJM720917 NTI720917 ODE720917 ONA720917 OWW720917 PGS720917 PQO720917 QAK720917 QKG720917 QUC720917 RDY720917 RNU720917 RXQ720917 SHM720917 SRI720917 TBE720917 TLA720917 TUW720917 UES720917 UOO720917 UYK720917 VIG720917 VSC720917 WBY720917 WLU720917 WVQ720917 I786453 JE786453 TA786453 ACW786453 AMS786453 AWO786453 BGK786453 BQG786453 CAC786453 CJY786453 CTU786453 DDQ786453 DNM786453 DXI786453 EHE786453 ERA786453 FAW786453 FKS786453 FUO786453 GEK786453 GOG786453 GYC786453 HHY786453 HRU786453 IBQ786453 ILM786453 IVI786453 JFE786453 JPA786453 JYW786453 KIS786453 KSO786453 LCK786453 LMG786453 LWC786453 MFY786453 MPU786453 MZQ786453 NJM786453 NTI786453 ODE786453 ONA786453 OWW786453 PGS786453 PQO786453 QAK786453 QKG786453 QUC786453 RDY786453 RNU786453 RXQ786453 SHM786453 SRI786453 TBE786453 TLA786453 TUW786453 UES786453 UOO786453 UYK786453 VIG786453 VSC786453 WBY786453 WLU786453 WVQ786453 I851989 JE851989 TA851989 ACW851989 AMS851989 AWO851989 BGK851989 BQG851989 CAC851989 CJY851989 CTU851989 DDQ851989 DNM851989 DXI851989 EHE851989 ERA851989 FAW851989 FKS851989 FUO851989 GEK851989 GOG851989 GYC851989 HHY851989 HRU851989 IBQ851989 ILM851989 IVI851989 JFE851989 JPA851989 JYW851989 KIS851989 KSO851989 LCK851989 LMG851989 LWC851989 MFY851989 MPU851989 MZQ851989 NJM851989 NTI851989 ODE851989 ONA851989 OWW851989 PGS851989 PQO851989 QAK851989 QKG851989 QUC851989 RDY851989 RNU851989 RXQ851989 SHM851989 SRI851989 TBE851989 TLA851989 TUW851989 UES851989 UOO851989 UYK851989 VIG851989 VSC851989 WBY851989 WLU851989 WVQ851989 I917525 JE917525 TA917525 ACW917525 AMS917525 AWO917525 BGK917525 BQG917525 CAC917525 CJY917525 CTU917525 DDQ917525 DNM917525 DXI917525 EHE917525 ERA917525 FAW917525 FKS917525 FUO917525 GEK917525 GOG917525 GYC917525 HHY917525 HRU917525 IBQ917525 ILM917525 IVI917525 JFE917525 JPA917525 JYW917525 KIS917525 KSO917525 LCK917525 LMG917525 LWC917525 MFY917525 MPU917525 MZQ917525 NJM917525 NTI917525 ODE917525 ONA917525 OWW917525 PGS917525 PQO917525 QAK917525 QKG917525 QUC917525 RDY917525 RNU917525 RXQ917525 SHM917525 SRI917525 TBE917525 TLA917525 TUW917525 UES917525 UOO917525 UYK917525 VIG917525 VSC917525 WBY917525 WLU917525 WVQ917525 I983061 JE983061 TA983061 ACW983061 AMS983061 AWO983061 BGK983061 BQG983061 CAC983061 CJY983061 CTU983061 DDQ983061 DNM983061 DXI983061 EHE983061 ERA983061 FAW983061 FKS983061 FUO983061 GEK983061 GOG983061 GYC983061 HHY983061 HRU983061 IBQ983061 ILM983061 IVI983061 JFE983061 JPA983061 JYW983061 KIS983061 KSO983061 LCK983061 LMG983061 LWC983061 MFY983061 MPU983061 MZQ983061 NJM983061 NTI983061 ODE983061 ONA983061 OWW983061 PGS983061 PQO983061 QAK983061 QKG983061 QUC983061 RDY983061 RNU983061 RXQ983061 SHM983061 SRI983061 TBE983061 TLA983061 TUW983061 UES983061 UOO983061 UYK983061 VIG983061 VSC983061 WBY983061 WLU983061 WVQ983061 I47 JE47 TA47 ACW47 AMS47 AWO47 BGK47 BQG47 CAC47 CJY47 CTU47 DDQ47 DNM47 DXI47 EHE47 ERA47 FAW47 FKS47 FUO47 GEK47 GOG47 GYC47 HHY47 HRU47 IBQ47 ILM47 IVI47 JFE47 JPA47 JYW47 KIS47 KSO47 LCK47 LMG47 LWC47 MFY47 MPU47 MZQ47 NJM47 NTI47 ODE47 ONA47 OWW47 PGS47 PQO47 QAK47 QKG47 QUC47 RDY47 RNU47 RXQ47 SHM47 SRI47 TBE47 TLA47 TUW47 UES47 UOO47 UYK47 VIG47 VSC47 WBY47 WLU47 WVQ47 I65583 JE65583 TA65583 ACW65583 AMS65583 AWO65583 BGK65583 BQG65583 CAC65583 CJY65583 CTU65583 DDQ65583 DNM65583 DXI65583 EHE65583 ERA65583 FAW65583 FKS65583 FUO65583 GEK65583 GOG65583 GYC65583 HHY65583 HRU65583 IBQ65583 ILM65583 IVI65583 JFE65583 JPA65583 JYW65583 KIS65583 KSO65583 LCK65583 LMG65583 LWC65583 MFY65583 MPU65583 MZQ65583 NJM65583 NTI65583 ODE65583 ONA65583 OWW65583 PGS65583 PQO65583 QAK65583 QKG65583 QUC65583 RDY65583 RNU65583 RXQ65583 SHM65583 SRI65583 TBE65583 TLA65583 TUW65583 UES65583 UOO65583 UYK65583 VIG65583 VSC65583 WBY65583 WLU65583 WVQ65583 I131119 JE131119 TA131119 ACW131119 AMS131119 AWO131119 BGK131119 BQG131119 CAC131119 CJY131119 CTU131119 DDQ131119 DNM131119 DXI131119 EHE131119 ERA131119 FAW131119 FKS131119 FUO131119 GEK131119 GOG131119 GYC131119 HHY131119 HRU131119 IBQ131119 ILM131119 IVI131119 JFE131119 JPA131119 JYW131119 KIS131119 KSO131119 LCK131119 LMG131119 LWC131119 MFY131119 MPU131119 MZQ131119 NJM131119 NTI131119 ODE131119 ONA131119 OWW131119 PGS131119 PQO131119 QAK131119 QKG131119 QUC131119 RDY131119 RNU131119 RXQ131119 SHM131119 SRI131119 TBE131119 TLA131119 TUW131119 UES131119 UOO131119 UYK131119 VIG131119 VSC131119 WBY131119 WLU131119 WVQ131119 I196655 JE196655 TA196655 ACW196655 AMS196655 AWO196655 BGK196655 BQG196655 CAC196655 CJY196655 CTU196655 DDQ196655 DNM196655 DXI196655 EHE196655 ERA196655 FAW196655 FKS196655 FUO196655 GEK196655 GOG196655 GYC196655 HHY196655 HRU196655 IBQ196655 ILM196655 IVI196655 JFE196655 JPA196655 JYW196655 KIS196655 KSO196655 LCK196655 LMG196655 LWC196655 MFY196655 MPU196655 MZQ196655 NJM196655 NTI196655 ODE196655 ONA196655 OWW196655 PGS196655 PQO196655 QAK196655 QKG196655 QUC196655 RDY196655 RNU196655 RXQ196655 SHM196655 SRI196655 TBE196655 TLA196655 TUW196655 UES196655 UOO196655 UYK196655 VIG196655 VSC196655 WBY196655 WLU196655 WVQ196655 I262191 JE262191 TA262191 ACW262191 AMS262191 AWO262191 BGK262191 BQG262191 CAC262191 CJY262191 CTU262191 DDQ262191 DNM262191 DXI262191 EHE262191 ERA262191 FAW262191 FKS262191 FUO262191 GEK262191 GOG262191 GYC262191 HHY262191 HRU262191 IBQ262191 ILM262191 IVI262191 JFE262191 JPA262191 JYW262191 KIS262191 KSO262191 LCK262191 LMG262191 LWC262191 MFY262191 MPU262191 MZQ262191 NJM262191 NTI262191 ODE262191 ONA262191 OWW262191 PGS262191 PQO262191 QAK262191 QKG262191 QUC262191 RDY262191 RNU262191 RXQ262191 SHM262191 SRI262191 TBE262191 TLA262191 TUW262191 UES262191 UOO262191 UYK262191 VIG262191 VSC262191 WBY262191 WLU262191 WVQ262191 I327727 JE327727 TA327727 ACW327727 AMS327727 AWO327727 BGK327727 BQG327727 CAC327727 CJY327727 CTU327727 DDQ327727 DNM327727 DXI327727 EHE327727 ERA327727 FAW327727 FKS327727 FUO327727 GEK327727 GOG327727 GYC327727 HHY327727 HRU327727 IBQ327727 ILM327727 IVI327727 JFE327727 JPA327727 JYW327727 KIS327727 KSO327727 LCK327727 LMG327727 LWC327727 MFY327727 MPU327727 MZQ327727 NJM327727 NTI327727 ODE327727 ONA327727 OWW327727 PGS327727 PQO327727 QAK327727 QKG327727 QUC327727 RDY327727 RNU327727 RXQ327727 SHM327727 SRI327727 TBE327727 TLA327727 TUW327727 UES327727 UOO327727 UYK327727 VIG327727 VSC327727 WBY327727 WLU327727 WVQ327727 I393263 JE393263 TA393263 ACW393263 AMS393263 AWO393263 BGK393263 BQG393263 CAC393263 CJY393263 CTU393263 DDQ393263 DNM393263 DXI393263 EHE393263 ERA393263 FAW393263 FKS393263 FUO393263 GEK393263 GOG393263 GYC393263 HHY393263 HRU393263 IBQ393263 ILM393263 IVI393263 JFE393263 JPA393263 JYW393263 KIS393263 KSO393263 LCK393263 LMG393263 LWC393263 MFY393263 MPU393263 MZQ393263 NJM393263 NTI393263 ODE393263 ONA393263 OWW393263 PGS393263 PQO393263 QAK393263 QKG393263 QUC393263 RDY393263 RNU393263 RXQ393263 SHM393263 SRI393263 TBE393263 TLA393263 TUW393263 UES393263 UOO393263 UYK393263 VIG393263 VSC393263 WBY393263 WLU393263 WVQ393263 I458799 JE458799 TA458799 ACW458799 AMS458799 AWO458799 BGK458799 BQG458799 CAC458799 CJY458799 CTU458799 DDQ458799 DNM458799 DXI458799 EHE458799 ERA458799 FAW458799 FKS458799 FUO458799 GEK458799 GOG458799 GYC458799 HHY458799 HRU458799 IBQ458799 ILM458799 IVI458799 JFE458799 JPA458799 JYW458799 KIS458799 KSO458799 LCK458799 LMG458799 LWC458799 MFY458799 MPU458799 MZQ458799 NJM458799 NTI458799 ODE458799 ONA458799 OWW458799 PGS458799 PQO458799 QAK458799 QKG458799 QUC458799 RDY458799 RNU458799 RXQ458799 SHM458799 SRI458799 TBE458799 TLA458799 TUW458799 UES458799 UOO458799 UYK458799 VIG458799 VSC458799 WBY458799 WLU458799 WVQ458799 I524335 JE524335 TA524335 ACW524335 AMS524335 AWO524335 BGK524335 BQG524335 CAC524335 CJY524335 CTU524335 DDQ524335 DNM524335 DXI524335 EHE524335 ERA524335 FAW524335 FKS524335 FUO524335 GEK524335 GOG524335 GYC524335 HHY524335 HRU524335 IBQ524335 ILM524335 IVI524335 JFE524335 JPA524335 JYW524335 KIS524335 KSO524335 LCK524335 LMG524335 LWC524335 MFY524335 MPU524335 MZQ524335 NJM524335 NTI524335 ODE524335 ONA524335 OWW524335 PGS524335 PQO524335 QAK524335 QKG524335 QUC524335 RDY524335 RNU524335 RXQ524335 SHM524335 SRI524335 TBE524335 TLA524335 TUW524335 UES524335 UOO524335 UYK524335 VIG524335 VSC524335 WBY524335 WLU524335 WVQ524335 I589871 JE589871 TA589871 ACW589871 AMS589871 AWO589871 BGK589871 BQG589871 CAC589871 CJY589871 CTU589871 DDQ589871 DNM589871 DXI589871 EHE589871 ERA589871 FAW589871 FKS589871 FUO589871 GEK589871 GOG589871 GYC589871 HHY589871 HRU589871 IBQ589871 ILM589871 IVI589871 JFE589871 JPA589871 JYW589871 KIS589871 KSO589871 LCK589871 LMG589871 LWC589871 MFY589871 MPU589871 MZQ589871 NJM589871 NTI589871 ODE589871 ONA589871 OWW589871 PGS589871 PQO589871 QAK589871 QKG589871 QUC589871 RDY589871 RNU589871 RXQ589871 SHM589871 SRI589871 TBE589871 TLA589871 TUW589871 UES589871 UOO589871 UYK589871 VIG589871 VSC589871 WBY589871 WLU589871 WVQ589871 I655407 JE655407 TA655407 ACW655407 AMS655407 AWO655407 BGK655407 BQG655407 CAC655407 CJY655407 CTU655407 DDQ655407 DNM655407 DXI655407 EHE655407 ERA655407 FAW655407 FKS655407 FUO655407 GEK655407 GOG655407 GYC655407 HHY655407 HRU655407 IBQ655407 ILM655407 IVI655407 JFE655407 JPA655407 JYW655407 KIS655407 KSO655407 LCK655407 LMG655407 LWC655407 MFY655407 MPU655407 MZQ655407 NJM655407 NTI655407 ODE655407 ONA655407 OWW655407 PGS655407 PQO655407 QAK655407 QKG655407 QUC655407 RDY655407 RNU655407 RXQ655407 SHM655407 SRI655407 TBE655407 TLA655407 TUW655407 UES655407 UOO655407 UYK655407 VIG655407 VSC655407 WBY655407 WLU655407 WVQ655407 I720943 JE720943 TA720943 ACW720943 AMS720943 AWO720943 BGK720943 BQG720943 CAC720943 CJY720943 CTU720943 DDQ720943 DNM720943 DXI720943 EHE720943 ERA720943 FAW720943 FKS720943 FUO720943 GEK720943 GOG720943 GYC720943 HHY720943 HRU720943 IBQ720943 ILM720943 IVI720943 JFE720943 JPA720943 JYW720943 KIS720943 KSO720943 LCK720943 LMG720943 LWC720943 MFY720943 MPU720943 MZQ720943 NJM720943 NTI720943 ODE720943 ONA720943 OWW720943 PGS720943 PQO720943 QAK720943 QKG720943 QUC720943 RDY720943 RNU720943 RXQ720943 SHM720943 SRI720943 TBE720943 TLA720943 TUW720943 UES720943 UOO720943 UYK720943 VIG720943 VSC720943 WBY720943 WLU720943 WVQ720943 I786479 JE786479 TA786479 ACW786479 AMS786479 AWO786479 BGK786479 BQG786479 CAC786479 CJY786479 CTU786479 DDQ786479 DNM786479 DXI786479 EHE786479 ERA786479 FAW786479 FKS786479 FUO786479 GEK786479 GOG786479 GYC786479 HHY786479 HRU786479 IBQ786479 ILM786479 IVI786479 JFE786479 JPA786479 JYW786479 KIS786479 KSO786479 LCK786479 LMG786479 LWC786479 MFY786479 MPU786479 MZQ786479 NJM786479 NTI786479 ODE786479 ONA786479 OWW786479 PGS786479 PQO786479 QAK786479 QKG786479 QUC786479 RDY786479 RNU786479 RXQ786479 SHM786479 SRI786479 TBE786479 TLA786479 TUW786479 UES786479 UOO786479 UYK786479 VIG786479 VSC786479 WBY786479 WLU786479 WVQ786479 I852015 JE852015 TA852015 ACW852015 AMS852015 AWO852015 BGK852015 BQG852015 CAC852015 CJY852015 CTU852015 DDQ852015 DNM852015 DXI852015 EHE852015 ERA852015 FAW852015 FKS852015 FUO852015 GEK852015 GOG852015 GYC852015 HHY852015 HRU852015 IBQ852015 ILM852015 IVI852015 JFE852015 JPA852015 JYW852015 KIS852015 KSO852015 LCK852015 LMG852015 LWC852015 MFY852015 MPU852015 MZQ852015 NJM852015 NTI852015 ODE852015 ONA852015 OWW852015 PGS852015 PQO852015 QAK852015 QKG852015 QUC852015 RDY852015 RNU852015 RXQ852015 SHM852015 SRI852015 TBE852015 TLA852015 TUW852015 UES852015 UOO852015 UYK852015 VIG852015 VSC852015 WBY852015 WLU852015 WVQ852015 I917551 JE917551 TA917551 ACW917551 AMS917551 AWO917551 BGK917551 BQG917551 CAC917551 CJY917551 CTU917551 DDQ917551 DNM917551 DXI917551 EHE917551 ERA917551 FAW917551 FKS917551 FUO917551 GEK917551 GOG917551 GYC917551 HHY917551 HRU917551 IBQ917551 ILM917551 IVI917551 JFE917551 JPA917551 JYW917551 KIS917551 KSO917551 LCK917551 LMG917551 LWC917551 MFY917551 MPU917551 MZQ917551 NJM917551 NTI917551 ODE917551 ONA917551 OWW917551 PGS917551 PQO917551 QAK917551 QKG917551 QUC917551 RDY917551 RNU917551 RXQ917551 SHM917551 SRI917551 TBE917551 TLA917551 TUW917551 UES917551 UOO917551 UYK917551 VIG917551 VSC917551 WBY917551 WLU917551 WVQ917551 I983087 JE983087 TA983087 ACW983087 AMS983087 AWO983087 BGK983087 BQG983087 CAC983087 CJY983087 CTU983087 DDQ983087 DNM983087 DXI983087 EHE983087 ERA983087 FAW983087 FKS983087 FUO983087 GEK983087 GOG983087 GYC983087 HHY983087 HRU983087 IBQ983087 ILM983087 IVI983087 JFE983087 JPA983087 JYW983087 KIS983087 KSO983087 LCK983087 LMG983087 LWC983087 MFY983087 MPU983087 MZQ983087 NJM983087 NTI983087 ODE983087 ONA983087 OWW983087 PGS983087 PQO983087 QAK983087 QKG983087 QUC983087 RDY983087 RNU983087 RXQ983087 SHM983087 SRI983087 TBE983087 TLA983087 TUW983087 UES983087 UOO983087 UYK983087 VIG983087 VSC983087 WBY983087 WLU983087 WVQ983087 I19 JE19 TA19 ACW19 AMS19 AWO19 BGK19 BQG19 CAC19 CJY19 CTU19 DDQ19 DNM19 DXI19 EHE19 ERA19 FAW19 FKS19 FUO19 GEK19 GOG19 GYC19 HHY19 HRU19 IBQ19 ILM19 IVI19 JFE19 JPA19 JYW19 KIS19 KSO19 LCK19 LMG19 LWC19 MFY19 MPU19 MZQ19 NJM19 NTI19 ODE19 ONA19 OWW19 PGS19 PQO19 QAK19 QKG19 QUC19 RDY19 RNU19 RXQ19 SHM19 SRI19 TBE19 TLA19 TUW19 UES19 UOO19 UYK19 VIG19 VSC19 WBY19 WLU19 WVQ19 I65555 JE65555 TA65555 ACW65555 AMS65555 AWO65555 BGK65555 BQG65555 CAC65555 CJY65555 CTU65555 DDQ65555 DNM65555 DXI65555 EHE65555 ERA65555 FAW65555 FKS65555 FUO65555 GEK65555 GOG65555 GYC65555 HHY65555 HRU65555 IBQ65555 ILM65555 IVI65555 JFE65555 JPA65555 JYW65555 KIS65555 KSO65555 LCK65555 LMG65555 LWC65555 MFY65555 MPU65555 MZQ65555 NJM65555 NTI65555 ODE65555 ONA65555 OWW65555 PGS65555 PQO65555 QAK65555 QKG65555 QUC65555 RDY65555 RNU65555 RXQ65555 SHM65555 SRI65555 TBE65555 TLA65555 TUW65555 UES65555 UOO65555 UYK65555 VIG65555 VSC65555 WBY65555 WLU65555 WVQ65555 I131091 JE131091 TA131091 ACW131091 AMS131091 AWO131091 BGK131091 BQG131091 CAC131091 CJY131091 CTU131091 DDQ131091 DNM131091 DXI131091 EHE131091 ERA131091 FAW131091 FKS131091 FUO131091 GEK131091 GOG131091 GYC131091 HHY131091 HRU131091 IBQ131091 ILM131091 IVI131091 JFE131091 JPA131091 JYW131091 KIS131091 KSO131091 LCK131091 LMG131091 LWC131091 MFY131091 MPU131091 MZQ131091 NJM131091 NTI131091 ODE131091 ONA131091 OWW131091 PGS131091 PQO131091 QAK131091 QKG131091 QUC131091 RDY131091 RNU131091 RXQ131091 SHM131091 SRI131091 TBE131091 TLA131091 TUW131091 UES131091 UOO131091 UYK131091 VIG131091 VSC131091 WBY131091 WLU131091 WVQ131091 I196627 JE196627 TA196627 ACW196627 AMS196627 AWO196627 BGK196627 BQG196627 CAC196627 CJY196627 CTU196627 DDQ196627 DNM196627 DXI196627 EHE196627 ERA196627 FAW196627 FKS196627 FUO196627 GEK196627 GOG196627 GYC196627 HHY196627 HRU196627 IBQ196627 ILM196627 IVI196627 JFE196627 JPA196627 JYW196627 KIS196627 KSO196627 LCK196627 LMG196627 LWC196627 MFY196627 MPU196627 MZQ196627 NJM196627 NTI196627 ODE196627 ONA196627 OWW196627 PGS196627 PQO196627 QAK196627 QKG196627 QUC196627 RDY196627 RNU196627 RXQ196627 SHM196627 SRI196627 TBE196627 TLA196627 TUW196627 UES196627 UOO196627 UYK196627 VIG196627 VSC196627 WBY196627 WLU196627 WVQ196627 I262163 JE262163 TA262163 ACW262163 AMS262163 AWO262163 BGK262163 BQG262163 CAC262163 CJY262163 CTU262163 DDQ262163 DNM262163 DXI262163 EHE262163 ERA262163 FAW262163 FKS262163 FUO262163 GEK262163 GOG262163 GYC262163 HHY262163 HRU262163 IBQ262163 ILM262163 IVI262163 JFE262163 JPA262163 JYW262163 KIS262163 KSO262163 LCK262163 LMG262163 LWC262163 MFY262163 MPU262163 MZQ262163 NJM262163 NTI262163 ODE262163 ONA262163 OWW262163 PGS262163 PQO262163 QAK262163 QKG262163 QUC262163 RDY262163 RNU262163 RXQ262163 SHM262163 SRI262163 TBE262163 TLA262163 TUW262163 UES262163 UOO262163 UYK262163 VIG262163 VSC262163 WBY262163 WLU262163 WVQ262163 I327699 JE327699 TA327699 ACW327699 AMS327699 AWO327699 BGK327699 BQG327699 CAC327699 CJY327699 CTU327699 DDQ327699 DNM327699 DXI327699 EHE327699 ERA327699 FAW327699 FKS327699 FUO327699 GEK327699 GOG327699 GYC327699 HHY327699 HRU327699 IBQ327699 ILM327699 IVI327699 JFE327699 JPA327699 JYW327699 KIS327699 KSO327699 LCK327699 LMG327699 LWC327699 MFY327699 MPU327699 MZQ327699 NJM327699 NTI327699 ODE327699 ONA327699 OWW327699 PGS327699 PQO327699 QAK327699 QKG327699 QUC327699 RDY327699 RNU327699 RXQ327699 SHM327699 SRI327699 TBE327699 TLA327699 TUW327699 UES327699 UOO327699 UYK327699 VIG327699 VSC327699 WBY327699 WLU327699 WVQ327699 I393235 JE393235 TA393235 ACW393235 AMS393235 AWO393235 BGK393235 BQG393235 CAC393235 CJY393235 CTU393235 DDQ393235 DNM393235 DXI393235 EHE393235 ERA393235 FAW393235 FKS393235 FUO393235 GEK393235 GOG393235 GYC393235 HHY393235 HRU393235 IBQ393235 ILM393235 IVI393235 JFE393235 JPA393235 JYW393235 KIS393235 KSO393235 LCK393235 LMG393235 LWC393235 MFY393235 MPU393235 MZQ393235 NJM393235 NTI393235 ODE393235 ONA393235 OWW393235 PGS393235 PQO393235 QAK393235 QKG393235 QUC393235 RDY393235 RNU393235 RXQ393235 SHM393235 SRI393235 TBE393235 TLA393235 TUW393235 UES393235 UOO393235 UYK393235 VIG393235 VSC393235 WBY393235 WLU393235 WVQ393235 I458771 JE458771 TA458771 ACW458771 AMS458771 AWO458771 BGK458771 BQG458771 CAC458771 CJY458771 CTU458771 DDQ458771 DNM458771 DXI458771 EHE458771 ERA458771 FAW458771 FKS458771 FUO458771 GEK458771 GOG458771 GYC458771 HHY458771 HRU458771 IBQ458771 ILM458771 IVI458771 JFE458771 JPA458771 JYW458771 KIS458771 KSO458771 LCK458771 LMG458771 LWC458771 MFY458771 MPU458771 MZQ458771 NJM458771 NTI458771 ODE458771 ONA458771 OWW458771 PGS458771 PQO458771 QAK458771 QKG458771 QUC458771 RDY458771 RNU458771 RXQ458771 SHM458771 SRI458771 TBE458771 TLA458771 TUW458771 UES458771 UOO458771 UYK458771 VIG458771 VSC458771 WBY458771 WLU458771 WVQ458771 I524307 JE524307 TA524307 ACW524307 AMS524307 AWO524307 BGK524307 BQG524307 CAC524307 CJY524307 CTU524307 DDQ524307 DNM524307 DXI524307 EHE524307 ERA524307 FAW524307 FKS524307 FUO524307 GEK524307 GOG524307 GYC524307 HHY524307 HRU524307 IBQ524307 ILM524307 IVI524307 JFE524307 JPA524307 JYW524307 KIS524307 KSO524307 LCK524307 LMG524307 LWC524307 MFY524307 MPU524307 MZQ524307 NJM524307 NTI524307 ODE524307 ONA524307 OWW524307 PGS524307 PQO524307 QAK524307 QKG524307 QUC524307 RDY524307 RNU524307 RXQ524307 SHM524307 SRI524307 TBE524307 TLA524307 TUW524307 UES524307 UOO524307 UYK524307 VIG524307 VSC524307 WBY524307 WLU524307 WVQ524307 I589843 JE589843 TA589843 ACW589843 AMS589843 AWO589843 BGK589843 BQG589843 CAC589843 CJY589843 CTU589843 DDQ589843 DNM589843 DXI589843 EHE589843 ERA589843 FAW589843 FKS589843 FUO589843 GEK589843 GOG589843 GYC589843 HHY589843 HRU589843 IBQ589843 ILM589843 IVI589843 JFE589843 JPA589843 JYW589843 KIS589843 KSO589843 LCK589843 LMG589843 LWC589843 MFY589843 MPU589843 MZQ589843 NJM589843 NTI589843 ODE589843 ONA589843 OWW589843 PGS589843 PQO589843 QAK589843 QKG589843 QUC589843 RDY589843 RNU589843 RXQ589843 SHM589843 SRI589843 TBE589843 TLA589843 TUW589843 UES589843 UOO589843 UYK589843 VIG589843 VSC589843 WBY589843 WLU589843 WVQ589843 I655379 JE655379 TA655379 ACW655379 AMS655379 AWO655379 BGK655379 BQG655379 CAC655379 CJY655379 CTU655379 DDQ655379 DNM655379 DXI655379 EHE655379 ERA655379 FAW655379 FKS655379 FUO655379 GEK655379 GOG655379 GYC655379 HHY655379 HRU655379 IBQ655379 ILM655379 IVI655379 JFE655379 JPA655379 JYW655379 KIS655379 KSO655379 LCK655379 LMG655379 LWC655379 MFY655379 MPU655379 MZQ655379 NJM655379 NTI655379 ODE655379 ONA655379 OWW655379 PGS655379 PQO655379 QAK655379 QKG655379 QUC655379 RDY655379 RNU655379 RXQ655379 SHM655379 SRI655379 TBE655379 TLA655379 TUW655379 UES655379 UOO655379 UYK655379 VIG655379 VSC655379 WBY655379 WLU655379 WVQ655379 I720915 JE720915 TA720915 ACW720915 AMS720915 AWO720915 BGK720915 BQG720915 CAC720915 CJY720915 CTU720915 DDQ720915 DNM720915 DXI720915 EHE720915 ERA720915 FAW720915 FKS720915 FUO720915 GEK720915 GOG720915 GYC720915 HHY720915 HRU720915 IBQ720915 ILM720915 IVI720915 JFE720915 JPA720915 JYW720915 KIS720915 KSO720915 LCK720915 LMG720915 LWC720915 MFY720915 MPU720915 MZQ720915 NJM720915 NTI720915 ODE720915 ONA720915 OWW720915 PGS720915 PQO720915 QAK720915 QKG720915 QUC720915 RDY720915 RNU720915 RXQ720915 SHM720915 SRI720915 TBE720915 TLA720915 TUW720915 UES720915 UOO720915 UYK720915 VIG720915 VSC720915 WBY720915 WLU720915 WVQ720915 I786451 JE786451 TA786451 ACW786451 AMS786451 AWO786451 BGK786451 BQG786451 CAC786451 CJY786451 CTU786451 DDQ786451 DNM786451 DXI786451 EHE786451 ERA786451 FAW786451 FKS786451 FUO786451 GEK786451 GOG786451 GYC786451 HHY786451 HRU786451 IBQ786451 ILM786451 IVI786451 JFE786451 JPA786451 JYW786451 KIS786451 KSO786451 LCK786451 LMG786451 LWC786451 MFY786451 MPU786451 MZQ786451 NJM786451 NTI786451 ODE786451 ONA786451 OWW786451 PGS786451 PQO786451 QAK786451 QKG786451 QUC786451 RDY786451 RNU786451 RXQ786451 SHM786451 SRI786451 TBE786451 TLA786451 TUW786451 UES786451 UOO786451 UYK786451 VIG786451 VSC786451 WBY786451 WLU786451 WVQ786451 I851987 JE851987 TA851987 ACW851987 AMS851987 AWO851987 BGK851987 BQG851987 CAC851987 CJY851987 CTU851987 DDQ851987 DNM851987 DXI851987 EHE851987 ERA851987 FAW851987 FKS851987 FUO851987 GEK851987 GOG851987 GYC851987 HHY851987 HRU851987 IBQ851987 ILM851987 IVI851987 JFE851987 JPA851987 JYW851987 KIS851987 KSO851987 LCK851987 LMG851987 LWC851987 MFY851987 MPU851987 MZQ851987 NJM851987 NTI851987 ODE851987 ONA851987 OWW851987 PGS851987 PQO851987 QAK851987 QKG851987 QUC851987 RDY851987 RNU851987 RXQ851987 SHM851987 SRI851987 TBE851987 TLA851987 TUW851987 UES851987 UOO851987 UYK851987 VIG851987 VSC851987 WBY851987 WLU851987 WVQ851987 I917523 JE917523 TA917523 ACW917523 AMS917523 AWO917523 BGK917523 BQG917523 CAC917523 CJY917523 CTU917523 DDQ917523 DNM917523 DXI917523 EHE917523 ERA917523 FAW917523 FKS917523 FUO917523 GEK917523 GOG917523 GYC917523 HHY917523 HRU917523 IBQ917523 ILM917523 IVI917523 JFE917523 JPA917523 JYW917523 KIS917523 KSO917523 LCK917523 LMG917523 LWC917523 MFY917523 MPU917523 MZQ917523 NJM917523 NTI917523 ODE917523 ONA917523 OWW917523 PGS917523 PQO917523 QAK917523 QKG917523 QUC917523 RDY917523 RNU917523 RXQ917523 SHM917523 SRI917523 TBE917523 TLA917523 TUW917523 UES917523 UOO917523 UYK917523 VIG917523 VSC917523 WBY917523 WLU917523 WVQ917523 I983059 JE983059 TA983059 ACW983059 AMS983059 AWO983059 BGK983059 BQG983059 CAC983059 CJY983059 CTU983059 DDQ983059 DNM983059 DXI983059 EHE983059 ERA983059 FAW983059 FKS983059 FUO983059 GEK983059 GOG983059 GYC983059 HHY983059 HRU983059 IBQ983059 ILM983059 IVI983059 JFE983059 JPA983059 JYW983059 KIS983059 KSO983059 LCK983059 LMG983059 LWC983059 MFY983059 MPU983059 MZQ983059 NJM983059 NTI983059 ODE983059 ONA983059 OWW983059 PGS983059 PQO983059 QAK983059 QKG983059 QUC983059 RDY983059 RNU983059 RXQ983059 SHM983059 SRI983059 TBE983059 TLA983059 TUW983059 UES983059 UOO983059 UYK983059 VIG983059 VSC983059 WBY983059 WLU983059 WVQ983059 I45 JE45 TA45 ACW45 AMS45 AWO45 BGK45 BQG45 CAC45 CJY45 CTU45 DDQ45 DNM45 DXI45 EHE45 ERA45 FAW45 FKS45 FUO45 GEK45 GOG45 GYC45 HHY45 HRU45 IBQ45 ILM45 IVI45 JFE45 JPA45 JYW45 KIS45 KSO45 LCK45 LMG45 LWC45 MFY45 MPU45 MZQ45 NJM45 NTI45 ODE45 ONA45 OWW45 PGS45 PQO45 QAK45 QKG45 QUC45 RDY45 RNU45 RXQ45 SHM45 SRI45 TBE45 TLA45 TUW45 UES45 UOO45 UYK45 VIG45 VSC45 WBY45 WLU45 WVQ45 I65581 JE65581 TA65581 ACW65581 AMS65581 AWO65581 BGK65581 BQG65581 CAC65581 CJY65581 CTU65581 DDQ65581 DNM65581 DXI65581 EHE65581 ERA65581 FAW65581 FKS65581 FUO65581 GEK65581 GOG65581 GYC65581 HHY65581 HRU65581 IBQ65581 ILM65581 IVI65581 JFE65581 JPA65581 JYW65581 KIS65581 KSO65581 LCK65581 LMG65581 LWC65581 MFY65581 MPU65581 MZQ65581 NJM65581 NTI65581 ODE65581 ONA65581 OWW65581 PGS65581 PQO65581 QAK65581 QKG65581 QUC65581 RDY65581 RNU65581 RXQ65581 SHM65581 SRI65581 TBE65581 TLA65581 TUW65581 UES65581 UOO65581 UYK65581 VIG65581 VSC65581 WBY65581 WLU65581 WVQ65581 I131117 JE131117 TA131117 ACW131117 AMS131117 AWO131117 BGK131117 BQG131117 CAC131117 CJY131117 CTU131117 DDQ131117 DNM131117 DXI131117 EHE131117 ERA131117 FAW131117 FKS131117 FUO131117 GEK131117 GOG131117 GYC131117 HHY131117 HRU131117 IBQ131117 ILM131117 IVI131117 JFE131117 JPA131117 JYW131117 KIS131117 KSO131117 LCK131117 LMG131117 LWC131117 MFY131117 MPU131117 MZQ131117 NJM131117 NTI131117 ODE131117 ONA131117 OWW131117 PGS131117 PQO131117 QAK131117 QKG131117 QUC131117 RDY131117 RNU131117 RXQ131117 SHM131117 SRI131117 TBE131117 TLA131117 TUW131117 UES131117 UOO131117 UYK131117 VIG131117 VSC131117 WBY131117 WLU131117 WVQ131117 I196653 JE196653 TA196653 ACW196653 AMS196653 AWO196653 BGK196653 BQG196653 CAC196653 CJY196653 CTU196653 DDQ196653 DNM196653 DXI196653 EHE196653 ERA196653 FAW196653 FKS196653 FUO196653 GEK196653 GOG196653 GYC196653 HHY196653 HRU196653 IBQ196653 ILM196653 IVI196653 JFE196653 JPA196653 JYW196653 KIS196653 KSO196653 LCK196653 LMG196653 LWC196653 MFY196653 MPU196653 MZQ196653 NJM196653 NTI196653 ODE196653 ONA196653 OWW196653 PGS196653 PQO196653 QAK196653 QKG196653 QUC196653 RDY196653 RNU196653 RXQ196653 SHM196653 SRI196653 TBE196653 TLA196653 TUW196653 UES196653 UOO196653 UYK196653 VIG196653 VSC196653 WBY196653 WLU196653 WVQ196653 I262189 JE262189 TA262189 ACW262189 AMS262189 AWO262189 BGK262189 BQG262189 CAC262189 CJY262189 CTU262189 DDQ262189 DNM262189 DXI262189 EHE262189 ERA262189 FAW262189 FKS262189 FUO262189 GEK262189 GOG262189 GYC262189 HHY262189 HRU262189 IBQ262189 ILM262189 IVI262189 JFE262189 JPA262189 JYW262189 KIS262189 KSO262189 LCK262189 LMG262189 LWC262189 MFY262189 MPU262189 MZQ262189 NJM262189 NTI262189 ODE262189 ONA262189 OWW262189 PGS262189 PQO262189 QAK262189 QKG262189 QUC262189 RDY262189 RNU262189 RXQ262189 SHM262189 SRI262189 TBE262189 TLA262189 TUW262189 UES262189 UOO262189 UYK262189 VIG262189 VSC262189 WBY262189 WLU262189 WVQ262189 I327725 JE327725 TA327725 ACW327725 AMS327725 AWO327725 BGK327725 BQG327725 CAC327725 CJY327725 CTU327725 DDQ327725 DNM327725 DXI327725 EHE327725 ERA327725 FAW327725 FKS327725 FUO327725 GEK327725 GOG327725 GYC327725 HHY327725 HRU327725 IBQ327725 ILM327725 IVI327725 JFE327725 JPA327725 JYW327725 KIS327725 KSO327725 LCK327725 LMG327725 LWC327725 MFY327725 MPU327725 MZQ327725 NJM327725 NTI327725 ODE327725 ONA327725 OWW327725 PGS327725 PQO327725 QAK327725 QKG327725 QUC327725 RDY327725 RNU327725 RXQ327725 SHM327725 SRI327725 TBE327725 TLA327725 TUW327725 UES327725 UOO327725 UYK327725 VIG327725 VSC327725 WBY327725 WLU327725 WVQ327725 I393261 JE393261 TA393261 ACW393261 AMS393261 AWO393261 BGK393261 BQG393261 CAC393261 CJY393261 CTU393261 DDQ393261 DNM393261 DXI393261 EHE393261 ERA393261 FAW393261 FKS393261 FUO393261 GEK393261 GOG393261 GYC393261 HHY393261 HRU393261 IBQ393261 ILM393261 IVI393261 JFE393261 JPA393261 JYW393261 KIS393261 KSO393261 LCK393261 LMG393261 LWC393261 MFY393261 MPU393261 MZQ393261 NJM393261 NTI393261 ODE393261 ONA393261 OWW393261 PGS393261 PQO393261 QAK393261 QKG393261 QUC393261 RDY393261 RNU393261 RXQ393261 SHM393261 SRI393261 TBE393261 TLA393261 TUW393261 UES393261 UOO393261 UYK393261 VIG393261 VSC393261 WBY393261 WLU393261 WVQ393261 I458797 JE458797 TA458797 ACW458797 AMS458797 AWO458797 BGK458797 BQG458797 CAC458797 CJY458797 CTU458797 DDQ458797 DNM458797 DXI458797 EHE458797 ERA458797 FAW458797 FKS458797 FUO458797 GEK458797 GOG458797 GYC458797 HHY458797 HRU458797 IBQ458797 ILM458797 IVI458797 JFE458797 JPA458797 JYW458797 KIS458797 KSO458797 LCK458797 LMG458797 LWC458797 MFY458797 MPU458797 MZQ458797 NJM458797 NTI458797 ODE458797 ONA458797 OWW458797 PGS458797 PQO458797 QAK458797 QKG458797 QUC458797 RDY458797 RNU458797 RXQ458797 SHM458797 SRI458797 TBE458797 TLA458797 TUW458797 UES458797 UOO458797 UYK458797 VIG458797 VSC458797 WBY458797 WLU458797 WVQ458797 I524333 JE524333 TA524333 ACW524333 AMS524333 AWO524333 BGK524333 BQG524333 CAC524333 CJY524333 CTU524333 DDQ524333 DNM524333 DXI524333 EHE524333 ERA524333 FAW524333 FKS524333 FUO524333 GEK524333 GOG524333 GYC524333 HHY524333 HRU524333 IBQ524333 ILM524333 IVI524333 JFE524333 JPA524333 JYW524333 KIS524333 KSO524333 LCK524333 LMG524333 LWC524333 MFY524333 MPU524333 MZQ524333 NJM524333 NTI524333 ODE524333 ONA524333 OWW524333 PGS524333 PQO524333 QAK524333 QKG524333 QUC524333 RDY524333 RNU524333 RXQ524333 SHM524333 SRI524333 TBE524333 TLA524333 TUW524333 UES524333 UOO524333 UYK524333 VIG524333 VSC524333 WBY524333 WLU524333 WVQ524333 I589869 JE589869 TA589869 ACW589869 AMS589869 AWO589869 BGK589869 BQG589869 CAC589869 CJY589869 CTU589869 DDQ589869 DNM589869 DXI589869 EHE589869 ERA589869 FAW589869 FKS589869 FUO589869 GEK589869 GOG589869 GYC589869 HHY589869 HRU589869 IBQ589869 ILM589869 IVI589869 JFE589869 JPA589869 JYW589869 KIS589869 KSO589869 LCK589869 LMG589869 LWC589869 MFY589869 MPU589869 MZQ589869 NJM589869 NTI589869 ODE589869 ONA589869 OWW589869 PGS589869 PQO589869 QAK589869 QKG589869 QUC589869 RDY589869 RNU589869 RXQ589869 SHM589869 SRI589869 TBE589869 TLA589869 TUW589869 UES589869 UOO589869 UYK589869 VIG589869 VSC589869 WBY589869 WLU589869 WVQ589869 I655405 JE655405 TA655405 ACW655405 AMS655405 AWO655405 BGK655405 BQG655405 CAC655405 CJY655405 CTU655405 DDQ655405 DNM655405 DXI655405 EHE655405 ERA655405 FAW655405 FKS655405 FUO655405 GEK655405 GOG655405 GYC655405 HHY655405 HRU655405 IBQ655405 ILM655405 IVI655405 JFE655405 JPA655405 JYW655405 KIS655405 KSO655405 LCK655405 LMG655405 LWC655405 MFY655405 MPU655405 MZQ655405 NJM655405 NTI655405 ODE655405 ONA655405 OWW655405 PGS655405 PQO655405 QAK655405 QKG655405 QUC655405 RDY655405 RNU655405 RXQ655405 SHM655405 SRI655405 TBE655405 TLA655405 TUW655405 UES655405 UOO655405 UYK655405 VIG655405 VSC655405 WBY655405 WLU655405 WVQ655405 I720941 JE720941 TA720941 ACW720941 AMS720941 AWO720941 BGK720941 BQG720941 CAC720941 CJY720941 CTU720941 DDQ720941 DNM720941 DXI720941 EHE720941 ERA720941 FAW720941 FKS720941 FUO720941 GEK720941 GOG720941 GYC720941 HHY720941 HRU720941 IBQ720941 ILM720941 IVI720941 JFE720941 JPA720941 JYW720941 KIS720941 KSO720941 LCK720941 LMG720941 LWC720941 MFY720941 MPU720941 MZQ720941 NJM720941 NTI720941 ODE720941 ONA720941 OWW720941 PGS720941 PQO720941 QAK720941 QKG720941 QUC720941 RDY720941 RNU720941 RXQ720941 SHM720941 SRI720941 TBE720941 TLA720941 TUW720941 UES720941 UOO720941 UYK720941 VIG720941 VSC720941 WBY720941 WLU720941 WVQ720941 I786477 JE786477 TA786477 ACW786477 AMS786477 AWO786477 BGK786477 BQG786477 CAC786477 CJY786477 CTU786477 DDQ786477 DNM786477 DXI786477 EHE786477 ERA786477 FAW786477 FKS786477 FUO786477 GEK786477 GOG786477 GYC786477 HHY786477 HRU786477 IBQ786477 ILM786477 IVI786477 JFE786477 JPA786477 JYW786477 KIS786477 KSO786477 LCK786477 LMG786477 LWC786477 MFY786477 MPU786477 MZQ786477 NJM786477 NTI786477 ODE786477 ONA786477 OWW786477 PGS786477 PQO786477 QAK786477 QKG786477 QUC786477 RDY786477 RNU786477 RXQ786477 SHM786477 SRI786477 TBE786477 TLA786477 TUW786477 UES786477 UOO786477 UYK786477 VIG786477 VSC786477 WBY786477 WLU786477 WVQ786477 I852013 JE852013 TA852013 ACW852013 AMS852013 AWO852013 BGK852013 BQG852013 CAC852013 CJY852013 CTU852013 DDQ852013 DNM852013 DXI852013 EHE852013 ERA852013 FAW852013 FKS852013 FUO852013 GEK852013 GOG852013 GYC852013 HHY852013 HRU852013 IBQ852013 ILM852013 IVI852013 JFE852013 JPA852013 JYW852013 KIS852013 KSO852013 LCK852013 LMG852013 LWC852013 MFY852013 MPU852013 MZQ852013 NJM852013 NTI852013 ODE852013 ONA852013 OWW852013 PGS852013 PQO852013 QAK852013 QKG852013 QUC852013 RDY852013 RNU852013 RXQ852013 SHM852013 SRI852013 TBE852013 TLA852013 TUW852013 UES852013 UOO852013 UYK852013 VIG852013 VSC852013 WBY852013 WLU852013 WVQ852013 I917549 JE917549 TA917549 ACW917549 AMS917549 AWO917549 BGK917549 BQG917549 CAC917549 CJY917549 CTU917549 DDQ917549 DNM917549 DXI917549 EHE917549 ERA917549 FAW917549 FKS917549 FUO917549 GEK917549 GOG917549 GYC917549 HHY917549 HRU917549 IBQ917549 ILM917549 IVI917549 JFE917549 JPA917549 JYW917549 KIS917549 KSO917549 LCK917549 LMG917549 LWC917549 MFY917549 MPU917549 MZQ917549 NJM917549 NTI917549 ODE917549 ONA917549 OWW917549 PGS917549 PQO917549 QAK917549 QKG917549 QUC917549 RDY917549 RNU917549 RXQ917549 SHM917549 SRI917549 TBE917549 TLA917549 TUW917549 UES917549 UOO917549 UYK917549 VIG917549 VSC917549 WBY917549 WLU917549 WVQ917549 I983085 JE983085 TA983085 ACW983085 AMS983085 AWO983085 BGK983085 BQG983085 CAC983085 CJY983085 CTU983085 DDQ983085 DNM983085 DXI983085 EHE983085 ERA983085 FAW983085 FKS983085 FUO983085 GEK983085 GOG983085 GYC983085 HHY983085 HRU983085 IBQ983085 ILM983085 IVI983085 JFE983085 JPA983085 JYW983085 KIS983085 KSO983085 LCK983085 LMG983085 LWC983085 MFY983085 MPU983085 MZQ983085 NJM983085 NTI983085 ODE983085 ONA983085 OWW983085 PGS983085 PQO983085 QAK983085 QKG983085 QUC983085 RDY983085 RNU983085 RXQ983085 SHM983085 SRI983085 TBE983085 TLA983085 TUW983085 UES983085 UOO983085 UYK983085 VIG983085 VSC983085 WBY983085 WLU983085 WVQ983085 I32 JE32 TA32 ACW32 AMS32 AWO32 BGK32 BQG32 CAC32 CJY32 CTU32 DDQ32 DNM32 DXI32 EHE32 ERA32 FAW32 FKS32 FUO32 GEK32 GOG32 GYC32 HHY32 HRU32 IBQ32 ILM32 IVI32 JFE32 JPA32 JYW32 KIS32 KSO32 LCK32 LMG32 LWC32 MFY32 MPU32 MZQ32 NJM32 NTI32 ODE32 ONA32 OWW32 PGS32 PQO32 QAK32 QKG32 QUC32 RDY32 RNU32 RXQ32 SHM32 SRI32 TBE32 TLA32 TUW32 UES32 UOO32 UYK32 VIG32 VSC32 WBY32 WLU32 WVQ32 I65568 JE65568 TA65568 ACW65568 AMS65568 AWO65568 BGK65568 BQG65568 CAC65568 CJY65568 CTU65568 DDQ65568 DNM65568 DXI65568 EHE65568 ERA65568 FAW65568 FKS65568 FUO65568 GEK65568 GOG65568 GYC65568 HHY65568 HRU65568 IBQ65568 ILM65568 IVI65568 JFE65568 JPA65568 JYW65568 KIS65568 KSO65568 LCK65568 LMG65568 LWC65568 MFY65568 MPU65568 MZQ65568 NJM65568 NTI65568 ODE65568 ONA65568 OWW65568 PGS65568 PQO65568 QAK65568 QKG65568 QUC65568 RDY65568 RNU65568 RXQ65568 SHM65568 SRI65568 TBE65568 TLA65568 TUW65568 UES65568 UOO65568 UYK65568 VIG65568 VSC65568 WBY65568 WLU65568 WVQ65568 I131104 JE131104 TA131104 ACW131104 AMS131104 AWO131104 BGK131104 BQG131104 CAC131104 CJY131104 CTU131104 DDQ131104 DNM131104 DXI131104 EHE131104 ERA131104 FAW131104 FKS131104 FUO131104 GEK131104 GOG131104 GYC131104 HHY131104 HRU131104 IBQ131104 ILM131104 IVI131104 JFE131104 JPA131104 JYW131104 KIS131104 KSO131104 LCK131104 LMG131104 LWC131104 MFY131104 MPU131104 MZQ131104 NJM131104 NTI131104 ODE131104 ONA131104 OWW131104 PGS131104 PQO131104 QAK131104 QKG131104 QUC131104 RDY131104 RNU131104 RXQ131104 SHM131104 SRI131104 TBE131104 TLA131104 TUW131104 UES131104 UOO131104 UYK131104 VIG131104 VSC131104 WBY131104 WLU131104 WVQ131104 I196640 JE196640 TA196640 ACW196640 AMS196640 AWO196640 BGK196640 BQG196640 CAC196640 CJY196640 CTU196640 DDQ196640 DNM196640 DXI196640 EHE196640 ERA196640 FAW196640 FKS196640 FUO196640 GEK196640 GOG196640 GYC196640 HHY196640 HRU196640 IBQ196640 ILM196640 IVI196640 JFE196640 JPA196640 JYW196640 KIS196640 KSO196640 LCK196640 LMG196640 LWC196640 MFY196640 MPU196640 MZQ196640 NJM196640 NTI196640 ODE196640 ONA196640 OWW196640 PGS196640 PQO196640 QAK196640 QKG196640 QUC196640 RDY196640 RNU196640 RXQ196640 SHM196640 SRI196640 TBE196640 TLA196640 TUW196640 UES196640 UOO196640 UYK196640 VIG196640 VSC196640 WBY196640 WLU196640 WVQ196640 I262176 JE262176 TA262176 ACW262176 AMS262176 AWO262176 BGK262176 BQG262176 CAC262176 CJY262176 CTU262176 DDQ262176 DNM262176 DXI262176 EHE262176 ERA262176 FAW262176 FKS262176 FUO262176 GEK262176 GOG262176 GYC262176 HHY262176 HRU262176 IBQ262176 ILM262176 IVI262176 JFE262176 JPA262176 JYW262176 KIS262176 KSO262176 LCK262176 LMG262176 LWC262176 MFY262176 MPU262176 MZQ262176 NJM262176 NTI262176 ODE262176 ONA262176 OWW262176 PGS262176 PQO262176 QAK262176 QKG262176 QUC262176 RDY262176 RNU262176 RXQ262176 SHM262176 SRI262176 TBE262176 TLA262176 TUW262176 UES262176 UOO262176 UYK262176 VIG262176 VSC262176 WBY262176 WLU262176 WVQ262176 I327712 JE327712 TA327712 ACW327712 AMS327712 AWO327712 BGK327712 BQG327712 CAC327712 CJY327712 CTU327712 DDQ327712 DNM327712 DXI327712 EHE327712 ERA327712 FAW327712 FKS327712 FUO327712 GEK327712 GOG327712 GYC327712 HHY327712 HRU327712 IBQ327712 ILM327712 IVI327712 JFE327712 JPA327712 JYW327712 KIS327712 KSO327712 LCK327712 LMG327712 LWC327712 MFY327712 MPU327712 MZQ327712 NJM327712 NTI327712 ODE327712 ONA327712 OWW327712 PGS327712 PQO327712 QAK327712 QKG327712 QUC327712 RDY327712 RNU327712 RXQ327712 SHM327712 SRI327712 TBE327712 TLA327712 TUW327712 UES327712 UOO327712 UYK327712 VIG327712 VSC327712 WBY327712 WLU327712 WVQ327712 I393248 JE393248 TA393248 ACW393248 AMS393248 AWO393248 BGK393248 BQG393248 CAC393248 CJY393248 CTU393248 DDQ393248 DNM393248 DXI393248 EHE393248 ERA393248 FAW393248 FKS393248 FUO393248 GEK393248 GOG393248 GYC393248 HHY393248 HRU393248 IBQ393248 ILM393248 IVI393248 JFE393248 JPA393248 JYW393248 KIS393248 KSO393248 LCK393248 LMG393248 LWC393248 MFY393248 MPU393248 MZQ393248 NJM393248 NTI393248 ODE393248 ONA393248 OWW393248 PGS393248 PQO393248 QAK393248 QKG393248 QUC393248 RDY393248 RNU393248 RXQ393248 SHM393248 SRI393248 TBE393248 TLA393248 TUW393248 UES393248 UOO393248 UYK393248 VIG393248 VSC393248 WBY393248 WLU393248 WVQ393248 I458784 JE458784 TA458784 ACW458784 AMS458784 AWO458784 BGK458784 BQG458784 CAC458784 CJY458784 CTU458784 DDQ458784 DNM458784 DXI458784 EHE458784 ERA458784 FAW458784 FKS458784 FUO458784 GEK458784 GOG458784 GYC458784 HHY458784 HRU458784 IBQ458784 ILM458784 IVI458784 JFE458784 JPA458784 JYW458784 KIS458784 KSO458784 LCK458784 LMG458784 LWC458784 MFY458784 MPU458784 MZQ458784 NJM458784 NTI458784 ODE458784 ONA458784 OWW458784 PGS458784 PQO458784 QAK458784 QKG458784 QUC458784 RDY458784 RNU458784 RXQ458784 SHM458784 SRI458784 TBE458784 TLA458784 TUW458784 UES458784 UOO458784 UYK458784 VIG458784 VSC458784 WBY458784 WLU458784 WVQ458784 I524320 JE524320 TA524320 ACW524320 AMS524320 AWO524320 BGK524320 BQG524320 CAC524320 CJY524320 CTU524320 DDQ524320 DNM524320 DXI524320 EHE524320 ERA524320 FAW524320 FKS524320 FUO524320 GEK524320 GOG524320 GYC524320 HHY524320 HRU524320 IBQ524320 ILM524320 IVI524320 JFE524320 JPA524320 JYW524320 KIS524320 KSO524320 LCK524320 LMG524320 LWC524320 MFY524320 MPU524320 MZQ524320 NJM524320 NTI524320 ODE524320 ONA524320 OWW524320 PGS524320 PQO524320 QAK524320 QKG524320 QUC524320 RDY524320 RNU524320 RXQ524320 SHM524320 SRI524320 TBE524320 TLA524320 TUW524320 UES524320 UOO524320 UYK524320 VIG524320 VSC524320 WBY524320 WLU524320 WVQ524320 I589856 JE589856 TA589856 ACW589856 AMS589856 AWO589856 BGK589856 BQG589856 CAC589856 CJY589856 CTU589856 DDQ589856 DNM589856 DXI589856 EHE589856 ERA589856 FAW589856 FKS589856 FUO589856 GEK589856 GOG589856 GYC589856 HHY589856 HRU589856 IBQ589856 ILM589856 IVI589856 JFE589856 JPA589856 JYW589856 KIS589856 KSO589856 LCK589856 LMG589856 LWC589856 MFY589856 MPU589856 MZQ589856 NJM589856 NTI589856 ODE589856 ONA589856 OWW589856 PGS589856 PQO589856 QAK589856 QKG589856 QUC589856 RDY589856 RNU589856 RXQ589856 SHM589856 SRI589856 TBE589856 TLA589856 TUW589856 UES589856 UOO589856 UYK589856 VIG589856 VSC589856 WBY589856 WLU589856 WVQ589856 I655392 JE655392 TA655392 ACW655392 AMS655392 AWO655392 BGK655392 BQG655392 CAC655392 CJY655392 CTU655392 DDQ655392 DNM655392 DXI655392 EHE655392 ERA655392 FAW655392 FKS655392 FUO655392 GEK655392 GOG655392 GYC655392 HHY655392 HRU655392 IBQ655392 ILM655392 IVI655392 JFE655392 JPA655392 JYW655392 KIS655392 KSO655392 LCK655392 LMG655392 LWC655392 MFY655392 MPU655392 MZQ655392 NJM655392 NTI655392 ODE655392 ONA655392 OWW655392 PGS655392 PQO655392 QAK655392 QKG655392 QUC655392 RDY655392 RNU655392 RXQ655392 SHM655392 SRI655392 TBE655392 TLA655392 TUW655392 UES655392 UOO655392 UYK655392 VIG655392 VSC655392 WBY655392 WLU655392 WVQ655392 I720928 JE720928 TA720928 ACW720928 AMS720928 AWO720928 BGK720928 BQG720928 CAC720928 CJY720928 CTU720928 DDQ720928 DNM720928 DXI720928 EHE720928 ERA720928 FAW720928 FKS720928 FUO720928 GEK720928 GOG720928 GYC720928 HHY720928 HRU720928 IBQ720928 ILM720928 IVI720928 JFE720928 JPA720928 JYW720928 KIS720928 KSO720928 LCK720928 LMG720928 LWC720928 MFY720928 MPU720928 MZQ720928 NJM720928 NTI720928 ODE720928 ONA720928 OWW720928 PGS720928 PQO720928 QAK720928 QKG720928 QUC720928 RDY720928 RNU720928 RXQ720928 SHM720928 SRI720928 TBE720928 TLA720928 TUW720928 UES720928 UOO720928 UYK720928 VIG720928 VSC720928 WBY720928 WLU720928 WVQ720928 I786464 JE786464 TA786464 ACW786464 AMS786464 AWO786464 BGK786464 BQG786464 CAC786464 CJY786464 CTU786464 DDQ786464 DNM786464 DXI786464 EHE786464 ERA786464 FAW786464 FKS786464 FUO786464 GEK786464 GOG786464 GYC786464 HHY786464 HRU786464 IBQ786464 ILM786464 IVI786464 JFE786464 JPA786464 JYW786464 KIS786464 KSO786464 LCK786464 LMG786464 LWC786464 MFY786464 MPU786464 MZQ786464 NJM786464 NTI786464 ODE786464 ONA786464 OWW786464 PGS786464 PQO786464 QAK786464 QKG786464 QUC786464 RDY786464 RNU786464 RXQ786464 SHM786464 SRI786464 TBE786464 TLA786464 TUW786464 UES786464 UOO786464 UYK786464 VIG786464 VSC786464 WBY786464 WLU786464 WVQ786464 I852000 JE852000 TA852000 ACW852000 AMS852000 AWO852000 BGK852000 BQG852000 CAC852000 CJY852000 CTU852000 DDQ852000 DNM852000 DXI852000 EHE852000 ERA852000 FAW852000 FKS852000 FUO852000 GEK852000 GOG852000 GYC852000 HHY852000 HRU852000 IBQ852000 ILM852000 IVI852000 JFE852000 JPA852000 JYW852000 KIS852000 KSO852000 LCK852000 LMG852000 LWC852000 MFY852000 MPU852000 MZQ852000 NJM852000 NTI852000 ODE852000 ONA852000 OWW852000 PGS852000 PQO852000 QAK852000 QKG852000 QUC852000 RDY852000 RNU852000 RXQ852000 SHM852000 SRI852000 TBE852000 TLA852000 TUW852000 UES852000 UOO852000 UYK852000 VIG852000 VSC852000 WBY852000 WLU852000 WVQ852000 I917536 JE917536 TA917536 ACW917536 AMS917536 AWO917536 BGK917536 BQG917536 CAC917536 CJY917536 CTU917536 DDQ917536 DNM917536 DXI917536 EHE917536 ERA917536 FAW917536 FKS917536 FUO917536 GEK917536 GOG917536 GYC917536 HHY917536 HRU917536 IBQ917536 ILM917536 IVI917536 JFE917536 JPA917536 JYW917536 KIS917536 KSO917536 LCK917536 LMG917536 LWC917536 MFY917536 MPU917536 MZQ917536 NJM917536 NTI917536 ODE917536 ONA917536 OWW917536 PGS917536 PQO917536 QAK917536 QKG917536 QUC917536 RDY917536 RNU917536 RXQ917536 SHM917536 SRI917536 TBE917536 TLA917536 TUW917536 UES917536 UOO917536 UYK917536 VIG917536 VSC917536 WBY917536 WLU917536 WVQ917536 I983072 JE983072 TA983072 ACW983072 AMS983072 AWO983072 BGK983072 BQG983072 CAC983072 CJY983072 CTU983072 DDQ983072 DNM983072 DXI983072 EHE983072 ERA983072 FAW983072 FKS983072 FUO983072 GEK983072 GOG983072 GYC983072 HHY983072 HRU983072 IBQ983072 ILM983072 IVI983072 JFE983072 JPA983072 JYW983072 KIS983072 KSO983072 LCK983072 LMG983072 LWC983072 MFY983072 MPU983072 MZQ983072 NJM983072 NTI983072 ODE983072 ONA983072 OWW983072 PGS983072 PQO983072 QAK983072 QKG983072 QUC983072 RDY983072 RNU983072 RXQ983072 SHM983072 SRI983072 TBE983072 TLA983072 TUW983072 UES983072 UOO983072 UYK983072 VIG983072 VSC983072 WBY983072 WLU983072 WVQ983072 I34 JE34 TA34 ACW34 AMS34 AWO34 BGK34 BQG34 CAC34 CJY34 CTU34 DDQ34 DNM34 DXI34 EHE34 ERA34 FAW34 FKS34 FUO34 GEK34 GOG34 GYC34 HHY34 HRU34 IBQ34 ILM34 IVI34 JFE34 JPA34 JYW34 KIS34 KSO34 LCK34 LMG34 LWC34 MFY34 MPU34 MZQ34 NJM34 NTI34 ODE34 ONA34 OWW34 PGS34 PQO34 QAK34 QKG34 QUC34 RDY34 RNU34 RXQ34 SHM34 SRI34 TBE34 TLA34 TUW34 UES34 UOO34 UYK34 VIG34 VSC34 WBY34 WLU34 WVQ34 I65570 JE65570 TA65570 ACW65570 AMS65570 AWO65570 BGK65570 BQG65570 CAC65570 CJY65570 CTU65570 DDQ65570 DNM65570 DXI65570 EHE65570 ERA65570 FAW65570 FKS65570 FUO65570 GEK65570 GOG65570 GYC65570 HHY65570 HRU65570 IBQ65570 ILM65570 IVI65570 JFE65570 JPA65570 JYW65570 KIS65570 KSO65570 LCK65570 LMG65570 LWC65570 MFY65570 MPU65570 MZQ65570 NJM65570 NTI65570 ODE65570 ONA65570 OWW65570 PGS65570 PQO65570 QAK65570 QKG65570 QUC65570 RDY65570 RNU65570 RXQ65570 SHM65570 SRI65570 TBE65570 TLA65570 TUW65570 UES65570 UOO65570 UYK65570 VIG65570 VSC65570 WBY65570 WLU65570 WVQ65570 I131106 JE131106 TA131106 ACW131106 AMS131106 AWO131106 BGK131106 BQG131106 CAC131106 CJY131106 CTU131106 DDQ131106 DNM131106 DXI131106 EHE131106 ERA131106 FAW131106 FKS131106 FUO131106 GEK131106 GOG131106 GYC131106 HHY131106 HRU131106 IBQ131106 ILM131106 IVI131106 JFE131106 JPA131106 JYW131106 KIS131106 KSO131106 LCK131106 LMG131106 LWC131106 MFY131106 MPU131106 MZQ131106 NJM131106 NTI131106 ODE131106 ONA131106 OWW131106 PGS131106 PQO131106 QAK131106 QKG131106 QUC131106 RDY131106 RNU131106 RXQ131106 SHM131106 SRI131106 TBE131106 TLA131106 TUW131106 UES131106 UOO131106 UYK131106 VIG131106 VSC131106 WBY131106 WLU131106 WVQ131106 I196642 JE196642 TA196642 ACW196642 AMS196642 AWO196642 BGK196642 BQG196642 CAC196642 CJY196642 CTU196642 DDQ196642 DNM196642 DXI196642 EHE196642 ERA196642 FAW196642 FKS196642 FUO196642 GEK196642 GOG196642 GYC196642 HHY196642 HRU196642 IBQ196642 ILM196642 IVI196642 JFE196642 JPA196642 JYW196642 KIS196642 KSO196642 LCK196642 LMG196642 LWC196642 MFY196642 MPU196642 MZQ196642 NJM196642 NTI196642 ODE196642 ONA196642 OWW196642 PGS196642 PQO196642 QAK196642 QKG196642 QUC196642 RDY196642 RNU196642 RXQ196642 SHM196642 SRI196642 TBE196642 TLA196642 TUW196642 UES196642 UOO196642 UYK196642 VIG196642 VSC196642 WBY196642 WLU196642 WVQ196642 I262178 JE262178 TA262178 ACW262178 AMS262178 AWO262178 BGK262178 BQG262178 CAC262178 CJY262178 CTU262178 DDQ262178 DNM262178 DXI262178 EHE262178 ERA262178 FAW262178 FKS262178 FUO262178 GEK262178 GOG262178 GYC262178 HHY262178 HRU262178 IBQ262178 ILM262178 IVI262178 JFE262178 JPA262178 JYW262178 KIS262178 KSO262178 LCK262178 LMG262178 LWC262178 MFY262178 MPU262178 MZQ262178 NJM262178 NTI262178 ODE262178 ONA262178 OWW262178 PGS262178 PQO262178 QAK262178 QKG262178 QUC262178 RDY262178 RNU262178 RXQ262178 SHM262178 SRI262178 TBE262178 TLA262178 TUW262178 UES262178 UOO262178 UYK262178 VIG262178 VSC262178 WBY262178 WLU262178 WVQ262178 I327714 JE327714 TA327714 ACW327714 AMS327714 AWO327714 BGK327714 BQG327714 CAC327714 CJY327714 CTU327714 DDQ327714 DNM327714 DXI327714 EHE327714 ERA327714 FAW327714 FKS327714 FUO327714 GEK327714 GOG327714 GYC327714 HHY327714 HRU327714 IBQ327714 ILM327714 IVI327714 JFE327714 JPA327714 JYW327714 KIS327714 KSO327714 LCK327714 LMG327714 LWC327714 MFY327714 MPU327714 MZQ327714 NJM327714 NTI327714 ODE327714 ONA327714 OWW327714 PGS327714 PQO327714 QAK327714 QKG327714 QUC327714 RDY327714 RNU327714 RXQ327714 SHM327714 SRI327714 TBE327714 TLA327714 TUW327714 UES327714 UOO327714 UYK327714 VIG327714 VSC327714 WBY327714 WLU327714 WVQ327714 I393250 JE393250 TA393250 ACW393250 AMS393250 AWO393250 BGK393250 BQG393250 CAC393250 CJY393250 CTU393250 DDQ393250 DNM393250 DXI393250 EHE393250 ERA393250 FAW393250 FKS393250 FUO393250 GEK393250 GOG393250 GYC393250 HHY393250 HRU393250 IBQ393250 ILM393250 IVI393250 JFE393250 JPA393250 JYW393250 KIS393250 KSO393250 LCK393250 LMG393250 LWC393250 MFY393250 MPU393250 MZQ393250 NJM393250 NTI393250 ODE393250 ONA393250 OWW393250 PGS393250 PQO393250 QAK393250 QKG393250 QUC393250 RDY393250 RNU393250 RXQ393250 SHM393250 SRI393250 TBE393250 TLA393250 TUW393250 UES393250 UOO393250 UYK393250 VIG393250 VSC393250 WBY393250 WLU393250 WVQ393250 I458786 JE458786 TA458786 ACW458786 AMS458786 AWO458786 BGK458786 BQG458786 CAC458786 CJY458786 CTU458786 DDQ458786 DNM458786 DXI458786 EHE458786 ERA458786 FAW458786 FKS458786 FUO458786 GEK458786 GOG458786 GYC458786 HHY458786 HRU458786 IBQ458786 ILM458786 IVI458786 JFE458786 JPA458786 JYW458786 KIS458786 KSO458786 LCK458786 LMG458786 LWC458786 MFY458786 MPU458786 MZQ458786 NJM458786 NTI458786 ODE458786 ONA458786 OWW458786 PGS458786 PQO458786 QAK458786 QKG458786 QUC458786 RDY458786 RNU458786 RXQ458786 SHM458786 SRI458786 TBE458786 TLA458786 TUW458786 UES458786 UOO458786 UYK458786 VIG458786 VSC458786 WBY458786 WLU458786 WVQ458786 I524322 JE524322 TA524322 ACW524322 AMS524322 AWO524322 BGK524322 BQG524322 CAC524322 CJY524322 CTU524322 DDQ524322 DNM524322 DXI524322 EHE524322 ERA524322 FAW524322 FKS524322 FUO524322 GEK524322 GOG524322 GYC524322 HHY524322 HRU524322 IBQ524322 ILM524322 IVI524322 JFE524322 JPA524322 JYW524322 KIS524322 KSO524322 LCK524322 LMG524322 LWC524322 MFY524322 MPU524322 MZQ524322 NJM524322 NTI524322 ODE524322 ONA524322 OWW524322 PGS524322 PQO524322 QAK524322 QKG524322 QUC524322 RDY524322 RNU524322 RXQ524322 SHM524322 SRI524322 TBE524322 TLA524322 TUW524322 UES524322 UOO524322 UYK524322 VIG524322 VSC524322 WBY524322 WLU524322 WVQ524322 I589858 JE589858 TA589858 ACW589858 AMS589858 AWO589858 BGK589858 BQG589858 CAC589858 CJY589858 CTU589858 DDQ589858 DNM589858 DXI589858 EHE589858 ERA589858 FAW589858 FKS589858 FUO589858 GEK589858 GOG589858 GYC589858 HHY589858 HRU589858 IBQ589858 ILM589858 IVI589858 JFE589858 JPA589858 JYW589858 KIS589858 KSO589858 LCK589858 LMG589858 LWC589858 MFY589858 MPU589858 MZQ589858 NJM589858 NTI589858 ODE589858 ONA589858 OWW589858 PGS589858 PQO589858 QAK589858 QKG589858 QUC589858 RDY589858 RNU589858 RXQ589858 SHM589858 SRI589858 TBE589858 TLA589858 TUW589858 UES589858 UOO589858 UYK589858 VIG589858 VSC589858 WBY589858 WLU589858 WVQ589858 I655394 JE655394 TA655394 ACW655394 AMS655394 AWO655394 BGK655394 BQG655394 CAC655394 CJY655394 CTU655394 DDQ655394 DNM655394 DXI655394 EHE655394 ERA655394 FAW655394 FKS655394 FUO655394 GEK655394 GOG655394 GYC655394 HHY655394 HRU655394 IBQ655394 ILM655394 IVI655394 JFE655394 JPA655394 JYW655394 KIS655394 KSO655394 LCK655394 LMG655394 LWC655394 MFY655394 MPU655394 MZQ655394 NJM655394 NTI655394 ODE655394 ONA655394 OWW655394 PGS655394 PQO655394 QAK655394 QKG655394 QUC655394 RDY655394 RNU655394 RXQ655394 SHM655394 SRI655394 TBE655394 TLA655394 TUW655394 UES655394 UOO655394 UYK655394 VIG655394 VSC655394 WBY655394 WLU655394 WVQ655394 I720930 JE720930 TA720930 ACW720930 AMS720930 AWO720930 BGK720930 BQG720930 CAC720930 CJY720930 CTU720930 DDQ720930 DNM720930 DXI720930 EHE720930 ERA720930 FAW720930 FKS720930 FUO720930 GEK720930 GOG720930 GYC720930 HHY720930 HRU720930 IBQ720930 ILM720930 IVI720930 JFE720930 JPA720930 JYW720930 KIS720930 KSO720930 LCK720930 LMG720930 LWC720930 MFY720930 MPU720930 MZQ720930 NJM720930 NTI720930 ODE720930 ONA720930 OWW720930 PGS720930 PQO720930 QAK720930 QKG720930 QUC720930 RDY720930 RNU720930 RXQ720930 SHM720930 SRI720930 TBE720930 TLA720930 TUW720930 UES720930 UOO720930 UYK720930 VIG720930 VSC720930 WBY720930 WLU720930 WVQ720930 I786466 JE786466 TA786466 ACW786466 AMS786466 AWO786466 BGK786466 BQG786466 CAC786466 CJY786466 CTU786466 DDQ786466 DNM786466 DXI786466 EHE786466 ERA786466 FAW786466 FKS786466 FUO786466 GEK786466 GOG786466 GYC786466 HHY786466 HRU786466 IBQ786466 ILM786466 IVI786466 JFE786466 JPA786466 JYW786466 KIS786466 KSO786466 LCK786466 LMG786466 LWC786466 MFY786466 MPU786466 MZQ786466 NJM786466 NTI786466 ODE786466 ONA786466 OWW786466 PGS786466 PQO786466 QAK786466 QKG786466 QUC786466 RDY786466 RNU786466 RXQ786466 SHM786466 SRI786466 TBE786466 TLA786466 TUW786466 UES786466 UOO786466 UYK786466 VIG786466 VSC786466 WBY786466 WLU786466 WVQ786466 I852002 JE852002 TA852002 ACW852002 AMS852002 AWO852002 BGK852002 BQG852002 CAC852002 CJY852002 CTU852002 DDQ852002 DNM852002 DXI852002 EHE852002 ERA852002 FAW852002 FKS852002 FUO852002 GEK852002 GOG852002 GYC852002 HHY852002 HRU852002 IBQ852002 ILM852002 IVI852002 JFE852002 JPA852002 JYW852002 KIS852002 KSO852002 LCK852002 LMG852002 LWC852002 MFY852002 MPU852002 MZQ852002 NJM852002 NTI852002 ODE852002 ONA852002 OWW852002 PGS852002 PQO852002 QAK852002 QKG852002 QUC852002 RDY852002 RNU852002 RXQ852002 SHM852002 SRI852002 TBE852002 TLA852002 TUW852002 UES852002 UOO852002 UYK852002 VIG852002 VSC852002 WBY852002 WLU852002 WVQ852002 I917538 JE917538 TA917538 ACW917538 AMS917538 AWO917538 BGK917538 BQG917538 CAC917538 CJY917538 CTU917538 DDQ917538 DNM917538 DXI917538 EHE917538 ERA917538 FAW917538 FKS917538 FUO917538 GEK917538 GOG917538 GYC917538 HHY917538 HRU917538 IBQ917538 ILM917538 IVI917538 JFE917538 JPA917538 JYW917538 KIS917538 KSO917538 LCK917538 LMG917538 LWC917538 MFY917538 MPU917538 MZQ917538 NJM917538 NTI917538 ODE917538 ONA917538 OWW917538 PGS917538 PQO917538 QAK917538 QKG917538 QUC917538 RDY917538 RNU917538 RXQ917538 SHM917538 SRI917538 TBE917538 TLA917538 TUW917538 UES917538 UOO917538 UYK917538 VIG917538 VSC917538 WBY917538 WLU917538 WVQ917538 I983074 JE983074 TA983074 ACW983074 AMS983074 AWO983074 BGK983074 BQG983074 CAC983074 CJY983074 CTU983074 DDQ983074 DNM983074 DXI983074 EHE983074 ERA983074 FAW983074 FKS983074 FUO983074 GEK983074 GOG983074 GYC983074 HHY983074 HRU983074 IBQ983074 ILM983074 IVI983074 JFE983074 JPA983074 JYW983074 KIS983074 KSO983074 LCK983074 LMG983074 LWC983074 MFY983074 MPU983074 MZQ983074 NJM983074 NTI983074 ODE983074 ONA983074 OWW983074 PGS983074 PQO983074 QAK983074 QKG983074 QUC983074 RDY983074 RNU983074 RXQ983074 SHM983074 SRI983074 TBE983074 TLA983074 TUW983074 UES983074 UOO983074 UYK983074 VIG983074 VSC983074 WBY983074 WLU983074 WVQ983074" xr:uid="{1A523511-0A85-4426-ACFF-C00CAEFACF36}">
      <formula1>I19&lt;=ROUNDDOWN(I18*0.026,1)</formula1>
    </dataValidation>
  </dataValidations>
  <printOptions horizontalCentered="1" verticalCentered="1"/>
  <pageMargins left="0.19685039370078741" right="0.19685039370078741" top="0.62992125984251968" bottom="0.19685039370078741" header="0.19685039370078741" footer="0.19685039370078741"/>
  <pageSetup paperSize="9" scale="34" orientation="landscape" cellComments="asDisplayed"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29 補助金算出表（整備費全体）(記載例、２か年)</vt:lpstr>
      <vt:lpstr>29補助金算出表（整備費全体）（記載例、３か年）</vt:lpstr>
      <vt:lpstr>'29 補助金算出表（整備費全体）(記載例、２か年)'!Print_Area</vt:lpstr>
      <vt:lpstr>'29補助金算出表（整備費全体）（記載例、３か年）'!Print_Area</vt:lpstr>
      <vt:lpstr>'29 補助金算出表（整備費全体）(記載例、２か年)'!Print_Titles</vt:lpstr>
      <vt:lpstr>'29補助金算出表（整備費全体）（記載例、３か年）'!Print_Titles</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宮垣　文緒</cp:lastModifiedBy>
  <cp:lastPrinted>2017-06-29T00:58:20Z</cp:lastPrinted>
  <dcterms:created xsi:type="dcterms:W3CDTF">2017-06-28T05:23:05Z</dcterms:created>
  <dcterms:modified xsi:type="dcterms:W3CDTF">2025-07-07T06:31:47Z</dcterms:modified>
</cp:coreProperties>
</file>