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10.226.112.52\SienFolder\旧施設支援課\★施設整備係\★特養班\1900_創設・改築系\01_補助協議様式\R07_補助協議様式\【資料No.6-2】提出書類一覧・様式集（オーナー型）\D_補助金の算出関係\fileD_owner\"/>
    </mc:Choice>
  </mc:AlternateContent>
  <xr:revisionPtr revIDLastSave="0" documentId="13_ncr:1_{470F63F1-0743-4936-B035-D86497CD325D}" xr6:coauthVersionLast="47" xr6:coauthVersionMax="47" xr10:uidLastSave="{00000000-0000-0000-0000-000000000000}"/>
  <bookViews>
    <workbookView xWindow="-108" yWindow="-108" windowWidth="23256" windowHeight="12456" activeTab="1" xr2:uid="{00000000-000D-0000-FFFF-FFFF00000000}"/>
  </bookViews>
  <sheets>
    <sheet name="30(都直接補助）" sheetId="1" r:id="rId1"/>
    <sheet name="30(都間接補助）" sheetId="2" r:id="rId2"/>
  </sheets>
  <definedNames>
    <definedName name="_xlnm.Print_Area" localSheetId="1">'30(都間接補助）'!$B$1:$P$57</definedName>
    <definedName name="_xlnm.Print_Area" localSheetId="0">'30(都直接補助）'!$B$1:$O$57</definedName>
    <definedName name="Z_D3D8BAF4_BD87_4EAE_A5A9_00D10A04ACA5_.wvu.PrintArea" localSheetId="1" hidden="1">'30(都間接補助）'!$B$1:$P$57</definedName>
    <definedName name="Z_D3D8BAF4_BD87_4EAE_A5A9_00D10A04ACA5_.wvu.PrintArea" localSheetId="0" hidden="1">'30(都直接補助）'!$B$1:$P$57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2" i="1" l="1"/>
  <c r="K27" i="1" s="1"/>
  <c r="K32" i="1"/>
  <c r="D40" i="1"/>
  <c r="J40" i="1"/>
  <c r="G47" i="1" l="1"/>
  <c r="P47" i="1" s="1"/>
  <c r="M47" i="1" s="1"/>
  <c r="K30" i="1"/>
  <c r="G40" i="1"/>
  <c r="M40" i="1" s="1"/>
  <c r="D54" i="1" s="1"/>
  <c r="J40" i="2"/>
  <c r="D40" i="2"/>
  <c r="K32" i="2"/>
  <c r="I32" i="2"/>
  <c r="K27" i="2" s="1"/>
  <c r="G47" i="2" s="1"/>
  <c r="P47" i="2" s="1"/>
  <c r="M47" i="2" s="1"/>
  <c r="G54" i="2" s="1"/>
  <c r="K30" i="2" l="1"/>
  <c r="G40" i="2"/>
  <c r="M40" i="2" s="1"/>
  <c r="D54" i="2" s="1"/>
  <c r="J54" i="2" s="1"/>
  <c r="M54" i="2" s="1"/>
  <c r="G54" i="1"/>
  <c r="J54" i="1" s="1"/>
  <c r="M54"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D30" authorId="0" shapeId="0" xr:uid="{00000000-0006-0000-0000-000001000000}">
      <text>
        <r>
          <rPr>
            <b/>
            <sz val="9"/>
            <color indexed="81"/>
            <rFont val="ＭＳ Ｐゴシック"/>
            <family val="3"/>
            <charset val="128"/>
          </rPr>
          <t>区市町村経由間接補助分を含めること。</t>
        </r>
        <r>
          <rPr>
            <sz val="9"/>
            <color indexed="81"/>
            <rFont val="ＭＳ Ｐゴシック"/>
            <family val="3"/>
            <charset val="128"/>
          </rPr>
          <t xml:space="preserve">
</t>
        </r>
      </text>
    </comment>
    <comment ref="D47" authorId="0" shapeId="0" xr:uid="{00000000-0006-0000-0000-000002000000}">
      <text>
        <r>
          <rPr>
            <b/>
            <sz val="9"/>
            <color indexed="81"/>
            <rFont val="ＭＳ Ｐゴシック"/>
            <family val="3"/>
            <charset val="128"/>
          </rPr>
          <t>※「67　売買（賃貸借）価格の根拠資料」＞土地及び土地の上に存する権利の評価明細書により算出された自用地1平方メートル当たりの価額を記載すること。</t>
        </r>
      </text>
    </comment>
    <comment ref="J47" authorId="0" shapeId="0" xr:uid="{00000000-0006-0000-0000-000003000000}">
      <text>
        <r>
          <rPr>
            <b/>
            <sz val="9"/>
            <color indexed="81"/>
            <rFont val="ＭＳ Ｐゴシック"/>
            <family val="3"/>
            <charset val="128"/>
          </rPr>
          <t>※プルダウンで「1/2」、「2/3」、「3/4」
から選択する</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D30" authorId="0" shapeId="0" xr:uid="{00000000-0006-0000-0100-000001000000}">
      <text>
        <r>
          <rPr>
            <b/>
            <sz val="9"/>
            <color indexed="81"/>
            <rFont val="ＭＳ Ｐゴシック"/>
            <family val="3"/>
            <charset val="128"/>
          </rPr>
          <t>都直接補助対象分を含めること。</t>
        </r>
      </text>
    </comment>
    <comment ref="D47" authorId="0" shapeId="0" xr:uid="{00000000-0006-0000-0100-000002000000}">
      <text>
        <r>
          <rPr>
            <b/>
            <sz val="9"/>
            <color indexed="81"/>
            <rFont val="ＭＳ Ｐゴシック"/>
            <family val="3"/>
            <charset val="128"/>
          </rPr>
          <t>※「67　売買（賃貸借）価格の根拠資料」＞土地及び土地の上に存する権利の評価明細書により算出された自用地1平方メートル当たりの価額を記載すること。</t>
        </r>
      </text>
    </comment>
  </commentList>
</comments>
</file>

<file path=xl/sharedStrings.xml><?xml version="1.0" encoding="utf-8"?>
<sst xmlns="http://schemas.openxmlformats.org/spreadsheetml/2006/main" count="130" uniqueCount="70">
  <si>
    <t>【定期借地権の一時金に対する補助額の算出】</t>
    <rPh sb="1" eb="5">
      <t>テイキシャクチ</t>
    </rPh>
    <rPh sb="5" eb="6">
      <t>ケン</t>
    </rPh>
    <rPh sb="7" eb="10">
      <t>イチジキン</t>
    </rPh>
    <rPh sb="11" eb="12">
      <t>タイ</t>
    </rPh>
    <rPh sb="14" eb="16">
      <t>ホジョ</t>
    </rPh>
    <rPh sb="16" eb="17">
      <t>ガク</t>
    </rPh>
    <rPh sb="18" eb="20">
      <t>サンシュツ</t>
    </rPh>
    <phoneticPr fontId="2"/>
  </si>
  <si>
    <t>※色付きのセルのみ入力</t>
    <rPh sb="1" eb="2">
      <t>イロ</t>
    </rPh>
    <rPh sb="2" eb="3">
      <t>ツ</t>
    </rPh>
    <rPh sb="9" eb="11">
      <t>ニュウリョク</t>
    </rPh>
    <phoneticPr fontId="2"/>
  </si>
  <si>
    <t>1　契約期間の賃料総額</t>
    <rPh sb="2" eb="4">
      <t>ケイヤク</t>
    </rPh>
    <rPh sb="4" eb="6">
      <t>キカン</t>
    </rPh>
    <rPh sb="7" eb="9">
      <t>チンリョウ</t>
    </rPh>
    <rPh sb="9" eb="11">
      <t>ソウガク</t>
    </rPh>
    <rPh sb="10" eb="11">
      <t>ガク</t>
    </rPh>
    <phoneticPr fontId="2"/>
  </si>
  <si>
    <t>円</t>
    <rPh sb="0" eb="1">
      <t>エン</t>
    </rPh>
    <phoneticPr fontId="2"/>
  </si>
  <si>
    <t>2　一時金のうち、前払い賃料としての性格を有するもの</t>
    <rPh sb="2" eb="5">
      <t>イチジキン</t>
    </rPh>
    <rPh sb="9" eb="11">
      <t>マエバラ</t>
    </rPh>
    <rPh sb="12" eb="14">
      <t>チンリョウ</t>
    </rPh>
    <rPh sb="18" eb="20">
      <t>セイカク</t>
    </rPh>
    <rPh sb="21" eb="22">
      <t>ユウ</t>
    </rPh>
    <phoneticPr fontId="2"/>
  </si>
  <si>
    <t>A</t>
    <phoneticPr fontId="2"/>
  </si>
  <si>
    <t>3　一時金のうち、前払い賃料としての性格を有さないもの</t>
    <rPh sb="2" eb="5">
      <t>イチジキン</t>
    </rPh>
    <rPh sb="9" eb="11">
      <t>マエバラ</t>
    </rPh>
    <rPh sb="12" eb="14">
      <t>チンリョウ</t>
    </rPh>
    <rPh sb="18" eb="20">
      <t>セイカク</t>
    </rPh>
    <rPh sb="21" eb="22">
      <t>ユウ</t>
    </rPh>
    <phoneticPr fontId="2"/>
  </si>
  <si>
    <t>　　（例）保証金・権利金等</t>
    <rPh sb="3" eb="4">
      <t>レイ</t>
    </rPh>
    <rPh sb="5" eb="8">
      <t>ホショウキン</t>
    </rPh>
    <rPh sb="9" eb="12">
      <t>ケンリキン</t>
    </rPh>
    <rPh sb="12" eb="13">
      <t>ナド</t>
    </rPh>
    <phoneticPr fontId="2"/>
  </si>
  <si>
    <t>4　対象地積の算出</t>
    <phoneticPr fontId="2"/>
  </si>
  <si>
    <t>対　象　地</t>
    <rPh sb="0" eb="1">
      <t>タイ</t>
    </rPh>
    <rPh sb="2" eb="3">
      <t>ゾウ</t>
    </rPh>
    <rPh sb="4" eb="5">
      <t>チ</t>
    </rPh>
    <phoneticPr fontId="2"/>
  </si>
  <si>
    <t>所在地地番
（区市町村から記入）</t>
    <rPh sb="0" eb="3">
      <t>ショザイチ</t>
    </rPh>
    <rPh sb="3" eb="5">
      <t>チバン</t>
    </rPh>
    <rPh sb="7" eb="8">
      <t>ク</t>
    </rPh>
    <rPh sb="8" eb="11">
      <t>シチョウソン</t>
    </rPh>
    <rPh sb="13" eb="15">
      <t>キニュウ</t>
    </rPh>
    <phoneticPr fontId="2"/>
  </si>
  <si>
    <t>東京都××区××１２３番４</t>
    <phoneticPr fontId="2"/>
  </si>
  <si>
    <t>地積合計</t>
    <rPh sb="0" eb="1">
      <t>チ</t>
    </rPh>
    <rPh sb="1" eb="2">
      <t>セキ</t>
    </rPh>
    <rPh sb="2" eb="4">
      <t>ゴウケイ</t>
    </rPh>
    <phoneticPr fontId="2"/>
  </si>
  <si>
    <t>㎡</t>
    <phoneticPr fontId="2"/>
  </si>
  <si>
    <t>B</t>
    <phoneticPr fontId="2"/>
  </si>
  <si>
    <t>施設種別</t>
    <rPh sb="0" eb="2">
      <t>シセツ</t>
    </rPh>
    <rPh sb="2" eb="4">
      <t>シュベツ</t>
    </rPh>
    <phoneticPr fontId="2"/>
  </si>
  <si>
    <t>建物延床面積</t>
    <rPh sb="0" eb="2">
      <t>タテモノ</t>
    </rPh>
    <rPh sb="2" eb="3">
      <t>ノ</t>
    </rPh>
    <rPh sb="3" eb="4">
      <t>ユカ</t>
    </rPh>
    <rPh sb="4" eb="6">
      <t>メンセキ</t>
    </rPh>
    <phoneticPr fontId="2"/>
  </si>
  <si>
    <t>地積</t>
    <rPh sb="0" eb="2">
      <t>チセキ</t>
    </rPh>
    <phoneticPr fontId="2"/>
  </si>
  <si>
    <t>補助対象事業</t>
    <rPh sb="0" eb="2">
      <t>ホジョ</t>
    </rPh>
    <rPh sb="2" eb="4">
      <t>タイショウ</t>
    </rPh>
    <rPh sb="4" eb="6">
      <t>ジギョウ</t>
    </rPh>
    <phoneticPr fontId="2"/>
  </si>
  <si>
    <t>特別養護老人ホーム、併設ショートステイ、地域交流スペース（防災拠点型地域交流スペースを含む）</t>
    <rPh sb="0" eb="2">
      <t>トクベツ</t>
    </rPh>
    <rPh sb="2" eb="4">
      <t>ヨウゴ</t>
    </rPh>
    <rPh sb="4" eb="6">
      <t>ロウジン</t>
    </rPh>
    <rPh sb="10" eb="12">
      <t>ヘイセツ</t>
    </rPh>
    <rPh sb="20" eb="22">
      <t>チイキ</t>
    </rPh>
    <rPh sb="22" eb="24">
      <t>コウリュウ</t>
    </rPh>
    <rPh sb="29" eb="31">
      <t>ボウサイ</t>
    </rPh>
    <rPh sb="31" eb="34">
      <t>キョテンガタ</t>
    </rPh>
    <rPh sb="34" eb="36">
      <t>チイキ</t>
    </rPh>
    <rPh sb="36" eb="38">
      <t>コウリュウ</t>
    </rPh>
    <rPh sb="43" eb="44">
      <t>フク</t>
    </rPh>
    <phoneticPr fontId="2"/>
  </si>
  <si>
    <t>C 小数点第3位切捨</t>
    <phoneticPr fontId="2"/>
  </si>
  <si>
    <t>その他事業計</t>
    <rPh sb="2" eb="3">
      <t>タ</t>
    </rPh>
    <rPh sb="3" eb="5">
      <t>ジギョウ</t>
    </rPh>
    <rPh sb="5" eb="6">
      <t>ケイ</t>
    </rPh>
    <phoneticPr fontId="2"/>
  </si>
  <si>
    <t>合計</t>
    <rPh sb="0" eb="2">
      <t>ゴウケイ</t>
    </rPh>
    <phoneticPr fontId="2"/>
  </si>
  <si>
    <t>５　補助対象の実支出額（前払い相当総額のうち補助対象の地積分）</t>
    <rPh sb="2" eb="4">
      <t>ホジョ</t>
    </rPh>
    <rPh sb="4" eb="6">
      <t>タイショウ</t>
    </rPh>
    <rPh sb="7" eb="8">
      <t>ジツ</t>
    </rPh>
    <rPh sb="8" eb="10">
      <t>シシュツ</t>
    </rPh>
    <rPh sb="10" eb="11">
      <t>ガク</t>
    </rPh>
    <rPh sb="12" eb="14">
      <t>マエバラ</t>
    </rPh>
    <rPh sb="15" eb="17">
      <t>ソウトウ</t>
    </rPh>
    <rPh sb="17" eb="19">
      <t>ソウガク</t>
    </rPh>
    <rPh sb="22" eb="24">
      <t>ホジョ</t>
    </rPh>
    <rPh sb="24" eb="26">
      <t>タイショウ</t>
    </rPh>
    <rPh sb="27" eb="28">
      <t>チ</t>
    </rPh>
    <rPh sb="28" eb="29">
      <t>タイチ</t>
    </rPh>
    <rPh sb="29" eb="30">
      <t>ブン</t>
    </rPh>
    <phoneticPr fontId="2"/>
  </si>
  <si>
    <t>本契約の前払い相当額</t>
    <rPh sb="0" eb="3">
      <t>ホンケイヤク</t>
    </rPh>
    <rPh sb="4" eb="6">
      <t>マエバラ</t>
    </rPh>
    <rPh sb="7" eb="9">
      <t>ソウトウ</t>
    </rPh>
    <rPh sb="9" eb="10">
      <t>ガク</t>
    </rPh>
    <phoneticPr fontId="2"/>
  </si>
  <si>
    <t>補助対象の地積</t>
    <rPh sb="0" eb="2">
      <t>ホジョ</t>
    </rPh>
    <rPh sb="2" eb="4">
      <t>タイショウ</t>
    </rPh>
    <rPh sb="5" eb="7">
      <t>チセキ</t>
    </rPh>
    <phoneticPr fontId="2"/>
  </si>
  <si>
    <t>地積合計</t>
    <rPh sb="0" eb="2">
      <t>チセキ</t>
    </rPh>
    <rPh sb="2" eb="4">
      <t>ゴウケイ</t>
    </rPh>
    <phoneticPr fontId="2"/>
  </si>
  <si>
    <t>補助対象の実支出額</t>
    <rPh sb="0" eb="2">
      <t>ホジョ</t>
    </rPh>
    <rPh sb="2" eb="4">
      <t>タイショウ</t>
    </rPh>
    <rPh sb="5" eb="6">
      <t>ジツ</t>
    </rPh>
    <rPh sb="6" eb="8">
      <t>シシュツ</t>
    </rPh>
    <rPh sb="8" eb="9">
      <t>ガク</t>
    </rPh>
    <phoneticPr fontId="2"/>
  </si>
  <si>
    <t>A</t>
    <phoneticPr fontId="2"/>
  </si>
  <si>
    <t>C</t>
    <phoneticPr fontId="2"/>
  </si>
  <si>
    <t>B</t>
    <phoneticPr fontId="2"/>
  </si>
  <si>
    <t>D=A*C/B</t>
    <phoneticPr fontId="2"/>
  </si>
  <si>
    <t>×</t>
    <phoneticPr fontId="2"/>
  </si>
  <si>
    <t>÷</t>
    <phoneticPr fontId="2"/>
  </si>
  <si>
    <t>=</t>
    <phoneticPr fontId="2"/>
  </si>
  <si>
    <t>端数切捨</t>
    <rPh sb="0" eb="2">
      <t>ハスウ</t>
    </rPh>
    <rPh sb="2" eb="3">
      <t>キ</t>
    </rPh>
    <rPh sb="3" eb="4">
      <t>ス</t>
    </rPh>
    <phoneticPr fontId="2"/>
  </si>
  <si>
    <t>６　補助基準額</t>
    <rPh sb="2" eb="4">
      <t>ホジョ</t>
    </rPh>
    <rPh sb="4" eb="6">
      <t>キジュン</t>
    </rPh>
    <rPh sb="6" eb="7">
      <t>ガク</t>
    </rPh>
    <phoneticPr fontId="2"/>
  </si>
  <si>
    <t>（補正後）路線価</t>
    <rPh sb="1" eb="3">
      <t>ホセイ</t>
    </rPh>
    <rPh sb="3" eb="4">
      <t>ゴ</t>
    </rPh>
    <rPh sb="5" eb="8">
      <t>ロセンカ</t>
    </rPh>
    <phoneticPr fontId="2"/>
  </si>
  <si>
    <t>補助基準額</t>
    <rPh sb="0" eb="2">
      <t>ホジョ</t>
    </rPh>
    <rPh sb="2" eb="4">
      <t>キジュン</t>
    </rPh>
    <rPh sb="4" eb="5">
      <t>ガク</t>
    </rPh>
    <phoneticPr fontId="2"/>
  </si>
  <si>
    <t>C</t>
    <phoneticPr fontId="2"/>
  </si>
  <si>
    <t>E</t>
    <phoneticPr fontId="2"/>
  </si>
  <si>
    <t>1/2</t>
    <phoneticPr fontId="2"/>
  </si>
  <si>
    <t>※上限は１０億</t>
    <rPh sb="1" eb="3">
      <t>ジョウゲン</t>
    </rPh>
    <rPh sb="6" eb="7">
      <t>オク</t>
    </rPh>
    <phoneticPr fontId="2"/>
  </si>
  <si>
    <t>７　補助額</t>
    <rPh sb="2" eb="4">
      <t>ホジョ</t>
    </rPh>
    <rPh sb="4" eb="5">
      <t>ガク</t>
    </rPh>
    <phoneticPr fontId="2"/>
  </si>
  <si>
    <t>選定額</t>
    <rPh sb="0" eb="2">
      <t>センテイ</t>
    </rPh>
    <rPh sb="2" eb="3">
      <t>ガク</t>
    </rPh>
    <phoneticPr fontId="2"/>
  </si>
  <si>
    <t>補助額</t>
    <rPh sb="0" eb="2">
      <t>ホジョ</t>
    </rPh>
    <rPh sb="2" eb="3">
      <t>ガク</t>
    </rPh>
    <phoneticPr fontId="2"/>
  </si>
  <si>
    <t>D</t>
    <phoneticPr fontId="2"/>
  </si>
  <si>
    <t>F</t>
    <phoneticPr fontId="2"/>
  </si>
  <si>
    <t>G＝Ｆ×10/10</t>
    <phoneticPr fontId="2"/>
  </si>
  <si>
    <t>DとEの少ない額</t>
    <phoneticPr fontId="2"/>
  </si>
  <si>
    <t>Fの千円未満切捨</t>
    <phoneticPr fontId="2"/>
  </si>
  <si>
    <t>A</t>
    <phoneticPr fontId="2"/>
  </si>
  <si>
    <t>東京都××区××１２３番４</t>
    <phoneticPr fontId="2"/>
  </si>
  <si>
    <t>㎡</t>
    <phoneticPr fontId="2"/>
  </si>
  <si>
    <t>B</t>
    <phoneticPr fontId="2"/>
  </si>
  <si>
    <t>認知症対応型通所介護</t>
    <rPh sb="0" eb="3">
      <t>ニンチショウ</t>
    </rPh>
    <rPh sb="3" eb="5">
      <t>タイオウ</t>
    </rPh>
    <rPh sb="5" eb="6">
      <t>カタ</t>
    </rPh>
    <rPh sb="6" eb="10">
      <t>ツウショカイゴ</t>
    </rPh>
    <phoneticPr fontId="2"/>
  </si>
  <si>
    <t>C 小数点第3位切捨</t>
    <phoneticPr fontId="2"/>
  </si>
  <si>
    <t>D=A*C/B</t>
    <phoneticPr fontId="2"/>
  </si>
  <si>
    <t>×</t>
    <phoneticPr fontId="2"/>
  </si>
  <si>
    <t>÷</t>
    <phoneticPr fontId="2"/>
  </si>
  <si>
    <t>=</t>
    <phoneticPr fontId="2"/>
  </si>
  <si>
    <t>E</t>
    <phoneticPr fontId="2"/>
  </si>
  <si>
    <t>G＝Ｆ×1/2</t>
    <phoneticPr fontId="2"/>
  </si>
  <si>
    <t>運営事業者名：</t>
    <rPh sb="0" eb="2">
      <t>ウンエイ</t>
    </rPh>
    <rPh sb="2" eb="5">
      <t>ジギョウシャ</t>
    </rPh>
    <rPh sb="5" eb="6">
      <t>メイ</t>
    </rPh>
    <phoneticPr fontId="2"/>
  </si>
  <si>
    <t>（福）○○会</t>
    <phoneticPr fontId="2"/>
  </si>
  <si>
    <t>オーナー名：</t>
    <rPh sb="4" eb="5">
      <t>メイ</t>
    </rPh>
    <phoneticPr fontId="2"/>
  </si>
  <si>
    <t>（株）○○○</t>
    <rPh sb="1" eb="2">
      <t>カブ</t>
    </rPh>
    <phoneticPr fontId="2"/>
  </si>
  <si>
    <t>補助対象外事業</t>
    <rPh sb="0" eb="2">
      <t>ホジョ</t>
    </rPh>
    <rPh sb="2" eb="4">
      <t>タイショウ</t>
    </rPh>
    <rPh sb="4" eb="5">
      <t>ガイ</t>
    </rPh>
    <rPh sb="5" eb="7">
      <t>ジギョウ</t>
    </rPh>
    <phoneticPr fontId="2"/>
  </si>
  <si>
    <t>補助対象外事業</t>
    <rPh sb="0" eb="2">
      <t>ホジョ</t>
    </rPh>
    <rPh sb="2" eb="5">
      <t>タイショウガイ</t>
    </rPh>
    <rPh sb="5" eb="7">
      <t>ジギョウ</t>
    </rPh>
    <phoneticPr fontId="2"/>
  </si>
  <si>
    <t>補助率</t>
    <rPh sb="0" eb="3">
      <t>ホジョリツ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</si>
</sst>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Red]\(0\)"/>
    <numFmt numFmtId="177" formatCode="#,##0.00&quot;㎡&quot;"/>
    <numFmt numFmtId="178" formatCode="#,##0&quot;円&quot;"/>
    <numFmt numFmtId="179" formatCode="#,###&quot;円&quot;"/>
    <numFmt numFmtId="180" formatCode="0&quot;億&quot;"/>
    <numFmt numFmtId="181" formatCode="#,##0&quot;円/㎡&quot;"/>
  </numFmts>
  <fonts count="16" x14ac:knownFonts="1">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u/>
      <sz val="11"/>
      <name val="ＭＳ Ｐゴシック"/>
      <family val="3"/>
      <charset val="128"/>
    </font>
    <font>
      <sz val="9"/>
      <name val="ＭＳ Ｐゴシック"/>
      <family val="3"/>
      <charset val="128"/>
    </font>
    <font>
      <sz val="10"/>
      <name val="ＭＳ Ｐゴシック"/>
      <family val="3"/>
      <charset val="128"/>
    </font>
    <font>
      <i/>
      <sz val="9"/>
      <name val="ＭＳ Ｐゴシック"/>
      <family val="3"/>
      <charset val="128"/>
    </font>
    <font>
      <i/>
      <sz val="14"/>
      <name val="ＭＳ Ｐゴシック"/>
      <family val="3"/>
      <charset val="128"/>
    </font>
    <font>
      <i/>
      <sz val="11"/>
      <name val="ＭＳ Ｐゴシック"/>
      <family val="3"/>
      <charset val="128"/>
    </font>
    <font>
      <sz val="14"/>
      <name val="ＭＳ Ｐゴシック"/>
      <family val="3"/>
      <charset val="128"/>
    </font>
    <font>
      <b/>
      <sz val="11"/>
      <name val="ＭＳ Ｐゴシック"/>
      <family val="3"/>
      <charset val="128"/>
    </font>
    <font>
      <b/>
      <sz val="16"/>
      <name val="ＭＳ Ｐゴシック"/>
      <family val="3"/>
      <charset val="128"/>
    </font>
    <font>
      <b/>
      <sz val="9"/>
      <color indexed="81"/>
      <name val="ＭＳ Ｐゴシック"/>
      <family val="3"/>
      <charset val="128"/>
    </font>
    <font>
      <sz val="9"/>
      <color indexed="81"/>
      <name val="ＭＳ Ｐゴシック"/>
      <family val="3"/>
      <charset val="128"/>
    </font>
    <font>
      <sz val="11"/>
      <color theme="0" tint="-0.249977111117893"/>
      <name val="ＭＳ Ｐゴシック"/>
      <family val="3"/>
      <charset val="128"/>
    </font>
  </fonts>
  <fills count="3">
    <fill>
      <patternFill patternType="none"/>
    </fill>
    <fill>
      <patternFill patternType="gray125"/>
    </fill>
    <fill>
      <patternFill patternType="solid">
        <fgColor rgb="FFCCFFFF"/>
        <bgColor indexed="64"/>
      </patternFill>
    </fill>
  </fills>
  <borders count="35">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10">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xf numFmtId="9" fontId="6" fillId="0" borderId="0" applyFont="0" applyFill="0" applyBorder="0" applyAlignment="0" applyProtection="0">
      <alignment vertical="center"/>
    </xf>
    <xf numFmtId="38" fontId="1" fillId="0" borderId="0" applyFont="0" applyFill="0" applyBorder="0" applyAlignment="0" applyProtection="0"/>
    <xf numFmtId="38" fontId="6" fillId="0" borderId="0" applyFont="0" applyFill="0" applyBorder="0" applyAlignment="0" applyProtection="0">
      <alignment vertical="center"/>
    </xf>
    <xf numFmtId="0" fontId="1" fillId="0" borderId="0"/>
    <xf numFmtId="0" fontId="1" fillId="0" borderId="0"/>
    <xf numFmtId="0" fontId="1" fillId="0" borderId="0"/>
    <xf numFmtId="0" fontId="6" fillId="0" borderId="0">
      <alignment vertical="center"/>
    </xf>
  </cellStyleXfs>
  <cellXfs count="193">
    <xf numFmtId="0" fontId="0" fillId="0" borderId="0" xfId="0">
      <alignment vertical="center"/>
    </xf>
    <xf numFmtId="0" fontId="0" fillId="0" borderId="0" xfId="0" applyAlignment="1">
      <alignment horizontal="center" vertical="center"/>
    </xf>
    <xf numFmtId="176" fontId="0" fillId="0" borderId="0" xfId="0" applyNumberFormat="1" applyAlignment="1">
      <alignment horizontal="center" vertical="center"/>
    </xf>
    <xf numFmtId="0" fontId="0" fillId="0" borderId="0" xfId="0" applyAlignment="1">
      <alignment horizontal="left" vertical="center"/>
    </xf>
    <xf numFmtId="38" fontId="0" fillId="0" borderId="0" xfId="1" applyFont="1" applyAlignment="1">
      <alignment horizontal="right" vertical="center"/>
    </xf>
    <xf numFmtId="38" fontId="0" fillId="0" borderId="0" xfId="1" applyFont="1" applyAlignment="1">
      <alignment horizontal="center" vertical="center"/>
    </xf>
    <xf numFmtId="176" fontId="0" fillId="0" borderId="0" xfId="0" applyNumberFormat="1">
      <alignment vertical="center"/>
    </xf>
    <xf numFmtId="0" fontId="3" fillId="0" borderId="0" xfId="0" applyFont="1">
      <alignment vertical="center"/>
    </xf>
    <xf numFmtId="0" fontId="0" fillId="0" borderId="0" xfId="0" applyAlignment="1">
      <alignment horizontal="right" vertical="center"/>
    </xf>
    <xf numFmtId="0" fontId="0" fillId="0" borderId="1" xfId="0" applyBorder="1" applyAlignment="1">
      <alignment horizontal="right" vertical="center"/>
    </xf>
    <xf numFmtId="0" fontId="4" fillId="2" borderId="0" xfId="0" applyFont="1" applyFill="1">
      <alignment vertical="center"/>
    </xf>
    <xf numFmtId="0" fontId="4" fillId="2" borderId="0" xfId="0" applyFont="1" applyFill="1" applyAlignment="1">
      <alignment horizontal="right" vertical="center"/>
    </xf>
    <xf numFmtId="0" fontId="4" fillId="0" borderId="0" xfId="0" applyFont="1">
      <alignment vertical="center"/>
    </xf>
    <xf numFmtId="177" fontId="0" fillId="0" borderId="0" xfId="0" applyNumberFormat="1">
      <alignment vertical="center"/>
    </xf>
    <xf numFmtId="177" fontId="0" fillId="0" borderId="0" xfId="0" applyNumberFormat="1" applyAlignment="1">
      <alignment horizontal="right" vertical="center"/>
    </xf>
    <xf numFmtId="38" fontId="0" fillId="0" borderId="0" xfId="1" applyFont="1" applyFill="1" applyAlignment="1">
      <alignment horizontal="right" vertical="center"/>
    </xf>
    <xf numFmtId="38" fontId="0" fillId="0" borderId="0" xfId="1" applyFont="1" applyFill="1" applyAlignment="1">
      <alignment horizontal="center" vertical="center"/>
    </xf>
    <xf numFmtId="0" fontId="4" fillId="0" borderId="0" xfId="0" applyFont="1" applyAlignment="1">
      <alignment horizontal="right" vertical="center"/>
    </xf>
    <xf numFmtId="177" fontId="3" fillId="0" borderId="0" xfId="0" applyNumberFormat="1" applyFont="1" applyAlignment="1">
      <alignment horizontal="left" vertical="center"/>
    </xf>
    <xf numFmtId="3" fontId="0" fillId="0" borderId="0" xfId="0" applyNumberFormat="1" applyAlignment="1">
      <alignment horizontal="right" vertical="center" shrinkToFit="1"/>
    </xf>
    <xf numFmtId="0" fontId="3" fillId="0" borderId="0" xfId="0" applyFont="1" applyAlignment="1">
      <alignment horizontal="left" vertical="center"/>
    </xf>
    <xf numFmtId="0" fontId="0" fillId="0" borderId="19" xfId="0" applyBorder="1" applyAlignment="1">
      <alignment horizontal="center" vertical="center" textRotation="255" wrapText="1"/>
    </xf>
    <xf numFmtId="0" fontId="5" fillId="0" borderId="19" xfId="0" applyFont="1" applyBorder="1" applyAlignment="1">
      <alignment vertical="center" textRotation="255"/>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left" vertical="center" wrapText="1"/>
    </xf>
    <xf numFmtId="0" fontId="11" fillId="0" borderId="0" xfId="0" applyFont="1" applyAlignment="1">
      <alignment horizontal="center" vertical="center" shrinkToFit="1"/>
    </xf>
    <xf numFmtId="0" fontId="11" fillId="0" borderId="0" xfId="0" applyFont="1" applyAlignment="1">
      <alignment vertical="center" shrinkToFit="1"/>
    </xf>
    <xf numFmtId="179" fontId="0" fillId="0" borderId="0" xfId="0" applyNumberFormat="1" applyAlignment="1">
      <alignment horizontal="center" vertical="center"/>
    </xf>
    <xf numFmtId="0" fontId="11" fillId="0" borderId="0" xfId="0" applyFont="1">
      <alignment vertical="center"/>
    </xf>
    <xf numFmtId="180" fontId="0" fillId="0" borderId="0" xfId="0" applyNumberFormat="1">
      <alignment vertical="center"/>
    </xf>
    <xf numFmtId="177" fontId="11" fillId="0" borderId="0" xfId="0" applyNumberFormat="1" applyFont="1" applyAlignment="1">
      <alignment horizontal="center" vertical="center" shrinkToFit="1"/>
    </xf>
    <xf numFmtId="177" fontId="0" fillId="0" borderId="0" xfId="0" applyNumberFormat="1" applyAlignment="1">
      <alignment horizontal="center" vertical="center" wrapText="1"/>
    </xf>
    <xf numFmtId="177" fontId="0" fillId="0" borderId="0" xfId="0" applyNumberFormat="1" applyAlignment="1">
      <alignment horizontal="left" vertical="center"/>
    </xf>
    <xf numFmtId="0" fontId="11" fillId="0" borderId="0" xfId="0" applyFont="1" applyAlignment="1">
      <alignment horizontal="left" vertical="center"/>
    </xf>
    <xf numFmtId="0" fontId="0" fillId="0" borderId="0" xfId="0" applyAlignment="1">
      <alignment horizontal="left" vertical="center" shrinkToFit="1"/>
    </xf>
    <xf numFmtId="0" fontId="0" fillId="0" borderId="0" xfId="0" applyAlignment="1">
      <alignment vertical="center" shrinkToFit="1"/>
    </xf>
    <xf numFmtId="177" fontId="0" fillId="0" borderId="0" xfId="0" applyNumberFormat="1" applyAlignment="1">
      <alignment horizontal="center" vertical="center" shrinkToFit="1"/>
    </xf>
    <xf numFmtId="177" fontId="0" fillId="0" borderId="0" xfId="0" applyNumberFormat="1" applyAlignment="1">
      <alignment horizontal="center" vertical="center"/>
    </xf>
    <xf numFmtId="0" fontId="12" fillId="0" borderId="0" xfId="0" applyFont="1" applyAlignment="1">
      <alignment horizontal="center" vertical="center"/>
    </xf>
    <xf numFmtId="0" fontId="0" fillId="0" borderId="1" xfId="0" applyBorder="1">
      <alignment vertical="center"/>
    </xf>
    <xf numFmtId="0" fontId="0" fillId="0" borderId="18" xfId="0" applyBorder="1">
      <alignment vertical="center"/>
    </xf>
    <xf numFmtId="0" fontId="0" fillId="0" borderId="28" xfId="0" applyBorder="1">
      <alignment vertical="center"/>
    </xf>
    <xf numFmtId="0" fontId="15" fillId="0" borderId="0" xfId="0" applyFont="1">
      <alignment vertical="center"/>
    </xf>
    <xf numFmtId="12" fontId="15" fillId="0" borderId="0" xfId="0" applyNumberFormat="1" applyFont="1">
      <alignment vertical="center"/>
    </xf>
    <xf numFmtId="177" fontId="11" fillId="0" borderId="12" xfId="0" applyNumberFormat="1" applyFont="1" applyBorder="1" applyAlignment="1">
      <alignment horizontal="center" vertical="center" shrinkToFit="1"/>
    </xf>
    <xf numFmtId="177" fontId="11" fillId="0" borderId="27" xfId="0" applyNumberFormat="1" applyFont="1" applyBorder="1" applyAlignment="1">
      <alignment horizontal="center" vertical="center" shrinkToFit="1"/>
    </xf>
    <xf numFmtId="12" fontId="12" fillId="2" borderId="18" xfId="0" applyNumberFormat="1" applyFont="1" applyFill="1" applyBorder="1" applyAlignment="1">
      <alignment horizontal="center" vertical="center"/>
    </xf>
    <xf numFmtId="12" fontId="12" fillId="2" borderId="28" xfId="0" applyNumberFormat="1" applyFont="1" applyFill="1" applyBorder="1" applyAlignment="1">
      <alignment horizontal="center" vertical="center"/>
    </xf>
    <xf numFmtId="12" fontId="12" fillId="2" borderId="30" xfId="0" applyNumberFormat="1" applyFont="1" applyFill="1" applyBorder="1" applyAlignment="1">
      <alignment horizontal="center" vertical="center"/>
    </xf>
    <xf numFmtId="12" fontId="12" fillId="2" borderId="31" xfId="0" applyNumberFormat="1" applyFont="1" applyFill="1" applyBorder="1" applyAlignment="1">
      <alignment horizontal="center" vertical="center"/>
    </xf>
    <xf numFmtId="0" fontId="12" fillId="0" borderId="28" xfId="0" applyFont="1" applyBorder="1" applyAlignment="1">
      <alignment horizontal="center" vertical="center"/>
    </xf>
    <xf numFmtId="179" fontId="0" fillId="0" borderId="18" xfId="0" applyNumberFormat="1" applyBorder="1" applyAlignment="1">
      <alignment horizontal="center" vertical="center"/>
    </xf>
    <xf numFmtId="179" fontId="0" fillId="0" borderId="28" xfId="0" applyNumberFormat="1" applyBorder="1" applyAlignment="1">
      <alignment horizontal="center" vertical="center"/>
    </xf>
    <xf numFmtId="179" fontId="0" fillId="0" borderId="30" xfId="0" applyNumberFormat="1" applyBorder="1" applyAlignment="1">
      <alignment horizontal="center" vertical="center"/>
    </xf>
    <xf numFmtId="179" fontId="0" fillId="0" borderId="31" xfId="0" applyNumberFormat="1" applyBorder="1" applyAlignment="1">
      <alignment horizontal="center" vertical="center"/>
    </xf>
    <xf numFmtId="0" fontId="12" fillId="0" borderId="29" xfId="0" applyFont="1" applyBorder="1" applyAlignment="1">
      <alignment horizontal="center" vertical="center"/>
    </xf>
    <xf numFmtId="177" fontId="0" fillId="0" borderId="18" xfId="0" applyNumberFormat="1" applyBorder="1" applyAlignment="1">
      <alignment horizontal="center" vertical="center" wrapText="1"/>
    </xf>
    <xf numFmtId="177" fontId="0" fillId="0" borderId="28" xfId="0" applyNumberFormat="1" applyBorder="1" applyAlignment="1">
      <alignment horizontal="center" vertical="center" wrapText="1"/>
    </xf>
    <xf numFmtId="179" fontId="0" fillId="0" borderId="18" xfId="0" applyNumberFormat="1" applyBorder="1" applyAlignment="1">
      <alignment horizontal="center" vertical="center" shrinkToFit="1"/>
    </xf>
    <xf numFmtId="179" fontId="0" fillId="0" borderId="28" xfId="0" applyNumberFormat="1" applyBorder="1" applyAlignment="1">
      <alignment horizontal="center" vertical="center" shrinkToFit="1"/>
    </xf>
    <xf numFmtId="179" fontId="0" fillId="0" borderId="30" xfId="0" applyNumberFormat="1" applyBorder="1" applyAlignment="1">
      <alignment horizontal="center" vertical="center" shrinkToFit="1"/>
    </xf>
    <xf numFmtId="179" fontId="0" fillId="0" borderId="31" xfId="0" applyNumberFormat="1" applyBorder="1" applyAlignment="1">
      <alignment horizontal="center" vertical="center" shrinkToFit="1"/>
    </xf>
    <xf numFmtId="0" fontId="11" fillId="0" borderId="12" xfId="0" applyFont="1" applyBorder="1" applyAlignment="1">
      <alignment horizontal="center" vertical="center" shrinkToFit="1"/>
    </xf>
    <xf numFmtId="0" fontId="11" fillId="0" borderId="27" xfId="0" applyFont="1" applyBorder="1" applyAlignment="1">
      <alignment horizontal="center" vertical="center" shrinkToFit="1"/>
    </xf>
    <xf numFmtId="0" fontId="0" fillId="0" borderId="18" xfId="0" applyBorder="1" applyAlignment="1">
      <alignment horizontal="center" vertical="center" shrinkToFit="1"/>
    </xf>
    <xf numFmtId="0" fontId="0" fillId="0" borderId="28" xfId="0" applyBorder="1" applyAlignment="1">
      <alignment horizontal="center" vertical="center" shrinkToFit="1"/>
    </xf>
    <xf numFmtId="177" fontId="0" fillId="0" borderId="18" xfId="0" applyNumberFormat="1" applyBorder="1" applyAlignment="1">
      <alignment horizontal="center" vertical="center" shrinkToFit="1"/>
    </xf>
    <xf numFmtId="177" fontId="0" fillId="0" borderId="28" xfId="0" applyNumberFormat="1" applyBorder="1" applyAlignment="1">
      <alignment horizontal="center" vertical="center" shrinkToFit="1"/>
    </xf>
    <xf numFmtId="177" fontId="11" fillId="0" borderId="18" xfId="0" applyNumberFormat="1" applyFont="1" applyBorder="1" applyAlignment="1">
      <alignment horizontal="center" vertical="center" shrinkToFit="1"/>
    </xf>
    <xf numFmtId="177" fontId="11" fillId="0" borderId="28" xfId="0" applyNumberFormat="1" applyFont="1" applyBorder="1" applyAlignment="1">
      <alignment horizontal="center" vertical="center" shrinkToFit="1"/>
    </xf>
    <xf numFmtId="181" fontId="0" fillId="2" borderId="18" xfId="0" applyNumberFormat="1" applyFill="1" applyBorder="1" applyAlignment="1">
      <alignment horizontal="center" vertical="center"/>
    </xf>
    <xf numFmtId="181" fontId="0" fillId="2" borderId="28" xfId="0" applyNumberFormat="1" applyFill="1" applyBorder="1" applyAlignment="1">
      <alignment horizontal="center" vertical="center"/>
    </xf>
    <xf numFmtId="181" fontId="0" fillId="2" borderId="30" xfId="0" applyNumberFormat="1" applyFill="1" applyBorder="1" applyAlignment="1">
      <alignment horizontal="center" vertical="center"/>
    </xf>
    <xf numFmtId="181" fontId="0" fillId="2" borderId="31" xfId="0" applyNumberFormat="1" applyFill="1" applyBorder="1" applyAlignment="1">
      <alignment horizontal="center" vertical="center"/>
    </xf>
    <xf numFmtId="177" fontId="0" fillId="0" borderId="18" xfId="0" applyNumberFormat="1" applyBorder="1" applyAlignment="1">
      <alignment horizontal="center" vertical="center"/>
    </xf>
    <xf numFmtId="177" fontId="0" fillId="0" borderId="28" xfId="0" applyNumberFormat="1" applyBorder="1" applyAlignment="1">
      <alignment horizontal="center" vertical="center"/>
    </xf>
    <xf numFmtId="177" fontId="0" fillId="0" borderId="30" xfId="0" applyNumberFormat="1" applyBorder="1" applyAlignment="1">
      <alignment horizontal="center" vertical="center"/>
    </xf>
    <xf numFmtId="177" fontId="0" fillId="0" borderId="31" xfId="0" applyNumberFormat="1" applyBorder="1" applyAlignment="1">
      <alignment horizontal="center" vertical="center"/>
    </xf>
    <xf numFmtId="0" fontId="12" fillId="0" borderId="18" xfId="0" applyFont="1" applyBorder="1" applyAlignment="1">
      <alignment horizontal="center" vertical="center"/>
    </xf>
    <xf numFmtId="0" fontId="0" fillId="0" borderId="18" xfId="0" applyBorder="1" applyAlignment="1">
      <alignment horizontal="center" vertical="center"/>
    </xf>
    <xf numFmtId="0" fontId="0" fillId="0" borderId="28" xfId="0" applyBorder="1" applyAlignment="1">
      <alignment horizontal="center" vertical="center"/>
    </xf>
    <xf numFmtId="178" fontId="0" fillId="0" borderId="18" xfId="0" applyNumberFormat="1" applyBorder="1" applyAlignment="1">
      <alignment horizontal="center" vertical="center"/>
    </xf>
    <xf numFmtId="178" fontId="0" fillId="0" borderId="28" xfId="0" applyNumberFormat="1" applyBorder="1" applyAlignment="1">
      <alignment horizontal="center" vertical="center"/>
    </xf>
    <xf numFmtId="178" fontId="0" fillId="0" borderId="30" xfId="0" applyNumberFormat="1" applyBorder="1" applyAlignment="1">
      <alignment horizontal="center" vertical="center"/>
    </xf>
    <xf numFmtId="178" fontId="0" fillId="0" borderId="31" xfId="0" applyNumberFormat="1" applyBorder="1" applyAlignment="1">
      <alignment horizontal="center" vertical="center"/>
    </xf>
    <xf numFmtId="0" fontId="0" fillId="0" borderId="15" xfId="0" applyBorder="1" applyAlignment="1">
      <alignment horizontal="center" vertical="center" wrapText="1"/>
    </xf>
    <xf numFmtId="0" fontId="0" fillId="0" borderId="7" xfId="0" applyBorder="1" applyAlignment="1">
      <alignment horizontal="center" vertical="center"/>
    </xf>
    <xf numFmtId="0" fontId="0" fillId="0" borderId="0" xfId="0" applyAlignment="1">
      <alignment horizontal="center" vertical="center" wrapText="1"/>
    </xf>
    <xf numFmtId="0" fontId="6" fillId="0" borderId="14"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9" fillId="0" borderId="14" xfId="0" applyFont="1" applyBorder="1">
      <alignment vertical="center"/>
    </xf>
    <xf numFmtId="0" fontId="9" fillId="0" borderId="15" xfId="0" applyFont="1" applyBorder="1">
      <alignment vertical="center"/>
    </xf>
    <xf numFmtId="0" fontId="9" fillId="0" borderId="13" xfId="0" applyFont="1" applyBorder="1">
      <alignment vertical="center"/>
    </xf>
    <xf numFmtId="0" fontId="9" fillId="0" borderId="5" xfId="0" applyFont="1" applyBorder="1">
      <alignment vertical="center"/>
    </xf>
    <xf numFmtId="0" fontId="9" fillId="0" borderId="1" xfId="0" applyFont="1" applyBorder="1">
      <alignment vertical="center"/>
    </xf>
    <xf numFmtId="0" fontId="9" fillId="0" borderId="6" xfId="0" applyFont="1" applyBorder="1">
      <alignment vertical="center"/>
    </xf>
    <xf numFmtId="177" fontId="8" fillId="2" borderId="14" xfId="0" applyNumberFormat="1" applyFont="1" applyFill="1" applyBorder="1" applyAlignment="1">
      <alignment horizontal="center" vertical="center" shrinkToFit="1"/>
    </xf>
    <xf numFmtId="177" fontId="8" fillId="2" borderId="13" xfId="0" applyNumberFormat="1" applyFont="1" applyFill="1" applyBorder="1" applyAlignment="1">
      <alignment horizontal="center" vertical="center" shrinkToFit="1"/>
    </xf>
    <xf numFmtId="177" fontId="8" fillId="2" borderId="5" xfId="0" applyNumberFormat="1" applyFont="1" applyFill="1" applyBorder="1" applyAlignment="1">
      <alignment horizontal="center" vertical="center" shrinkToFit="1"/>
    </xf>
    <xf numFmtId="177" fontId="8" fillId="2" borderId="6" xfId="0" applyNumberFormat="1" applyFont="1" applyFill="1" applyBorder="1" applyAlignment="1">
      <alignment horizontal="center" vertical="center" shrinkToFit="1"/>
    </xf>
    <xf numFmtId="177" fontId="0" fillId="0" borderId="14" xfId="0" applyNumberFormat="1" applyBorder="1" applyAlignment="1">
      <alignment horizontal="center" vertical="center"/>
    </xf>
    <xf numFmtId="177" fontId="0" fillId="0" borderId="13" xfId="0" applyNumberFormat="1" applyBorder="1" applyAlignment="1">
      <alignment horizontal="center" vertical="center"/>
    </xf>
    <xf numFmtId="177" fontId="0" fillId="0" borderId="5" xfId="0" applyNumberFormat="1" applyBorder="1" applyAlignment="1">
      <alignment horizontal="center" vertical="center"/>
    </xf>
    <xf numFmtId="177" fontId="0" fillId="0" borderId="6" xfId="0" applyNumberForma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1" xfId="0" applyBorder="1" applyAlignment="1">
      <alignment horizontal="center" vertical="center"/>
    </xf>
    <xf numFmtId="0" fontId="0" fillId="0" borderId="6" xfId="0" applyBorder="1" applyAlignment="1">
      <alignment horizontal="center" vertical="center"/>
    </xf>
    <xf numFmtId="177" fontId="10" fillId="0" borderId="2" xfId="0" applyNumberFormat="1" applyFont="1" applyBorder="1" applyAlignment="1">
      <alignment horizontal="center" vertical="center" shrinkToFit="1"/>
    </xf>
    <xf numFmtId="177" fontId="10" fillId="0" borderId="4" xfId="0" applyNumberFormat="1" applyFont="1" applyBorder="1" applyAlignment="1">
      <alignment horizontal="center" vertical="center" shrinkToFit="1"/>
    </xf>
    <xf numFmtId="177" fontId="10" fillId="0" borderId="5" xfId="0" applyNumberFormat="1" applyFont="1" applyBorder="1" applyAlignment="1">
      <alignment horizontal="center" vertical="center" shrinkToFit="1"/>
    </xf>
    <xf numFmtId="177" fontId="10" fillId="0" borderId="6" xfId="0" applyNumberFormat="1" applyFont="1" applyBorder="1" applyAlignment="1">
      <alignment horizontal="center" vertical="center" shrinkToFit="1"/>
    </xf>
    <xf numFmtId="177" fontId="10" fillId="0" borderId="2" xfId="0" applyNumberFormat="1" applyFont="1" applyBorder="1" applyAlignment="1">
      <alignment horizontal="center" vertical="center"/>
    </xf>
    <xf numFmtId="177" fontId="10" fillId="0" borderId="4" xfId="0" applyNumberFormat="1" applyFont="1" applyBorder="1" applyAlignment="1">
      <alignment horizontal="center" vertical="center"/>
    </xf>
    <xf numFmtId="177" fontId="10" fillId="0" borderId="5" xfId="0" applyNumberFormat="1" applyFont="1" applyBorder="1" applyAlignment="1">
      <alignment horizontal="center" vertical="center"/>
    </xf>
    <xf numFmtId="177" fontId="10" fillId="0" borderId="6" xfId="0" applyNumberFormat="1" applyFont="1" applyBorder="1" applyAlignment="1">
      <alignment horizontal="center" vertical="center"/>
    </xf>
    <xf numFmtId="0" fontId="0" fillId="0" borderId="32" xfId="0" applyBorder="1" applyAlignment="1">
      <alignment horizontal="center" vertical="center"/>
    </xf>
    <xf numFmtId="0" fontId="0" fillId="0" borderId="34" xfId="0" applyBorder="1" applyAlignment="1">
      <alignment horizontal="center" vertical="center"/>
    </xf>
    <xf numFmtId="0" fontId="0" fillId="0" borderId="33" xfId="0" applyBorder="1" applyAlignment="1">
      <alignment horizontal="center" vertical="center"/>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6" fillId="0" borderId="12"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24" xfId="0" applyFont="1" applyBorder="1" applyAlignment="1">
      <alignment horizontal="center" vertical="center" wrapText="1"/>
    </xf>
    <xf numFmtId="0" fontId="7" fillId="2" borderId="14" xfId="0" applyFont="1" applyFill="1" applyBorder="1" applyAlignment="1">
      <alignment horizontal="left" vertical="center" wrapText="1"/>
    </xf>
    <xf numFmtId="0" fontId="7" fillId="2" borderId="15" xfId="0" applyFont="1" applyFill="1" applyBorder="1" applyAlignment="1">
      <alignment horizontal="left" vertical="center" wrapText="1"/>
    </xf>
    <xf numFmtId="0" fontId="7" fillId="2" borderId="1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0" xfId="0" applyFont="1" applyFill="1" applyAlignment="1">
      <alignment horizontal="left" vertical="center" wrapText="1"/>
    </xf>
    <xf numFmtId="0" fontId="7" fillId="2" borderId="19" xfId="0" applyFont="1" applyFill="1" applyBorder="1" applyAlignment="1">
      <alignment horizontal="left" vertical="center" wrapText="1"/>
    </xf>
    <xf numFmtId="0" fontId="7" fillId="2" borderId="22" xfId="0" applyFont="1" applyFill="1" applyBorder="1" applyAlignment="1">
      <alignment horizontal="left" vertical="center" wrapText="1"/>
    </xf>
    <xf numFmtId="0" fontId="7" fillId="2" borderId="23" xfId="0" applyFont="1" applyFill="1" applyBorder="1" applyAlignment="1">
      <alignment horizontal="left" vertical="center" wrapText="1"/>
    </xf>
    <xf numFmtId="0" fontId="7" fillId="2" borderId="24" xfId="0" applyFont="1" applyFill="1" applyBorder="1" applyAlignment="1">
      <alignment horizontal="left" vertical="center" wrapText="1"/>
    </xf>
    <xf numFmtId="177" fontId="8" fillId="2" borderId="7" xfId="0" applyNumberFormat="1" applyFont="1" applyFill="1" applyBorder="1" applyAlignment="1">
      <alignment horizontal="center" vertical="center" shrinkToFit="1"/>
    </xf>
    <xf numFmtId="177" fontId="8" fillId="2" borderId="19" xfId="0" applyNumberFormat="1" applyFont="1" applyFill="1" applyBorder="1" applyAlignment="1">
      <alignment horizontal="center" vertical="center" shrinkToFit="1"/>
    </xf>
    <xf numFmtId="177" fontId="8" fillId="2" borderId="22" xfId="0" applyNumberFormat="1" applyFont="1" applyFill="1" applyBorder="1" applyAlignment="1">
      <alignment horizontal="center" vertical="center" shrinkToFit="1"/>
    </xf>
    <xf numFmtId="177" fontId="8" fillId="2" borderId="24" xfId="0" applyNumberFormat="1" applyFont="1" applyFill="1" applyBorder="1" applyAlignment="1">
      <alignment horizontal="center" vertical="center" shrinkToFit="1"/>
    </xf>
    <xf numFmtId="177" fontId="0" fillId="0" borderId="14" xfId="1" applyNumberFormat="1" applyFont="1" applyBorder="1" applyAlignment="1">
      <alignment horizontal="center" vertical="center"/>
    </xf>
    <xf numFmtId="177" fontId="0" fillId="0" borderId="27" xfId="1" applyNumberFormat="1" applyFont="1" applyBorder="1" applyAlignment="1">
      <alignment horizontal="center" vertical="center"/>
    </xf>
    <xf numFmtId="177" fontId="0" fillId="0" borderId="7" xfId="1" applyNumberFormat="1" applyFont="1" applyBorder="1" applyAlignment="1">
      <alignment horizontal="center" vertical="center"/>
    </xf>
    <xf numFmtId="177" fontId="0" fillId="0" borderId="28" xfId="1" applyNumberFormat="1" applyFont="1" applyBorder="1" applyAlignment="1">
      <alignment horizontal="center" vertical="center"/>
    </xf>
    <xf numFmtId="177" fontId="0" fillId="0" borderId="22" xfId="1" applyNumberFormat="1" applyFont="1" applyBorder="1" applyAlignment="1">
      <alignment horizontal="center" vertical="center"/>
    </xf>
    <xf numFmtId="177" fontId="0" fillId="0" borderId="31" xfId="1" applyNumberFormat="1" applyFont="1" applyBorder="1" applyAlignment="1">
      <alignment horizontal="center" vertical="center"/>
    </xf>
    <xf numFmtId="3" fontId="0" fillId="2" borderId="2" xfId="0" applyNumberFormat="1" applyFill="1" applyBorder="1" applyAlignment="1">
      <alignment horizontal="right" vertical="center" shrinkToFit="1"/>
    </xf>
    <xf numFmtId="3" fontId="0" fillId="2" borderId="3" xfId="0" applyNumberFormat="1" applyFill="1" applyBorder="1" applyAlignment="1">
      <alignment horizontal="right" vertical="center" shrinkToFit="1"/>
    </xf>
    <xf numFmtId="3" fontId="0" fillId="2" borderId="5" xfId="0" applyNumberFormat="1" applyFill="1" applyBorder="1" applyAlignment="1">
      <alignment horizontal="right" vertical="center" shrinkToFit="1"/>
    </xf>
    <xf numFmtId="3" fontId="0" fillId="2" borderId="1" xfId="0" applyNumberFormat="1" applyFill="1" applyBorder="1" applyAlignment="1">
      <alignment horizontal="right" vertical="center" shrinkToFit="1"/>
    </xf>
    <xf numFmtId="0" fontId="0" fillId="0" borderId="4" xfId="0" applyBorder="1" applyAlignment="1">
      <alignment horizontal="left" vertical="center"/>
    </xf>
    <xf numFmtId="0" fontId="0" fillId="0" borderId="6" xfId="0" applyBorder="1" applyAlignment="1">
      <alignment horizontal="left"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0" fillId="2" borderId="2" xfId="0" applyFill="1" applyBorder="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0" fontId="0" fillId="2" borderId="5" xfId="0" applyFill="1" applyBorder="1" applyAlignment="1">
      <alignment horizontal="center" vertical="center" shrinkToFit="1"/>
    </xf>
    <xf numFmtId="0" fontId="0" fillId="2" borderId="1" xfId="0" applyFill="1" applyBorder="1" applyAlignment="1">
      <alignment horizontal="center" vertical="center" shrinkToFit="1"/>
    </xf>
    <xf numFmtId="0" fontId="0" fillId="2" borderId="6" xfId="0" applyFill="1" applyBorder="1" applyAlignment="1">
      <alignment horizontal="center" vertical="center" shrinkToFit="1"/>
    </xf>
    <xf numFmtId="40" fontId="1" fillId="2" borderId="2" xfId="1" applyNumberFormat="1" applyFont="1" applyFill="1" applyBorder="1" applyAlignment="1">
      <alignment horizontal="right" vertical="center"/>
    </xf>
    <xf numFmtId="40" fontId="1" fillId="2" borderId="3" xfId="1" applyNumberFormat="1" applyFont="1" applyFill="1" applyBorder="1" applyAlignment="1">
      <alignment horizontal="right" vertical="center"/>
    </xf>
    <xf numFmtId="40" fontId="1" fillId="2" borderId="5" xfId="1" applyNumberFormat="1" applyFont="1" applyFill="1" applyBorder="1" applyAlignment="1">
      <alignment horizontal="right" vertical="center"/>
    </xf>
    <xf numFmtId="40" fontId="1" fillId="2" borderId="1" xfId="1" applyNumberFormat="1" applyFont="1" applyFill="1" applyBorder="1" applyAlignment="1">
      <alignment horizontal="right" vertical="center"/>
    </xf>
    <xf numFmtId="0" fontId="0" fillId="2" borderId="9" xfId="0" applyFill="1" applyBorder="1" applyAlignment="1" applyProtection="1">
      <alignment horizontal="center" vertical="center"/>
      <protection locked="0"/>
    </xf>
    <xf numFmtId="0" fontId="0" fillId="2" borderId="1" xfId="0" applyFill="1" applyBorder="1" applyAlignment="1" applyProtection="1">
      <alignment horizontal="center" vertical="center"/>
      <protection locked="0"/>
    </xf>
    <xf numFmtId="49" fontId="12" fillId="0" borderId="0" xfId="0" applyNumberFormat="1" applyFont="1" applyAlignment="1">
      <alignment horizontal="center" vertical="center"/>
    </xf>
    <xf numFmtId="177" fontId="10" fillId="0" borderId="3" xfId="0" applyNumberFormat="1" applyFont="1" applyBorder="1" applyAlignment="1">
      <alignment horizontal="center" vertical="center" shrinkToFit="1"/>
    </xf>
    <xf numFmtId="177" fontId="10" fillId="0" borderId="1" xfId="0" applyNumberFormat="1" applyFont="1" applyBorder="1" applyAlignment="1">
      <alignment horizontal="center" vertical="center" shrinkToFit="1"/>
    </xf>
    <xf numFmtId="0" fontId="0" fillId="0" borderId="11" xfId="0"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177" fontId="8" fillId="2" borderId="15" xfId="0" applyNumberFormat="1" applyFont="1" applyFill="1" applyBorder="1" applyAlignment="1">
      <alignment horizontal="center" vertical="center" shrinkToFit="1"/>
    </xf>
    <xf numFmtId="177" fontId="8" fillId="2" borderId="0" xfId="0" applyNumberFormat="1" applyFont="1" applyFill="1" applyAlignment="1">
      <alignment horizontal="center" vertical="center" shrinkToFit="1"/>
    </xf>
    <xf numFmtId="177" fontId="8" fillId="2" borderId="23" xfId="0" applyNumberFormat="1" applyFont="1" applyFill="1" applyBorder="1" applyAlignment="1">
      <alignment horizontal="center" vertical="center" shrinkToFit="1"/>
    </xf>
    <xf numFmtId="177" fontId="0" fillId="0" borderId="16" xfId="1" applyNumberFormat="1" applyFont="1" applyBorder="1" applyAlignment="1">
      <alignment horizontal="center" vertical="center"/>
    </xf>
    <xf numFmtId="177" fontId="0" fillId="0" borderId="17" xfId="1" applyNumberFormat="1" applyFont="1" applyBorder="1" applyAlignment="1">
      <alignment horizontal="center" vertical="center"/>
    </xf>
    <xf numFmtId="177" fontId="0" fillId="0" borderId="20" xfId="1" applyNumberFormat="1" applyFont="1" applyBorder="1" applyAlignment="1">
      <alignment horizontal="center" vertical="center"/>
    </xf>
    <xf numFmtId="177" fontId="0" fillId="0" borderId="21" xfId="1" applyNumberFormat="1" applyFont="1" applyBorder="1" applyAlignment="1">
      <alignment horizontal="center" vertical="center"/>
    </xf>
    <xf numFmtId="177" fontId="0" fillId="0" borderId="25" xfId="1" applyNumberFormat="1" applyFont="1" applyBorder="1" applyAlignment="1">
      <alignment horizontal="center" vertical="center"/>
    </xf>
    <xf numFmtId="177" fontId="0" fillId="0" borderId="26" xfId="1" applyNumberFormat="1"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cellXfs>
  <cellStyles count="10">
    <cellStyle name="パーセント 2" xfId="2" xr:uid="{00000000-0005-0000-0000-000000000000}"/>
    <cellStyle name="パーセント 3" xfId="3" xr:uid="{00000000-0005-0000-0000-000001000000}"/>
    <cellStyle name="桁区切り" xfId="1" builtinId="6"/>
    <cellStyle name="桁区切り 2" xfId="4" xr:uid="{00000000-0005-0000-0000-000003000000}"/>
    <cellStyle name="桁区切り 3" xfId="5" xr:uid="{00000000-0005-0000-0000-000004000000}"/>
    <cellStyle name="標準" xfId="0" builtinId="0"/>
    <cellStyle name="標準 2" xfId="6" xr:uid="{00000000-0005-0000-0000-000006000000}"/>
    <cellStyle name="標準 3" xfId="7" xr:uid="{00000000-0005-0000-0000-000007000000}"/>
    <cellStyle name="標準 4" xfId="8" xr:uid="{00000000-0005-0000-0000-000008000000}"/>
    <cellStyle name="標準 5" xfId="9"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33619</xdr:colOff>
      <xdr:row>3</xdr:row>
      <xdr:rowOff>123265</xdr:rowOff>
    </xdr:from>
    <xdr:to>
      <xdr:col>8</xdr:col>
      <xdr:colOff>369795</xdr:colOff>
      <xdr:row>5</xdr:row>
      <xdr:rowOff>78442</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bwMode="auto">
        <a:xfrm>
          <a:off x="319369" y="513790"/>
          <a:ext cx="3708026" cy="298077"/>
        </a:xfrm>
        <a:prstGeom prst="rect">
          <a:avLst/>
        </a:prstGeom>
        <a:solidFill>
          <a:srgbClr val="FFFFCC"/>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en-US" altLang="ja-JP" sz="1400" b="1">
              <a:latin typeface="+mj-ea"/>
              <a:ea typeface="+mj-ea"/>
            </a:rPr>
            <a:t>10/10</a:t>
          </a:r>
          <a:r>
            <a:rPr kumimoji="1" lang="ja-JP" altLang="en-US" sz="1400" b="1">
              <a:latin typeface="+mj-ea"/>
              <a:ea typeface="+mj-ea"/>
            </a:rPr>
            <a:t>補助（都直接補助分）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33618</xdr:colOff>
      <xdr:row>3</xdr:row>
      <xdr:rowOff>123265</xdr:rowOff>
    </xdr:from>
    <xdr:to>
      <xdr:col>9</xdr:col>
      <xdr:colOff>280146</xdr:colOff>
      <xdr:row>5</xdr:row>
      <xdr:rowOff>78442</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319368" y="513790"/>
          <a:ext cx="4113678" cy="298077"/>
        </a:xfrm>
        <a:prstGeom prst="rect">
          <a:avLst/>
        </a:prstGeom>
        <a:solidFill>
          <a:srgbClr val="FFCC9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en-US" altLang="ja-JP" sz="1400" b="1">
              <a:latin typeface="+mj-ea"/>
              <a:ea typeface="+mj-ea"/>
            </a:rPr>
            <a:t>1/2</a:t>
          </a:r>
          <a:r>
            <a:rPr kumimoji="1" lang="ja-JP" altLang="en-US" sz="1400" b="1">
              <a:latin typeface="+mj-ea"/>
              <a:ea typeface="+mj-ea"/>
            </a:rPr>
            <a:t>補助（区市町村経由間接補助分）</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67"/>
  <sheetViews>
    <sheetView showGridLines="0" zoomScale="85" zoomScaleNormal="85" workbookViewId="0">
      <selection sqref="A1:O57"/>
    </sheetView>
  </sheetViews>
  <sheetFormatPr defaultRowHeight="13.2" x14ac:dyDescent="0.2"/>
  <cols>
    <col min="1" max="1" width="1.77734375" customWidth="1"/>
    <col min="2" max="2" width="2" customWidth="1"/>
    <col min="3" max="3" width="1.88671875" customWidth="1"/>
    <col min="4" max="5" width="8.77734375" customWidth="1"/>
    <col min="6" max="6" width="7.33203125" customWidth="1"/>
    <col min="7" max="8" width="8.77734375" customWidth="1"/>
    <col min="9" max="9" width="6.44140625" customWidth="1"/>
    <col min="10" max="11" width="8.77734375" customWidth="1"/>
    <col min="12" max="12" width="6.44140625" customWidth="1"/>
    <col min="13" max="15" width="8.77734375" customWidth="1"/>
    <col min="16" max="16" width="17.77734375" customWidth="1"/>
    <col min="17" max="17" width="11.44140625" bestFit="1" customWidth="1"/>
  </cols>
  <sheetData>
    <row r="1" spans="1:37" x14ac:dyDescent="0.2">
      <c r="A1" s="1"/>
      <c r="B1" s="2"/>
      <c r="C1" s="3"/>
      <c r="D1" s="4"/>
      <c r="E1" s="5"/>
      <c r="F1" s="4"/>
      <c r="G1" s="5"/>
      <c r="H1" s="5"/>
      <c r="I1" s="5"/>
      <c r="J1" s="5"/>
      <c r="K1" s="4"/>
      <c r="L1" s="5"/>
      <c r="M1" s="4"/>
      <c r="N1" s="1"/>
      <c r="O1" s="1"/>
      <c r="P1" s="1"/>
      <c r="Q1" s="1"/>
      <c r="R1" s="1"/>
      <c r="T1" s="1"/>
      <c r="U1" s="1"/>
      <c r="V1" s="1"/>
      <c r="W1" s="1"/>
      <c r="X1" s="1"/>
      <c r="Y1" s="1"/>
      <c r="Z1" s="1"/>
      <c r="AA1" s="1"/>
      <c r="AB1" s="1"/>
      <c r="AC1" s="1"/>
      <c r="AF1" s="1"/>
      <c r="AG1" s="1"/>
      <c r="AH1" s="1"/>
      <c r="AI1" s="1"/>
      <c r="AJ1" s="1"/>
    </row>
    <row r="2" spans="1:37" ht="16.2" x14ac:dyDescent="0.2">
      <c r="B2" s="6"/>
      <c r="C2" s="7" t="s">
        <v>0</v>
      </c>
      <c r="D2" s="8"/>
      <c r="F2" s="8"/>
      <c r="J2" s="40"/>
      <c r="K2" s="9" t="s">
        <v>65</v>
      </c>
      <c r="L2" s="174" t="s">
        <v>66</v>
      </c>
      <c r="M2" s="174"/>
      <c r="N2" s="174"/>
      <c r="U2" s="1"/>
      <c r="V2" s="1"/>
      <c r="W2" s="1"/>
      <c r="X2" s="1"/>
      <c r="Y2" s="1"/>
      <c r="Z2" s="1"/>
      <c r="AA2" s="1"/>
      <c r="AB2" s="1"/>
      <c r="AC2" s="1"/>
      <c r="AD2" s="1"/>
      <c r="AG2" s="1"/>
      <c r="AH2" s="1"/>
      <c r="AI2" s="1"/>
      <c r="AJ2" s="1"/>
      <c r="AK2" s="1"/>
    </row>
    <row r="3" spans="1:37" ht="18" customHeight="1" x14ac:dyDescent="0.2">
      <c r="B3" s="6"/>
      <c r="C3" s="7"/>
      <c r="D3" s="8"/>
      <c r="F3" s="8"/>
      <c r="J3" s="40"/>
      <c r="K3" s="9" t="s">
        <v>63</v>
      </c>
      <c r="L3" s="173" t="s">
        <v>64</v>
      </c>
      <c r="M3" s="173"/>
      <c r="N3" s="173"/>
      <c r="T3" s="1"/>
      <c r="U3" s="1"/>
      <c r="V3" s="1"/>
      <c r="W3" s="1"/>
      <c r="X3" s="1"/>
      <c r="Y3" s="1"/>
      <c r="Z3" s="1"/>
      <c r="AA3" s="1"/>
      <c r="AB3" s="1"/>
      <c r="AC3" s="1"/>
      <c r="AF3" s="1"/>
      <c r="AG3" s="1"/>
      <c r="AH3" s="1"/>
      <c r="AI3" s="1"/>
      <c r="AJ3" s="1"/>
    </row>
    <row r="4" spans="1:37" x14ac:dyDescent="0.2">
      <c r="B4" s="6"/>
      <c r="D4" s="8"/>
      <c r="F4" s="8"/>
      <c r="K4" s="8"/>
      <c r="M4" s="8"/>
      <c r="T4" s="1"/>
      <c r="U4" s="1"/>
      <c r="V4" s="1"/>
      <c r="W4" s="1"/>
      <c r="X4" s="1"/>
      <c r="Y4" s="1"/>
      <c r="Z4" s="1"/>
      <c r="AA4" s="1"/>
      <c r="AB4" s="1"/>
      <c r="AC4" s="1"/>
      <c r="AF4" s="1"/>
      <c r="AG4" s="1"/>
      <c r="AH4" s="1"/>
      <c r="AI4" s="1"/>
      <c r="AJ4" s="1"/>
    </row>
    <row r="5" spans="1:37" ht="19.5" customHeight="1" x14ac:dyDescent="0.2">
      <c r="A5" s="1"/>
      <c r="B5" s="2"/>
      <c r="C5" s="1"/>
      <c r="D5" s="4"/>
      <c r="E5" s="5"/>
      <c r="F5" s="4"/>
      <c r="G5" s="5"/>
      <c r="H5" s="5"/>
      <c r="I5" s="5"/>
      <c r="J5" s="5"/>
      <c r="K5" s="4"/>
      <c r="L5" s="10" t="s">
        <v>1</v>
      </c>
      <c r="M5" s="11"/>
      <c r="N5" s="10"/>
      <c r="O5" s="12"/>
      <c r="P5" s="1"/>
      <c r="Q5" s="1"/>
      <c r="R5" s="1"/>
      <c r="T5" s="1"/>
      <c r="U5" s="1"/>
      <c r="V5" s="1"/>
      <c r="W5" s="1"/>
      <c r="X5" s="1"/>
      <c r="Z5" s="13"/>
      <c r="AA5" s="14"/>
      <c r="AE5" s="1"/>
      <c r="AF5" s="1"/>
      <c r="AG5" s="1"/>
      <c r="AH5" s="1"/>
      <c r="AI5" s="1"/>
      <c r="AJ5" s="1"/>
    </row>
    <row r="6" spans="1:37" x14ac:dyDescent="0.2">
      <c r="A6" s="1"/>
      <c r="B6" s="2"/>
      <c r="C6" s="1"/>
      <c r="D6" s="15"/>
      <c r="E6" s="16"/>
      <c r="F6" s="15"/>
      <c r="G6" s="16"/>
      <c r="H6" s="16"/>
      <c r="I6" s="16"/>
      <c r="J6" s="16"/>
      <c r="K6" s="15"/>
      <c r="L6" s="12"/>
      <c r="M6" s="17"/>
      <c r="N6" s="12"/>
      <c r="O6" s="12"/>
      <c r="P6" s="1"/>
      <c r="Q6" s="1"/>
      <c r="R6" s="1"/>
      <c r="T6" s="1"/>
      <c r="U6" s="1"/>
      <c r="V6" s="1"/>
      <c r="W6" s="1"/>
      <c r="X6" s="1"/>
      <c r="Z6" s="13"/>
      <c r="AA6" s="14"/>
      <c r="AE6" s="1"/>
      <c r="AF6" s="1"/>
      <c r="AG6" s="1"/>
      <c r="AH6" s="1"/>
      <c r="AI6" s="1"/>
      <c r="AJ6" s="1"/>
    </row>
    <row r="7" spans="1:37" x14ac:dyDescent="0.2">
      <c r="A7" s="1"/>
      <c r="B7" s="2"/>
      <c r="C7" s="1"/>
      <c r="D7" s="15"/>
      <c r="E7" s="16"/>
      <c r="F7" s="15"/>
      <c r="G7" s="16"/>
      <c r="H7" s="16"/>
      <c r="I7" s="16"/>
      <c r="J7" s="16"/>
      <c r="K7" s="15"/>
      <c r="L7" s="12"/>
      <c r="M7" s="17"/>
      <c r="N7" s="12"/>
      <c r="O7" s="12"/>
      <c r="P7" s="1"/>
      <c r="Q7" s="1"/>
      <c r="R7" s="1"/>
      <c r="T7" s="1"/>
      <c r="U7" s="1"/>
      <c r="V7" s="1"/>
      <c r="W7" s="1"/>
      <c r="X7" s="1"/>
      <c r="Z7" s="13"/>
      <c r="AA7" s="14"/>
      <c r="AE7" s="1"/>
      <c r="AF7" s="1"/>
      <c r="AG7" s="1"/>
      <c r="AH7" s="1"/>
      <c r="AI7" s="1"/>
      <c r="AJ7" s="1"/>
    </row>
    <row r="8" spans="1:37" ht="19.5" customHeight="1" x14ac:dyDescent="0.2">
      <c r="A8" s="1"/>
      <c r="B8" s="2"/>
      <c r="C8" s="1"/>
      <c r="D8" s="15"/>
      <c r="E8" s="16"/>
      <c r="F8" s="15"/>
      <c r="G8" s="16"/>
      <c r="H8" s="16"/>
      <c r="I8" s="16"/>
      <c r="J8" s="16"/>
      <c r="L8" s="15"/>
      <c r="M8" s="12"/>
      <c r="N8" s="17"/>
      <c r="O8" s="17"/>
      <c r="P8" s="12"/>
      <c r="Q8" s="1"/>
      <c r="R8" s="1"/>
      <c r="W8" s="1"/>
      <c r="X8" s="1"/>
      <c r="Z8" s="13"/>
      <c r="AA8" s="14"/>
      <c r="AE8" s="1"/>
      <c r="AF8" s="1"/>
      <c r="AG8" s="1"/>
      <c r="AH8" s="1"/>
      <c r="AI8" s="1"/>
      <c r="AJ8" s="1"/>
    </row>
    <row r="9" spans="1:37" ht="18" customHeight="1" x14ac:dyDescent="0.2">
      <c r="A9" s="1"/>
      <c r="B9" s="1"/>
      <c r="D9" s="18" t="s">
        <v>2</v>
      </c>
      <c r="E9" s="13"/>
      <c r="F9" s="1"/>
      <c r="G9" s="1"/>
      <c r="H9" s="1"/>
      <c r="J9" s="13"/>
      <c r="L9" s="150">
        <v>936000000</v>
      </c>
      <c r="M9" s="151"/>
      <c r="N9" s="154" t="s">
        <v>3</v>
      </c>
      <c r="O9" s="3"/>
      <c r="Q9" s="5"/>
      <c r="R9" s="1"/>
    </row>
    <row r="10" spans="1:37" ht="14.25" customHeight="1" x14ac:dyDescent="0.2">
      <c r="A10" s="1"/>
      <c r="B10" s="1"/>
      <c r="D10" s="1"/>
      <c r="E10" s="1"/>
      <c r="F10" s="1"/>
      <c r="G10" s="1"/>
      <c r="H10" s="1"/>
      <c r="J10" s="13"/>
      <c r="L10" s="152"/>
      <c r="M10" s="153"/>
      <c r="N10" s="155"/>
      <c r="O10" s="3"/>
      <c r="Q10" s="1"/>
      <c r="R10" s="1"/>
    </row>
    <row r="11" spans="1:37" x14ac:dyDescent="0.2">
      <c r="A11" s="1"/>
      <c r="B11" s="1"/>
      <c r="D11" s="1"/>
      <c r="E11" s="1"/>
      <c r="F11" s="1"/>
      <c r="G11" s="1"/>
      <c r="H11" s="1"/>
      <c r="I11" s="1"/>
      <c r="J11" s="1"/>
      <c r="L11" s="1"/>
      <c r="M11" s="1"/>
      <c r="N11" s="1"/>
      <c r="O11" s="1"/>
      <c r="P11" s="1"/>
    </row>
    <row r="12" spans="1:37" x14ac:dyDescent="0.2">
      <c r="A12" s="1"/>
      <c r="B12" s="1"/>
      <c r="D12" s="1"/>
      <c r="E12" s="1"/>
      <c r="F12" s="1"/>
      <c r="G12" s="1"/>
      <c r="H12" s="1"/>
      <c r="I12" s="1"/>
      <c r="J12" s="1"/>
      <c r="L12" s="1"/>
      <c r="M12" s="1"/>
      <c r="N12" s="1"/>
      <c r="O12" s="1"/>
      <c r="P12" s="1"/>
    </row>
    <row r="13" spans="1:37" ht="16.2" x14ac:dyDescent="0.2">
      <c r="A13" s="1"/>
      <c r="B13" s="1"/>
      <c r="D13" s="18" t="s">
        <v>4</v>
      </c>
      <c r="E13" s="13"/>
      <c r="F13" s="1"/>
      <c r="G13" s="1"/>
      <c r="H13" s="1"/>
      <c r="J13" s="13"/>
      <c r="L13" s="150">
        <v>624000000</v>
      </c>
      <c r="M13" s="151"/>
      <c r="N13" s="154" t="s">
        <v>3</v>
      </c>
      <c r="O13" s="87" t="s">
        <v>5</v>
      </c>
    </row>
    <row r="14" spans="1:37" x14ac:dyDescent="0.2">
      <c r="A14" s="1"/>
      <c r="B14" s="1"/>
      <c r="D14" s="3"/>
      <c r="E14" s="1"/>
      <c r="F14" s="1"/>
      <c r="G14" s="1"/>
      <c r="H14" s="1"/>
      <c r="J14" s="13"/>
      <c r="L14" s="152"/>
      <c r="M14" s="153"/>
      <c r="N14" s="155"/>
      <c r="O14" s="87"/>
    </row>
    <row r="15" spans="1:37" x14ac:dyDescent="0.2">
      <c r="A15" s="1"/>
      <c r="B15" s="1"/>
      <c r="D15" s="3"/>
      <c r="E15" s="1"/>
      <c r="F15" s="1"/>
      <c r="G15" s="1"/>
      <c r="H15" s="1"/>
      <c r="J15" s="13"/>
      <c r="L15" s="19"/>
      <c r="M15" s="19"/>
      <c r="N15" s="3"/>
      <c r="O15" s="1"/>
    </row>
    <row r="16" spans="1:37" x14ac:dyDescent="0.2">
      <c r="A16" s="1"/>
      <c r="B16" s="1"/>
      <c r="D16" s="1"/>
      <c r="E16" s="1"/>
      <c r="F16" s="1"/>
      <c r="G16" s="1"/>
      <c r="H16" s="1"/>
      <c r="I16" s="1"/>
      <c r="J16" s="1"/>
      <c r="K16" s="1"/>
      <c r="L16" s="1"/>
      <c r="M16" s="1"/>
      <c r="N16" s="1"/>
      <c r="O16" s="1"/>
    </row>
    <row r="17" spans="1:16" ht="16.2" x14ac:dyDescent="0.2">
      <c r="A17" s="1"/>
      <c r="B17" s="1"/>
      <c r="D17" s="18" t="s">
        <v>6</v>
      </c>
      <c r="E17" s="13"/>
      <c r="F17" s="1"/>
      <c r="G17" s="1"/>
      <c r="H17" s="1"/>
      <c r="J17" s="13"/>
      <c r="L17" s="150">
        <v>100000000</v>
      </c>
      <c r="M17" s="151"/>
      <c r="N17" s="154" t="s">
        <v>3</v>
      </c>
      <c r="O17" s="3"/>
      <c r="P17" s="1"/>
    </row>
    <row r="18" spans="1:16" x14ac:dyDescent="0.2">
      <c r="A18" s="1"/>
      <c r="B18" s="1"/>
      <c r="D18" s="3" t="s">
        <v>7</v>
      </c>
      <c r="E18" s="3"/>
      <c r="F18" s="3"/>
      <c r="G18" s="3"/>
      <c r="H18" s="1"/>
      <c r="J18" s="13"/>
      <c r="L18" s="152"/>
      <c r="M18" s="153"/>
      <c r="N18" s="155"/>
      <c r="O18" s="3"/>
      <c r="P18" s="1"/>
    </row>
    <row r="19" spans="1:16" x14ac:dyDescent="0.2">
      <c r="A19" s="1"/>
      <c r="B19" s="1"/>
      <c r="D19" s="3"/>
      <c r="E19" s="3"/>
      <c r="F19" s="3"/>
      <c r="G19" s="3"/>
      <c r="H19" s="1"/>
      <c r="J19" s="13"/>
      <c r="L19" s="19"/>
      <c r="M19" s="19"/>
      <c r="N19" s="3"/>
      <c r="O19" s="3"/>
      <c r="P19" s="1"/>
    </row>
    <row r="20" spans="1:16" x14ac:dyDescent="0.2">
      <c r="A20" s="1"/>
      <c r="B20" s="1"/>
      <c r="D20" s="1"/>
      <c r="E20" s="1"/>
      <c r="F20" s="1"/>
      <c r="G20" s="1"/>
      <c r="H20" s="1"/>
      <c r="I20" s="1"/>
      <c r="J20" s="1"/>
      <c r="K20" s="1"/>
      <c r="L20" s="1"/>
      <c r="M20" s="1"/>
      <c r="N20" s="1"/>
      <c r="O20" s="1"/>
    </row>
    <row r="21" spans="1:16" ht="16.2" x14ac:dyDescent="0.2">
      <c r="A21" s="1"/>
      <c r="B21" s="1"/>
      <c r="D21" s="20" t="s">
        <v>8</v>
      </c>
      <c r="E21" s="1"/>
      <c r="F21" s="1"/>
      <c r="G21" s="1"/>
      <c r="H21" s="1"/>
      <c r="I21" s="1"/>
      <c r="J21" s="1"/>
      <c r="K21" s="1"/>
      <c r="L21" s="1"/>
      <c r="M21" s="1"/>
      <c r="N21" s="1"/>
      <c r="O21" s="1"/>
    </row>
    <row r="22" spans="1:16" ht="13.5" customHeight="1" x14ac:dyDescent="0.2">
      <c r="A22" s="1"/>
      <c r="B22" s="1"/>
      <c r="D22" s="156" t="s">
        <v>9</v>
      </c>
      <c r="E22" s="157"/>
      <c r="F22" s="157"/>
      <c r="G22" s="157"/>
      <c r="H22" s="157"/>
      <c r="I22" s="157"/>
      <c r="J22" s="157"/>
      <c r="K22" s="157"/>
      <c r="L22" s="157"/>
      <c r="M22" s="157"/>
      <c r="N22" s="158"/>
      <c r="O22" s="1"/>
    </row>
    <row r="23" spans="1:16" ht="13.5" customHeight="1" x14ac:dyDescent="0.2">
      <c r="A23" s="1"/>
      <c r="B23" s="1"/>
      <c r="D23" s="159" t="s">
        <v>10</v>
      </c>
      <c r="E23" s="160"/>
      <c r="F23" s="163" t="s">
        <v>11</v>
      </c>
      <c r="G23" s="164"/>
      <c r="H23" s="164"/>
      <c r="I23" s="165"/>
      <c r="J23" s="107" t="s">
        <v>12</v>
      </c>
      <c r="K23" s="109"/>
      <c r="L23" s="169">
        <v>2000</v>
      </c>
      <c r="M23" s="170"/>
      <c r="N23" s="154" t="s">
        <v>13</v>
      </c>
      <c r="O23" s="87" t="s">
        <v>14</v>
      </c>
    </row>
    <row r="24" spans="1:16" x14ac:dyDescent="0.2">
      <c r="A24" s="1"/>
      <c r="B24" s="1"/>
      <c r="D24" s="161"/>
      <c r="E24" s="162"/>
      <c r="F24" s="166"/>
      <c r="G24" s="167"/>
      <c r="H24" s="167"/>
      <c r="I24" s="168"/>
      <c r="J24" s="110"/>
      <c r="K24" s="112"/>
      <c r="L24" s="171"/>
      <c r="M24" s="172"/>
      <c r="N24" s="155"/>
      <c r="O24" s="87"/>
    </row>
    <row r="25" spans="1:16" ht="14.25" customHeight="1" x14ac:dyDescent="0.2">
      <c r="A25" s="1"/>
      <c r="B25" s="1"/>
      <c r="D25" s="1"/>
      <c r="E25" s="1"/>
      <c r="F25" s="1"/>
      <c r="G25" s="1"/>
      <c r="H25" s="1"/>
      <c r="K25" s="17"/>
    </row>
    <row r="26" spans="1:16" ht="14.25" customHeight="1" thickBot="1" x14ac:dyDescent="0.25">
      <c r="A26" s="1"/>
      <c r="B26" s="1"/>
      <c r="F26" s="121" t="s">
        <v>15</v>
      </c>
      <c r="G26" s="122"/>
      <c r="H26" s="123"/>
      <c r="I26" s="124" t="s">
        <v>16</v>
      </c>
      <c r="J26" s="125"/>
      <c r="K26" s="121" t="s">
        <v>17</v>
      </c>
      <c r="L26" s="123"/>
    </row>
    <row r="27" spans="1:16" ht="13.2" customHeight="1" x14ac:dyDescent="0.2">
      <c r="A27" s="1"/>
      <c r="B27" s="1"/>
      <c r="D27" s="126" t="s">
        <v>18</v>
      </c>
      <c r="E27" s="90"/>
      <c r="F27" s="131" t="s">
        <v>19</v>
      </c>
      <c r="G27" s="132"/>
      <c r="H27" s="133"/>
      <c r="I27" s="99">
        <v>4900</v>
      </c>
      <c r="J27" s="100"/>
      <c r="K27" s="144">
        <f>$L$23/$I$32*I27</f>
        <v>1814.8148148148148</v>
      </c>
      <c r="L27" s="145"/>
    </row>
    <row r="28" spans="1:16" ht="13.2" customHeight="1" x14ac:dyDescent="0.2">
      <c r="A28" s="1"/>
      <c r="B28" s="1"/>
      <c r="D28" s="127"/>
      <c r="E28" s="128"/>
      <c r="F28" s="134"/>
      <c r="G28" s="135"/>
      <c r="H28" s="136"/>
      <c r="I28" s="140"/>
      <c r="J28" s="141"/>
      <c r="K28" s="146"/>
      <c r="L28" s="147"/>
      <c r="M28" s="3" t="s">
        <v>20</v>
      </c>
    </row>
    <row r="29" spans="1:16" ht="13.95" customHeight="1" thickBot="1" x14ac:dyDescent="0.25">
      <c r="A29" s="1"/>
      <c r="B29" s="1"/>
      <c r="D29" s="129"/>
      <c r="E29" s="130"/>
      <c r="F29" s="137"/>
      <c r="G29" s="138"/>
      <c r="H29" s="139"/>
      <c r="I29" s="142"/>
      <c r="J29" s="143"/>
      <c r="K29" s="148"/>
      <c r="L29" s="149"/>
    </row>
    <row r="30" spans="1:16" ht="18.75" customHeight="1" x14ac:dyDescent="0.2">
      <c r="A30" s="1"/>
      <c r="B30" s="1"/>
      <c r="D30" s="89" t="s">
        <v>67</v>
      </c>
      <c r="E30" s="90"/>
      <c r="F30" s="93" t="s">
        <v>21</v>
      </c>
      <c r="G30" s="94"/>
      <c r="H30" s="95"/>
      <c r="I30" s="99">
        <v>500</v>
      </c>
      <c r="J30" s="100"/>
      <c r="K30" s="103">
        <f>K32-K27</f>
        <v>185.18518518518522</v>
      </c>
      <c r="L30" s="104"/>
    </row>
    <row r="31" spans="1:16" ht="20.25" customHeight="1" x14ac:dyDescent="0.2">
      <c r="A31" s="1"/>
      <c r="B31" s="1"/>
      <c r="D31" s="91"/>
      <c r="E31" s="92"/>
      <c r="F31" s="96"/>
      <c r="G31" s="97"/>
      <c r="H31" s="98"/>
      <c r="I31" s="101"/>
      <c r="J31" s="102"/>
      <c r="K31" s="105"/>
      <c r="L31" s="106"/>
    </row>
    <row r="32" spans="1:16" ht="13.5" customHeight="1" x14ac:dyDescent="0.2">
      <c r="A32" s="1"/>
      <c r="B32" s="1"/>
      <c r="E32" s="21"/>
      <c r="F32" s="107" t="s">
        <v>22</v>
      </c>
      <c r="G32" s="108"/>
      <c r="H32" s="109"/>
      <c r="I32" s="113">
        <f>I27+I30</f>
        <v>5400</v>
      </c>
      <c r="J32" s="114"/>
      <c r="K32" s="117">
        <f>L23</f>
        <v>2000</v>
      </c>
      <c r="L32" s="118"/>
      <c r="M32" s="87"/>
    </row>
    <row r="33" spans="1:20" ht="13.5" customHeight="1" x14ac:dyDescent="0.2">
      <c r="A33" s="1"/>
      <c r="B33" s="1"/>
      <c r="E33" s="22"/>
      <c r="F33" s="110"/>
      <c r="G33" s="111"/>
      <c r="H33" s="112"/>
      <c r="I33" s="115"/>
      <c r="J33" s="116"/>
      <c r="K33" s="119"/>
      <c r="L33" s="120"/>
      <c r="M33" s="87"/>
    </row>
    <row r="34" spans="1:20" x14ac:dyDescent="0.2">
      <c r="A34" s="1"/>
      <c r="B34" s="1"/>
    </row>
    <row r="35" spans="1:20" ht="13.5" customHeight="1" x14ac:dyDescent="0.2">
      <c r="A35" s="1"/>
      <c r="B35" s="1"/>
      <c r="E35" s="23"/>
      <c r="F35" s="23"/>
      <c r="G35" s="23"/>
      <c r="H35" s="23"/>
      <c r="I35" s="23"/>
      <c r="J35" s="23"/>
      <c r="K35" s="23"/>
      <c r="L35" s="23"/>
      <c r="M35" s="88"/>
      <c r="N35" s="88"/>
      <c r="O35" s="24"/>
    </row>
    <row r="36" spans="1:20" x14ac:dyDescent="0.2">
      <c r="A36" s="1"/>
      <c r="B36" s="1"/>
      <c r="E36" s="23"/>
      <c r="F36" s="23"/>
      <c r="G36" s="23"/>
      <c r="H36" s="23"/>
      <c r="I36" s="23"/>
      <c r="J36" s="23"/>
      <c r="K36" s="23"/>
      <c r="L36" s="23"/>
    </row>
    <row r="37" spans="1:20" ht="16.8" thickBot="1" x14ac:dyDescent="0.25">
      <c r="A37" s="1"/>
      <c r="B37" s="1"/>
      <c r="D37" s="20" t="s">
        <v>23</v>
      </c>
      <c r="E37" s="25"/>
      <c r="F37" s="25"/>
      <c r="G37" s="25"/>
      <c r="H37" s="25"/>
      <c r="I37" s="25"/>
      <c r="J37" s="25"/>
      <c r="K37" s="25"/>
    </row>
    <row r="38" spans="1:20" s="27" customFormat="1" x14ac:dyDescent="0.2">
      <c r="A38" s="26"/>
      <c r="B38" s="26"/>
      <c r="D38" s="63" t="s">
        <v>24</v>
      </c>
      <c r="E38" s="64"/>
      <c r="G38" s="45" t="s">
        <v>25</v>
      </c>
      <c r="H38" s="46"/>
      <c r="J38" s="45" t="s">
        <v>26</v>
      </c>
      <c r="K38" s="46"/>
      <c r="M38" s="63" t="s">
        <v>27</v>
      </c>
      <c r="N38" s="64"/>
      <c r="O38" s="26"/>
    </row>
    <row r="39" spans="1:20" ht="13.5" customHeight="1" x14ac:dyDescent="0.2">
      <c r="A39" s="1"/>
      <c r="B39" s="1"/>
      <c r="D39" s="80" t="s">
        <v>28</v>
      </c>
      <c r="E39" s="81"/>
      <c r="G39" s="57" t="s">
        <v>29</v>
      </c>
      <c r="H39" s="58"/>
      <c r="J39" s="57" t="s">
        <v>30</v>
      </c>
      <c r="K39" s="58"/>
      <c r="M39" s="80" t="s">
        <v>31</v>
      </c>
      <c r="N39" s="81"/>
      <c r="O39" s="1"/>
    </row>
    <row r="40" spans="1:20" ht="13.5" customHeight="1" x14ac:dyDescent="0.2">
      <c r="A40" s="1"/>
      <c r="B40" s="1"/>
      <c r="D40" s="82">
        <f>$L$13</f>
        <v>624000000</v>
      </c>
      <c r="E40" s="83"/>
      <c r="F40" s="56" t="s">
        <v>32</v>
      </c>
      <c r="G40" s="75">
        <f>K27</f>
        <v>1814.8148148148148</v>
      </c>
      <c r="H40" s="76"/>
      <c r="I40" s="56" t="s">
        <v>33</v>
      </c>
      <c r="J40" s="75">
        <f>$L$23</f>
        <v>2000</v>
      </c>
      <c r="K40" s="76"/>
      <c r="L40" s="56" t="s">
        <v>34</v>
      </c>
      <c r="M40" s="52">
        <f>ROUNDDOWN(D40*G40/J40,0)</f>
        <v>566222222</v>
      </c>
      <c r="N40" s="53"/>
      <c r="O40" s="28"/>
    </row>
    <row r="41" spans="1:20" ht="14.25" customHeight="1" thickBot="1" x14ac:dyDescent="0.25">
      <c r="A41" s="1"/>
      <c r="B41" s="1"/>
      <c r="D41" s="84"/>
      <c r="E41" s="85"/>
      <c r="F41" s="56"/>
      <c r="G41" s="77"/>
      <c r="H41" s="78"/>
      <c r="I41" s="56"/>
      <c r="J41" s="77"/>
      <c r="K41" s="78"/>
      <c r="L41" s="56"/>
      <c r="M41" s="54"/>
      <c r="N41" s="55"/>
      <c r="O41" s="28"/>
    </row>
    <row r="42" spans="1:20" x14ac:dyDescent="0.2">
      <c r="A42" s="1"/>
      <c r="B42" s="1"/>
      <c r="D42" s="23"/>
      <c r="E42" s="25"/>
      <c r="F42" s="25"/>
      <c r="G42" s="25"/>
      <c r="H42" s="25"/>
      <c r="I42" s="25"/>
      <c r="J42" s="25"/>
      <c r="K42" s="25"/>
      <c r="M42" s="86" t="s">
        <v>35</v>
      </c>
      <c r="N42" s="86"/>
      <c r="O42" s="24"/>
    </row>
    <row r="43" spans="1:20" x14ac:dyDescent="0.2">
      <c r="A43" s="1"/>
      <c r="B43" s="1"/>
      <c r="D43" s="23"/>
      <c r="E43" s="25"/>
      <c r="F43" s="25"/>
      <c r="G43" s="25"/>
      <c r="H43" s="25"/>
      <c r="I43" s="25"/>
      <c r="J43" s="25"/>
      <c r="K43" s="25"/>
      <c r="M43" s="24"/>
      <c r="N43" s="24"/>
      <c r="O43" s="24"/>
    </row>
    <row r="44" spans="1:20" ht="16.8" thickBot="1" x14ac:dyDescent="0.25">
      <c r="A44" s="1"/>
      <c r="B44" s="1"/>
      <c r="D44" s="7" t="s">
        <v>36</v>
      </c>
      <c r="E44" s="29"/>
      <c r="H44" s="23"/>
      <c r="S44" s="30"/>
      <c r="T44" s="1"/>
    </row>
    <row r="45" spans="1:20" x14ac:dyDescent="0.2">
      <c r="A45" s="1"/>
      <c r="B45" s="1"/>
      <c r="D45" s="63" t="s">
        <v>37</v>
      </c>
      <c r="E45" s="64"/>
      <c r="F45" s="27"/>
      <c r="G45" s="45" t="s">
        <v>25</v>
      </c>
      <c r="H45" s="46"/>
      <c r="I45" s="27"/>
      <c r="J45" s="45" t="s">
        <v>69</v>
      </c>
      <c r="K45" s="46"/>
      <c r="L45" s="27"/>
      <c r="M45" s="45" t="s">
        <v>38</v>
      </c>
      <c r="N45" s="46"/>
      <c r="O45" s="31"/>
      <c r="S45" s="30"/>
    </row>
    <row r="46" spans="1:20" ht="13.5" customHeight="1" x14ac:dyDescent="0.2">
      <c r="A46" s="1"/>
      <c r="B46" s="1"/>
      <c r="D46" s="80"/>
      <c r="E46" s="81"/>
      <c r="G46" s="57" t="s">
        <v>39</v>
      </c>
      <c r="H46" s="58"/>
      <c r="J46" s="41"/>
      <c r="K46" s="42"/>
      <c r="M46" s="57" t="s">
        <v>40</v>
      </c>
      <c r="N46" s="58"/>
      <c r="O46" s="32"/>
      <c r="S46" s="30"/>
    </row>
    <row r="47" spans="1:20" ht="15" customHeight="1" x14ac:dyDescent="0.2">
      <c r="A47" s="1"/>
      <c r="B47" s="1"/>
      <c r="D47" s="71">
        <v>250000</v>
      </c>
      <c r="E47" s="72"/>
      <c r="F47" s="56" t="s">
        <v>32</v>
      </c>
      <c r="G47" s="75">
        <f>K27</f>
        <v>1814.8148148148148</v>
      </c>
      <c r="H47" s="76"/>
      <c r="I47" s="79" t="s">
        <v>32</v>
      </c>
      <c r="J47" s="47">
        <v>0.5</v>
      </c>
      <c r="K47" s="48"/>
      <c r="L47" s="51" t="s">
        <v>34</v>
      </c>
      <c r="M47" s="59">
        <f>IF(P47&gt;=1000000000,1000000000,P47)</f>
        <v>226851851</v>
      </c>
      <c r="N47" s="60"/>
      <c r="O47" s="28"/>
      <c r="P47" s="43">
        <f>ROUNDDOWN(ROUNDDOWN(D47*G47,0)*J47,0)</f>
        <v>226851851</v>
      </c>
    </row>
    <row r="48" spans="1:20" ht="15" customHeight="1" thickBot="1" x14ac:dyDescent="0.25">
      <c r="A48" s="1"/>
      <c r="B48" s="1"/>
      <c r="D48" s="73"/>
      <c r="E48" s="74"/>
      <c r="F48" s="56"/>
      <c r="G48" s="77"/>
      <c r="H48" s="78"/>
      <c r="I48" s="79"/>
      <c r="J48" s="49"/>
      <c r="K48" s="50"/>
      <c r="L48" s="51"/>
      <c r="M48" s="61"/>
      <c r="N48" s="62"/>
      <c r="O48" s="28"/>
    </row>
    <row r="49" spans="1:36" s="3" customFormat="1" x14ac:dyDescent="0.2">
      <c r="D49" s="33"/>
      <c r="E49" s="33"/>
      <c r="F49" s="34"/>
      <c r="G49" s="33"/>
      <c r="H49" s="33"/>
      <c r="I49" s="34"/>
      <c r="K49" s="33"/>
      <c r="L49" s="34"/>
      <c r="M49" s="33" t="s">
        <v>42</v>
      </c>
      <c r="N49" s="33"/>
      <c r="O49" s="33"/>
    </row>
    <row r="50" spans="1:36" s="3" customFormat="1" x14ac:dyDescent="0.2">
      <c r="D50" s="33"/>
      <c r="E50" s="33"/>
      <c r="F50" s="34"/>
      <c r="G50" s="33"/>
      <c r="H50" s="33"/>
      <c r="I50" s="34"/>
      <c r="J50" s="33"/>
      <c r="K50" s="33"/>
      <c r="L50" s="34"/>
      <c r="M50" s="33"/>
      <c r="N50" s="33"/>
      <c r="O50" s="33"/>
    </row>
    <row r="51" spans="1:36" s="3" customFormat="1" ht="16.8" thickBot="1" x14ac:dyDescent="0.25">
      <c r="D51" s="7" t="s">
        <v>43</v>
      </c>
      <c r="E51" s="33"/>
      <c r="F51" s="34"/>
      <c r="G51" s="33"/>
      <c r="H51" s="33"/>
      <c r="I51" s="34"/>
      <c r="J51" s="33"/>
      <c r="K51" s="33"/>
      <c r="L51" s="34"/>
      <c r="M51" s="33"/>
      <c r="N51" s="33"/>
      <c r="O51" s="33"/>
    </row>
    <row r="52" spans="1:36" s="35" customFormat="1" x14ac:dyDescent="0.2">
      <c r="D52" s="63" t="s">
        <v>27</v>
      </c>
      <c r="E52" s="64"/>
      <c r="F52" s="27"/>
      <c r="G52" s="45" t="s">
        <v>38</v>
      </c>
      <c r="H52" s="46"/>
      <c r="I52" s="27"/>
      <c r="J52" s="45" t="s">
        <v>44</v>
      </c>
      <c r="K52" s="46"/>
      <c r="M52" s="45" t="s">
        <v>45</v>
      </c>
      <c r="N52" s="46"/>
      <c r="O52" s="31"/>
    </row>
    <row r="53" spans="1:36" s="35" customFormat="1" ht="13.5" customHeight="1" x14ac:dyDescent="0.2">
      <c r="D53" s="65" t="s">
        <v>46</v>
      </c>
      <c r="E53" s="66"/>
      <c r="F53" s="36"/>
      <c r="G53" s="67" t="s">
        <v>40</v>
      </c>
      <c r="H53" s="68"/>
      <c r="I53" s="36"/>
      <c r="J53" s="67" t="s">
        <v>47</v>
      </c>
      <c r="K53" s="68"/>
      <c r="M53" s="69" t="s">
        <v>48</v>
      </c>
      <c r="N53" s="70"/>
      <c r="O53" s="37"/>
    </row>
    <row r="54" spans="1:36" s="3" customFormat="1" ht="13.2" customHeight="1" x14ac:dyDescent="0.2">
      <c r="D54" s="52">
        <f>$M$40</f>
        <v>566222222</v>
      </c>
      <c r="E54" s="53"/>
      <c r="F54" s="56"/>
      <c r="G54" s="52">
        <f>$M$47</f>
        <v>226851851</v>
      </c>
      <c r="H54" s="53"/>
      <c r="I54" s="56"/>
      <c r="J54" s="52">
        <f>MIN(D54,G54)</f>
        <v>226851851</v>
      </c>
      <c r="K54" s="53"/>
      <c r="M54" s="52">
        <f>ROUNDDOWN(J54,-3)</f>
        <v>226851000</v>
      </c>
      <c r="N54" s="53"/>
      <c r="O54" s="38"/>
    </row>
    <row r="55" spans="1:36" s="3" customFormat="1" ht="13.95" customHeight="1" thickBot="1" x14ac:dyDescent="0.25">
      <c r="D55" s="54"/>
      <c r="E55" s="55"/>
      <c r="F55" s="56"/>
      <c r="G55" s="54"/>
      <c r="H55" s="55"/>
      <c r="I55" s="56"/>
      <c r="J55" s="54"/>
      <c r="K55" s="55"/>
      <c r="M55" s="54"/>
      <c r="N55" s="55"/>
      <c r="O55" s="38"/>
    </row>
    <row r="56" spans="1:36" s="3" customFormat="1" ht="13.95" customHeight="1" x14ac:dyDescent="0.2">
      <c r="D56" s="38"/>
      <c r="E56" s="38"/>
      <c r="F56" s="39"/>
      <c r="G56" s="38"/>
      <c r="H56" s="38"/>
      <c r="I56" s="39"/>
      <c r="J56" t="s">
        <v>49</v>
      </c>
      <c r="K56" s="38"/>
      <c r="M56" t="s">
        <v>50</v>
      </c>
      <c r="N56" s="38"/>
      <c r="O56" s="38"/>
    </row>
    <row r="57" spans="1:36" x14ac:dyDescent="0.2">
      <c r="A57" s="1"/>
      <c r="B57" s="1"/>
      <c r="E57" s="29"/>
      <c r="F57" s="29"/>
      <c r="I57" s="23"/>
    </row>
    <row r="58" spans="1:36" x14ac:dyDescent="0.2">
      <c r="A58" s="1"/>
      <c r="B58" s="2"/>
      <c r="C58" s="1"/>
      <c r="D58" s="4"/>
      <c r="E58" s="5"/>
      <c r="F58" s="4"/>
      <c r="G58" s="5"/>
      <c r="H58" s="5"/>
      <c r="I58" s="5"/>
      <c r="J58" s="5"/>
      <c r="K58" s="4"/>
      <c r="L58" s="5"/>
      <c r="M58" s="4"/>
      <c r="N58" s="1"/>
      <c r="O58" s="1"/>
      <c r="P58" s="1"/>
      <c r="Q58" s="1"/>
      <c r="R58" s="1"/>
      <c r="AE58" s="1"/>
      <c r="AF58" s="1"/>
      <c r="AG58" s="1"/>
      <c r="AH58" s="1"/>
      <c r="AI58" s="1"/>
      <c r="AJ58" s="1"/>
    </row>
    <row r="65" spans="9:11" x14ac:dyDescent="0.2">
      <c r="I65" s="43"/>
      <c r="J65" s="44">
        <v>0.5</v>
      </c>
      <c r="K65" s="43"/>
    </row>
    <row r="66" spans="9:11" x14ac:dyDescent="0.2">
      <c r="I66" s="43"/>
      <c r="J66" s="44">
        <v>0.66666666666666663</v>
      </c>
      <c r="K66" s="43"/>
    </row>
    <row r="67" spans="9:11" x14ac:dyDescent="0.2">
      <c r="I67" s="43"/>
      <c r="J67" s="44">
        <v>0.75</v>
      </c>
      <c r="K67" s="43"/>
    </row>
  </sheetData>
  <mergeCells count="76">
    <mergeCell ref="O13:O14"/>
    <mergeCell ref="L3:N3"/>
    <mergeCell ref="L2:N2"/>
    <mergeCell ref="L9:M10"/>
    <mergeCell ref="N9:N10"/>
    <mergeCell ref="L13:M14"/>
    <mergeCell ref="N13:N14"/>
    <mergeCell ref="L17:M18"/>
    <mergeCell ref="N17:N18"/>
    <mergeCell ref="D22:N22"/>
    <mergeCell ref="D23:E24"/>
    <mergeCell ref="F23:I24"/>
    <mergeCell ref="J23:K24"/>
    <mergeCell ref="L23:M24"/>
    <mergeCell ref="N23:N24"/>
    <mergeCell ref="O23:O24"/>
    <mergeCell ref="F26:H26"/>
    <mergeCell ref="I26:J26"/>
    <mergeCell ref="K26:L26"/>
    <mergeCell ref="D27:E29"/>
    <mergeCell ref="F27:H29"/>
    <mergeCell ref="I27:J29"/>
    <mergeCell ref="K27:L29"/>
    <mergeCell ref="D30:E31"/>
    <mergeCell ref="F30:H31"/>
    <mergeCell ref="I30:J31"/>
    <mergeCell ref="K30:L31"/>
    <mergeCell ref="F32:H33"/>
    <mergeCell ref="I32:J33"/>
    <mergeCell ref="K32:L33"/>
    <mergeCell ref="M32:M33"/>
    <mergeCell ref="M35:N35"/>
    <mergeCell ref="D38:E38"/>
    <mergeCell ref="G38:H38"/>
    <mergeCell ref="J38:K38"/>
    <mergeCell ref="M38:N38"/>
    <mergeCell ref="M46:N46"/>
    <mergeCell ref="D39:E39"/>
    <mergeCell ref="G39:H39"/>
    <mergeCell ref="J39:K39"/>
    <mergeCell ref="M39:N39"/>
    <mergeCell ref="D40:E41"/>
    <mergeCell ref="F40:F41"/>
    <mergeCell ref="G40:H41"/>
    <mergeCell ref="I40:I41"/>
    <mergeCell ref="J40:K41"/>
    <mergeCell ref="L40:L41"/>
    <mergeCell ref="M40:N41"/>
    <mergeCell ref="M42:N42"/>
    <mergeCell ref="D45:E45"/>
    <mergeCell ref="M45:N45"/>
    <mergeCell ref="D46:E46"/>
    <mergeCell ref="M54:N55"/>
    <mergeCell ref="M47:N48"/>
    <mergeCell ref="D52:E52"/>
    <mergeCell ref="G52:H52"/>
    <mergeCell ref="J52:K52"/>
    <mergeCell ref="M52:N52"/>
    <mergeCell ref="D53:E53"/>
    <mergeCell ref="G53:H53"/>
    <mergeCell ref="J53:K53"/>
    <mergeCell ref="M53:N53"/>
    <mergeCell ref="D47:E48"/>
    <mergeCell ref="F47:F48"/>
    <mergeCell ref="G47:H48"/>
    <mergeCell ref="I47:I48"/>
    <mergeCell ref="J45:K45"/>
    <mergeCell ref="J47:K48"/>
    <mergeCell ref="L47:L48"/>
    <mergeCell ref="D54:E55"/>
    <mergeCell ref="F54:F55"/>
    <mergeCell ref="G54:H55"/>
    <mergeCell ref="I54:I55"/>
    <mergeCell ref="J54:K55"/>
    <mergeCell ref="G45:H45"/>
    <mergeCell ref="G46:H46"/>
  </mergeCells>
  <phoneticPr fontId="2"/>
  <dataValidations count="1">
    <dataValidation type="list" allowBlank="1" showInputMessage="1" showErrorMessage="1" sqref="J47:K48" xr:uid="{00000000-0002-0000-0000-000000000000}">
      <formula1>$J$65:$J$67</formula1>
    </dataValidation>
  </dataValidations>
  <pageMargins left="0.70866141732283472" right="0.70866141732283472" top="0.74803149606299213" bottom="0.74803149606299213" header="0.31496062992125984" footer="0.31496062992125984"/>
  <pageSetup paperSize="9" scale="84" fitToWidth="0" fitToHeight="0" orientation="portrait" cellComments="asDisplayed"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J58"/>
  <sheetViews>
    <sheetView showGridLines="0" tabSelected="1" zoomScale="85" zoomScaleNormal="85" workbookViewId="0"/>
  </sheetViews>
  <sheetFormatPr defaultRowHeight="13.2" x14ac:dyDescent="0.2"/>
  <cols>
    <col min="1" max="1" width="1.77734375" customWidth="1"/>
    <col min="2" max="2" width="2" customWidth="1"/>
    <col min="3" max="3" width="1.88671875" customWidth="1"/>
    <col min="4" max="5" width="8.77734375" customWidth="1"/>
    <col min="6" max="6" width="7.33203125" customWidth="1"/>
    <col min="7" max="8" width="8.77734375" customWidth="1"/>
    <col min="9" max="9" width="6.44140625" customWidth="1"/>
    <col min="10" max="11" width="8.77734375" customWidth="1"/>
    <col min="12" max="12" width="6.44140625" customWidth="1"/>
    <col min="13" max="15" width="8.77734375" customWidth="1"/>
    <col min="16" max="16" width="2.21875" hidden="1" customWidth="1"/>
    <col min="17" max="17" width="11.44140625" bestFit="1" customWidth="1"/>
  </cols>
  <sheetData>
    <row r="1" spans="1:36" x14ac:dyDescent="0.2">
      <c r="A1" s="1"/>
      <c r="B1" s="2"/>
      <c r="C1" s="3"/>
      <c r="D1" s="4"/>
      <c r="E1" s="5"/>
      <c r="F1" s="4"/>
      <c r="G1" s="5"/>
      <c r="H1" s="5"/>
      <c r="I1" s="5"/>
      <c r="J1" s="5"/>
      <c r="K1" s="4"/>
      <c r="L1" s="5"/>
      <c r="M1" s="4"/>
      <c r="N1" s="1"/>
      <c r="O1" s="1"/>
      <c r="P1" s="1"/>
      <c r="Q1" s="1"/>
      <c r="R1" s="1"/>
      <c r="T1" s="1"/>
      <c r="U1" s="1"/>
      <c r="V1" s="1"/>
      <c r="W1" s="1"/>
      <c r="X1" s="1"/>
      <c r="Y1" s="1"/>
      <c r="Z1" s="1"/>
      <c r="AA1" s="1"/>
      <c r="AB1" s="1"/>
      <c r="AC1" s="1"/>
      <c r="AF1" s="1"/>
      <c r="AG1" s="1"/>
      <c r="AH1" s="1"/>
      <c r="AI1" s="1"/>
      <c r="AJ1" s="1"/>
    </row>
    <row r="2" spans="1:36" ht="16.2" x14ac:dyDescent="0.2">
      <c r="B2" s="6"/>
      <c r="C2" s="7" t="s">
        <v>0</v>
      </c>
      <c r="D2" s="8"/>
      <c r="F2" s="8"/>
      <c r="J2" s="40"/>
      <c r="K2" s="9" t="s">
        <v>65</v>
      </c>
      <c r="L2" s="174" t="s">
        <v>66</v>
      </c>
      <c r="M2" s="174"/>
      <c r="N2" s="174"/>
      <c r="T2" s="1"/>
      <c r="U2" s="1"/>
      <c r="V2" s="1"/>
      <c r="W2" s="1"/>
      <c r="X2" s="1"/>
      <c r="Y2" s="1"/>
      <c r="Z2" s="1"/>
      <c r="AA2" s="1"/>
      <c r="AB2" s="1"/>
      <c r="AC2" s="1"/>
      <c r="AF2" s="1"/>
      <c r="AG2" s="1"/>
      <c r="AH2" s="1"/>
      <c r="AI2" s="1"/>
      <c r="AJ2" s="1"/>
    </row>
    <row r="3" spans="1:36" ht="16.2" x14ac:dyDescent="0.2">
      <c r="B3" s="6"/>
      <c r="C3" s="7"/>
      <c r="D3" s="8"/>
      <c r="F3" s="8"/>
      <c r="J3" s="40"/>
      <c r="K3" s="9" t="s">
        <v>63</v>
      </c>
      <c r="L3" s="174" t="s">
        <v>64</v>
      </c>
      <c r="M3" s="174"/>
      <c r="N3" s="174"/>
      <c r="T3" s="1"/>
      <c r="U3" s="1"/>
      <c r="V3" s="1"/>
      <c r="W3" s="1"/>
      <c r="X3" s="1"/>
      <c r="Y3" s="1"/>
      <c r="Z3" s="1"/>
      <c r="AA3" s="1"/>
      <c r="AB3" s="1"/>
      <c r="AC3" s="1"/>
      <c r="AF3" s="1"/>
      <c r="AG3" s="1"/>
      <c r="AH3" s="1"/>
      <c r="AI3" s="1"/>
      <c r="AJ3" s="1"/>
    </row>
    <row r="4" spans="1:36" x14ac:dyDescent="0.2">
      <c r="B4" s="6"/>
      <c r="D4" s="8"/>
      <c r="F4" s="8"/>
      <c r="K4" s="8"/>
      <c r="M4" s="8"/>
      <c r="T4" s="1"/>
      <c r="U4" s="1"/>
      <c r="V4" s="1"/>
      <c r="W4" s="1"/>
      <c r="X4" s="1"/>
      <c r="Y4" s="1"/>
      <c r="Z4" s="1"/>
      <c r="AA4" s="1"/>
      <c r="AB4" s="1"/>
      <c r="AC4" s="1"/>
      <c r="AF4" s="1"/>
      <c r="AG4" s="1"/>
      <c r="AH4" s="1"/>
      <c r="AI4" s="1"/>
      <c r="AJ4" s="1"/>
    </row>
    <row r="5" spans="1:36" x14ac:dyDescent="0.2">
      <c r="A5" s="1"/>
      <c r="B5" s="2"/>
      <c r="C5" s="1"/>
      <c r="D5" s="4"/>
      <c r="E5" s="5"/>
      <c r="F5" s="4"/>
      <c r="G5" s="5"/>
      <c r="H5" s="5"/>
      <c r="I5" s="5"/>
      <c r="J5" s="5"/>
      <c r="K5" s="4"/>
      <c r="L5" s="10" t="s">
        <v>1</v>
      </c>
      <c r="M5" s="11"/>
      <c r="N5" s="10"/>
      <c r="O5" s="12"/>
      <c r="P5" s="1"/>
      <c r="Q5" s="1"/>
      <c r="R5" s="1"/>
      <c r="T5" s="1"/>
      <c r="U5" s="1"/>
      <c r="V5" s="1"/>
      <c r="W5" s="1"/>
      <c r="X5" s="1"/>
      <c r="Z5" s="13"/>
      <c r="AA5" s="14"/>
      <c r="AE5" s="1"/>
      <c r="AF5" s="1"/>
      <c r="AG5" s="1"/>
      <c r="AH5" s="1"/>
      <c r="AI5" s="1"/>
      <c r="AJ5" s="1"/>
    </row>
    <row r="6" spans="1:36" x14ac:dyDescent="0.2">
      <c r="A6" s="1"/>
      <c r="B6" s="2"/>
      <c r="C6" s="1"/>
      <c r="D6" s="15"/>
      <c r="E6" s="16"/>
      <c r="F6" s="15"/>
      <c r="G6" s="16"/>
      <c r="H6" s="16"/>
      <c r="I6" s="16"/>
      <c r="J6" s="16"/>
      <c r="K6" s="15"/>
      <c r="L6" s="12"/>
      <c r="M6" s="17"/>
      <c r="N6" s="12"/>
      <c r="O6" s="12"/>
      <c r="P6" s="1"/>
      <c r="Q6" s="1"/>
      <c r="R6" s="1"/>
      <c r="T6" s="1"/>
      <c r="U6" s="1"/>
      <c r="V6" s="1"/>
      <c r="W6" s="1"/>
      <c r="X6" s="1"/>
      <c r="Z6" s="13"/>
      <c r="AA6" s="14"/>
      <c r="AE6" s="1"/>
      <c r="AF6" s="1"/>
      <c r="AG6" s="1"/>
      <c r="AH6" s="1"/>
      <c r="AI6" s="1"/>
      <c r="AJ6" s="1"/>
    </row>
    <row r="7" spans="1:36" x14ac:dyDescent="0.2">
      <c r="A7" s="1"/>
      <c r="B7" s="2"/>
      <c r="C7" s="1"/>
      <c r="D7" s="15"/>
      <c r="E7" s="16"/>
      <c r="F7" s="15"/>
      <c r="G7" s="16"/>
      <c r="H7" s="16"/>
      <c r="I7" s="16"/>
      <c r="J7" s="16"/>
      <c r="K7" s="15"/>
      <c r="L7" s="12"/>
      <c r="M7" s="17"/>
      <c r="N7" s="12"/>
      <c r="O7" s="12"/>
      <c r="P7" s="1"/>
      <c r="Q7" s="1"/>
      <c r="R7" s="1"/>
      <c r="T7" s="1"/>
      <c r="U7" s="1"/>
      <c r="V7" s="1"/>
      <c r="W7" s="1"/>
      <c r="X7" s="1"/>
      <c r="Z7" s="13"/>
      <c r="AA7" s="14"/>
      <c r="AE7" s="1"/>
      <c r="AF7" s="1"/>
      <c r="AG7" s="1"/>
      <c r="AH7" s="1"/>
      <c r="AI7" s="1"/>
      <c r="AJ7" s="1"/>
    </row>
    <row r="8" spans="1:36" x14ac:dyDescent="0.2">
      <c r="A8" s="1"/>
      <c r="B8" s="2"/>
      <c r="C8" s="1"/>
      <c r="D8" s="15"/>
      <c r="E8" s="16"/>
      <c r="F8" s="15"/>
      <c r="G8" s="16"/>
      <c r="H8" s="16"/>
      <c r="I8" s="16"/>
      <c r="J8" s="16"/>
      <c r="L8" s="15"/>
      <c r="M8" s="12"/>
      <c r="N8" s="17"/>
      <c r="O8" s="17"/>
      <c r="P8" s="12"/>
      <c r="Q8" s="1"/>
      <c r="R8" s="1"/>
      <c r="W8" s="1"/>
      <c r="X8" s="1"/>
      <c r="Z8" s="13"/>
      <c r="AA8" s="14"/>
      <c r="AE8" s="1"/>
      <c r="AF8" s="1"/>
      <c r="AG8" s="1"/>
      <c r="AH8" s="1"/>
      <c r="AI8" s="1"/>
      <c r="AJ8" s="1"/>
    </row>
    <row r="9" spans="1:36" ht="16.2" x14ac:dyDescent="0.2">
      <c r="A9" s="1"/>
      <c r="B9" s="1"/>
      <c r="D9" s="18" t="s">
        <v>2</v>
      </c>
      <c r="E9" s="13"/>
      <c r="F9" s="1"/>
      <c r="G9" s="1"/>
      <c r="H9" s="1"/>
      <c r="J9" s="13"/>
      <c r="L9" s="150">
        <v>936000000</v>
      </c>
      <c r="M9" s="151"/>
      <c r="N9" s="154" t="s">
        <v>3</v>
      </c>
      <c r="O9" s="3"/>
      <c r="Q9" s="5"/>
      <c r="R9" s="1"/>
    </row>
    <row r="10" spans="1:36" x14ac:dyDescent="0.2">
      <c r="A10" s="1"/>
      <c r="B10" s="1"/>
      <c r="D10" s="1"/>
      <c r="E10" s="1"/>
      <c r="F10" s="1"/>
      <c r="G10" s="1"/>
      <c r="H10" s="1"/>
      <c r="J10" s="13"/>
      <c r="L10" s="152"/>
      <c r="M10" s="153"/>
      <c r="N10" s="155"/>
      <c r="O10" s="3"/>
      <c r="Q10" s="1"/>
      <c r="R10" s="1"/>
    </row>
    <row r="11" spans="1:36" x14ac:dyDescent="0.2">
      <c r="A11" s="1"/>
      <c r="B11" s="1"/>
      <c r="D11" s="1"/>
      <c r="E11" s="1"/>
      <c r="F11" s="1"/>
      <c r="G11" s="1"/>
      <c r="H11" s="1"/>
      <c r="I11" s="1"/>
      <c r="J11" s="1"/>
      <c r="L11" s="1"/>
      <c r="M11" s="1"/>
      <c r="N11" s="1"/>
      <c r="O11" s="1"/>
      <c r="P11" s="1"/>
    </row>
    <row r="12" spans="1:36" x14ac:dyDescent="0.2">
      <c r="A12" s="1"/>
      <c r="B12" s="1"/>
      <c r="D12" s="1"/>
      <c r="E12" s="1"/>
      <c r="F12" s="1"/>
      <c r="G12" s="1"/>
      <c r="H12" s="1"/>
      <c r="I12" s="1"/>
      <c r="J12" s="1"/>
      <c r="L12" s="1"/>
      <c r="M12" s="1"/>
      <c r="N12" s="1"/>
      <c r="O12" s="1"/>
      <c r="P12" s="1"/>
    </row>
    <row r="13" spans="1:36" ht="16.2" x14ac:dyDescent="0.2">
      <c r="A13" s="1"/>
      <c r="B13" s="1"/>
      <c r="D13" s="18" t="s">
        <v>4</v>
      </c>
      <c r="E13" s="13"/>
      <c r="F13" s="1"/>
      <c r="G13" s="1"/>
      <c r="H13" s="1"/>
      <c r="J13" s="13"/>
      <c r="L13" s="150">
        <v>624000000</v>
      </c>
      <c r="M13" s="151"/>
      <c r="N13" s="154" t="s">
        <v>3</v>
      </c>
      <c r="O13" s="87" t="s">
        <v>51</v>
      </c>
    </row>
    <row r="14" spans="1:36" x14ac:dyDescent="0.2">
      <c r="A14" s="1"/>
      <c r="B14" s="1"/>
      <c r="D14" s="3"/>
      <c r="E14" s="1"/>
      <c r="F14" s="1"/>
      <c r="G14" s="1"/>
      <c r="H14" s="1"/>
      <c r="J14" s="13"/>
      <c r="L14" s="152"/>
      <c r="M14" s="153"/>
      <c r="N14" s="155"/>
      <c r="O14" s="87"/>
    </row>
    <row r="15" spans="1:36" x14ac:dyDescent="0.2">
      <c r="A15" s="1"/>
      <c r="B15" s="1"/>
      <c r="D15" s="3"/>
      <c r="E15" s="1"/>
      <c r="F15" s="1"/>
      <c r="G15" s="1"/>
      <c r="H15" s="1"/>
      <c r="J15" s="13"/>
      <c r="L15" s="19"/>
      <c r="M15" s="19"/>
      <c r="N15" s="3"/>
      <c r="O15" s="1"/>
    </row>
    <row r="16" spans="1:36" x14ac:dyDescent="0.2">
      <c r="A16" s="1"/>
      <c r="B16" s="1"/>
      <c r="D16" s="1"/>
      <c r="E16" s="1"/>
      <c r="F16" s="1"/>
      <c r="G16" s="1"/>
      <c r="H16" s="1"/>
      <c r="I16" s="1"/>
      <c r="J16" s="1"/>
      <c r="K16" s="1"/>
      <c r="L16" s="1"/>
      <c r="M16" s="1"/>
      <c r="N16" s="1"/>
      <c r="O16" s="1"/>
    </row>
    <row r="17" spans="1:16" ht="16.2" x14ac:dyDescent="0.2">
      <c r="A17" s="1"/>
      <c r="B17" s="1"/>
      <c r="D17" s="18" t="s">
        <v>6</v>
      </c>
      <c r="E17" s="13"/>
      <c r="F17" s="1"/>
      <c r="G17" s="1"/>
      <c r="H17" s="1"/>
      <c r="J17" s="13"/>
      <c r="L17" s="150">
        <v>100000000</v>
      </c>
      <c r="M17" s="151"/>
      <c r="N17" s="154" t="s">
        <v>3</v>
      </c>
      <c r="O17" s="3"/>
      <c r="P17" s="1"/>
    </row>
    <row r="18" spans="1:16" x14ac:dyDescent="0.2">
      <c r="A18" s="1"/>
      <c r="B18" s="1"/>
      <c r="D18" s="3" t="s">
        <v>7</v>
      </c>
      <c r="E18" s="3"/>
      <c r="F18" s="3"/>
      <c r="G18" s="3"/>
      <c r="H18" s="1"/>
      <c r="J18" s="13"/>
      <c r="L18" s="152"/>
      <c r="M18" s="153"/>
      <c r="N18" s="155"/>
      <c r="O18" s="3"/>
      <c r="P18" s="1"/>
    </row>
    <row r="19" spans="1:16" x14ac:dyDescent="0.2">
      <c r="A19" s="1"/>
      <c r="B19" s="1"/>
      <c r="D19" s="3"/>
      <c r="E19" s="3"/>
      <c r="F19" s="3"/>
      <c r="G19" s="3"/>
      <c r="H19" s="1"/>
      <c r="J19" s="13"/>
      <c r="L19" s="19"/>
      <c r="M19" s="19"/>
      <c r="N19" s="3"/>
      <c r="O19" s="3"/>
      <c r="P19" s="1"/>
    </row>
    <row r="20" spans="1:16" x14ac:dyDescent="0.2">
      <c r="A20" s="1"/>
      <c r="B20" s="1"/>
      <c r="D20" s="1"/>
      <c r="E20" s="1"/>
      <c r="F20" s="1"/>
      <c r="G20" s="1"/>
      <c r="H20" s="1"/>
      <c r="I20" s="1"/>
      <c r="J20" s="1"/>
      <c r="K20" s="1"/>
      <c r="L20" s="1"/>
      <c r="M20" s="1"/>
      <c r="N20" s="1"/>
      <c r="O20" s="1"/>
    </row>
    <row r="21" spans="1:16" ht="16.2" x14ac:dyDescent="0.2">
      <c r="A21" s="1"/>
      <c r="B21" s="1"/>
      <c r="D21" s="20" t="s">
        <v>8</v>
      </c>
      <c r="E21" s="1"/>
      <c r="F21" s="1"/>
      <c r="G21" s="1"/>
      <c r="H21" s="1"/>
      <c r="I21" s="1"/>
      <c r="J21" s="1"/>
      <c r="K21" s="1"/>
      <c r="L21" s="1"/>
      <c r="M21" s="1"/>
      <c r="N21" s="1"/>
      <c r="O21" s="1"/>
    </row>
    <row r="22" spans="1:16" x14ac:dyDescent="0.2">
      <c r="A22" s="1"/>
      <c r="B22" s="1"/>
      <c r="D22" s="156" t="s">
        <v>9</v>
      </c>
      <c r="E22" s="157"/>
      <c r="F22" s="157"/>
      <c r="G22" s="157"/>
      <c r="H22" s="157"/>
      <c r="I22" s="157"/>
      <c r="J22" s="157"/>
      <c r="K22" s="157"/>
      <c r="L22" s="157"/>
      <c r="M22" s="157"/>
      <c r="N22" s="158"/>
      <c r="O22" s="1"/>
    </row>
    <row r="23" spans="1:16" x14ac:dyDescent="0.2">
      <c r="A23" s="1"/>
      <c r="B23" s="1"/>
      <c r="D23" s="159" t="s">
        <v>10</v>
      </c>
      <c r="E23" s="190"/>
      <c r="F23" s="163" t="s">
        <v>52</v>
      </c>
      <c r="G23" s="164"/>
      <c r="H23" s="164"/>
      <c r="I23" s="165"/>
      <c r="J23" s="107" t="s">
        <v>12</v>
      </c>
      <c r="K23" s="109"/>
      <c r="L23" s="169">
        <v>2000</v>
      </c>
      <c r="M23" s="170"/>
      <c r="N23" s="154" t="s">
        <v>53</v>
      </c>
      <c r="O23" s="87" t="s">
        <v>54</v>
      </c>
    </row>
    <row r="24" spans="1:16" x14ac:dyDescent="0.2">
      <c r="A24" s="1"/>
      <c r="B24" s="1"/>
      <c r="D24" s="191"/>
      <c r="E24" s="192"/>
      <c r="F24" s="166"/>
      <c r="G24" s="167"/>
      <c r="H24" s="167"/>
      <c r="I24" s="168"/>
      <c r="J24" s="110"/>
      <c r="K24" s="112"/>
      <c r="L24" s="171"/>
      <c r="M24" s="172"/>
      <c r="N24" s="155"/>
      <c r="O24" s="87"/>
    </row>
    <row r="25" spans="1:16" x14ac:dyDescent="0.2">
      <c r="A25" s="1"/>
      <c r="B25" s="1"/>
      <c r="D25" s="1"/>
      <c r="E25" s="1"/>
      <c r="F25" s="1"/>
      <c r="G25" s="1"/>
      <c r="H25" s="1"/>
      <c r="K25" s="17"/>
    </row>
    <row r="26" spans="1:16" ht="14.25" customHeight="1" thickBot="1" x14ac:dyDescent="0.25">
      <c r="A26" s="1"/>
      <c r="B26" s="1"/>
      <c r="F26" s="178" t="s">
        <v>15</v>
      </c>
      <c r="G26" s="178"/>
      <c r="H26" s="178"/>
      <c r="I26" s="179" t="s">
        <v>16</v>
      </c>
      <c r="J26" s="180"/>
      <c r="K26" s="178" t="s">
        <v>17</v>
      </c>
      <c r="L26" s="178"/>
    </row>
    <row r="27" spans="1:16" ht="13.2" customHeight="1" x14ac:dyDescent="0.2">
      <c r="A27" s="1"/>
      <c r="B27" s="1"/>
      <c r="D27" s="126" t="s">
        <v>18</v>
      </c>
      <c r="E27" s="90"/>
      <c r="F27" s="131" t="s">
        <v>55</v>
      </c>
      <c r="G27" s="132"/>
      <c r="H27" s="133"/>
      <c r="I27" s="99">
        <v>500</v>
      </c>
      <c r="J27" s="181"/>
      <c r="K27" s="184">
        <f>$L$23/$I$32*I27</f>
        <v>185.18518518518516</v>
      </c>
      <c r="L27" s="185"/>
    </row>
    <row r="28" spans="1:16" ht="13.2" customHeight="1" x14ac:dyDescent="0.2">
      <c r="A28" s="1"/>
      <c r="B28" s="1"/>
      <c r="D28" s="127"/>
      <c r="E28" s="128"/>
      <c r="F28" s="134"/>
      <c r="G28" s="135"/>
      <c r="H28" s="136"/>
      <c r="I28" s="140"/>
      <c r="J28" s="182"/>
      <c r="K28" s="186"/>
      <c r="L28" s="187"/>
      <c r="M28" s="3" t="s">
        <v>56</v>
      </c>
    </row>
    <row r="29" spans="1:16" ht="13.95" customHeight="1" thickBot="1" x14ac:dyDescent="0.25">
      <c r="A29" s="1"/>
      <c r="B29" s="1"/>
      <c r="D29" s="127"/>
      <c r="E29" s="128"/>
      <c r="F29" s="137"/>
      <c r="G29" s="138"/>
      <c r="H29" s="139"/>
      <c r="I29" s="142"/>
      <c r="J29" s="183"/>
      <c r="K29" s="188"/>
      <c r="L29" s="189"/>
    </row>
    <row r="30" spans="1:16" ht="18.75" customHeight="1" x14ac:dyDescent="0.2">
      <c r="A30" s="1"/>
      <c r="B30" s="1"/>
      <c r="D30" s="89" t="s">
        <v>68</v>
      </c>
      <c r="E30" s="90"/>
      <c r="F30" s="93" t="s">
        <v>21</v>
      </c>
      <c r="G30" s="94"/>
      <c r="H30" s="95"/>
      <c r="I30" s="99">
        <v>4900</v>
      </c>
      <c r="J30" s="100"/>
      <c r="K30" s="103">
        <f>K32-K27</f>
        <v>1814.8148148148148</v>
      </c>
      <c r="L30" s="104"/>
    </row>
    <row r="31" spans="1:16" ht="20.25" customHeight="1" x14ac:dyDescent="0.2">
      <c r="A31" s="1"/>
      <c r="B31" s="1"/>
      <c r="D31" s="91"/>
      <c r="E31" s="92"/>
      <c r="F31" s="96"/>
      <c r="G31" s="97"/>
      <c r="H31" s="98"/>
      <c r="I31" s="101"/>
      <c r="J31" s="102"/>
      <c r="K31" s="105"/>
      <c r="L31" s="106"/>
    </row>
    <row r="32" spans="1:16" ht="13.5" customHeight="1" x14ac:dyDescent="0.2">
      <c r="A32" s="1"/>
      <c r="B32" s="1"/>
      <c r="E32" s="21"/>
      <c r="F32" s="107" t="s">
        <v>22</v>
      </c>
      <c r="G32" s="108"/>
      <c r="H32" s="109"/>
      <c r="I32" s="113">
        <f>I27+I30</f>
        <v>5400</v>
      </c>
      <c r="J32" s="176"/>
      <c r="K32" s="117">
        <f>L23</f>
        <v>2000</v>
      </c>
      <c r="L32" s="118"/>
      <c r="M32" s="87"/>
    </row>
    <row r="33" spans="1:20" ht="13.5" customHeight="1" x14ac:dyDescent="0.2">
      <c r="A33" s="1"/>
      <c r="B33" s="1"/>
      <c r="E33" s="22"/>
      <c r="F33" s="110"/>
      <c r="G33" s="111"/>
      <c r="H33" s="112"/>
      <c r="I33" s="115"/>
      <c r="J33" s="177"/>
      <c r="K33" s="119"/>
      <c r="L33" s="120"/>
      <c r="M33" s="87"/>
    </row>
    <row r="34" spans="1:20" x14ac:dyDescent="0.2">
      <c r="A34" s="1"/>
      <c r="B34" s="1"/>
    </row>
    <row r="35" spans="1:20" ht="13.5" customHeight="1" x14ac:dyDescent="0.2">
      <c r="A35" s="1"/>
      <c r="B35" s="1"/>
      <c r="E35" s="23"/>
      <c r="F35" s="23"/>
      <c r="G35" s="23"/>
      <c r="H35" s="23"/>
      <c r="I35" s="23"/>
      <c r="J35" s="23"/>
      <c r="K35" s="23"/>
      <c r="L35" s="23"/>
      <c r="M35" s="88"/>
      <c r="N35" s="88"/>
      <c r="O35" s="24"/>
    </row>
    <row r="36" spans="1:20" x14ac:dyDescent="0.2">
      <c r="A36" s="1"/>
      <c r="B36" s="1"/>
      <c r="E36" s="23"/>
      <c r="F36" s="23"/>
      <c r="G36" s="23"/>
      <c r="H36" s="23"/>
      <c r="I36" s="23"/>
      <c r="J36" s="23"/>
      <c r="K36" s="23"/>
      <c r="L36" s="23"/>
    </row>
    <row r="37" spans="1:20" ht="16.8" thickBot="1" x14ac:dyDescent="0.25">
      <c r="A37" s="1"/>
      <c r="B37" s="1"/>
      <c r="D37" s="20" t="s">
        <v>23</v>
      </c>
      <c r="E37" s="25"/>
      <c r="F37" s="25"/>
      <c r="G37" s="25"/>
      <c r="H37" s="25"/>
      <c r="I37" s="25"/>
      <c r="J37" s="25"/>
      <c r="K37" s="25"/>
    </row>
    <row r="38" spans="1:20" s="27" customFormat="1" x14ac:dyDescent="0.2">
      <c r="A38" s="26"/>
      <c r="B38" s="26"/>
      <c r="D38" s="63" t="s">
        <v>24</v>
      </c>
      <c r="E38" s="64"/>
      <c r="G38" s="45" t="s">
        <v>25</v>
      </c>
      <c r="H38" s="46"/>
      <c r="J38" s="45" t="s">
        <v>26</v>
      </c>
      <c r="K38" s="46"/>
      <c r="M38" s="63" t="s">
        <v>27</v>
      </c>
      <c r="N38" s="64"/>
      <c r="O38" s="26"/>
    </row>
    <row r="39" spans="1:20" x14ac:dyDescent="0.2">
      <c r="A39" s="1"/>
      <c r="B39" s="1"/>
      <c r="D39" s="80" t="s">
        <v>5</v>
      </c>
      <c r="E39" s="81"/>
      <c r="G39" s="57" t="s">
        <v>39</v>
      </c>
      <c r="H39" s="58"/>
      <c r="J39" s="57" t="s">
        <v>14</v>
      </c>
      <c r="K39" s="58"/>
      <c r="M39" s="80" t="s">
        <v>57</v>
      </c>
      <c r="N39" s="81"/>
      <c r="O39" s="1"/>
    </row>
    <row r="40" spans="1:20" x14ac:dyDescent="0.2">
      <c r="A40" s="1"/>
      <c r="B40" s="1"/>
      <c r="D40" s="82">
        <f>$L$13</f>
        <v>624000000</v>
      </c>
      <c r="E40" s="83"/>
      <c r="F40" s="56" t="s">
        <v>58</v>
      </c>
      <c r="G40" s="75">
        <f>K27</f>
        <v>185.18518518518516</v>
      </c>
      <c r="H40" s="76"/>
      <c r="I40" s="56" t="s">
        <v>59</v>
      </c>
      <c r="J40" s="75">
        <f>$L$23</f>
        <v>2000</v>
      </c>
      <c r="K40" s="76"/>
      <c r="L40" s="56" t="s">
        <v>60</v>
      </c>
      <c r="M40" s="52">
        <f>ROUNDDOWN(D40*G40/J40,0)</f>
        <v>57777777</v>
      </c>
      <c r="N40" s="53"/>
      <c r="O40" s="28"/>
    </row>
    <row r="41" spans="1:20" ht="13.8" thickBot="1" x14ac:dyDescent="0.25">
      <c r="A41" s="1"/>
      <c r="B41" s="1"/>
      <c r="D41" s="84"/>
      <c r="E41" s="85"/>
      <c r="F41" s="56"/>
      <c r="G41" s="77"/>
      <c r="H41" s="78"/>
      <c r="I41" s="56"/>
      <c r="J41" s="77"/>
      <c r="K41" s="78"/>
      <c r="L41" s="56"/>
      <c r="M41" s="54"/>
      <c r="N41" s="55"/>
      <c r="O41" s="28"/>
    </row>
    <row r="42" spans="1:20" x14ac:dyDescent="0.2">
      <c r="A42" s="1"/>
      <c r="B42" s="1"/>
      <c r="D42" s="23"/>
      <c r="E42" s="25"/>
      <c r="F42" s="25"/>
      <c r="G42" s="25"/>
      <c r="H42" s="25"/>
      <c r="I42" s="25"/>
      <c r="J42" s="25"/>
      <c r="K42" s="25"/>
      <c r="M42" s="86" t="s">
        <v>35</v>
      </c>
      <c r="N42" s="86"/>
      <c r="O42" s="24"/>
    </row>
    <row r="43" spans="1:20" x14ac:dyDescent="0.2">
      <c r="A43" s="1"/>
      <c r="B43" s="1"/>
      <c r="D43" s="23"/>
      <c r="E43" s="25"/>
      <c r="F43" s="25"/>
      <c r="G43" s="25"/>
      <c r="H43" s="25"/>
      <c r="I43" s="25"/>
      <c r="J43" s="25"/>
      <c r="K43" s="25"/>
      <c r="M43" s="24"/>
      <c r="N43" s="24"/>
      <c r="O43" s="24"/>
    </row>
    <row r="44" spans="1:20" ht="16.8" thickBot="1" x14ac:dyDescent="0.25">
      <c r="A44" s="1"/>
      <c r="B44" s="1"/>
      <c r="D44" s="7" t="s">
        <v>36</v>
      </c>
      <c r="E44" s="29"/>
      <c r="H44" s="23"/>
      <c r="S44" s="30"/>
      <c r="T44" s="1"/>
    </row>
    <row r="45" spans="1:20" x14ac:dyDescent="0.2">
      <c r="A45" s="1"/>
      <c r="B45" s="1"/>
      <c r="D45" s="63" t="s">
        <v>37</v>
      </c>
      <c r="E45" s="64"/>
      <c r="F45" s="27"/>
      <c r="G45" s="45" t="s">
        <v>25</v>
      </c>
      <c r="H45" s="46"/>
      <c r="I45" s="27"/>
      <c r="L45" s="27"/>
      <c r="M45" s="45" t="s">
        <v>38</v>
      </c>
      <c r="N45" s="46"/>
      <c r="O45" s="31"/>
      <c r="S45" s="30"/>
    </row>
    <row r="46" spans="1:20" x14ac:dyDescent="0.2">
      <c r="A46" s="1"/>
      <c r="B46" s="1"/>
      <c r="D46" s="80"/>
      <c r="E46" s="81"/>
      <c r="G46" s="57" t="s">
        <v>29</v>
      </c>
      <c r="H46" s="58"/>
      <c r="M46" s="57" t="s">
        <v>61</v>
      </c>
      <c r="N46" s="58"/>
      <c r="O46" s="32"/>
      <c r="S46" s="30"/>
    </row>
    <row r="47" spans="1:20" ht="15" customHeight="1" x14ac:dyDescent="0.2">
      <c r="A47" s="1"/>
      <c r="B47" s="1"/>
      <c r="D47" s="71">
        <v>250000</v>
      </c>
      <c r="E47" s="72"/>
      <c r="F47" s="56" t="s">
        <v>58</v>
      </c>
      <c r="G47" s="75">
        <f>K27</f>
        <v>185.18518518518516</v>
      </c>
      <c r="H47" s="76"/>
      <c r="I47" s="79" t="s">
        <v>32</v>
      </c>
      <c r="J47" s="175" t="s">
        <v>41</v>
      </c>
      <c r="K47" s="175"/>
      <c r="L47" s="51" t="s">
        <v>34</v>
      </c>
      <c r="M47" s="59">
        <f>IF(P47&gt;=1000000000,1000000000,P47)</f>
        <v>23148148</v>
      </c>
      <c r="N47" s="60"/>
      <c r="O47" s="28"/>
      <c r="P47">
        <f>ROUNDDOWN(D47*G47/2,0)</f>
        <v>23148148</v>
      </c>
    </row>
    <row r="48" spans="1:20" ht="15" customHeight="1" thickBot="1" x14ac:dyDescent="0.25">
      <c r="A48" s="1"/>
      <c r="B48" s="1"/>
      <c r="D48" s="73"/>
      <c r="E48" s="74"/>
      <c r="F48" s="56"/>
      <c r="G48" s="77"/>
      <c r="H48" s="78"/>
      <c r="I48" s="79"/>
      <c r="J48" s="175"/>
      <c r="K48" s="175"/>
      <c r="L48" s="51"/>
      <c r="M48" s="61"/>
      <c r="N48" s="62"/>
      <c r="O48" s="28"/>
    </row>
    <row r="49" spans="1:36" s="3" customFormat="1" x14ac:dyDescent="0.2">
      <c r="D49" s="33"/>
      <c r="E49" s="33"/>
      <c r="F49" s="34"/>
      <c r="G49" s="33"/>
      <c r="H49" s="33"/>
      <c r="I49" s="34"/>
      <c r="K49" s="33"/>
      <c r="L49" s="34"/>
      <c r="M49" s="33" t="s">
        <v>42</v>
      </c>
      <c r="N49" s="33"/>
      <c r="O49" s="33"/>
    </row>
    <row r="50" spans="1:36" s="3" customFormat="1" x14ac:dyDescent="0.2">
      <c r="D50" s="33"/>
      <c r="E50" s="33"/>
      <c r="F50" s="34"/>
      <c r="G50" s="33"/>
      <c r="H50" s="33"/>
      <c r="I50" s="34"/>
      <c r="J50" s="33"/>
      <c r="K50" s="33"/>
      <c r="L50" s="34"/>
      <c r="M50" s="33"/>
      <c r="N50" s="33"/>
      <c r="O50" s="33"/>
    </row>
    <row r="51" spans="1:36" s="3" customFormat="1" ht="16.8" thickBot="1" x14ac:dyDescent="0.25">
      <c r="D51" s="7" t="s">
        <v>43</v>
      </c>
      <c r="E51" s="33"/>
      <c r="F51" s="34"/>
      <c r="G51" s="33"/>
      <c r="H51" s="33"/>
      <c r="I51" s="34"/>
      <c r="J51" s="33"/>
      <c r="K51" s="33"/>
      <c r="L51" s="34"/>
      <c r="M51" s="33"/>
      <c r="N51" s="33"/>
      <c r="O51" s="33"/>
    </row>
    <row r="52" spans="1:36" s="35" customFormat="1" x14ac:dyDescent="0.2">
      <c r="D52" s="63" t="s">
        <v>27</v>
      </c>
      <c r="E52" s="64"/>
      <c r="F52" s="27"/>
      <c r="G52" s="45" t="s">
        <v>38</v>
      </c>
      <c r="H52" s="46"/>
      <c r="I52" s="27"/>
      <c r="J52" s="45" t="s">
        <v>44</v>
      </c>
      <c r="K52" s="46"/>
      <c r="M52" s="45" t="s">
        <v>45</v>
      </c>
      <c r="N52" s="46"/>
      <c r="O52" s="31"/>
    </row>
    <row r="53" spans="1:36" s="35" customFormat="1" x14ac:dyDescent="0.2">
      <c r="D53" s="65" t="s">
        <v>46</v>
      </c>
      <c r="E53" s="66"/>
      <c r="F53" s="36"/>
      <c r="G53" s="67" t="s">
        <v>40</v>
      </c>
      <c r="H53" s="68"/>
      <c r="I53" s="36"/>
      <c r="J53" s="67" t="s">
        <v>47</v>
      </c>
      <c r="K53" s="68"/>
      <c r="M53" s="69" t="s">
        <v>62</v>
      </c>
      <c r="N53" s="70"/>
      <c r="O53" s="37"/>
    </row>
    <row r="54" spans="1:36" s="3" customFormat="1" ht="13.2" customHeight="1" x14ac:dyDescent="0.2">
      <c r="D54" s="52">
        <f>$M$40</f>
        <v>57777777</v>
      </c>
      <c r="E54" s="53"/>
      <c r="F54" s="56"/>
      <c r="G54" s="52">
        <f>$M$47</f>
        <v>23148148</v>
      </c>
      <c r="H54" s="53"/>
      <c r="I54" s="56"/>
      <c r="J54" s="52">
        <f>MIN(D54,G54)</f>
        <v>23148148</v>
      </c>
      <c r="K54" s="53"/>
      <c r="M54" s="52">
        <f>ROUNDDOWN(J54/2,-3)</f>
        <v>11574000</v>
      </c>
      <c r="N54" s="53"/>
      <c r="O54" s="38"/>
    </row>
    <row r="55" spans="1:36" s="3" customFormat="1" ht="13.95" customHeight="1" thickBot="1" x14ac:dyDescent="0.25">
      <c r="D55" s="54"/>
      <c r="E55" s="55"/>
      <c r="F55" s="56"/>
      <c r="G55" s="54"/>
      <c r="H55" s="55"/>
      <c r="I55" s="56"/>
      <c r="J55" s="54"/>
      <c r="K55" s="55"/>
      <c r="M55" s="54"/>
      <c r="N55" s="55"/>
      <c r="O55" s="38"/>
    </row>
    <row r="56" spans="1:36" s="3" customFormat="1" ht="13.95" customHeight="1" x14ac:dyDescent="0.2">
      <c r="D56" s="38"/>
      <c r="E56" s="38"/>
      <c r="F56" s="39"/>
      <c r="G56" s="38"/>
      <c r="H56" s="38"/>
      <c r="I56" s="39"/>
      <c r="J56" t="s">
        <v>49</v>
      </c>
      <c r="K56" s="38"/>
      <c r="M56" t="s">
        <v>50</v>
      </c>
      <c r="N56" s="38"/>
      <c r="O56" s="38"/>
    </row>
    <row r="57" spans="1:36" x14ac:dyDescent="0.2">
      <c r="A57" s="1"/>
      <c r="B57" s="1"/>
      <c r="E57" s="29"/>
      <c r="F57" s="29"/>
      <c r="I57" s="23"/>
    </row>
    <row r="58" spans="1:36" x14ac:dyDescent="0.2">
      <c r="A58" s="1"/>
      <c r="B58" s="2"/>
      <c r="C58" s="1"/>
      <c r="D58" s="4"/>
      <c r="E58" s="5"/>
      <c r="F58" s="4"/>
      <c r="G58" s="5"/>
      <c r="H58" s="5"/>
      <c r="I58" s="5"/>
      <c r="J58" s="5"/>
      <c r="K58" s="4"/>
      <c r="L58" s="5"/>
      <c r="M58" s="4"/>
      <c r="N58" s="1"/>
      <c r="O58" s="1"/>
      <c r="P58" s="1"/>
      <c r="Q58" s="1"/>
      <c r="R58" s="1"/>
      <c r="AE58" s="1"/>
      <c r="AF58" s="1"/>
      <c r="AG58" s="1"/>
      <c r="AH58" s="1"/>
      <c r="AI58" s="1"/>
      <c r="AJ58" s="1"/>
    </row>
  </sheetData>
  <mergeCells count="75">
    <mergeCell ref="O13:O14"/>
    <mergeCell ref="L2:N2"/>
    <mergeCell ref="L3:N3"/>
    <mergeCell ref="L9:M10"/>
    <mergeCell ref="N9:N10"/>
    <mergeCell ref="L13:M14"/>
    <mergeCell ref="N13:N14"/>
    <mergeCell ref="L17:M18"/>
    <mergeCell ref="N17:N18"/>
    <mergeCell ref="D22:N22"/>
    <mergeCell ref="D23:E24"/>
    <mergeCell ref="F23:I24"/>
    <mergeCell ref="J23:K24"/>
    <mergeCell ref="L23:M24"/>
    <mergeCell ref="N23:N24"/>
    <mergeCell ref="O23:O24"/>
    <mergeCell ref="F26:H26"/>
    <mergeCell ref="I26:J26"/>
    <mergeCell ref="K26:L26"/>
    <mergeCell ref="D27:E29"/>
    <mergeCell ref="F27:H29"/>
    <mergeCell ref="I27:J29"/>
    <mergeCell ref="K27:L29"/>
    <mergeCell ref="D30:E31"/>
    <mergeCell ref="F30:H31"/>
    <mergeCell ref="I30:J31"/>
    <mergeCell ref="K30:L31"/>
    <mergeCell ref="F32:H33"/>
    <mergeCell ref="I32:J33"/>
    <mergeCell ref="K32:L33"/>
    <mergeCell ref="M32:M33"/>
    <mergeCell ref="M35:N35"/>
    <mergeCell ref="D38:E38"/>
    <mergeCell ref="G38:H38"/>
    <mergeCell ref="J38:K38"/>
    <mergeCell ref="M38:N38"/>
    <mergeCell ref="D46:E46"/>
    <mergeCell ref="G46:H46"/>
    <mergeCell ref="M46:N46"/>
    <mergeCell ref="D39:E39"/>
    <mergeCell ref="G39:H39"/>
    <mergeCell ref="J39:K39"/>
    <mergeCell ref="M39:N39"/>
    <mergeCell ref="D40:E41"/>
    <mergeCell ref="F40:F41"/>
    <mergeCell ref="G40:H41"/>
    <mergeCell ref="I40:I41"/>
    <mergeCell ref="J40:K41"/>
    <mergeCell ref="L40:L41"/>
    <mergeCell ref="M40:N41"/>
    <mergeCell ref="M42:N42"/>
    <mergeCell ref="D45:E45"/>
    <mergeCell ref="G45:H45"/>
    <mergeCell ref="M45:N45"/>
    <mergeCell ref="M54:N55"/>
    <mergeCell ref="M47:N48"/>
    <mergeCell ref="D52:E52"/>
    <mergeCell ref="G52:H52"/>
    <mergeCell ref="J52:K52"/>
    <mergeCell ref="M52:N52"/>
    <mergeCell ref="D53:E53"/>
    <mergeCell ref="G53:H53"/>
    <mergeCell ref="J53:K53"/>
    <mergeCell ref="M53:N53"/>
    <mergeCell ref="D47:E48"/>
    <mergeCell ref="F47:F48"/>
    <mergeCell ref="G47:H48"/>
    <mergeCell ref="I47:I48"/>
    <mergeCell ref="J47:K48"/>
    <mergeCell ref="L47:L48"/>
    <mergeCell ref="D54:E55"/>
    <mergeCell ref="F54:F55"/>
    <mergeCell ref="G54:H55"/>
    <mergeCell ref="I54:I55"/>
    <mergeCell ref="J54:K55"/>
  </mergeCells>
  <phoneticPr fontId="2"/>
  <pageMargins left="0.70866141732283472" right="0.70866141732283472" top="0.74803149606299213" bottom="0.74803149606299213" header="0.31496062992125984" footer="0.31496062992125984"/>
  <pageSetup paperSize="9" scale="84" fitToWidth="0" fitToHeight="0" orientation="portrait" cellComments="asDisplayed"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30(都直接補助）</vt:lpstr>
      <vt:lpstr>30(都間接補助）</vt:lpstr>
      <vt:lpstr>'30(都間接補助）'!Print_Area</vt:lpstr>
      <vt:lpstr>'30(都直接補助）'!Print_Area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宮垣　文緒</cp:lastModifiedBy>
  <dcterms:created xsi:type="dcterms:W3CDTF">2017-06-07T02:14:39Z</dcterms:created>
  <dcterms:modified xsi:type="dcterms:W3CDTF">2025-07-01T02:16:58Z</dcterms:modified>
</cp:coreProperties>
</file>