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6_補助協議様式\【資料No.6-2】提出書類一覧・様式集（オーナー型）\D_補助金の算出関係\fileD_owner\"/>
    </mc:Choice>
  </mc:AlternateContent>
  <bookViews>
    <workbookView xWindow="480" yWindow="36" windowWidth="19260" windowHeight="6756"/>
  </bookViews>
  <sheets>
    <sheet name="26" sheetId="4" r:id="rId1"/>
    <sheet name="26 (３か年・記入例) " sheetId="5" r:id="rId2"/>
  </sheets>
  <definedNames>
    <definedName name="_xlnm.Print_Area" localSheetId="0">'26'!$B$2:$AC$57</definedName>
    <definedName name="_xlnm.Print_Area" localSheetId="1">'26 (３か年・記入例) '!$B$2:$AC$68</definedName>
    <definedName name="_xlnm.Print_Titles" localSheetId="0">'26'!$9:$10</definedName>
    <definedName name="_xlnm.Print_Titles" localSheetId="1">'26 (３か年・記入例) '!$9:$10</definedName>
  </definedNames>
  <calcPr calcId="162913"/>
</workbook>
</file>

<file path=xl/calcChain.xml><?xml version="1.0" encoding="utf-8"?>
<calcChain xmlns="http://schemas.openxmlformats.org/spreadsheetml/2006/main">
  <c r="L26" i="5" l="1"/>
  <c r="L25" i="5"/>
  <c r="L24" i="5"/>
  <c r="L23" i="5"/>
  <c r="L22" i="5"/>
  <c r="E55" i="4"/>
  <c r="E54" i="4"/>
  <c r="E53" i="4"/>
  <c r="E52" i="4"/>
  <c r="E51" i="4"/>
  <c r="E50" i="4"/>
  <c r="E49" i="4"/>
  <c r="E48" i="4"/>
  <c r="E47" i="4"/>
  <c r="E56" i="4" s="1"/>
  <c r="L44" i="4"/>
  <c r="K44" i="4"/>
  <c r="J44" i="4"/>
  <c r="I44" i="4"/>
  <c r="H44" i="4"/>
  <c r="K31" i="4"/>
  <c r="I31" i="4"/>
  <c r="H31" i="4"/>
  <c r="L28" i="4"/>
  <c r="L26" i="4"/>
  <c r="L25" i="4"/>
  <c r="L24" i="4"/>
  <c r="L23" i="4"/>
  <c r="L22" i="4"/>
  <c r="E66" i="5" l="1"/>
  <c r="E65" i="5"/>
  <c r="E64" i="5"/>
  <c r="E63" i="5"/>
  <c r="E62" i="5"/>
  <c r="E61" i="5"/>
  <c r="E60" i="5"/>
  <c r="E59" i="5"/>
  <c r="E58" i="5"/>
  <c r="E67" i="5" s="1"/>
  <c r="J55" i="5"/>
  <c r="I54" i="5"/>
  <c r="H54" i="5"/>
  <c r="I53" i="5"/>
  <c r="I55" i="5" s="1"/>
  <c r="H53" i="5"/>
  <c r="H55" i="5" s="1"/>
  <c r="F52" i="5"/>
  <c r="E52" i="5"/>
  <c r="G51" i="5"/>
  <c r="G49" i="5"/>
  <c r="F49" i="5"/>
  <c r="E49" i="5"/>
  <c r="G48" i="5"/>
  <c r="F48" i="5"/>
  <c r="E48" i="5"/>
  <c r="G47" i="5"/>
  <c r="F47" i="5"/>
  <c r="E47" i="5"/>
  <c r="G46" i="5"/>
  <c r="F46" i="5"/>
  <c r="E46" i="5"/>
  <c r="I42" i="5"/>
  <c r="H42" i="5"/>
  <c r="K42" i="5" s="1"/>
  <c r="O39" i="5"/>
  <c r="O38" i="5"/>
  <c r="R37" i="5"/>
  <c r="O37" i="5"/>
  <c r="O36" i="5"/>
  <c r="O35" i="5"/>
  <c r="O34" i="5"/>
  <c r="O33" i="5"/>
  <c r="I31" i="5"/>
  <c r="H31" i="5"/>
  <c r="K31" i="5" s="1"/>
  <c r="O28" i="5"/>
  <c r="L28" i="5"/>
  <c r="L39" i="5" s="1"/>
  <c r="X39" i="5" s="1"/>
  <c r="Z39" i="5" s="1"/>
  <c r="AB39" i="5" s="1"/>
  <c r="F28" i="5"/>
  <c r="F39" i="5" s="1"/>
  <c r="E28" i="5"/>
  <c r="E39" i="5" s="1"/>
  <c r="U27" i="5"/>
  <c r="U38" i="5" s="1"/>
  <c r="O27" i="5"/>
  <c r="L27" i="5"/>
  <c r="L38" i="5" s="1"/>
  <c r="G27" i="5"/>
  <c r="G38" i="5" s="1"/>
  <c r="R38" i="5" s="1"/>
  <c r="U26" i="5"/>
  <c r="U37" i="5" s="1"/>
  <c r="R26" i="5"/>
  <c r="O26" i="5"/>
  <c r="L37" i="5"/>
  <c r="U25" i="5"/>
  <c r="U36" i="5" s="1"/>
  <c r="O25" i="5"/>
  <c r="L36" i="5"/>
  <c r="G25" i="5"/>
  <c r="R25" i="5" s="1"/>
  <c r="F25" i="5"/>
  <c r="F36" i="5" s="1"/>
  <c r="E25" i="5"/>
  <c r="E36" i="5" s="1"/>
  <c r="U24" i="5"/>
  <c r="U35" i="5" s="1"/>
  <c r="O24" i="5"/>
  <c r="L35" i="5"/>
  <c r="G24" i="5"/>
  <c r="R24" i="5" s="1"/>
  <c r="F24" i="5"/>
  <c r="F35" i="5" s="1"/>
  <c r="E24" i="5"/>
  <c r="E35" i="5" s="1"/>
  <c r="U23" i="5"/>
  <c r="U34" i="5" s="1"/>
  <c r="O23" i="5"/>
  <c r="L34" i="5"/>
  <c r="G23" i="5"/>
  <c r="R23" i="5" s="1"/>
  <c r="F23" i="5"/>
  <c r="F34" i="5" s="1"/>
  <c r="E23" i="5"/>
  <c r="E34" i="5" s="1"/>
  <c r="U22" i="5"/>
  <c r="U33" i="5" s="1"/>
  <c r="O22" i="5"/>
  <c r="L33" i="5"/>
  <c r="G22" i="5"/>
  <c r="R22" i="5" s="1"/>
  <c r="F22" i="5"/>
  <c r="F33" i="5" s="1"/>
  <c r="E22" i="5"/>
  <c r="E33" i="5" s="1"/>
  <c r="I20" i="5"/>
  <c r="H20" i="5"/>
  <c r="K20" i="5" s="1"/>
  <c r="Z17" i="5"/>
  <c r="AB17" i="5" s="1"/>
  <c r="O17" i="5"/>
  <c r="X17" i="5" s="1"/>
  <c r="R16" i="5"/>
  <c r="O16" i="5"/>
  <c r="L16" i="5"/>
  <c r="X16" i="5" s="1"/>
  <c r="Z16" i="5" s="1"/>
  <c r="AB16" i="5" s="1"/>
  <c r="R15" i="5"/>
  <c r="O15" i="5"/>
  <c r="X15" i="5" s="1"/>
  <c r="Z15" i="5" s="1"/>
  <c r="AB15" i="5" s="1"/>
  <c r="R14" i="5"/>
  <c r="O14" i="5"/>
  <c r="X14" i="5" s="1"/>
  <c r="Z14" i="5" s="1"/>
  <c r="AB14" i="5" s="1"/>
  <c r="R13" i="5"/>
  <c r="O13" i="5"/>
  <c r="R12" i="5"/>
  <c r="O12" i="5"/>
  <c r="X12" i="5" s="1"/>
  <c r="Z12" i="5" s="1"/>
  <c r="AB12" i="5" s="1"/>
  <c r="R11" i="5"/>
  <c r="O11" i="5"/>
  <c r="X11" i="5" s="1"/>
  <c r="X38" i="5" l="1"/>
  <c r="Z38" i="5" s="1"/>
  <c r="AB38" i="5" s="1"/>
  <c r="R27" i="5"/>
  <c r="G35" i="5"/>
  <c r="R35" i="5" s="1"/>
  <c r="X35" i="5"/>
  <c r="Z35" i="5" s="1"/>
  <c r="AB35" i="5" s="1"/>
  <c r="G33" i="5"/>
  <c r="R33" i="5" s="1"/>
  <c r="K55" i="5"/>
  <c r="Z11" i="5"/>
  <c r="AB11" i="5" s="1"/>
  <c r="X33" i="5"/>
  <c r="X27" i="5"/>
  <c r="Z27" i="5" s="1"/>
  <c r="AB27" i="5" s="1"/>
  <c r="L51" i="5" s="1"/>
  <c r="X13" i="5"/>
  <c r="Z13" i="5" s="1"/>
  <c r="AB13" i="5" s="1"/>
  <c r="X37" i="5"/>
  <c r="Z37" i="5" s="1"/>
  <c r="AB37" i="5" s="1"/>
  <c r="X26" i="5"/>
  <c r="Z26" i="5" s="1"/>
  <c r="AB26" i="5" s="1"/>
  <c r="G34" i="5"/>
  <c r="R34" i="5" s="1"/>
  <c r="X34" i="5" s="1"/>
  <c r="Z34" i="5" s="1"/>
  <c r="AB34" i="5" s="1"/>
  <c r="G36" i="5"/>
  <c r="R36" i="5" s="1"/>
  <c r="X36" i="5" s="1"/>
  <c r="Z36" i="5" s="1"/>
  <c r="AB36" i="5" s="1"/>
  <c r="X22" i="5"/>
  <c r="X23" i="5"/>
  <c r="Z23" i="5" s="1"/>
  <c r="AB23" i="5" s="1"/>
  <c r="X24" i="5"/>
  <c r="Z24" i="5" s="1"/>
  <c r="AB24" i="5" s="1"/>
  <c r="X25" i="5"/>
  <c r="Z25" i="5" s="1"/>
  <c r="AB25" i="5" s="1"/>
  <c r="X28" i="5"/>
  <c r="Z28" i="5" s="1"/>
  <c r="AB28" i="5" s="1"/>
  <c r="L52" i="5" s="1"/>
  <c r="L47" i="5" l="1"/>
  <c r="L49" i="5"/>
  <c r="X31" i="5"/>
  <c r="Z31" i="5" s="1"/>
  <c r="Z22" i="5"/>
  <c r="AB22" i="5" s="1"/>
  <c r="L46" i="5" s="1"/>
  <c r="L55" i="5" s="1"/>
  <c r="L48" i="5"/>
  <c r="X42" i="5"/>
  <c r="Z42" i="5" s="1"/>
  <c r="AB42" i="5" s="1"/>
  <c r="Z33" i="5"/>
  <c r="AB33" i="5" s="1"/>
  <c r="X20" i="5"/>
  <c r="Z20" i="5" s="1"/>
  <c r="AB20" i="5" s="1"/>
  <c r="O28" i="4"/>
  <c r="X28" i="4" s="1"/>
  <c r="Z28" i="4" s="1"/>
  <c r="AB28" i="4" s="1"/>
  <c r="R27" i="4"/>
  <c r="O27" i="4"/>
  <c r="R26" i="4"/>
  <c r="O26" i="4"/>
  <c r="R25" i="4"/>
  <c r="O25" i="4"/>
  <c r="R24" i="4"/>
  <c r="O24" i="4"/>
  <c r="R23" i="4"/>
  <c r="O23" i="4"/>
  <c r="R22" i="4"/>
  <c r="O22" i="4"/>
  <c r="I20" i="4"/>
  <c r="H20" i="4"/>
  <c r="K20" i="4" s="1"/>
  <c r="O17" i="4"/>
  <c r="X17" i="4" s="1"/>
  <c r="Z17" i="4" s="1"/>
  <c r="AB17" i="4" s="1"/>
  <c r="R16" i="4"/>
  <c r="O16" i="4"/>
  <c r="R15" i="4"/>
  <c r="O15" i="4"/>
  <c r="R14" i="4"/>
  <c r="O14" i="4"/>
  <c r="R13" i="4"/>
  <c r="O13" i="4"/>
  <c r="R12" i="4"/>
  <c r="O12" i="4"/>
  <c r="R11" i="4"/>
  <c r="O11" i="4"/>
  <c r="X11" i="4" l="1"/>
  <c r="X13" i="4"/>
  <c r="Z13" i="4" s="1"/>
  <c r="AB13" i="4" s="1"/>
  <c r="X15" i="4"/>
  <c r="Z15" i="4" s="1"/>
  <c r="AB15" i="4" s="1"/>
  <c r="AB31" i="5"/>
  <c r="X22" i="4"/>
  <c r="X24" i="4"/>
  <c r="Z24" i="4" s="1"/>
  <c r="AB24" i="4" s="1"/>
  <c r="L37" i="4" s="1"/>
  <c r="X26" i="4"/>
  <c r="Z26" i="4" s="1"/>
  <c r="AB26" i="4" s="1"/>
  <c r="X12" i="4"/>
  <c r="Z12" i="4" s="1"/>
  <c r="AB12" i="4" s="1"/>
  <c r="X14" i="4"/>
  <c r="Z14" i="4" s="1"/>
  <c r="AB14" i="4" s="1"/>
  <c r="X23" i="4"/>
  <c r="Z23" i="4" s="1"/>
  <c r="AB23" i="4" s="1"/>
  <c r="L16" i="4"/>
  <c r="L27" i="4" s="1"/>
  <c r="X27" i="4" s="1"/>
  <c r="Z27" i="4" s="1"/>
  <c r="AB27" i="4" s="1"/>
  <c r="X25" i="4"/>
  <c r="Z25" i="4" s="1"/>
  <c r="AB25" i="4" s="1"/>
  <c r="Z22" i="4"/>
  <c r="AB22" i="4" s="1"/>
  <c r="Z11" i="4"/>
  <c r="AB11" i="4" s="1"/>
  <c r="X16" i="4" l="1"/>
  <c r="Z16" i="4" s="1"/>
  <c r="AB16" i="4" s="1"/>
  <c r="L38" i="4"/>
  <c r="X20" i="4"/>
  <c r="Z20" i="4" s="1"/>
  <c r="AB20" i="4" s="1"/>
  <c r="X31" i="4"/>
  <c r="Z31" i="4" s="1"/>
  <c r="AB31" i="4" s="1"/>
</calcChain>
</file>

<file path=xl/comments1.xml><?xml version="1.0" encoding="utf-8"?>
<comments xmlns="http://schemas.openxmlformats.org/spreadsheetml/2006/main">
  <authors>
    <author>東京都</author>
  </authors>
  <commentList>
    <comment ref="H18" authorId="0" shapeId="0">
      <text>
        <r>
          <rPr>
            <b/>
            <sz val="18"/>
            <color indexed="81"/>
            <rFont val="ＭＳ Ｐゴシック"/>
            <family val="3"/>
            <charset val="128"/>
          </rPr>
          <t>「25面積・事業費按分表①」の内容を転機</t>
        </r>
      </text>
    </comment>
    <comment ref="I18" authorId="0" shapeId="0">
      <text>
        <r>
          <rPr>
            <b/>
            <sz val="18"/>
            <color indexed="81"/>
            <rFont val="ＭＳ Ｐゴシック"/>
            <family val="3"/>
            <charset val="128"/>
          </rPr>
          <t>③</t>
        </r>
      </text>
    </comment>
    <comment ref="H19" authorId="0" shapeId="0">
      <text>
        <r>
          <rPr>
            <b/>
            <sz val="18"/>
            <color indexed="81"/>
            <rFont val="ＭＳ Ｐゴシック"/>
            <family val="3"/>
            <charset val="128"/>
          </rPr>
          <t>②</t>
        </r>
      </text>
    </comment>
    <comment ref="I19" authorId="0" shapeId="0">
      <text>
        <r>
          <rPr>
            <b/>
            <sz val="18"/>
            <color indexed="81"/>
            <rFont val="ＭＳ Ｐゴシック"/>
            <family val="3"/>
            <charset val="128"/>
          </rPr>
          <t>④</t>
        </r>
      </text>
    </comment>
  </commentList>
</comments>
</file>

<file path=xl/comments2.xml><?xml version="1.0" encoding="utf-8"?>
<comments xmlns="http://schemas.openxmlformats.org/spreadsheetml/2006/main">
  <authors>
    <author>東京都</author>
  </authors>
  <commentList>
    <comment ref="B2" authorId="0" shapeId="0">
      <text>
        <r>
          <rPr>
            <sz val="18"/>
            <color indexed="81"/>
            <rFont val="ＭＳ Ｐゴシック"/>
            <family val="3"/>
            <charset val="128"/>
          </rPr>
          <t>色付きセルのみ記載すること</t>
        </r>
        <r>
          <rPr>
            <sz val="9"/>
            <color indexed="81"/>
            <rFont val="ＭＳ Ｐゴシック"/>
            <family val="3"/>
            <charset val="128"/>
          </rPr>
          <t xml:space="preserve">
</t>
        </r>
      </text>
    </comment>
    <comment ref="H18" authorId="0" shapeId="0">
      <text>
        <r>
          <rPr>
            <sz val="20"/>
            <color indexed="81"/>
            <rFont val="HG丸ｺﾞｼｯｸM-PRO"/>
            <family val="3"/>
            <charset val="128"/>
          </rPr>
          <t>「15 面積・事業費按分表①」の内容を転記</t>
        </r>
      </text>
    </comment>
    <comment ref="I18" authorId="0" shapeId="0">
      <text>
        <r>
          <rPr>
            <sz val="20"/>
            <color indexed="81"/>
            <rFont val="HG丸ｺﾞｼｯｸM-PRO"/>
            <family val="3"/>
            <charset val="128"/>
          </rPr>
          <t>③</t>
        </r>
      </text>
    </comment>
    <comment ref="H19" authorId="0" shapeId="0">
      <text>
        <r>
          <rPr>
            <sz val="20"/>
            <color indexed="81"/>
            <rFont val="HG丸ｺﾞｼｯｸM-PRO"/>
            <family val="3"/>
            <charset val="128"/>
          </rPr>
          <t xml:space="preserve">②
</t>
        </r>
      </text>
    </comment>
    <comment ref="I19" authorId="0" shapeId="0">
      <text>
        <r>
          <rPr>
            <sz val="20"/>
            <color indexed="81"/>
            <rFont val="HG丸ｺﾞｼｯｸM-PRO"/>
            <family val="3"/>
            <charset val="128"/>
          </rPr>
          <t>④</t>
        </r>
        <r>
          <rPr>
            <sz val="9"/>
            <color indexed="81"/>
            <rFont val="ＭＳ Ｐゴシック"/>
            <family val="3"/>
            <charset val="128"/>
          </rPr>
          <t xml:space="preserve">
</t>
        </r>
      </text>
    </comment>
  </commentList>
</comments>
</file>

<file path=xl/sharedStrings.xml><?xml version="1.0" encoding="utf-8"?>
<sst xmlns="http://schemas.openxmlformats.org/spreadsheetml/2006/main" count="568" uniqueCount="120">
  <si>
    <t>施　　　　設　　　　名</t>
    <rPh sb="0" eb="1">
      <t>シ</t>
    </rPh>
    <rPh sb="5" eb="6">
      <t>セツ</t>
    </rPh>
    <rPh sb="10" eb="11">
      <t>メイ</t>
    </rPh>
    <phoneticPr fontId="4"/>
  </si>
  <si>
    <t>構　　　　　　　造</t>
    <rPh sb="0" eb="1">
      <t>カマエ</t>
    </rPh>
    <rPh sb="8" eb="9">
      <t>ヅクリ</t>
    </rPh>
    <phoneticPr fontId="4"/>
  </si>
  <si>
    <t>整　　備　　年　　度</t>
    <rPh sb="0" eb="1">
      <t>タダシ</t>
    </rPh>
    <rPh sb="3" eb="4">
      <t>ソナエ</t>
    </rPh>
    <rPh sb="6" eb="7">
      <t>トシ</t>
    </rPh>
    <rPh sb="9" eb="10">
      <t>ド</t>
    </rPh>
    <phoneticPr fontId="4"/>
  </si>
  <si>
    <t>施設所在地（地　　　番）</t>
    <rPh sb="0" eb="2">
      <t>シセツ</t>
    </rPh>
    <rPh sb="2" eb="5">
      <t>ショザイチ</t>
    </rPh>
    <rPh sb="6" eb="7">
      <t>チ</t>
    </rPh>
    <rPh sb="10" eb="11">
      <t>バン</t>
    </rPh>
    <phoneticPr fontId="4"/>
  </si>
  <si>
    <t>開設予定年月日</t>
    <rPh sb="0" eb="2">
      <t>カイセツ</t>
    </rPh>
    <rPh sb="2" eb="4">
      <t>ヨテイ</t>
    </rPh>
    <rPh sb="4" eb="7">
      <t>ネンガッピ</t>
    </rPh>
    <phoneticPr fontId="4"/>
  </si>
  <si>
    <t>整備年度</t>
    <rPh sb="0" eb="2">
      <t>セイビ</t>
    </rPh>
    <rPh sb="2" eb="4">
      <t>ネンド</t>
    </rPh>
    <phoneticPr fontId="4"/>
  </si>
  <si>
    <t>施設種別</t>
    <rPh sb="0" eb="2">
      <t>シセツ</t>
    </rPh>
    <rPh sb="2" eb="4">
      <t>シュベツ</t>
    </rPh>
    <phoneticPr fontId="4"/>
  </si>
  <si>
    <t>区分</t>
    <rPh sb="0" eb="2">
      <t>クブン</t>
    </rPh>
    <phoneticPr fontId="4"/>
  </si>
  <si>
    <t>定員</t>
    <rPh sb="0" eb="2">
      <t>テイイン</t>
    </rPh>
    <phoneticPr fontId="4"/>
  </si>
  <si>
    <t>総事業費</t>
    <rPh sb="0" eb="1">
      <t>ソウ</t>
    </rPh>
    <rPh sb="1" eb="4">
      <t>ジギョウヒ</t>
    </rPh>
    <phoneticPr fontId="4"/>
  </si>
  <si>
    <t>対象経費</t>
    <rPh sb="0" eb="2">
      <t>タイショウ</t>
    </rPh>
    <rPh sb="2" eb="4">
      <t>ケイヒ</t>
    </rPh>
    <phoneticPr fontId="4"/>
  </si>
  <si>
    <t>寄付金その　　　　　　他の収入額</t>
    <rPh sb="0" eb="3">
      <t>キフキン</t>
    </rPh>
    <rPh sb="11" eb="12">
      <t>ホカ</t>
    </rPh>
    <rPh sb="13" eb="16">
      <t>シュウニュウガク</t>
    </rPh>
    <phoneticPr fontId="4"/>
  </si>
  <si>
    <t>差引額</t>
    <rPh sb="0" eb="3">
      <t>サシヒキガク</t>
    </rPh>
    <phoneticPr fontId="4"/>
  </si>
  <si>
    <t>算定基準による算定額</t>
    <rPh sb="0" eb="2">
      <t>サンテイ</t>
    </rPh>
    <rPh sb="2" eb="4">
      <t>キジュン</t>
    </rPh>
    <rPh sb="7" eb="10">
      <t>サンテイガク</t>
    </rPh>
    <phoneticPr fontId="4"/>
  </si>
  <si>
    <t>補助基本額</t>
    <rPh sb="0" eb="2">
      <t>ホジョ</t>
    </rPh>
    <rPh sb="2" eb="4">
      <t>キホン</t>
    </rPh>
    <rPh sb="4" eb="5">
      <t>ガク</t>
    </rPh>
    <phoneticPr fontId="4"/>
  </si>
  <si>
    <t>控除する　　　　交付金額</t>
    <rPh sb="0" eb="2">
      <t>コウジョ</t>
    </rPh>
    <rPh sb="8" eb="10">
      <t>コウフ</t>
    </rPh>
    <rPh sb="10" eb="12">
      <t>キンガク</t>
    </rPh>
    <phoneticPr fontId="4"/>
  </si>
  <si>
    <t>補助額</t>
    <rPh sb="0" eb="2">
      <t>ホジョ</t>
    </rPh>
    <rPh sb="2" eb="3">
      <t>ガク</t>
    </rPh>
    <phoneticPr fontId="4"/>
  </si>
  <si>
    <t>整備区分</t>
    <phoneticPr fontId="4"/>
  </si>
  <si>
    <t>類型</t>
    <rPh sb="0" eb="2">
      <t>ルイケイ</t>
    </rPh>
    <phoneticPr fontId="4"/>
  </si>
  <si>
    <t>Ａ</t>
    <phoneticPr fontId="4"/>
  </si>
  <si>
    <t>Ｂ（≦A）</t>
    <phoneticPr fontId="4"/>
  </si>
  <si>
    <t>Ｃ</t>
    <phoneticPr fontId="4"/>
  </si>
  <si>
    <t>Ｄ(=A-C)</t>
    <phoneticPr fontId="4"/>
  </si>
  <si>
    <t>(単価等)</t>
    <rPh sb="1" eb="3">
      <t>タンカ</t>
    </rPh>
    <rPh sb="3" eb="4">
      <t>トウ</t>
    </rPh>
    <phoneticPr fontId="4"/>
  </si>
  <si>
    <t>(出来高%)</t>
    <rPh sb="1" eb="4">
      <t>デキダカ</t>
    </rPh>
    <phoneticPr fontId="4"/>
  </si>
  <si>
    <t>(定員)</t>
    <rPh sb="1" eb="3">
      <t>テイイン</t>
    </rPh>
    <phoneticPr fontId="4"/>
  </si>
  <si>
    <t>促進係数
島しょ指数</t>
    <rPh sb="5" eb="6">
      <t>トウ</t>
    </rPh>
    <rPh sb="8" eb="10">
      <t>シスウ</t>
    </rPh>
    <phoneticPr fontId="4"/>
  </si>
  <si>
    <t>Ｅ</t>
    <phoneticPr fontId="4"/>
  </si>
  <si>
    <t>Ｆ</t>
    <phoneticPr fontId="4"/>
  </si>
  <si>
    <t>Ｇ</t>
    <phoneticPr fontId="4"/>
  </si>
  <si>
    <t>本体</t>
    <rPh sb="0" eb="2">
      <t>ホンタイ</t>
    </rPh>
    <phoneticPr fontId="4"/>
  </si>
  <si>
    <t>円</t>
    <rPh sb="0" eb="1">
      <t>エン</t>
    </rPh>
    <phoneticPr fontId="4"/>
  </si>
  <si>
    <t>×</t>
    <phoneticPr fontId="4"/>
  </si>
  <si>
    <t>％</t>
    <phoneticPr fontId="4"/>
  </si>
  <si>
    <t>×</t>
    <phoneticPr fontId="4"/>
  </si>
  <si>
    <t>床</t>
    <rPh sb="0" eb="1">
      <t>ユカ</t>
    </rPh>
    <phoneticPr fontId="4"/>
  </si>
  <si>
    <t>＝</t>
    <phoneticPr fontId="4"/>
  </si>
  <si>
    <t>併設ショート</t>
    <rPh sb="0" eb="2">
      <t>ヘイセツ</t>
    </rPh>
    <phoneticPr fontId="4"/>
  </si>
  <si>
    <t>×</t>
    <phoneticPr fontId="4"/>
  </si>
  <si>
    <t>＝</t>
    <phoneticPr fontId="4"/>
  </si>
  <si>
    <t>×</t>
    <phoneticPr fontId="4"/>
  </si>
  <si>
    <t>％</t>
    <phoneticPr fontId="4"/>
  </si>
  <si>
    <t>年</t>
    <rPh sb="0" eb="1">
      <t>ネン</t>
    </rPh>
    <phoneticPr fontId="4"/>
  </si>
  <si>
    <t>併設加算</t>
    <rPh sb="0" eb="2">
      <t>ヘイセツ</t>
    </rPh>
    <rPh sb="2" eb="4">
      <t>カサン</t>
    </rPh>
    <phoneticPr fontId="4"/>
  </si>
  <si>
    <t>度</t>
    <phoneticPr fontId="4"/>
  </si>
  <si>
    <t>地域交流スペース(防災拠点型)</t>
    <rPh sb="0" eb="2">
      <t>チイキ</t>
    </rPh>
    <rPh sb="2" eb="4">
      <t>コウリュウ</t>
    </rPh>
    <rPh sb="9" eb="11">
      <t>ボウサイ</t>
    </rPh>
    <rPh sb="11" eb="14">
      <t>キョテンガタ</t>
    </rPh>
    <phoneticPr fontId="4"/>
  </si>
  <si>
    <t>％</t>
  </si>
  <si>
    <t>工　事　請　負　費</t>
    <rPh sb="0" eb="1">
      <t>コウ</t>
    </rPh>
    <rPh sb="2" eb="3">
      <t>コト</t>
    </rPh>
    <rPh sb="4" eb="5">
      <t>ショウ</t>
    </rPh>
    <rPh sb="6" eb="7">
      <t>フ</t>
    </rPh>
    <rPh sb="8" eb="9">
      <t>ヒ</t>
    </rPh>
    <phoneticPr fontId="4"/>
  </si>
  <si>
    <t>工　事　事　務　費</t>
    <rPh sb="0" eb="1">
      <t>コウ</t>
    </rPh>
    <rPh sb="2" eb="3">
      <t>コト</t>
    </rPh>
    <rPh sb="4" eb="5">
      <t>コト</t>
    </rPh>
    <rPh sb="6" eb="7">
      <t>ツトム</t>
    </rPh>
    <rPh sb="8" eb="9">
      <t>ヒ</t>
    </rPh>
    <phoneticPr fontId="4"/>
  </si>
  <si>
    <t>合　　　　　　　　　計</t>
    <rPh sb="0" eb="1">
      <t>ゴウ</t>
    </rPh>
    <rPh sb="10" eb="11">
      <t>ケイ</t>
    </rPh>
    <phoneticPr fontId="4"/>
  </si>
  <si>
    <t>％</t>
    <phoneticPr fontId="4"/>
  </si>
  <si>
    <t>×</t>
    <phoneticPr fontId="4"/>
  </si>
  <si>
    <t>％</t>
    <phoneticPr fontId="4"/>
  </si>
  <si>
    <t>×</t>
    <phoneticPr fontId="4"/>
  </si>
  <si>
    <t>％</t>
    <phoneticPr fontId="4"/>
  </si>
  <si>
    <t>×</t>
    <phoneticPr fontId="4"/>
  </si>
  <si>
    <t>＝</t>
    <phoneticPr fontId="4"/>
  </si>
  <si>
    <t>（参考欄）</t>
    <rPh sb="1" eb="3">
      <t>サンコウ</t>
    </rPh>
    <rPh sb="3" eb="4">
      <t>ラン</t>
    </rPh>
    <phoneticPr fontId="4"/>
  </si>
  <si>
    <t>総事業費</t>
    <phoneticPr fontId="4"/>
  </si>
  <si>
    <t>寄付金その　　　　　　　他の収入額</t>
    <rPh sb="0" eb="3">
      <t>キフキン</t>
    </rPh>
    <rPh sb="12" eb="13">
      <t>タ</t>
    </rPh>
    <rPh sb="14" eb="17">
      <t>シュウニュウガク</t>
    </rPh>
    <phoneticPr fontId="4"/>
  </si>
  <si>
    <t>整備区分</t>
    <phoneticPr fontId="4"/>
  </si>
  <si>
    <t>類型</t>
    <phoneticPr fontId="4"/>
  </si>
  <si>
    <t>Ａ</t>
    <phoneticPr fontId="4"/>
  </si>
  <si>
    <t>Ｂ（≦A）</t>
    <phoneticPr fontId="4"/>
  </si>
  <si>
    <t>Ｃ</t>
    <phoneticPr fontId="4"/>
  </si>
  <si>
    <t>Ｄ(=A-C)</t>
    <phoneticPr fontId="4"/>
  </si>
  <si>
    <t>全</t>
    <rPh sb="0" eb="1">
      <t>ゼン</t>
    </rPh>
    <phoneticPr fontId="4"/>
  </si>
  <si>
    <t>体</t>
    <rPh sb="0" eb="1">
      <t>カラダ</t>
    </rPh>
    <phoneticPr fontId="4"/>
  </si>
  <si>
    <t>％</t>
    <phoneticPr fontId="4"/>
  </si>
  <si>
    <t>（併設加算）</t>
    <rPh sb="1" eb="3">
      <t>ヘイセツ</t>
    </rPh>
    <rPh sb="3" eb="5">
      <t>カサン</t>
    </rPh>
    <phoneticPr fontId="4"/>
  </si>
  <si>
    <t>併設</t>
    <rPh sb="0" eb="2">
      <t>ヘイセツ</t>
    </rPh>
    <phoneticPr fontId="4"/>
  </si>
  <si>
    <t>定員一人当たり加算額</t>
    <rPh sb="0" eb="2">
      <t>テイイン</t>
    </rPh>
    <rPh sb="2" eb="4">
      <t>ヒトリ</t>
    </rPh>
    <rPh sb="4" eb="5">
      <t>ア</t>
    </rPh>
    <rPh sb="7" eb="10">
      <t>カサンガク</t>
    </rPh>
    <phoneticPr fontId="4"/>
  </si>
  <si>
    <t>看護小規模多機能</t>
    <rPh sb="0" eb="2">
      <t>カンゴ</t>
    </rPh>
    <phoneticPr fontId="4"/>
  </si>
  <si>
    <t>認知症高齢者GH</t>
    <rPh sb="0" eb="3">
      <t>ニンチショウ</t>
    </rPh>
    <rPh sb="3" eb="6">
      <t>コウレイシャ</t>
    </rPh>
    <phoneticPr fontId="4"/>
  </si>
  <si>
    <t>小規模多機能</t>
    <rPh sb="0" eb="3">
      <t>ショウキボ</t>
    </rPh>
    <rPh sb="3" eb="6">
      <t>タキノウ</t>
    </rPh>
    <phoneticPr fontId="4"/>
  </si>
  <si>
    <t>認知症対応型デイ</t>
    <rPh sb="0" eb="3">
      <t>ニンチショウ</t>
    </rPh>
    <rPh sb="3" eb="5">
      <t>タイオウ</t>
    </rPh>
    <rPh sb="5" eb="6">
      <t>ガタ</t>
    </rPh>
    <phoneticPr fontId="4"/>
  </si>
  <si>
    <t>介護予防拠点</t>
    <rPh sb="0" eb="2">
      <t>カイゴ</t>
    </rPh>
    <rPh sb="2" eb="4">
      <t>ヨボウ</t>
    </rPh>
    <rPh sb="4" eb="6">
      <t>キョテン</t>
    </rPh>
    <phoneticPr fontId="4"/>
  </si>
  <si>
    <t>訪問看護ステーション</t>
    <rPh sb="0" eb="2">
      <t>ホウモン</t>
    </rPh>
    <rPh sb="2" eb="4">
      <t>カンゴ</t>
    </rPh>
    <phoneticPr fontId="4"/>
  </si>
  <si>
    <t>夜間対応型訪問介護</t>
    <rPh sb="0" eb="2">
      <t>ヤカン</t>
    </rPh>
    <rPh sb="2" eb="5">
      <t>タイオウガタ</t>
    </rPh>
    <rPh sb="5" eb="7">
      <t>ホウモン</t>
    </rPh>
    <rPh sb="7" eb="9">
      <t>カイゴ</t>
    </rPh>
    <phoneticPr fontId="4"/>
  </si>
  <si>
    <t>定期巡回</t>
    <rPh sb="0" eb="2">
      <t>テイキ</t>
    </rPh>
    <rPh sb="2" eb="4">
      <t>ジュンカイ</t>
    </rPh>
    <phoneticPr fontId="4"/>
  </si>
  <si>
    <t>地域包括支援センター</t>
    <rPh sb="0" eb="2">
      <t>チイキ</t>
    </rPh>
    <rPh sb="2" eb="4">
      <t>ホウカツ</t>
    </rPh>
    <rPh sb="4" eb="6">
      <t>シエン</t>
    </rPh>
    <phoneticPr fontId="4"/>
  </si>
  <si>
    <t>合計</t>
    <rPh sb="0" eb="2">
      <t>ゴウケイ</t>
    </rPh>
    <phoneticPr fontId="4"/>
  </si>
  <si>
    <t>（仮称）</t>
    <rPh sb="1" eb="3">
      <t>カショウ</t>
    </rPh>
    <phoneticPr fontId="1"/>
  </si>
  <si>
    <t>（福）</t>
    <rPh sb="1" eb="2">
      <t>フク</t>
    </rPh>
    <phoneticPr fontId="1"/>
  </si>
  <si>
    <t>補助金算出表</t>
    <rPh sb="0" eb="2">
      <t>ホジョ</t>
    </rPh>
    <rPh sb="2" eb="3">
      <t>キン</t>
    </rPh>
    <rPh sb="3" eb="5">
      <t>サンシュツ</t>
    </rPh>
    <rPh sb="5" eb="6">
      <t>ヒョウ</t>
    </rPh>
    <phoneticPr fontId="4"/>
  </si>
  <si>
    <t>　　　　　　　　造　地下　階・地上　階建</t>
    <phoneticPr fontId="1"/>
  </si>
  <si>
    <t>補助事業完了予定年月日</t>
    <rPh sb="0" eb="2">
      <t>ホジョ</t>
    </rPh>
    <rPh sb="2" eb="4">
      <t>ジギョウ</t>
    </rPh>
    <rPh sb="4" eb="6">
      <t>カンリョウ</t>
    </rPh>
    <rPh sb="6" eb="8">
      <t>ヨテイ</t>
    </rPh>
    <rPh sb="8" eb="11">
      <t>ネンガッピ</t>
    </rPh>
    <phoneticPr fontId="4"/>
  </si>
  <si>
    <t>補助事業提出年度</t>
    <rPh sb="0" eb="2">
      <t>ホジョ</t>
    </rPh>
    <rPh sb="2" eb="4">
      <t>ジギョウ</t>
    </rPh>
    <rPh sb="4" eb="6">
      <t>テイシュツ</t>
    </rPh>
    <rPh sb="6" eb="8">
      <t>ネンド</t>
    </rPh>
    <phoneticPr fontId="4"/>
  </si>
  <si>
    <t>補助事業の初年度内示（予定）の年度</t>
    <rPh sb="0" eb="2">
      <t>ホジョ</t>
    </rPh>
    <rPh sb="2" eb="4">
      <t>ジギョウ</t>
    </rPh>
    <rPh sb="5" eb="8">
      <t>ショネンド</t>
    </rPh>
    <rPh sb="8" eb="10">
      <t>ナイジ</t>
    </rPh>
    <rPh sb="11" eb="13">
      <t>ヨテイ</t>
    </rPh>
    <rPh sb="15" eb="17">
      <t>ネンド</t>
    </rPh>
    <phoneticPr fontId="4"/>
  </si>
  <si>
    <t>運営事業者名</t>
    <rPh sb="0" eb="2">
      <t>ウンエイ</t>
    </rPh>
    <rPh sb="2" eb="5">
      <t>ジギョウシャ</t>
    </rPh>
    <rPh sb="5" eb="6">
      <t>メイ</t>
    </rPh>
    <phoneticPr fontId="1"/>
  </si>
  <si>
    <t>オーナー名</t>
    <rPh sb="4" eb="5">
      <t>メイ</t>
    </rPh>
    <phoneticPr fontId="4"/>
  </si>
  <si>
    <t>（株）</t>
    <rPh sb="1" eb="2">
      <t>カブ</t>
    </rPh>
    <phoneticPr fontId="1"/>
  </si>
  <si>
    <t>特別養護老人ホーム</t>
    <rPh sb="0" eb="2">
      <t>トクベツ</t>
    </rPh>
    <rPh sb="2" eb="4">
      <t>ヨウゴ</t>
    </rPh>
    <rPh sb="4" eb="6">
      <t>ロウジン</t>
    </rPh>
    <phoneticPr fontId="1"/>
  </si>
  <si>
    <t>創設</t>
    <rPh sb="0" eb="2">
      <t>ソウセツ</t>
    </rPh>
    <phoneticPr fontId="1"/>
  </si>
  <si>
    <t>大規模型</t>
    <rPh sb="0" eb="3">
      <t>ダイキボ</t>
    </rPh>
    <rPh sb="3" eb="4">
      <t>ガタ</t>
    </rPh>
    <phoneticPr fontId="1"/>
  </si>
  <si>
    <t>ユニット型</t>
    <rPh sb="4" eb="5">
      <t>ガタ</t>
    </rPh>
    <phoneticPr fontId="1"/>
  </si>
  <si>
    <t>○</t>
  </si>
  <si>
    <r>
      <t xml:space="preserve">Ｈ（Ｆ-Ｇ)       
</t>
    </r>
    <r>
      <rPr>
        <b/>
        <sz val="11"/>
        <rFont val="ＭＳ Ｐゴシック"/>
        <family val="3"/>
        <charset val="128"/>
      </rPr>
      <t>千円未満切捨</t>
    </r>
    <rPh sb="14" eb="15">
      <t>セン</t>
    </rPh>
    <rPh sb="15" eb="16">
      <t>エン</t>
    </rPh>
    <rPh sb="16" eb="18">
      <t>ミマン</t>
    </rPh>
    <rPh sb="18" eb="19">
      <t>キ</t>
    </rPh>
    <rPh sb="19" eb="20">
      <t>ス</t>
    </rPh>
    <phoneticPr fontId="4"/>
  </si>
  <si>
    <r>
      <t xml:space="preserve">Ｈ（Ｆ-Ｇ) 
</t>
    </r>
    <r>
      <rPr>
        <b/>
        <sz val="11"/>
        <rFont val="ＭＳ Ｐゴシック"/>
        <family val="3"/>
        <charset val="128"/>
      </rPr>
      <t>千円未満切捨</t>
    </r>
    <rPh sb="8" eb="9">
      <t>セン</t>
    </rPh>
    <rPh sb="9" eb="10">
      <t>エン</t>
    </rPh>
    <rPh sb="10" eb="12">
      <t>ミマン</t>
    </rPh>
    <rPh sb="12" eb="13">
      <t>キ</t>
    </rPh>
    <rPh sb="13" eb="14">
      <t>ス</t>
    </rPh>
    <phoneticPr fontId="4"/>
  </si>
  <si>
    <t>令和　　年度</t>
    <rPh sb="0" eb="1">
      <t>レイ</t>
    </rPh>
    <rPh sb="1" eb="2">
      <t>ワ</t>
    </rPh>
    <rPh sb="4" eb="5">
      <t>ネン</t>
    </rPh>
    <rPh sb="5" eb="6">
      <t>ド</t>
    </rPh>
    <phoneticPr fontId="4"/>
  </si>
  <si>
    <t>令和　　年　　月　　日</t>
    <rPh sb="0" eb="1">
      <t>レイ</t>
    </rPh>
    <rPh sb="1" eb="2">
      <t>ワ</t>
    </rPh>
    <phoneticPr fontId="1"/>
  </si>
  <si>
    <t>令和　　年　　月　　日</t>
    <rPh sb="0" eb="1">
      <t>レイ</t>
    </rPh>
    <rPh sb="1" eb="2">
      <t>ワ</t>
    </rPh>
    <rPh sb="4" eb="5">
      <t>ネン</t>
    </rPh>
    <rPh sb="7" eb="8">
      <t>ツキ</t>
    </rPh>
    <rPh sb="10" eb="11">
      <t>ヒ</t>
    </rPh>
    <phoneticPr fontId="4"/>
  </si>
  <si>
    <t>（仮称）特別養護老人ホーム○○</t>
    <rPh sb="1" eb="3">
      <t>カショウ</t>
    </rPh>
    <rPh sb="4" eb="6">
      <t>トクベツ</t>
    </rPh>
    <rPh sb="6" eb="8">
      <t>ヨウゴ</t>
    </rPh>
    <rPh sb="8" eb="10">
      <t>ロウジン</t>
    </rPh>
    <phoneticPr fontId="4"/>
  </si>
  <si>
    <t>法　　　　人　　　　名</t>
    <rPh sb="0" eb="1">
      <t>ホウ</t>
    </rPh>
    <rPh sb="5" eb="6">
      <t>ジン</t>
    </rPh>
    <rPh sb="10" eb="11">
      <t>メイ</t>
    </rPh>
    <phoneticPr fontId="4"/>
  </si>
  <si>
    <t>（福）▲▲会</t>
    <rPh sb="1" eb="2">
      <t>フク</t>
    </rPh>
    <rPh sb="5" eb="6">
      <t>カイ</t>
    </rPh>
    <phoneticPr fontId="4"/>
  </si>
  <si>
    <t>令和6年度</t>
    <rPh sb="0" eb="1">
      <t>レイ</t>
    </rPh>
    <rPh sb="1" eb="2">
      <t>ワ</t>
    </rPh>
    <rPh sb="3" eb="4">
      <t>ネン</t>
    </rPh>
    <rPh sb="4" eb="5">
      <t>ド</t>
    </rPh>
    <phoneticPr fontId="4"/>
  </si>
  <si>
    <t>東京都××区××１２３番４</t>
    <phoneticPr fontId="4"/>
  </si>
  <si>
    <t>鉄筋コンクリート造　地下　1階・地上　4階建</t>
    <rPh sb="0" eb="2">
      <t>テッキン</t>
    </rPh>
    <phoneticPr fontId="4"/>
  </si>
  <si>
    <t>特別養護老人ホーム</t>
    <rPh sb="0" eb="2">
      <t>トクベツ</t>
    </rPh>
    <rPh sb="2" eb="4">
      <t>ヨウゴ</t>
    </rPh>
    <rPh sb="4" eb="6">
      <t>ロウジン</t>
    </rPh>
    <phoneticPr fontId="4"/>
  </si>
  <si>
    <t>創設</t>
    <phoneticPr fontId="4"/>
  </si>
  <si>
    <t>ユニット型</t>
    <phoneticPr fontId="4"/>
  </si>
  <si>
    <t>大規模型</t>
    <phoneticPr fontId="4"/>
  </si>
  <si>
    <t>　</t>
    <phoneticPr fontId="4"/>
  </si>
  <si>
    <t>令和7年度…　　％　　／　　令和8年度…　　％</t>
    <rPh sb="0" eb="1">
      <t>レイ</t>
    </rPh>
    <rPh sb="1" eb="2">
      <t>ワ</t>
    </rPh>
    <rPh sb="3" eb="5">
      <t>ネンド</t>
    </rPh>
    <rPh sb="5" eb="7">
      <t>ヘイネンド</t>
    </rPh>
    <rPh sb="14" eb="15">
      <t>レイ</t>
    </rPh>
    <rPh sb="15" eb="16">
      <t>ワ</t>
    </rPh>
    <rPh sb="17" eb="19">
      <t>ネンド</t>
    </rPh>
    <phoneticPr fontId="4"/>
  </si>
  <si>
    <t>令和7年度…25％　／令和8年度…70％　／令和9年度…5％</t>
    <rPh sb="0" eb="1">
      <t>レイ</t>
    </rPh>
    <rPh sb="1" eb="2">
      <t>ワ</t>
    </rPh>
    <rPh sb="3" eb="5">
      <t>ネンド</t>
    </rPh>
    <rPh sb="11" eb="12">
      <t>レイ</t>
    </rPh>
    <rPh sb="12" eb="13">
      <t>ワ</t>
    </rPh>
    <rPh sb="14" eb="16">
      <t>ネンド</t>
    </rPh>
    <phoneticPr fontId="4"/>
  </si>
  <si>
    <t>令和7年度</t>
    <rPh sb="0" eb="1">
      <t>レイ</t>
    </rPh>
    <rPh sb="1" eb="2">
      <t>ワ</t>
    </rPh>
    <rPh sb="3" eb="4">
      <t>ネン</t>
    </rPh>
    <rPh sb="4" eb="5">
      <t>ド</t>
    </rPh>
    <phoneticPr fontId="4"/>
  </si>
  <si>
    <t>令和8年12月15日</t>
    <rPh sb="0" eb="1">
      <t>レイ</t>
    </rPh>
    <rPh sb="1" eb="2">
      <t>ワ</t>
    </rPh>
    <phoneticPr fontId="4"/>
  </si>
  <si>
    <t>令和9年4月1日</t>
    <rPh sb="0" eb="1">
      <t>レイ</t>
    </rPh>
    <rPh sb="1" eb="2">
      <t>ワ</t>
    </rPh>
    <rPh sb="3" eb="4">
      <t>ネン</t>
    </rPh>
    <rPh sb="5" eb="6">
      <t>ツキ</t>
    </rPh>
    <rPh sb="7" eb="8">
      <t>ヒ</t>
    </rPh>
    <phoneticPr fontId="4"/>
  </si>
  <si>
    <t>物価調整額</t>
    <rPh sb="0" eb="5">
      <t>ブッカチョウセイガク</t>
    </rPh>
    <phoneticPr fontId="4"/>
  </si>
  <si>
    <t>物価調整額</t>
    <rPh sb="0" eb="2">
      <t>ブッカ</t>
    </rPh>
    <rPh sb="2" eb="4">
      <t>チョウセイ</t>
    </rPh>
    <rPh sb="4" eb="5">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</si>
</sst>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F400]h:mm:ss\ AM/PM"/>
    <numFmt numFmtId="178" formatCode="#,000;\-0;0"/>
  </numFmts>
  <fonts count="22"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b/>
      <sz val="20"/>
      <name val="ＭＳ Ｐゴシック"/>
      <family val="3"/>
      <charset val="128"/>
    </font>
    <font>
      <sz val="6"/>
      <name val="ＭＳ Ｐゴシック"/>
      <family val="3"/>
      <charset val="128"/>
    </font>
    <font>
      <sz val="13"/>
      <name val="ＭＳ Ｐゴシック"/>
      <family val="3"/>
      <charset val="128"/>
    </font>
    <font>
      <b/>
      <sz val="14"/>
      <name val="ＭＳ Ｐゴシック"/>
      <family val="3"/>
      <charset val="128"/>
    </font>
    <font>
      <sz val="14"/>
      <name val="ＭＳ Ｐゴシック"/>
      <family val="3"/>
      <charset val="128"/>
    </font>
    <font>
      <sz val="12"/>
      <name val="ＭＳ Ｐゴシック"/>
      <family val="3"/>
      <charset val="128"/>
    </font>
    <font>
      <b/>
      <sz val="13"/>
      <name val="ＭＳ Ｐゴシック"/>
      <family val="3"/>
      <charset val="128"/>
    </font>
    <font>
      <sz val="13"/>
      <name val="ＭＳ ゴシック"/>
      <family val="3"/>
      <charset val="128"/>
    </font>
    <font>
      <sz val="8"/>
      <name val="ＭＳ ゴシック"/>
      <family val="3"/>
      <charset val="128"/>
    </font>
    <font>
      <b/>
      <sz val="11"/>
      <name val="ＭＳ Ｐゴシック"/>
      <family val="3"/>
      <charset val="128"/>
    </font>
    <font>
      <b/>
      <u/>
      <sz val="13"/>
      <name val="ＭＳ Ｐゴシック"/>
      <family val="3"/>
      <charset val="128"/>
    </font>
    <font>
      <b/>
      <sz val="12"/>
      <name val="ＭＳ Ｐゴシック"/>
      <family val="3"/>
      <charset val="128"/>
    </font>
    <font>
      <b/>
      <sz val="8"/>
      <name val="ＭＳ Ｐゴシック"/>
      <family val="3"/>
      <charset val="128"/>
    </font>
    <font>
      <sz val="8"/>
      <name val="ＭＳ Ｐゴシック"/>
      <family val="3"/>
      <charset val="128"/>
    </font>
    <font>
      <sz val="18"/>
      <color indexed="81"/>
      <name val="ＭＳ Ｐゴシック"/>
      <family val="3"/>
      <charset val="128"/>
    </font>
    <font>
      <sz val="9"/>
      <color indexed="81"/>
      <name val="ＭＳ Ｐゴシック"/>
      <family val="3"/>
      <charset val="128"/>
    </font>
    <font>
      <sz val="20"/>
      <color indexed="81"/>
      <name val="HG丸ｺﾞｼｯｸM-PRO"/>
      <family val="3"/>
      <charset val="128"/>
    </font>
    <font>
      <b/>
      <sz val="18"/>
      <color indexed="81"/>
      <name val="ＭＳ Ｐゴシック"/>
      <family val="3"/>
      <charset val="128"/>
    </font>
    <font>
      <sz val="13"/>
      <color theme="1"/>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rgb="FFCCFFCC"/>
        <bgColor indexed="64"/>
      </patternFill>
    </fill>
    <fill>
      <patternFill patternType="solid">
        <fgColor theme="0"/>
        <bgColor indexed="64"/>
      </patternFill>
    </fill>
  </fills>
  <borders count="9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style="thin">
        <color indexed="64"/>
      </bottom>
      <diagonal/>
    </border>
    <border diagonalUp="1">
      <left style="thin">
        <color indexed="64"/>
      </left>
      <right/>
      <top/>
      <bottom style="medium">
        <color indexed="64"/>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bottom style="medium">
        <color indexed="64"/>
      </bottom>
      <diagonal/>
    </border>
    <border diagonalUp="1">
      <left/>
      <right style="thin">
        <color indexed="64"/>
      </right>
      <top/>
      <bottom style="medium">
        <color indexed="64"/>
      </bottom>
      <diagonal style="thin">
        <color indexed="64"/>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diagonalUp="1">
      <left style="thin">
        <color indexed="64"/>
      </left>
      <right style="thin">
        <color indexed="64"/>
      </right>
      <top style="medium">
        <color indexed="64"/>
      </top>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diagonal style="thin">
        <color indexed="64"/>
      </diagonal>
    </border>
    <border diagonalUp="1">
      <left style="medium">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 diagonalUp="1">
      <left style="medium">
        <color indexed="64"/>
      </left>
      <right style="medium">
        <color indexed="64"/>
      </right>
      <top style="medium">
        <color indexed="64"/>
      </top>
      <bottom/>
      <diagonal style="thin">
        <color indexed="64"/>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medium">
        <color indexed="64"/>
      </right>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diagonalUp="1">
      <left style="thin">
        <color indexed="64"/>
      </left>
      <right style="thin">
        <color indexed="64"/>
      </right>
      <top/>
      <bottom/>
      <diagonal style="thin">
        <color indexed="64"/>
      </diagonal>
    </border>
  </borders>
  <cellStyleXfs count="3">
    <xf numFmtId="0" fontId="0" fillId="0" borderId="0">
      <alignment vertical="center"/>
    </xf>
    <xf numFmtId="0" fontId="2" fillId="0" borderId="0"/>
    <xf numFmtId="38" fontId="2" fillId="0" borderId="0" applyFont="0" applyFill="0" applyBorder="0" applyAlignment="0" applyProtection="0"/>
  </cellStyleXfs>
  <cellXfs count="433">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Alignment="1">
      <alignment horizontal="center" vertical="center"/>
    </xf>
    <xf numFmtId="0" fontId="2" fillId="0" borderId="0" xfId="1" applyFont="1"/>
    <xf numFmtId="0" fontId="5" fillId="0" borderId="0" xfId="1" applyFont="1" applyAlignment="1">
      <alignment vertical="center"/>
    </xf>
    <xf numFmtId="0" fontId="2" fillId="0" borderId="0" xfId="1" applyFont="1" applyBorder="1" applyAlignment="1">
      <alignment vertical="center"/>
    </xf>
    <xf numFmtId="0" fontId="2" fillId="0" borderId="0" xfId="1" applyFont="1" applyBorder="1" applyAlignment="1" applyProtection="1">
      <alignment vertical="center"/>
      <protection locked="0"/>
    </xf>
    <xf numFmtId="0" fontId="2" fillId="0" borderId="0" xfId="1" applyFont="1" applyFill="1" applyBorder="1"/>
    <xf numFmtId="0" fontId="5" fillId="0" borderId="0" xfId="1" applyFont="1"/>
    <xf numFmtId="0" fontId="2" fillId="0" borderId="0" xfId="1" applyFont="1" applyFill="1" applyBorder="1" applyAlignment="1">
      <alignment vertical="center"/>
    </xf>
    <xf numFmtId="0" fontId="2" fillId="0" borderId="0" xfId="1" applyFont="1" applyAlignment="1">
      <alignment horizontal="right" vertical="center"/>
    </xf>
    <xf numFmtId="0" fontId="2" fillId="0" borderId="0" xfId="1" applyFont="1" applyFill="1" applyBorder="1" applyAlignment="1">
      <alignment horizontal="right" vertical="center"/>
    </xf>
    <xf numFmtId="0" fontId="2" fillId="0" borderId="0" xfId="1" applyFont="1" applyFill="1" applyAlignment="1">
      <alignment vertical="center"/>
    </xf>
    <xf numFmtId="0" fontId="2" fillId="0" borderId="0" xfId="1" applyFont="1" applyAlignment="1" applyProtection="1">
      <alignment vertical="center"/>
      <protection locked="0"/>
    </xf>
    <xf numFmtId="0" fontId="5" fillId="2" borderId="22"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8" fillId="2" borderId="26"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0" borderId="26" xfId="1" applyFont="1" applyFill="1" applyBorder="1" applyAlignment="1" applyProtection="1">
      <alignment horizontal="center" vertical="center" wrapText="1"/>
      <protection locked="0"/>
    </xf>
    <xf numFmtId="0" fontId="9" fillId="2" borderId="27"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30" xfId="1" applyFont="1" applyFill="1" applyBorder="1" applyAlignment="1" applyProtection="1">
      <alignment horizontal="center" vertical="center" wrapText="1"/>
      <protection locked="0"/>
    </xf>
    <xf numFmtId="0" fontId="5" fillId="2" borderId="30"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31" xfId="1" applyFont="1" applyFill="1" applyBorder="1" applyAlignment="1">
      <alignment horizontal="center" vertical="center" wrapText="1"/>
    </xf>
    <xf numFmtId="0" fontId="10" fillId="2" borderId="16" xfId="1" applyFont="1" applyFill="1" applyBorder="1" applyAlignment="1">
      <alignment horizontal="center"/>
    </xf>
    <xf numFmtId="0" fontId="10" fillId="2" borderId="17" xfId="1" applyFont="1" applyFill="1" applyBorder="1" applyAlignment="1">
      <alignment horizontal="center"/>
    </xf>
    <xf numFmtId="0" fontId="10" fillId="2" borderId="33"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2" borderId="34" xfId="1" applyFont="1" applyFill="1" applyBorder="1" applyAlignment="1">
      <alignment horizontal="center" vertical="center" wrapText="1"/>
    </xf>
    <xf numFmtId="0" fontId="10" fillId="0" borderId="30" xfId="1" applyFont="1" applyFill="1" applyBorder="1" applyAlignment="1" applyProtection="1">
      <alignment horizontal="center" vertical="center" wrapText="1"/>
      <protection locked="0"/>
    </xf>
    <xf numFmtId="0" fontId="9" fillId="2" borderId="35" xfId="1" applyFont="1" applyFill="1" applyBorder="1" applyAlignment="1" applyProtection="1">
      <alignment horizontal="center" vertical="center" wrapText="1"/>
      <protection locked="0"/>
    </xf>
    <xf numFmtId="0" fontId="5" fillId="0" borderId="22" xfId="1" applyFont="1" applyFill="1" applyBorder="1" applyAlignment="1" applyProtection="1">
      <alignment horizontal="center" vertical="center"/>
      <protection locked="0"/>
    </xf>
    <xf numFmtId="0" fontId="5" fillId="0" borderId="4" xfId="1" applyFont="1" applyFill="1" applyBorder="1" applyAlignment="1">
      <alignment vertical="center" shrinkToFit="1"/>
    </xf>
    <xf numFmtId="0" fontId="5" fillId="0" borderId="36" xfId="1" applyFont="1" applyFill="1" applyBorder="1" applyAlignment="1">
      <alignment vertical="center" shrinkToFit="1"/>
    </xf>
    <xf numFmtId="0" fontId="5" fillId="0" borderId="37" xfId="1" applyFont="1" applyFill="1" applyBorder="1" applyAlignment="1" applyProtection="1">
      <alignment horizontal="center" vertical="center" shrinkToFit="1"/>
      <protection locked="0"/>
    </xf>
    <xf numFmtId="0" fontId="5" fillId="0" borderId="14" xfId="1" applyFont="1" applyFill="1" applyBorder="1" applyAlignment="1" applyProtection="1">
      <alignment horizontal="center" vertical="center" shrinkToFit="1"/>
      <protection locked="0"/>
    </xf>
    <xf numFmtId="0" fontId="5" fillId="0" borderId="4" xfId="1" applyFont="1" applyFill="1" applyBorder="1" applyAlignment="1">
      <alignment horizontal="center" vertical="center" shrinkToFit="1"/>
    </xf>
    <xf numFmtId="176" fontId="5" fillId="0" borderId="41" xfId="2" applyNumberFormat="1" applyFont="1" applyFill="1" applyBorder="1" applyAlignment="1">
      <alignment horizontal="right" vertical="center" shrinkToFit="1"/>
    </xf>
    <xf numFmtId="38" fontId="8" fillId="0" borderId="24" xfId="2" applyFont="1" applyFill="1" applyBorder="1" applyAlignment="1">
      <alignment horizontal="center" vertical="center" shrinkToFit="1"/>
    </xf>
    <xf numFmtId="38" fontId="8" fillId="0" borderId="23" xfId="2" applyFont="1" applyFill="1" applyBorder="1" applyAlignment="1">
      <alignment horizontal="center" vertical="center" shrinkToFit="1"/>
    </xf>
    <xf numFmtId="38" fontId="8" fillId="0" borderId="43" xfId="2" applyFont="1" applyFill="1" applyBorder="1" applyAlignment="1">
      <alignment horizontal="center" vertical="center" shrinkToFit="1"/>
    </xf>
    <xf numFmtId="38" fontId="5" fillId="0" borderId="4" xfId="2" applyFont="1" applyFill="1" applyBorder="1" applyAlignment="1" applyProtection="1">
      <alignment vertical="center" shrinkToFit="1"/>
      <protection locked="0"/>
    </xf>
    <xf numFmtId="38" fontId="9" fillId="0" borderId="0" xfId="2" applyFont="1" applyFill="1" applyBorder="1" applyAlignment="1">
      <alignment vertical="center"/>
    </xf>
    <xf numFmtId="0" fontId="5" fillId="0" borderId="44" xfId="1" applyFont="1" applyFill="1" applyBorder="1" applyAlignment="1" applyProtection="1">
      <alignment horizontal="center" vertical="center"/>
      <protection locked="0"/>
    </xf>
    <xf numFmtId="0" fontId="5" fillId="0" borderId="45" xfId="1" applyFont="1" applyFill="1" applyBorder="1" applyAlignment="1">
      <alignment vertical="center" shrinkToFit="1"/>
    </xf>
    <xf numFmtId="0" fontId="5" fillId="0" borderId="46" xfId="1" applyFont="1" applyFill="1" applyBorder="1" applyAlignment="1">
      <alignment vertical="center" shrinkToFit="1"/>
    </xf>
    <xf numFmtId="0" fontId="5" fillId="0" borderId="47" xfId="1" applyFont="1" applyFill="1" applyBorder="1" applyAlignment="1" applyProtection="1">
      <alignment horizontal="center" vertical="center" shrinkToFit="1"/>
      <protection locked="0"/>
    </xf>
    <xf numFmtId="0" fontId="5" fillId="0" borderId="10" xfId="1" applyFont="1" applyFill="1" applyBorder="1" applyAlignment="1" applyProtection="1">
      <alignment horizontal="center" vertical="center" shrinkToFit="1"/>
      <protection locked="0"/>
    </xf>
    <xf numFmtId="0" fontId="5" fillId="0" borderId="10" xfId="1" applyFont="1" applyFill="1" applyBorder="1" applyAlignment="1">
      <alignment horizontal="center" vertical="center" shrinkToFit="1"/>
    </xf>
    <xf numFmtId="176" fontId="5" fillId="0" borderId="51" xfId="2" applyNumberFormat="1" applyFont="1" applyFill="1" applyBorder="1" applyAlignment="1">
      <alignment horizontal="right" vertical="center" shrinkToFit="1"/>
    </xf>
    <xf numFmtId="38" fontId="8" fillId="0" borderId="52" xfId="2" applyFont="1" applyFill="1" applyBorder="1" applyAlignment="1">
      <alignment horizontal="center" vertical="center" shrinkToFit="1"/>
    </xf>
    <xf numFmtId="38" fontId="8" fillId="0" borderId="45" xfId="2" applyFont="1" applyFill="1" applyBorder="1" applyAlignment="1">
      <alignment horizontal="center" vertical="center" shrinkToFit="1"/>
    </xf>
    <xf numFmtId="38" fontId="8" fillId="0" borderId="53" xfId="2" applyFont="1" applyFill="1" applyBorder="1" applyAlignment="1">
      <alignment horizontal="center" vertical="center" shrinkToFit="1"/>
    </xf>
    <xf numFmtId="176" fontId="5" fillId="3" borderId="51" xfId="2" applyNumberFormat="1" applyFont="1" applyFill="1" applyBorder="1" applyAlignment="1">
      <alignment horizontal="right" vertical="center" shrinkToFit="1"/>
    </xf>
    <xf numFmtId="38" fontId="5" fillId="0" borderId="45" xfId="2" applyFont="1" applyFill="1" applyBorder="1" applyAlignment="1" applyProtection="1">
      <alignment vertical="center" shrinkToFit="1"/>
      <protection locked="0"/>
    </xf>
    <xf numFmtId="0" fontId="5" fillId="0" borderId="6" xfId="1" applyFont="1" applyFill="1" applyBorder="1" applyAlignment="1">
      <alignment vertical="center" shrinkToFit="1"/>
    </xf>
    <xf numFmtId="0" fontId="5" fillId="0" borderId="6" xfId="1" applyFont="1" applyFill="1" applyBorder="1" applyAlignment="1" applyProtection="1">
      <alignment horizontal="center" vertical="center" shrinkToFit="1"/>
      <protection locked="0"/>
    </xf>
    <xf numFmtId="0" fontId="5" fillId="0" borderId="13" xfId="1" applyFont="1" applyFill="1" applyBorder="1" applyAlignment="1" applyProtection="1">
      <alignment horizontal="center" vertical="center" shrinkToFit="1"/>
      <protection locked="0"/>
    </xf>
    <xf numFmtId="0" fontId="5" fillId="0" borderId="55" xfId="1" applyFont="1" applyFill="1" applyBorder="1" applyAlignment="1">
      <alignment horizontal="center" vertical="center" shrinkToFit="1"/>
    </xf>
    <xf numFmtId="38" fontId="8" fillId="0" borderId="13" xfId="2" applyFont="1" applyFill="1" applyBorder="1" applyAlignment="1">
      <alignment horizontal="center" vertical="center" shrinkToFit="1"/>
    </xf>
    <xf numFmtId="38" fontId="5" fillId="0" borderId="13" xfId="2" applyFont="1" applyFill="1" applyBorder="1" applyAlignment="1" applyProtection="1">
      <alignment vertical="center" shrinkToFit="1"/>
      <protection locked="0"/>
    </xf>
    <xf numFmtId="0" fontId="5" fillId="0" borderId="56" xfId="1" applyFont="1" applyFill="1" applyBorder="1" applyAlignment="1">
      <alignment horizontal="center" vertical="center" shrinkToFit="1"/>
    </xf>
    <xf numFmtId="176" fontId="5" fillId="0" borderId="7" xfId="2" applyNumberFormat="1" applyFont="1" applyFill="1" applyBorder="1" applyAlignment="1">
      <alignment horizontal="right" vertical="center" shrinkToFit="1"/>
    </xf>
    <xf numFmtId="38" fontId="8" fillId="0" borderId="9" xfId="2" applyFont="1" applyFill="1" applyBorder="1" applyAlignment="1">
      <alignment horizontal="center" vertical="center" shrinkToFit="1"/>
    </xf>
    <xf numFmtId="38" fontId="8" fillId="0" borderId="12" xfId="2" applyFont="1" applyFill="1" applyBorder="1" applyAlignment="1">
      <alignment horizontal="center" vertical="center" shrinkToFit="1"/>
    </xf>
    <xf numFmtId="176" fontId="5" fillId="3" borderId="7" xfId="2" applyNumberFormat="1" applyFont="1" applyFill="1" applyBorder="1" applyAlignment="1">
      <alignment horizontal="right" vertical="center" shrinkToFit="1"/>
    </xf>
    <xf numFmtId="0" fontId="5" fillId="0" borderId="14" xfId="1" applyFont="1" applyFill="1" applyBorder="1" applyAlignment="1">
      <alignment horizontal="center" vertical="center" shrinkToFit="1"/>
    </xf>
    <xf numFmtId="0" fontId="5" fillId="0" borderId="58" xfId="1" applyFont="1" applyFill="1" applyBorder="1" applyAlignment="1" applyProtection="1">
      <alignment horizontal="center" vertical="center" shrinkToFit="1"/>
      <protection locked="0"/>
    </xf>
    <xf numFmtId="0" fontId="5" fillId="0" borderId="13" xfId="1" applyFont="1" applyFill="1" applyBorder="1" applyAlignment="1">
      <alignment horizontal="center" vertical="center" shrinkToFit="1"/>
    </xf>
    <xf numFmtId="0" fontId="5" fillId="0" borderId="44" xfId="1" applyFont="1" applyFill="1" applyBorder="1" applyAlignment="1" applyProtection="1">
      <alignment horizontal="center" vertical="top" textRotation="255"/>
      <protection locked="0"/>
    </xf>
    <xf numFmtId="0" fontId="5" fillId="0" borderId="32" xfId="1" applyFont="1" applyFill="1" applyBorder="1" applyAlignment="1" applyProtection="1">
      <alignment horizontal="center" vertical="center" shrinkToFit="1"/>
      <protection locked="0"/>
    </xf>
    <xf numFmtId="0" fontId="5" fillId="0" borderId="60" xfId="1" applyFont="1" applyFill="1" applyBorder="1" applyAlignment="1">
      <alignment horizontal="center" vertical="center" shrinkToFit="1"/>
    </xf>
    <xf numFmtId="176" fontId="5" fillId="0" borderId="64" xfId="2" applyNumberFormat="1" applyFont="1" applyFill="1" applyBorder="1" applyAlignment="1">
      <alignment horizontal="right" vertical="center" shrinkToFit="1"/>
    </xf>
    <xf numFmtId="38" fontId="8" fillId="0" borderId="29" xfId="2" applyFont="1" applyFill="1" applyBorder="1" applyAlignment="1">
      <alignment horizontal="center" vertical="center" shrinkToFit="1"/>
    </xf>
    <xf numFmtId="38" fontId="8" fillId="0" borderId="19" xfId="2" applyFont="1" applyFill="1" applyBorder="1" applyAlignment="1">
      <alignment horizontal="center" vertical="center" shrinkToFit="1"/>
    </xf>
    <xf numFmtId="38" fontId="8" fillId="0" borderId="66" xfId="2" applyFont="1" applyFill="1" applyBorder="1" applyAlignment="1">
      <alignment horizontal="center" vertical="center" shrinkToFit="1"/>
    </xf>
    <xf numFmtId="0" fontId="5" fillId="0" borderId="33" xfId="1" applyFont="1" applyBorder="1" applyAlignment="1" applyProtection="1">
      <alignment vertical="center" shrinkToFit="1"/>
      <protection locked="0"/>
    </xf>
    <xf numFmtId="38" fontId="5" fillId="0" borderId="0" xfId="2" applyFont="1" applyFill="1" applyBorder="1" applyAlignment="1">
      <alignment horizontal="center" vertical="center"/>
    </xf>
    <xf numFmtId="0" fontId="5" fillId="0" borderId="28" xfId="1" applyFont="1" applyFill="1" applyBorder="1" applyAlignment="1" applyProtection="1">
      <alignment horizontal="center" vertical="top" textRotation="255"/>
      <protection locked="0"/>
    </xf>
    <xf numFmtId="176" fontId="5" fillId="0" borderId="21" xfId="1" applyNumberFormat="1" applyFont="1" applyFill="1" applyBorder="1" applyAlignment="1">
      <alignment horizontal="right" vertical="center" shrinkToFit="1"/>
    </xf>
    <xf numFmtId="38" fontId="8" fillId="0" borderId="83" xfId="2" applyFont="1" applyFill="1" applyBorder="1" applyAlignment="1">
      <alignment horizontal="center" vertical="center"/>
    </xf>
    <xf numFmtId="176" fontId="5" fillId="0" borderId="32" xfId="2" applyNumberFormat="1" applyFont="1" applyFill="1" applyBorder="1" applyAlignment="1" applyProtection="1">
      <alignment horizontal="right" vertical="center" shrinkToFit="1"/>
      <protection locked="0"/>
    </xf>
    <xf numFmtId="0" fontId="5" fillId="0" borderId="0" xfId="1" applyFont="1" applyFill="1" applyBorder="1" applyAlignment="1" applyProtection="1">
      <alignment horizontal="center" vertical="top" textRotation="255"/>
      <protection locked="0"/>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38" fontId="5" fillId="0" borderId="0" xfId="2" applyFont="1" applyFill="1" applyBorder="1" applyAlignment="1">
      <alignment vertical="center"/>
    </xf>
    <xf numFmtId="38" fontId="5" fillId="0" borderId="0" xfId="2" applyFont="1" applyFill="1" applyBorder="1" applyAlignment="1" applyProtection="1">
      <alignment vertical="center"/>
      <protection locked="0"/>
    </xf>
    <xf numFmtId="0" fontId="5" fillId="0" borderId="36" xfId="1" applyFont="1" applyFill="1" applyBorder="1" applyAlignment="1" applyProtection="1">
      <alignment horizontal="center" vertical="center" shrinkToFit="1"/>
      <protection locked="0"/>
    </xf>
    <xf numFmtId="0" fontId="5" fillId="0" borderId="4" xfId="1" applyFont="1" applyFill="1" applyBorder="1" applyAlignment="1" applyProtection="1">
      <alignment horizontal="center" vertical="center" shrinkToFit="1"/>
      <protection locked="0"/>
    </xf>
    <xf numFmtId="0" fontId="5" fillId="0" borderId="13" xfId="1" applyFont="1" applyFill="1" applyBorder="1" applyAlignment="1">
      <alignment vertical="center" shrinkToFit="1"/>
    </xf>
    <xf numFmtId="0" fontId="5" fillId="0" borderId="0" xfId="1" applyFont="1" applyFill="1" applyBorder="1" applyAlignment="1">
      <alignment horizontal="left"/>
    </xf>
    <xf numFmtId="38" fontId="5" fillId="0" borderId="0" xfId="2" applyFont="1" applyFill="1" applyBorder="1" applyAlignment="1" applyProtection="1">
      <alignment horizontal="center" vertical="center"/>
      <protection locked="0"/>
    </xf>
    <xf numFmtId="0" fontId="5" fillId="0" borderId="0" xfId="1" applyFont="1" applyBorder="1" applyAlignment="1" applyProtection="1">
      <protection locked="0"/>
    </xf>
    <xf numFmtId="38" fontId="9" fillId="0" borderId="0" xfId="2" applyFont="1" applyFill="1" applyBorder="1" applyAlignment="1" applyProtection="1">
      <alignment vertical="center"/>
      <protection locked="0"/>
    </xf>
    <xf numFmtId="0" fontId="5" fillId="0" borderId="0" xfId="1" applyFont="1" applyBorder="1" applyProtection="1">
      <protection locked="0"/>
    </xf>
    <xf numFmtId="0" fontId="2" fillId="0" borderId="0" xfId="1" applyFont="1" applyFill="1" applyBorder="1" applyAlignment="1" applyProtection="1">
      <alignment vertical="center"/>
      <protection locked="0"/>
    </xf>
    <xf numFmtId="0" fontId="5" fillId="2" borderId="30" xfId="1" applyFont="1" applyFill="1" applyBorder="1" applyAlignment="1">
      <alignment horizontal="center" vertical="center"/>
    </xf>
    <xf numFmtId="0" fontId="5" fillId="2" borderId="29" xfId="1" applyFont="1" applyFill="1" applyBorder="1" applyAlignment="1">
      <alignment horizontal="center" vertical="center"/>
    </xf>
    <xf numFmtId="0" fontId="13" fillId="0" borderId="0" xfId="1" applyFont="1" applyBorder="1" applyAlignment="1" applyProtection="1">
      <protection locked="0"/>
    </xf>
    <xf numFmtId="0" fontId="5" fillId="0" borderId="44" xfId="1" applyFont="1" applyFill="1" applyBorder="1" applyAlignment="1" applyProtection="1">
      <alignment horizontal="center" vertical="center" shrinkToFit="1"/>
      <protection locked="0"/>
    </xf>
    <xf numFmtId="0" fontId="5" fillId="0" borderId="37" xfId="1" applyFont="1" applyFill="1" applyBorder="1" applyAlignment="1">
      <alignment horizontal="center" vertical="center" shrinkToFit="1"/>
    </xf>
    <xf numFmtId="0" fontId="5" fillId="0" borderId="30" xfId="1" applyFont="1" applyFill="1" applyBorder="1" applyAlignment="1" applyProtection="1">
      <alignment horizontal="center" vertical="center" shrinkToFit="1"/>
      <protection locked="0"/>
    </xf>
    <xf numFmtId="0" fontId="5" fillId="0" borderId="77" xfId="1" applyFont="1" applyFill="1" applyBorder="1" applyAlignment="1">
      <alignment horizontal="center" vertical="center" shrinkToFit="1"/>
    </xf>
    <xf numFmtId="0" fontId="5" fillId="0" borderId="44" xfId="1" applyFont="1" applyFill="1" applyBorder="1" applyAlignment="1" applyProtection="1">
      <alignment horizontal="center" vertical="top" shrinkToFit="1"/>
      <protection locked="0"/>
    </xf>
    <xf numFmtId="176" fontId="5" fillId="0" borderId="67" xfId="1" applyNumberFormat="1" applyFont="1" applyFill="1" applyBorder="1" applyAlignment="1">
      <alignment vertical="center"/>
    </xf>
    <xf numFmtId="176" fontId="5" fillId="0" borderId="37" xfId="1" applyNumberFormat="1" applyFont="1" applyFill="1" applyBorder="1" applyAlignment="1">
      <alignment vertical="center"/>
    </xf>
    <xf numFmtId="0" fontId="5" fillId="0" borderId="44" xfId="1" applyFont="1" applyFill="1" applyBorder="1" applyAlignment="1" applyProtection="1">
      <alignment horizontal="center" vertical="top" textRotation="255" shrinkToFit="1"/>
      <protection locked="0"/>
    </xf>
    <xf numFmtId="176" fontId="5" fillId="0" borderId="6" xfId="1" applyNumberFormat="1" applyFont="1" applyFill="1" applyBorder="1" applyAlignment="1">
      <alignment vertical="center"/>
    </xf>
    <xf numFmtId="0" fontId="5" fillId="0" borderId="28" xfId="1" applyFont="1" applyFill="1" applyBorder="1" applyAlignment="1" applyProtection="1">
      <alignment horizontal="center" vertical="top" textRotation="255" shrinkToFit="1"/>
      <protection locked="0"/>
    </xf>
    <xf numFmtId="176" fontId="5" fillId="0" borderId="0" xfId="1" applyNumberFormat="1" applyFont="1" applyFill="1" applyBorder="1" applyAlignment="1">
      <alignment vertical="center"/>
    </xf>
    <xf numFmtId="0" fontId="5" fillId="0" borderId="0" xfId="1" applyFont="1" applyFill="1" applyBorder="1" applyAlignment="1" applyProtection="1">
      <alignment horizontal="left" vertical="center"/>
      <protection locked="0"/>
    </xf>
    <xf numFmtId="0" fontId="5" fillId="0" borderId="85" xfId="1" applyFont="1" applyFill="1" applyBorder="1" applyAlignment="1">
      <alignment horizontal="center" vertical="center"/>
    </xf>
    <xf numFmtId="0" fontId="5" fillId="0" borderId="83" xfId="1" applyFont="1" applyFill="1" applyBorder="1" applyAlignment="1">
      <alignment horizontal="center" vertical="center" wrapText="1"/>
    </xf>
    <xf numFmtId="0" fontId="2" fillId="0" borderId="0" xfId="1" applyFont="1" applyFill="1" applyAlignment="1">
      <alignment vertical="center" readingOrder="1"/>
    </xf>
    <xf numFmtId="0" fontId="5" fillId="0" borderId="88" xfId="1" applyFont="1" applyBorder="1" applyAlignment="1">
      <alignment vertical="center" shrinkToFit="1"/>
    </xf>
    <xf numFmtId="0" fontId="2" fillId="0" borderId="0" xfId="1" applyFont="1" applyAlignment="1">
      <alignment horizontal="center"/>
    </xf>
    <xf numFmtId="0" fontId="5" fillId="0" borderId="89" xfId="1" applyFont="1" applyBorder="1" applyAlignment="1">
      <alignment vertical="center" shrinkToFit="1"/>
    </xf>
    <xf numFmtId="0" fontId="2" fillId="0" borderId="0" xfId="1" applyFont="1" applyFill="1"/>
    <xf numFmtId="0" fontId="5" fillId="0" borderId="0" xfId="1" applyFont="1" applyBorder="1" applyAlignment="1" applyProtection="1">
      <alignment vertical="center"/>
      <protection locked="0"/>
    </xf>
    <xf numFmtId="0" fontId="2" fillId="0" borderId="0" xfId="1" applyFont="1" applyFill="1" applyBorder="1" applyProtection="1">
      <protection locked="0"/>
    </xf>
    <xf numFmtId="0" fontId="2" fillId="0" borderId="0" xfId="1" applyFont="1" applyBorder="1" applyProtection="1">
      <protection locked="0"/>
    </xf>
    <xf numFmtId="0" fontId="5" fillId="0" borderId="75" xfId="1" applyFont="1" applyBorder="1" applyAlignment="1">
      <alignment vertical="center" shrinkToFit="1"/>
    </xf>
    <xf numFmtId="0" fontId="2" fillId="0" borderId="0" xfId="1" applyFont="1" applyProtection="1">
      <protection locked="0"/>
    </xf>
    <xf numFmtId="0" fontId="2" fillId="0" borderId="0" xfId="1" applyFont="1" applyBorder="1"/>
    <xf numFmtId="0" fontId="2" fillId="0" borderId="0" xfId="1" applyFont="1" applyAlignment="1">
      <alignment vertical="center" readingOrder="1"/>
    </xf>
    <xf numFmtId="0" fontId="5" fillId="0" borderId="16" xfId="1" applyFont="1" applyBorder="1" applyAlignment="1">
      <alignment vertical="center" shrinkToFit="1"/>
    </xf>
    <xf numFmtId="0" fontId="5" fillId="0" borderId="18" xfId="1" applyFont="1" applyBorder="1" applyAlignment="1">
      <alignment horizontal="center" vertical="center"/>
    </xf>
    <xf numFmtId="0" fontId="5" fillId="0" borderId="0" xfId="1" applyFont="1" applyFill="1" applyBorder="1" applyAlignment="1">
      <alignment horizontal="center" vertical="center"/>
    </xf>
    <xf numFmtId="0" fontId="5" fillId="2" borderId="29" xfId="1" applyFont="1" applyFill="1" applyBorder="1" applyAlignment="1">
      <alignment horizontal="center" vertical="center"/>
    </xf>
    <xf numFmtId="0" fontId="5" fillId="0" borderId="37" xfId="1" applyFont="1" applyFill="1" applyBorder="1" applyAlignment="1">
      <alignment horizontal="center" vertical="center" shrinkToFit="1"/>
    </xf>
    <xf numFmtId="0" fontId="5" fillId="0" borderId="13" xfId="1" applyFont="1" applyFill="1" applyBorder="1" applyAlignment="1">
      <alignment horizontal="center" vertical="center" shrinkToFit="1"/>
    </xf>
    <xf numFmtId="38" fontId="5" fillId="0" borderId="0" xfId="2" applyFont="1" applyFill="1" applyBorder="1" applyAlignment="1">
      <alignment horizontal="center" vertical="center"/>
    </xf>
    <xf numFmtId="0" fontId="5" fillId="0" borderId="4" xfId="1" applyFont="1" applyFill="1" applyBorder="1" applyAlignment="1">
      <alignment horizontal="center" vertical="center" shrinkToFit="1"/>
    </xf>
    <xf numFmtId="0" fontId="6" fillId="0" borderId="0" xfId="1" applyFont="1" applyBorder="1" applyAlignment="1">
      <alignment horizontal="left" vertical="center"/>
    </xf>
    <xf numFmtId="0" fontId="5" fillId="0" borderId="0" xfId="1" applyFont="1" applyBorder="1" applyAlignment="1">
      <alignment horizontal="center" vertical="center"/>
    </xf>
    <xf numFmtId="0" fontId="5" fillId="0" borderId="0" xfId="1" applyFont="1" applyAlignment="1">
      <alignment horizontal="right" vertical="center"/>
    </xf>
    <xf numFmtId="0" fontId="5" fillId="0" borderId="0" xfId="1" applyFont="1" applyAlignment="1">
      <alignment horizontal="center" vertical="center"/>
    </xf>
    <xf numFmtId="176" fontId="5" fillId="3" borderId="41" xfId="2" applyNumberFormat="1" applyFont="1" applyFill="1" applyBorder="1" applyAlignment="1">
      <alignment horizontal="right" vertical="center" shrinkToFit="1"/>
    </xf>
    <xf numFmtId="0" fontId="5" fillId="0" borderId="42" xfId="2" applyNumberFormat="1" applyFont="1" applyFill="1" applyBorder="1" applyAlignment="1">
      <alignment horizontal="right" vertical="center" shrinkToFit="1"/>
    </xf>
    <xf numFmtId="38" fontId="5" fillId="0" borderId="42" xfId="2" applyFont="1" applyFill="1" applyBorder="1" applyAlignment="1">
      <alignment horizontal="right" vertical="center" shrinkToFit="1"/>
    </xf>
    <xf numFmtId="176" fontId="5" fillId="0" borderId="42" xfId="2" applyNumberFormat="1" applyFont="1" applyFill="1" applyBorder="1" applyAlignment="1">
      <alignment horizontal="right" vertical="center" shrinkToFit="1"/>
    </xf>
    <xf numFmtId="38" fontId="9" fillId="0" borderId="27" xfId="2" applyFont="1" applyFill="1" applyBorder="1" applyAlignment="1">
      <alignment vertical="center"/>
    </xf>
    <xf numFmtId="0" fontId="5" fillId="0" borderId="11" xfId="2" applyNumberFormat="1" applyFont="1" applyFill="1" applyBorder="1" applyAlignment="1">
      <alignment horizontal="right" vertical="center" shrinkToFit="1"/>
    </xf>
    <xf numFmtId="38" fontId="5" fillId="0" borderId="11" xfId="2" applyFont="1" applyFill="1" applyBorder="1" applyAlignment="1">
      <alignment horizontal="right" vertical="center" shrinkToFit="1"/>
    </xf>
    <xf numFmtId="176" fontId="5" fillId="0" borderId="11" xfId="2" applyNumberFormat="1" applyFont="1" applyFill="1" applyBorder="1" applyAlignment="1">
      <alignment horizontal="right" vertical="center" shrinkToFit="1"/>
    </xf>
    <xf numFmtId="38" fontId="9" fillId="0" borderId="54" xfId="2" applyFont="1" applyFill="1" applyBorder="1" applyAlignment="1">
      <alignment vertical="center"/>
    </xf>
    <xf numFmtId="0" fontId="5" fillId="0" borderId="8" xfId="2" applyNumberFormat="1" applyFont="1" applyFill="1" applyBorder="1" applyAlignment="1">
      <alignment horizontal="right" vertical="center" shrinkToFit="1"/>
    </xf>
    <xf numFmtId="38" fontId="5" fillId="0" borderId="8" xfId="2" applyFont="1" applyFill="1" applyBorder="1" applyAlignment="1">
      <alignment horizontal="right" vertical="center" shrinkToFit="1"/>
    </xf>
    <xf numFmtId="176" fontId="5" fillId="0" borderId="8" xfId="2" applyNumberFormat="1" applyFont="1" applyFill="1" applyBorder="1" applyAlignment="1">
      <alignment horizontal="right" vertical="center" shrinkToFit="1"/>
    </xf>
    <xf numFmtId="38" fontId="9" fillId="0" borderId="57" xfId="2" applyFont="1" applyFill="1" applyBorder="1" applyAlignment="1">
      <alignment vertical="center"/>
    </xf>
    <xf numFmtId="176" fontId="5" fillId="0" borderId="59" xfId="2" applyNumberFormat="1" applyFont="1" applyFill="1" applyBorder="1" applyAlignment="1">
      <alignment horizontal="right" vertical="center" shrinkToFit="1"/>
    </xf>
    <xf numFmtId="176" fontId="5" fillId="3" borderId="64" xfId="2" applyNumberFormat="1" applyFont="1" applyFill="1" applyBorder="1" applyAlignment="1">
      <alignment horizontal="right" vertical="center" shrinkToFit="1"/>
    </xf>
    <xf numFmtId="0" fontId="5" fillId="0" borderId="20" xfId="2" applyNumberFormat="1" applyFont="1" applyFill="1" applyBorder="1" applyAlignment="1">
      <alignment horizontal="right" vertical="center" shrinkToFit="1"/>
    </xf>
    <xf numFmtId="176" fontId="5" fillId="0" borderId="20" xfId="2" applyNumberFormat="1" applyFont="1" applyFill="1" applyBorder="1" applyAlignment="1">
      <alignment horizontal="right" vertical="center" shrinkToFit="1"/>
    </xf>
    <xf numFmtId="38" fontId="9" fillId="0" borderId="35" xfId="2" applyFont="1" applyFill="1" applyBorder="1" applyAlignment="1">
      <alignment vertical="center"/>
    </xf>
    <xf numFmtId="0" fontId="5" fillId="3" borderId="44" xfId="1" applyFont="1" applyFill="1" applyBorder="1" applyAlignment="1" applyProtection="1">
      <alignment horizontal="center" vertical="top"/>
      <protection locked="0"/>
    </xf>
    <xf numFmtId="176" fontId="5" fillId="3" borderId="67" xfId="1" applyNumberFormat="1" applyFont="1" applyFill="1" applyBorder="1" applyAlignment="1">
      <alignment horizontal="right" vertical="center" shrinkToFit="1"/>
    </xf>
    <xf numFmtId="176" fontId="5" fillId="3" borderId="37" xfId="1" applyNumberFormat="1" applyFont="1" applyFill="1" applyBorder="1" applyAlignment="1">
      <alignment horizontal="right" vertical="center" shrinkToFit="1"/>
    </xf>
    <xf numFmtId="176" fontId="5" fillId="3" borderId="6" xfId="1" applyNumberFormat="1" applyFont="1" applyFill="1" applyBorder="1" applyAlignment="1">
      <alignment horizontal="right" vertical="center" shrinkToFit="1"/>
    </xf>
    <xf numFmtId="176" fontId="5" fillId="0" borderId="81" xfId="1" applyNumberFormat="1" applyFont="1" applyFill="1" applyBorder="1" applyAlignment="1">
      <alignment horizontal="right" vertical="center" shrinkToFit="1"/>
    </xf>
    <xf numFmtId="176" fontId="5" fillId="3" borderId="21" xfId="1" applyNumberFormat="1" applyFont="1" applyFill="1" applyBorder="1" applyAlignment="1">
      <alignment horizontal="right" vertical="center" shrinkToFit="1"/>
    </xf>
    <xf numFmtId="176" fontId="5" fillId="0" borderId="82" xfId="1" applyNumberFormat="1" applyFont="1" applyFill="1" applyBorder="1" applyAlignment="1">
      <alignment horizontal="right" vertical="center" shrinkToFit="1"/>
    </xf>
    <xf numFmtId="38" fontId="5" fillId="0" borderId="82" xfId="1" applyNumberFormat="1" applyFont="1" applyFill="1" applyBorder="1" applyAlignment="1">
      <alignment vertical="center" shrinkToFit="1"/>
    </xf>
    <xf numFmtId="38" fontId="5" fillId="0" borderId="28" xfId="2" applyFont="1" applyFill="1" applyBorder="1" applyAlignment="1">
      <alignment vertical="center"/>
    </xf>
    <xf numFmtId="38" fontId="9" fillId="0" borderId="81" xfId="2" applyFont="1" applyFill="1" applyBorder="1" applyAlignment="1">
      <alignment vertical="center"/>
    </xf>
    <xf numFmtId="0" fontId="5" fillId="0" borderId="33" xfId="1" applyFont="1" applyFill="1" applyBorder="1" applyAlignment="1" applyProtection="1">
      <alignment vertical="center" shrinkToFit="1"/>
      <protection locked="0"/>
    </xf>
    <xf numFmtId="176" fontId="5" fillId="0" borderId="16" xfId="1" applyNumberFormat="1" applyFont="1" applyFill="1" applyBorder="1" applyAlignment="1">
      <alignment vertical="center"/>
    </xf>
    <xf numFmtId="176" fontId="5" fillId="0" borderId="81" xfId="1" applyNumberFormat="1" applyFont="1" applyFill="1" applyBorder="1" applyAlignment="1">
      <alignment vertical="center"/>
    </xf>
    <xf numFmtId="0" fontId="5" fillId="3" borderId="3" xfId="1" applyFont="1" applyFill="1" applyBorder="1" applyAlignment="1">
      <alignment horizontal="center" vertical="center"/>
    </xf>
    <xf numFmtId="176" fontId="5" fillId="0" borderId="5" xfId="1" applyNumberFormat="1" applyFont="1" applyFill="1" applyBorder="1" applyAlignment="1">
      <alignment horizontal="right" vertical="center"/>
    </xf>
    <xf numFmtId="0" fontId="5" fillId="3" borderId="52" xfId="1" applyFont="1" applyFill="1" applyBorder="1" applyAlignment="1">
      <alignment horizontal="center" vertical="center"/>
    </xf>
    <xf numFmtId="176" fontId="5" fillId="0" borderId="53" xfId="1" applyNumberFormat="1" applyFont="1" applyFill="1" applyBorder="1" applyAlignment="1">
      <alignment horizontal="right" vertical="center"/>
    </xf>
    <xf numFmtId="0" fontId="5" fillId="3" borderId="9" xfId="1" applyFont="1" applyFill="1" applyBorder="1" applyAlignment="1">
      <alignment horizontal="center" vertical="center"/>
    </xf>
    <xf numFmtId="176" fontId="5" fillId="0" borderId="12" xfId="1" applyNumberFormat="1" applyFont="1" applyFill="1" applyBorder="1" applyAlignment="1">
      <alignment horizontal="right" vertical="center"/>
    </xf>
    <xf numFmtId="178" fontId="9" fillId="0" borderId="21" xfId="1" applyNumberFormat="1" applyFont="1" applyFill="1" applyBorder="1" applyAlignment="1">
      <alignment horizontal="right" vertical="center"/>
    </xf>
    <xf numFmtId="176" fontId="5" fillId="3" borderId="46" xfId="1" applyNumberFormat="1" applyFont="1" applyFill="1" applyBorder="1" applyAlignment="1">
      <alignment horizontal="right" vertical="center" shrinkToFit="1"/>
    </xf>
    <xf numFmtId="176" fontId="5" fillId="0" borderId="83" xfId="1" applyNumberFormat="1" applyFont="1" applyFill="1" applyBorder="1" applyAlignment="1">
      <alignment horizontal="right" vertical="center" shrinkToFit="1"/>
    </xf>
    <xf numFmtId="176" fontId="5" fillId="3" borderId="89" xfId="1" applyNumberFormat="1" applyFont="1" applyFill="1" applyBorder="1" applyAlignment="1">
      <alignment horizontal="right" vertical="center" shrinkToFit="1"/>
    </xf>
    <xf numFmtId="176" fontId="5" fillId="0" borderId="85" xfId="1" applyNumberFormat="1" applyFont="1" applyFill="1" applyBorder="1" applyAlignment="1">
      <alignment horizontal="right" vertical="center" shrinkToFit="1"/>
    </xf>
    <xf numFmtId="176" fontId="5" fillId="3" borderId="81" xfId="1" applyNumberFormat="1" applyFont="1" applyFill="1" applyBorder="1" applyAlignment="1">
      <alignment horizontal="right" vertical="center" shrinkToFit="1"/>
    </xf>
    <xf numFmtId="176" fontId="5" fillId="0" borderId="89" xfId="1" applyNumberFormat="1" applyFont="1" applyFill="1" applyBorder="1" applyAlignment="1">
      <alignment vertical="center"/>
    </xf>
    <xf numFmtId="176" fontId="5" fillId="4" borderId="42" xfId="2" applyNumberFormat="1" applyFont="1" applyFill="1" applyBorder="1" applyAlignment="1">
      <alignment horizontal="right" vertical="center" shrinkToFit="1"/>
    </xf>
    <xf numFmtId="176" fontId="5" fillId="4" borderId="11" xfId="2" applyNumberFormat="1" applyFont="1" applyFill="1" applyBorder="1" applyAlignment="1">
      <alignment horizontal="right" vertical="center" shrinkToFit="1"/>
    </xf>
    <xf numFmtId="176" fontId="5" fillId="4" borderId="8" xfId="2" applyNumberFormat="1" applyFont="1" applyFill="1" applyBorder="1" applyAlignment="1">
      <alignment horizontal="right" vertical="center" shrinkToFit="1"/>
    </xf>
    <xf numFmtId="176" fontId="5" fillId="4" borderId="20" xfId="2" applyNumberFormat="1" applyFont="1" applyFill="1" applyBorder="1" applyAlignment="1">
      <alignment horizontal="right" vertical="center" shrinkToFit="1"/>
    </xf>
    <xf numFmtId="176" fontId="5" fillId="4" borderId="41" xfId="2" applyNumberFormat="1" applyFont="1" applyFill="1" applyBorder="1" applyAlignment="1">
      <alignment horizontal="right" vertical="center" shrinkToFit="1"/>
    </xf>
    <xf numFmtId="176" fontId="5" fillId="4" borderId="51" xfId="2" applyNumberFormat="1" applyFont="1" applyFill="1" applyBorder="1" applyAlignment="1">
      <alignment horizontal="right" vertical="center" shrinkToFit="1"/>
    </xf>
    <xf numFmtId="176" fontId="5" fillId="4" borderId="7" xfId="2" applyNumberFormat="1" applyFont="1" applyFill="1" applyBorder="1" applyAlignment="1">
      <alignment horizontal="right" vertical="center" shrinkToFit="1"/>
    </xf>
    <xf numFmtId="176" fontId="5" fillId="4" borderId="59" xfId="2" applyNumberFormat="1" applyFont="1" applyFill="1" applyBorder="1" applyAlignment="1">
      <alignment horizontal="right" vertical="center" shrinkToFit="1"/>
    </xf>
    <xf numFmtId="176" fontId="5" fillId="4" borderId="64" xfId="2" applyNumberFormat="1" applyFont="1" applyFill="1" applyBorder="1" applyAlignment="1">
      <alignment horizontal="right" vertical="center" shrinkToFit="1"/>
    </xf>
    <xf numFmtId="38" fontId="9" fillId="4" borderId="27" xfId="2" applyFont="1" applyFill="1" applyBorder="1" applyAlignment="1">
      <alignment vertical="center"/>
    </xf>
    <xf numFmtId="38" fontId="9" fillId="4" borderId="54" xfId="2" applyFont="1" applyFill="1" applyBorder="1" applyAlignment="1">
      <alignment vertical="center"/>
    </xf>
    <xf numFmtId="38" fontId="9" fillId="4" borderId="57" xfId="2" applyFont="1" applyFill="1" applyBorder="1" applyAlignment="1">
      <alignment vertical="center"/>
    </xf>
    <xf numFmtId="38" fontId="9" fillId="4" borderId="35" xfId="2" applyFont="1" applyFill="1" applyBorder="1" applyAlignment="1">
      <alignment vertical="center"/>
    </xf>
    <xf numFmtId="38" fontId="9" fillId="4" borderId="81" xfId="2" applyFont="1" applyFill="1" applyBorder="1" applyAlignment="1">
      <alignment vertical="center"/>
    </xf>
    <xf numFmtId="38" fontId="9" fillId="4" borderId="0" xfId="2" applyFont="1" applyFill="1" applyBorder="1" applyAlignment="1">
      <alignment vertical="center"/>
    </xf>
    <xf numFmtId="38" fontId="5" fillId="4" borderId="82" xfId="1" applyNumberFormat="1" applyFont="1" applyFill="1" applyBorder="1" applyAlignment="1">
      <alignment vertical="center" shrinkToFit="1"/>
    </xf>
    <xf numFmtId="38" fontId="8" fillId="4" borderId="83" xfId="2" applyFont="1" applyFill="1" applyBorder="1" applyAlignment="1">
      <alignment horizontal="center" vertical="center"/>
    </xf>
    <xf numFmtId="38" fontId="5" fillId="4" borderId="28" xfId="2" applyFont="1" applyFill="1" applyBorder="1" applyAlignment="1">
      <alignment vertical="center"/>
    </xf>
    <xf numFmtId="38" fontId="5" fillId="4" borderId="0" xfId="2" applyFont="1" applyFill="1" applyBorder="1" applyAlignment="1">
      <alignment horizontal="center" vertical="center"/>
    </xf>
    <xf numFmtId="38" fontId="5" fillId="4" borderId="0" xfId="2" applyFont="1" applyFill="1" applyBorder="1" applyAlignment="1">
      <alignment vertical="center"/>
    </xf>
    <xf numFmtId="38" fontId="8" fillId="4" borderId="43" xfId="2" applyFont="1" applyFill="1" applyBorder="1" applyAlignment="1">
      <alignment horizontal="center" vertical="center" shrinkToFit="1"/>
    </xf>
    <xf numFmtId="38" fontId="8" fillId="4" borderId="12" xfId="2" applyFont="1" applyFill="1" applyBorder="1" applyAlignment="1">
      <alignment horizontal="center" vertical="center" shrinkToFit="1"/>
    </xf>
    <xf numFmtId="38" fontId="8" fillId="4" borderId="53" xfId="2" applyFont="1" applyFill="1" applyBorder="1" applyAlignment="1">
      <alignment horizontal="center" vertical="center" shrinkToFit="1"/>
    </xf>
    <xf numFmtId="38" fontId="8" fillId="4" borderId="66" xfId="2" applyFont="1" applyFill="1" applyBorder="1" applyAlignment="1">
      <alignment horizontal="center" vertical="center" shrinkToFit="1"/>
    </xf>
    <xf numFmtId="176" fontId="5" fillId="0" borderId="87" xfId="1" applyNumberFormat="1" applyFont="1" applyFill="1" applyBorder="1" applyAlignment="1">
      <alignment horizontal="right" vertical="center" shrinkToFit="1"/>
    </xf>
    <xf numFmtId="0" fontId="6" fillId="3" borderId="15" xfId="1" applyFont="1" applyFill="1" applyBorder="1" applyAlignment="1">
      <alignment horizontal="left" vertical="center"/>
    </xf>
    <xf numFmtId="0" fontId="6" fillId="3" borderId="8" xfId="1" applyFont="1" applyFill="1" applyBorder="1" applyAlignment="1">
      <alignment horizontal="left" vertical="center"/>
    </xf>
    <xf numFmtId="0" fontId="6" fillId="3" borderId="20" xfId="1" applyFont="1" applyFill="1" applyBorder="1" applyAlignment="1">
      <alignment horizontal="left" vertical="center"/>
    </xf>
    <xf numFmtId="0" fontId="6" fillId="3" borderId="14" xfId="1" applyFont="1" applyFill="1" applyBorder="1" applyAlignment="1">
      <alignment horizontal="left" vertical="center"/>
    </xf>
    <xf numFmtId="49" fontId="6" fillId="3" borderId="20" xfId="1" applyNumberFormat="1" applyFont="1" applyFill="1" applyBorder="1" applyAlignment="1">
      <alignment horizontal="left" vertical="center"/>
    </xf>
    <xf numFmtId="0" fontId="2" fillId="3" borderId="15" xfId="1" applyFont="1" applyFill="1" applyBorder="1" applyAlignment="1">
      <alignment vertical="center"/>
    </xf>
    <xf numFmtId="0" fontId="2" fillId="3" borderId="91" xfId="1" applyFont="1" applyFill="1" applyBorder="1" applyProtection="1">
      <protection locked="0"/>
    </xf>
    <xf numFmtId="0" fontId="7" fillId="3" borderId="8" xfId="1" applyFont="1" applyFill="1" applyBorder="1" applyAlignment="1">
      <alignment horizontal="left" vertical="center"/>
    </xf>
    <xf numFmtId="0" fontId="2" fillId="3" borderId="8" xfId="1" applyFont="1" applyFill="1" applyBorder="1" applyAlignment="1">
      <alignment vertical="center"/>
    </xf>
    <xf numFmtId="0" fontId="2" fillId="3" borderId="12" xfId="1" applyFont="1" applyFill="1" applyBorder="1" applyProtection="1">
      <protection locked="0"/>
    </xf>
    <xf numFmtId="0" fontId="7" fillId="3" borderId="15" xfId="1" applyFont="1" applyFill="1" applyBorder="1" applyAlignment="1">
      <alignment horizontal="left" vertical="center"/>
    </xf>
    <xf numFmtId="0" fontId="7" fillId="3" borderId="20" xfId="1" applyFont="1" applyFill="1" applyBorder="1" applyAlignment="1">
      <alignment horizontal="left" vertical="center"/>
    </xf>
    <xf numFmtId="0" fontId="7" fillId="3" borderId="17" xfId="1" applyFont="1" applyFill="1" applyBorder="1" applyAlignment="1">
      <alignment horizontal="left" vertical="center"/>
    </xf>
    <xf numFmtId="0" fontId="2" fillId="3" borderId="17" xfId="1" applyFont="1" applyFill="1" applyBorder="1" applyAlignment="1">
      <alignment vertical="center"/>
    </xf>
    <xf numFmtId="0" fontId="2" fillId="3" borderId="21" xfId="1" applyFont="1" applyFill="1" applyBorder="1" applyAlignment="1" applyProtection="1">
      <alignment vertical="center"/>
      <protection locked="0"/>
    </xf>
    <xf numFmtId="0" fontId="6" fillId="3" borderId="13" xfId="1" applyFont="1" applyFill="1" applyBorder="1" applyAlignment="1">
      <alignment horizontal="left" vertical="center"/>
    </xf>
    <xf numFmtId="0" fontId="2" fillId="3" borderId="8" xfId="1" applyFont="1" applyFill="1" applyBorder="1" applyAlignment="1">
      <alignment horizontal="left"/>
    </xf>
    <xf numFmtId="0" fontId="6" fillId="3" borderId="4" xfId="1" applyFont="1" applyFill="1" applyBorder="1" applyAlignment="1">
      <alignment horizontal="left" vertical="center"/>
    </xf>
    <xf numFmtId="0" fontId="7" fillId="3" borderId="2" xfId="1" applyFont="1" applyFill="1" applyBorder="1" applyAlignment="1">
      <alignment horizontal="left" vertical="center"/>
    </xf>
    <xf numFmtId="0" fontId="7" fillId="3" borderId="5" xfId="1" applyFont="1" applyFill="1" applyBorder="1" applyAlignment="1">
      <alignment horizontal="left" vertical="center"/>
    </xf>
    <xf numFmtId="0" fontId="6" fillId="3" borderId="10" xfId="1" applyFont="1" applyFill="1" applyBorder="1" applyAlignment="1">
      <alignment horizontal="left" vertical="center"/>
    </xf>
    <xf numFmtId="0" fontId="7" fillId="3" borderId="0" xfId="1" applyFont="1" applyFill="1" applyBorder="1" applyAlignment="1">
      <alignment horizontal="left" vertical="center"/>
    </xf>
    <xf numFmtId="0" fontId="7" fillId="3" borderId="11" xfId="1" applyFont="1" applyFill="1" applyBorder="1" applyAlignment="1">
      <alignment horizontal="left" vertical="center"/>
    </xf>
    <xf numFmtId="0" fontId="6" fillId="3" borderId="19" xfId="1" applyFont="1" applyFill="1" applyBorder="1" applyAlignment="1">
      <alignment horizontal="left" vertical="center"/>
    </xf>
    <xf numFmtId="0" fontId="6" fillId="3" borderId="2" xfId="1" applyFont="1" applyFill="1" applyBorder="1" applyAlignment="1">
      <alignment horizontal="left" vertical="center"/>
    </xf>
    <xf numFmtId="0" fontId="2" fillId="3" borderId="2" xfId="1" applyFont="1" applyFill="1" applyBorder="1" applyAlignment="1">
      <alignment vertical="center"/>
    </xf>
    <xf numFmtId="0" fontId="2" fillId="3" borderId="5" xfId="1" applyFont="1" applyFill="1" applyBorder="1" applyProtection="1">
      <protection locked="0"/>
    </xf>
    <xf numFmtId="0" fontId="5" fillId="3" borderId="44" xfId="1" applyFont="1" applyFill="1" applyBorder="1" applyAlignment="1" applyProtection="1">
      <alignment horizontal="center" vertical="center"/>
      <protection locked="0"/>
    </xf>
    <xf numFmtId="0" fontId="21" fillId="3" borderId="44" xfId="1" applyFont="1" applyFill="1" applyBorder="1" applyAlignment="1" applyProtection="1">
      <alignment horizontal="center" vertical="center"/>
      <protection locked="0"/>
    </xf>
    <xf numFmtId="0" fontId="5" fillId="3" borderId="37" xfId="1" applyFont="1" applyFill="1" applyBorder="1" applyAlignment="1" applyProtection="1">
      <alignment horizontal="center" vertical="center" shrinkToFit="1"/>
      <protection locked="0"/>
    </xf>
    <xf numFmtId="0" fontId="5" fillId="3" borderId="14" xfId="1" applyFont="1" applyFill="1" applyBorder="1" applyAlignment="1" applyProtection="1">
      <alignment horizontal="center" vertical="center" shrinkToFit="1"/>
      <protection locked="0"/>
    </xf>
    <xf numFmtId="0" fontId="5" fillId="3" borderId="4" xfId="1" applyFont="1" applyFill="1" applyBorder="1" applyAlignment="1">
      <alignment horizontal="center" vertical="center" shrinkToFit="1"/>
    </xf>
    <xf numFmtId="0" fontId="5" fillId="3" borderId="47" xfId="1" applyFont="1" applyFill="1" applyBorder="1" applyAlignment="1" applyProtection="1">
      <alignment horizontal="center" vertical="center" shrinkToFit="1"/>
      <protection locked="0"/>
    </xf>
    <xf numFmtId="0" fontId="5" fillId="3" borderId="10" xfId="1" applyFont="1" applyFill="1" applyBorder="1" applyAlignment="1" applyProtection="1">
      <alignment horizontal="center" vertical="center" shrinkToFit="1"/>
      <protection locked="0"/>
    </xf>
    <xf numFmtId="0" fontId="5" fillId="3" borderId="10" xfId="1" applyFont="1" applyFill="1" applyBorder="1" applyAlignment="1">
      <alignment horizontal="center" vertical="center" shrinkToFit="1"/>
    </xf>
    <xf numFmtId="0" fontId="5" fillId="3" borderId="6" xfId="1" applyFont="1" applyFill="1" applyBorder="1" applyAlignment="1" applyProtection="1">
      <alignment horizontal="center" vertical="center" shrinkToFit="1"/>
      <protection locked="0"/>
    </xf>
    <xf numFmtId="0" fontId="5" fillId="3" borderId="13" xfId="1" applyFont="1" applyFill="1" applyBorder="1" applyAlignment="1" applyProtection="1">
      <alignment horizontal="center" vertical="center" shrinkToFit="1"/>
      <protection locked="0"/>
    </xf>
    <xf numFmtId="0" fontId="5" fillId="3" borderId="55" xfId="1" applyFont="1" applyFill="1" applyBorder="1" applyAlignment="1">
      <alignment horizontal="center" vertical="center" shrinkToFit="1"/>
    </xf>
    <xf numFmtId="0" fontId="5" fillId="3" borderId="56" xfId="1" applyFont="1" applyFill="1" applyBorder="1" applyAlignment="1">
      <alignment horizontal="center" vertical="center" shrinkToFit="1"/>
    </xf>
    <xf numFmtId="0" fontId="5" fillId="3" borderId="14" xfId="1" applyFont="1" applyFill="1" applyBorder="1" applyAlignment="1">
      <alignment horizontal="center" vertical="center" shrinkToFit="1"/>
    </xf>
    <xf numFmtId="0" fontId="5" fillId="3" borderId="13" xfId="1" applyFont="1" applyFill="1" applyBorder="1" applyAlignment="1">
      <alignment horizontal="center" vertical="center" shrinkToFit="1"/>
    </xf>
    <xf numFmtId="0" fontId="5" fillId="3" borderId="32" xfId="1" applyFont="1" applyFill="1" applyBorder="1" applyAlignment="1" applyProtection="1">
      <alignment horizontal="center" vertical="center" shrinkToFit="1"/>
      <protection locked="0"/>
    </xf>
    <xf numFmtId="176" fontId="5" fillId="3" borderId="75" xfId="1" applyNumberFormat="1" applyFont="1" applyFill="1" applyBorder="1" applyAlignment="1">
      <alignment horizontal="right" vertical="center" shrinkToFit="1"/>
    </xf>
    <xf numFmtId="176" fontId="5" fillId="0" borderId="16" xfId="1" applyNumberFormat="1" applyFont="1" applyFill="1" applyBorder="1" applyAlignment="1">
      <alignment horizontal="right" vertical="center" shrinkToFit="1"/>
    </xf>
    <xf numFmtId="0" fontId="6" fillId="3" borderId="15" xfId="1" quotePrefix="1" applyFont="1" applyFill="1" applyBorder="1" applyAlignment="1">
      <alignment horizontal="left" vertical="center"/>
    </xf>
    <xf numFmtId="49" fontId="6" fillId="3" borderId="20" xfId="1" quotePrefix="1" applyNumberFormat="1" applyFont="1" applyFill="1" applyBorder="1" applyAlignment="1">
      <alignment horizontal="left" vertical="center"/>
    </xf>
    <xf numFmtId="0" fontId="5" fillId="0" borderId="33" xfId="1" applyFont="1" applyFill="1" applyBorder="1" applyAlignment="1">
      <alignment horizontal="center" vertical="center" shrinkToFit="1"/>
    </xf>
    <xf numFmtId="0" fontId="5" fillId="0" borderId="17" xfId="1" applyFont="1" applyFill="1" applyBorder="1" applyAlignment="1">
      <alignment horizontal="center" vertical="center" shrinkToFit="1"/>
    </xf>
    <xf numFmtId="0" fontId="5" fillId="0" borderId="21" xfId="1" applyFont="1" applyFill="1" applyBorder="1" applyAlignment="1">
      <alignment horizontal="center" vertical="center" shrinkToFit="1"/>
    </xf>
    <xf numFmtId="38" fontId="9" fillId="0" borderId="85" xfId="2" applyFont="1" applyFill="1" applyBorder="1" applyAlignment="1">
      <alignment vertical="center"/>
    </xf>
    <xf numFmtId="0" fontId="2" fillId="0" borderId="86" xfId="1" applyFont="1" applyFill="1" applyBorder="1" applyAlignment="1">
      <alignment vertical="center"/>
    </xf>
    <xf numFmtId="0" fontId="2" fillId="0" borderId="87" xfId="1" applyFont="1" applyFill="1" applyBorder="1" applyAlignment="1">
      <alignment vertical="center"/>
    </xf>
    <xf numFmtId="0" fontId="5" fillId="0" borderId="0" xfId="1" applyFont="1" applyBorder="1" applyAlignment="1" applyProtection="1">
      <alignment horizontal="center" vertical="center"/>
      <protection locked="0"/>
    </xf>
    <xf numFmtId="0" fontId="5" fillId="0" borderId="20" xfId="1" applyFont="1" applyFill="1" applyBorder="1" applyAlignment="1" applyProtection="1">
      <alignment vertical="center" shrinkToFit="1"/>
      <protection locked="0"/>
    </xf>
    <xf numFmtId="0" fontId="5" fillId="0" borderId="29" xfId="1" applyFont="1" applyFill="1" applyBorder="1" applyAlignment="1" applyProtection="1">
      <alignment vertical="center" shrinkToFit="1"/>
      <protection locked="0"/>
    </xf>
    <xf numFmtId="38" fontId="9" fillId="0" borderId="29" xfId="2" applyFont="1" applyFill="1" applyBorder="1" applyAlignment="1">
      <alignment horizontal="right" vertical="center"/>
    </xf>
    <xf numFmtId="0" fontId="2" fillId="0" borderId="32" xfId="1" applyFont="1" applyFill="1" applyBorder="1" applyAlignment="1">
      <alignment horizontal="right" vertical="center"/>
    </xf>
    <xf numFmtId="0" fontId="2" fillId="0" borderId="31" xfId="1" applyFont="1" applyFill="1" applyBorder="1" applyAlignment="1">
      <alignment horizontal="right" vertical="center"/>
    </xf>
    <xf numFmtId="0" fontId="5" fillId="0" borderId="4" xfId="1" applyFont="1" applyFill="1" applyBorder="1" applyAlignment="1">
      <alignment horizontal="center" vertical="center" shrinkToFit="1"/>
    </xf>
    <xf numFmtId="0" fontId="5" fillId="0" borderId="2" xfId="1" applyFont="1" applyFill="1" applyBorder="1" applyAlignment="1">
      <alignment horizontal="center" vertical="center" shrinkToFit="1"/>
    </xf>
    <xf numFmtId="0" fontId="5" fillId="0" borderId="5" xfId="1" applyFont="1" applyFill="1" applyBorder="1" applyAlignment="1">
      <alignment horizontal="center" vertical="center" shrinkToFit="1"/>
    </xf>
    <xf numFmtId="176" fontId="5" fillId="0" borderId="68" xfId="1" applyNumberFormat="1" applyFont="1" applyFill="1" applyBorder="1" applyAlignment="1">
      <alignment horizontal="center" vertical="center" shrinkToFit="1"/>
    </xf>
    <xf numFmtId="176" fontId="5" fillId="0" borderId="76" xfId="1" applyNumberFormat="1" applyFont="1" applyFill="1" applyBorder="1" applyAlignment="1">
      <alignment horizontal="center" vertical="center" shrinkToFit="1"/>
    </xf>
    <xf numFmtId="176" fontId="5" fillId="0" borderId="73" xfId="1" applyNumberFormat="1" applyFont="1" applyFill="1" applyBorder="1" applyAlignment="1">
      <alignment horizontal="center" vertical="center" shrinkToFit="1"/>
    </xf>
    <xf numFmtId="176" fontId="5" fillId="0" borderId="84" xfId="1" applyNumberFormat="1" applyFont="1" applyFill="1" applyBorder="1" applyAlignment="1">
      <alignment horizontal="center" vertical="center" shrinkToFit="1"/>
    </xf>
    <xf numFmtId="38" fontId="5" fillId="0" borderId="38" xfId="2" applyFont="1" applyFill="1" applyBorder="1" applyAlignment="1">
      <alignment horizontal="center" vertical="center"/>
    </xf>
    <xf numFmtId="0" fontId="2" fillId="0" borderId="39" xfId="1" applyFont="1" applyBorder="1" applyAlignment="1">
      <alignment vertical="center"/>
    </xf>
    <xf numFmtId="0" fontId="2" fillId="0" borderId="40" xfId="1" applyFont="1" applyBorder="1" applyAlignment="1">
      <alignment vertical="center"/>
    </xf>
    <xf numFmtId="0" fontId="2" fillId="0" borderId="48" xfId="1" applyFont="1" applyBorder="1" applyAlignment="1">
      <alignment vertical="center"/>
    </xf>
    <xf numFmtId="0" fontId="2" fillId="0" borderId="49" xfId="1" applyFont="1" applyBorder="1" applyAlignment="1">
      <alignment vertical="center"/>
    </xf>
    <xf numFmtId="0" fontId="2" fillId="0" borderId="50" xfId="1" applyFont="1" applyBorder="1" applyAlignment="1">
      <alignment vertical="center"/>
    </xf>
    <xf numFmtId="0" fontId="5" fillId="0" borderId="13" xfId="1" applyFont="1" applyFill="1" applyBorder="1" applyAlignment="1">
      <alignment horizontal="center" vertical="center" shrinkToFit="1"/>
    </xf>
    <xf numFmtId="0" fontId="5" fillId="0" borderId="8" xfId="1" applyFont="1" applyFill="1" applyBorder="1" applyAlignment="1">
      <alignment horizontal="center" vertical="center" shrinkToFit="1"/>
    </xf>
    <xf numFmtId="0" fontId="5" fillId="0" borderId="12" xfId="1" applyFont="1" applyFill="1" applyBorder="1" applyAlignment="1">
      <alignment horizontal="center" vertical="center" shrinkToFit="1"/>
    </xf>
    <xf numFmtId="176" fontId="5" fillId="0" borderId="38" xfId="2" applyNumberFormat="1" applyFont="1" applyFill="1" applyBorder="1" applyAlignment="1">
      <alignment horizontal="center" vertical="center" shrinkToFit="1"/>
    </xf>
    <xf numFmtId="176" fontId="5" fillId="0" borderId="39" xfId="2" applyNumberFormat="1" applyFont="1" applyFill="1" applyBorder="1" applyAlignment="1">
      <alignment horizontal="center" vertical="center" shrinkToFit="1"/>
    </xf>
    <xf numFmtId="176" fontId="5" fillId="0" borderId="40" xfId="2" applyNumberFormat="1" applyFont="1" applyFill="1" applyBorder="1" applyAlignment="1">
      <alignment horizontal="center" vertical="center" shrinkToFit="1"/>
    </xf>
    <xf numFmtId="176" fontId="5" fillId="0" borderId="48" xfId="2" applyNumberFormat="1" applyFont="1" applyFill="1" applyBorder="1" applyAlignment="1">
      <alignment horizontal="center" vertical="center" shrinkToFit="1"/>
    </xf>
    <xf numFmtId="176" fontId="5" fillId="0" borderId="49" xfId="2" applyNumberFormat="1" applyFont="1" applyFill="1" applyBorder="1" applyAlignment="1">
      <alignment horizontal="center" vertical="center" shrinkToFit="1"/>
    </xf>
    <xf numFmtId="176" fontId="5" fillId="0" borderId="50" xfId="2" applyNumberFormat="1" applyFont="1" applyFill="1" applyBorder="1" applyAlignment="1">
      <alignment horizontal="center" vertical="center" shrinkToFit="1"/>
    </xf>
    <xf numFmtId="176" fontId="5" fillId="0" borderId="61" xfId="2" applyNumberFormat="1" applyFont="1" applyFill="1" applyBorder="1" applyAlignment="1">
      <alignment horizontal="center" vertical="center" shrinkToFit="1"/>
    </xf>
    <xf numFmtId="176" fontId="5" fillId="0" borderId="62" xfId="2" applyNumberFormat="1" applyFont="1" applyFill="1" applyBorder="1" applyAlignment="1">
      <alignment horizontal="center" vertical="center" shrinkToFit="1"/>
    </xf>
    <xf numFmtId="176" fontId="5" fillId="0" borderId="63" xfId="2" applyNumberFormat="1" applyFont="1" applyFill="1" applyBorder="1" applyAlignment="1">
      <alignment horizontal="center" vertical="center" shrinkToFit="1"/>
    </xf>
    <xf numFmtId="38" fontId="9" fillId="0" borderId="67" xfId="2" applyFont="1" applyFill="1" applyBorder="1" applyAlignment="1">
      <alignment vertical="center"/>
    </xf>
    <xf numFmtId="0" fontId="2" fillId="0" borderId="37" xfId="1" applyFont="1" applyFill="1" applyBorder="1" applyAlignment="1">
      <alignment vertical="center"/>
    </xf>
    <xf numFmtId="0" fontId="2" fillId="0" borderId="56" xfId="1" applyFont="1" applyFill="1" applyBorder="1" applyAlignment="1">
      <alignment vertical="center"/>
    </xf>
    <xf numFmtId="38" fontId="9" fillId="0" borderId="7" xfId="2" applyFont="1" applyFill="1" applyBorder="1" applyAlignment="1">
      <alignment horizontal="right" vertical="center"/>
    </xf>
    <xf numFmtId="38" fontId="9" fillId="0" borderId="8" xfId="2" applyFont="1" applyFill="1" applyBorder="1" applyAlignment="1">
      <alignment horizontal="right" vertical="center"/>
    </xf>
    <xf numFmtId="38" fontId="9" fillId="0" borderId="12" xfId="2" applyFont="1" applyFill="1" applyBorder="1" applyAlignment="1">
      <alignment horizontal="right" vertical="center"/>
    </xf>
    <xf numFmtId="0" fontId="5" fillId="0" borderId="46" xfId="1" applyFont="1" applyFill="1" applyBorder="1" applyAlignment="1">
      <alignment horizontal="center" vertical="center" shrinkToFit="1"/>
    </xf>
    <xf numFmtId="0" fontId="5" fillId="0" borderId="37" xfId="1" applyFont="1" applyFill="1" applyBorder="1" applyAlignment="1">
      <alignment horizontal="center" vertical="center" shrinkToFit="1"/>
    </xf>
    <xf numFmtId="38" fontId="9" fillId="0" borderId="67" xfId="2" applyFont="1" applyFill="1" applyBorder="1" applyAlignment="1">
      <alignment horizontal="right" vertical="center"/>
    </xf>
    <xf numFmtId="0" fontId="2" fillId="0" borderId="37" xfId="1" applyFont="1" applyFill="1" applyBorder="1" applyAlignment="1">
      <alignment horizontal="right" vertical="center"/>
    </xf>
    <xf numFmtId="0" fontId="2" fillId="0" borderId="56" xfId="1" applyFont="1" applyFill="1" applyBorder="1" applyAlignment="1">
      <alignment horizontal="right" vertical="center"/>
    </xf>
    <xf numFmtId="0" fontId="5" fillId="0" borderId="9" xfId="1" applyFont="1" applyFill="1" applyBorder="1" applyAlignment="1">
      <alignment horizontal="center" vertical="center" shrinkToFit="1"/>
    </xf>
    <xf numFmtId="0" fontId="5" fillId="0" borderId="6" xfId="1" applyFont="1" applyFill="1" applyBorder="1" applyAlignment="1">
      <alignment horizontal="center" vertical="center" shrinkToFit="1"/>
    </xf>
    <xf numFmtId="38" fontId="9" fillId="0" borderId="75" xfId="2" applyFont="1" applyFill="1" applyBorder="1" applyAlignment="1">
      <alignment horizontal="right" vertical="center"/>
    </xf>
    <xf numFmtId="0" fontId="2" fillId="0" borderId="6" xfId="1" applyFont="1" applyFill="1" applyBorder="1" applyAlignment="1">
      <alignment horizontal="right" vertical="center"/>
    </xf>
    <xf numFmtId="0" fontId="2" fillId="0" borderId="55" xfId="1" applyFont="1" applyFill="1" applyBorder="1" applyAlignment="1">
      <alignment horizontal="right" vertical="center"/>
    </xf>
    <xf numFmtId="0" fontId="5" fillId="2" borderId="22" xfId="1" applyFont="1" applyFill="1" applyBorder="1" applyAlignment="1">
      <alignment horizontal="center" vertical="center" textRotation="255"/>
    </xf>
    <xf numFmtId="0" fontId="5" fillId="2" borderId="28" xfId="1" applyFont="1" applyFill="1" applyBorder="1" applyAlignment="1">
      <alignment vertical="center"/>
    </xf>
    <xf numFmtId="0" fontId="5" fillId="2" borderId="23" xfId="1" applyFont="1" applyFill="1" applyBorder="1" applyAlignment="1">
      <alignment horizontal="center" vertical="center"/>
    </xf>
    <xf numFmtId="0" fontId="2" fillId="0" borderId="24" xfId="1" applyFont="1" applyBorder="1" applyAlignment="1">
      <alignment horizontal="center" vertical="center"/>
    </xf>
    <xf numFmtId="0" fontId="2" fillId="0" borderId="19" xfId="1" applyFont="1" applyBorder="1" applyAlignment="1">
      <alignment vertical="center"/>
    </xf>
    <xf numFmtId="0" fontId="2" fillId="0" borderId="29" xfId="1" applyFont="1" applyBorder="1" applyAlignment="1">
      <alignment vertical="center"/>
    </xf>
    <xf numFmtId="0" fontId="5" fillId="2" borderId="4" xfId="1" applyFont="1" applyFill="1" applyBorder="1" applyAlignment="1" applyProtection="1">
      <alignment horizontal="center" vertical="center"/>
      <protection locked="0"/>
    </xf>
    <xf numFmtId="0" fontId="5" fillId="2" borderId="3" xfId="1" applyFont="1" applyFill="1" applyBorder="1" applyAlignment="1">
      <alignment horizontal="center" vertical="center"/>
    </xf>
    <xf numFmtId="0" fontId="5" fillId="2" borderId="25" xfId="1" applyFont="1" applyFill="1" applyBorder="1" applyAlignment="1">
      <alignment horizontal="center" vertical="center" textRotation="255"/>
    </xf>
    <xf numFmtId="0" fontId="2" fillId="0" borderId="31" xfId="1" applyFont="1" applyBorder="1" applyAlignment="1">
      <alignment vertical="center"/>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64" xfId="1" applyFont="1" applyFill="1" applyBorder="1" applyAlignment="1" applyProtection="1">
      <alignment horizontal="center" vertical="center" wrapText="1"/>
      <protection locked="0"/>
    </xf>
    <xf numFmtId="0" fontId="9" fillId="2" borderId="20" xfId="1" applyFont="1" applyFill="1" applyBorder="1" applyAlignment="1" applyProtection="1">
      <alignment horizontal="center" vertical="center" wrapText="1"/>
      <protection locked="0"/>
    </xf>
    <xf numFmtId="0" fontId="9" fillId="2" borderId="66" xfId="1" applyFont="1" applyFill="1" applyBorder="1" applyAlignment="1" applyProtection="1">
      <alignment horizontal="center" vertical="center" wrapText="1"/>
      <protection locked="0"/>
    </xf>
    <xf numFmtId="0" fontId="2" fillId="4" borderId="71" xfId="1" applyFont="1" applyFill="1" applyBorder="1" applyAlignment="1">
      <alignment horizontal="center"/>
    </xf>
    <xf numFmtId="0" fontId="2" fillId="4" borderId="50" xfId="1" applyFont="1" applyFill="1" applyBorder="1"/>
    <xf numFmtId="0" fontId="2" fillId="4" borderId="71" xfId="1" applyFont="1" applyFill="1" applyBorder="1"/>
    <xf numFmtId="177" fontId="5" fillId="4" borderId="72" xfId="2" applyNumberFormat="1" applyFont="1" applyFill="1" applyBorder="1" applyAlignment="1" applyProtection="1">
      <alignment horizontal="center" vertical="center"/>
      <protection locked="0"/>
    </xf>
    <xf numFmtId="0" fontId="2" fillId="4" borderId="78" xfId="1" applyFont="1" applyFill="1" applyBorder="1" applyAlignment="1">
      <alignment horizontal="center" vertical="center"/>
    </xf>
    <xf numFmtId="38" fontId="5" fillId="0" borderId="73" xfId="2" applyFont="1" applyFill="1" applyBorder="1" applyAlignment="1">
      <alignment horizontal="center" vertical="center" shrinkToFit="1"/>
    </xf>
    <xf numFmtId="38" fontId="5" fillId="0" borderId="79" xfId="2" applyFont="1" applyFill="1" applyBorder="1" applyAlignment="1">
      <alignment horizontal="center" vertical="center" shrinkToFit="1"/>
    </xf>
    <xf numFmtId="177" fontId="5" fillId="4" borderId="74" xfId="2" applyNumberFormat="1" applyFont="1" applyFill="1" applyBorder="1" applyAlignment="1" applyProtection="1">
      <alignment horizontal="center" vertical="center"/>
      <protection locked="0"/>
    </xf>
    <xf numFmtId="0" fontId="2" fillId="4" borderId="80" xfId="1" applyFont="1" applyFill="1" applyBorder="1" applyAlignment="1">
      <alignment horizontal="center" vertical="center"/>
    </xf>
    <xf numFmtId="38" fontId="5" fillId="0" borderId="0" xfId="2" applyFont="1" applyFill="1" applyBorder="1" applyAlignment="1">
      <alignment horizontal="center" vertical="center"/>
    </xf>
    <xf numFmtId="0" fontId="5" fillId="0" borderId="8" xfId="1" applyFont="1" applyFill="1" applyBorder="1" applyAlignment="1">
      <alignment horizontal="center" vertical="center"/>
    </xf>
    <xf numFmtId="0" fontId="2" fillId="0" borderId="8" xfId="1" applyFont="1" applyBorder="1" applyAlignment="1">
      <alignment horizontal="center" vertical="center"/>
    </xf>
    <xf numFmtId="38" fontId="5" fillId="0" borderId="60" xfId="2" applyFont="1" applyFill="1" applyBorder="1" applyAlignment="1">
      <alignment horizontal="right" vertical="center" shrinkToFit="1"/>
    </xf>
    <xf numFmtId="0" fontId="5" fillId="0" borderId="62" xfId="1" applyFont="1" applyBorder="1" applyAlignment="1">
      <alignment horizontal="right" vertical="center" shrinkToFit="1"/>
    </xf>
    <xf numFmtId="0" fontId="5" fillId="0" borderId="65" xfId="1" applyFont="1" applyBorder="1" applyAlignment="1">
      <alignment horizontal="right" vertical="center" shrinkToFit="1"/>
    </xf>
    <xf numFmtId="0" fontId="5" fillId="0" borderId="2" xfId="1" applyFont="1" applyFill="1" applyBorder="1" applyAlignment="1">
      <alignment horizontal="center" vertical="center"/>
    </xf>
    <xf numFmtId="0" fontId="2" fillId="0" borderId="2" xfId="1" applyFont="1" applyBorder="1" applyAlignment="1">
      <alignment horizontal="center" vertical="center"/>
    </xf>
    <xf numFmtId="176" fontId="5" fillId="0" borderId="77" xfId="1" applyNumberFormat="1" applyFont="1" applyFill="1" applyBorder="1" applyAlignment="1">
      <alignment horizontal="center" vertical="center" shrinkToFit="1"/>
    </xf>
    <xf numFmtId="38" fontId="5" fillId="0" borderId="69" xfId="2" applyFont="1" applyFill="1" applyBorder="1" applyAlignment="1">
      <alignment horizontal="center" vertical="center"/>
    </xf>
    <xf numFmtId="0" fontId="2" fillId="0" borderId="70" xfId="1" applyFont="1" applyBorder="1"/>
    <xf numFmtId="0" fontId="2" fillId="0" borderId="71" xfId="1" applyFont="1" applyBorder="1"/>
    <xf numFmtId="0" fontId="2" fillId="0" borderId="49" xfId="1" applyFont="1" applyBorder="1"/>
    <xf numFmtId="0" fontId="2" fillId="0" borderId="62" xfId="1" applyFont="1" applyBorder="1"/>
    <xf numFmtId="0" fontId="5" fillId="0" borderId="17" xfId="1" applyFont="1" applyFill="1" applyBorder="1" applyAlignment="1">
      <alignment horizontal="center" vertical="center"/>
    </xf>
    <xf numFmtId="176" fontId="5" fillId="0" borderId="38" xfId="1" applyNumberFormat="1" applyFont="1" applyFill="1" applyBorder="1" applyAlignment="1">
      <alignment horizontal="center" vertical="center" shrinkToFit="1"/>
    </xf>
    <xf numFmtId="176" fontId="5" fillId="0" borderId="39" xfId="1" applyNumberFormat="1" applyFont="1" applyFill="1" applyBorder="1" applyAlignment="1">
      <alignment horizontal="center" vertical="center" shrinkToFit="1"/>
    </xf>
    <xf numFmtId="176" fontId="5" fillId="0" borderId="40" xfId="1" applyNumberFormat="1" applyFont="1" applyFill="1" applyBorder="1" applyAlignment="1">
      <alignment horizontal="center" vertical="center" shrinkToFit="1"/>
    </xf>
    <xf numFmtId="176" fontId="5" fillId="0" borderId="48" xfId="1" applyNumberFormat="1" applyFont="1" applyFill="1" applyBorder="1" applyAlignment="1">
      <alignment horizontal="center" vertical="center" shrinkToFit="1"/>
    </xf>
    <xf numFmtId="176" fontId="5" fillId="0" borderId="49" xfId="1" applyNumberFormat="1" applyFont="1" applyFill="1" applyBorder="1" applyAlignment="1">
      <alignment horizontal="center" vertical="center" shrinkToFit="1"/>
    </xf>
    <xf numFmtId="176" fontId="5" fillId="0" borderId="50" xfId="1" applyNumberFormat="1" applyFont="1" applyFill="1" applyBorder="1" applyAlignment="1">
      <alignment horizontal="center" vertical="center" shrinkToFit="1"/>
    </xf>
    <xf numFmtId="176" fontId="5" fillId="0" borderId="61" xfId="1" applyNumberFormat="1" applyFont="1" applyFill="1" applyBorder="1" applyAlignment="1">
      <alignment horizontal="center" vertical="center" shrinkToFit="1"/>
    </xf>
    <xf numFmtId="176" fontId="5" fillId="0" borderId="62" xfId="1" applyNumberFormat="1" applyFont="1" applyFill="1" applyBorder="1" applyAlignment="1">
      <alignment horizontal="center" vertical="center" shrinkToFit="1"/>
    </xf>
    <xf numFmtId="176" fontId="5" fillId="0" borderId="63" xfId="1" applyNumberFormat="1" applyFont="1" applyFill="1" applyBorder="1" applyAlignment="1">
      <alignment horizontal="center" vertical="center" shrinkToFit="1"/>
    </xf>
    <xf numFmtId="40" fontId="5" fillId="0" borderId="42" xfId="2" applyNumberFormat="1" applyFont="1" applyFill="1" applyBorder="1" applyAlignment="1">
      <alignment horizontal="right" vertical="center" shrinkToFit="1"/>
    </xf>
    <xf numFmtId="40" fontId="5" fillId="0" borderId="24" xfId="2" applyNumberFormat="1" applyFont="1" applyFill="1" applyBorder="1" applyAlignment="1">
      <alignment horizontal="right" vertical="center" shrinkToFit="1"/>
    </xf>
    <xf numFmtId="40" fontId="5" fillId="0" borderId="8" xfId="2" applyNumberFormat="1" applyFont="1" applyFill="1" applyBorder="1" applyAlignment="1">
      <alignment horizontal="right" vertical="center" shrinkToFit="1"/>
    </xf>
    <xf numFmtId="40" fontId="5" fillId="0" borderId="9" xfId="2" applyNumberFormat="1" applyFont="1" applyFill="1" applyBorder="1" applyAlignment="1">
      <alignment horizontal="right" vertical="center" shrinkToFit="1"/>
    </xf>
    <xf numFmtId="40" fontId="5" fillId="0" borderId="11" xfId="2" applyNumberFormat="1" applyFont="1" applyFill="1" applyBorder="1" applyAlignment="1">
      <alignment horizontal="right" vertical="center" shrinkToFit="1"/>
    </xf>
    <xf numFmtId="40" fontId="5" fillId="0" borderId="52" xfId="2" applyNumberFormat="1" applyFont="1" applyFill="1" applyBorder="1" applyAlignment="1">
      <alignment horizontal="right" vertical="center" shrinkToFit="1"/>
    </xf>
    <xf numFmtId="0" fontId="2" fillId="0" borderId="71" xfId="1" applyFont="1" applyBorder="1" applyAlignment="1">
      <alignment horizontal="center"/>
    </xf>
    <xf numFmtId="0" fontId="2" fillId="0" borderId="50" xfId="1" applyFont="1" applyBorder="1"/>
    <xf numFmtId="177" fontId="5" fillId="0" borderId="72" xfId="2" applyNumberFormat="1" applyFont="1" applyFill="1" applyBorder="1" applyAlignment="1" applyProtection="1">
      <alignment horizontal="center" vertical="center"/>
      <protection locked="0"/>
    </xf>
    <xf numFmtId="0" fontId="2" fillId="0" borderId="78" xfId="1" applyFont="1" applyBorder="1" applyAlignment="1">
      <alignment horizontal="center" vertical="center"/>
    </xf>
    <xf numFmtId="40" fontId="5" fillId="3" borderId="8" xfId="2" applyNumberFormat="1" applyFont="1" applyFill="1" applyBorder="1" applyAlignment="1">
      <alignment horizontal="right" vertical="center" shrinkToFit="1"/>
    </xf>
    <xf numFmtId="40" fontId="5" fillId="3" borderId="9" xfId="2" applyNumberFormat="1" applyFont="1" applyFill="1" applyBorder="1" applyAlignment="1">
      <alignment horizontal="right" vertical="center" shrinkToFit="1"/>
    </xf>
    <xf numFmtId="40" fontId="5" fillId="3" borderId="42" xfId="2" applyNumberFormat="1" applyFont="1" applyFill="1" applyBorder="1" applyAlignment="1">
      <alignment horizontal="right" vertical="center" shrinkToFit="1"/>
    </xf>
    <xf numFmtId="40" fontId="5" fillId="3" borderId="24" xfId="2" applyNumberFormat="1" applyFont="1" applyFill="1" applyBorder="1" applyAlignment="1">
      <alignment horizontal="right" vertical="center" shrinkToFit="1"/>
    </xf>
    <xf numFmtId="40" fontId="5" fillId="3" borderId="11" xfId="2" applyNumberFormat="1" applyFont="1" applyFill="1" applyBorder="1" applyAlignment="1">
      <alignment horizontal="right" vertical="center" shrinkToFit="1"/>
    </xf>
    <xf numFmtId="40" fontId="5" fillId="3" borderId="52" xfId="2" applyNumberFormat="1" applyFont="1" applyFill="1" applyBorder="1" applyAlignment="1">
      <alignment horizontal="right" vertical="center" shrinkToFit="1"/>
    </xf>
    <xf numFmtId="0" fontId="6" fillId="2" borderId="7" xfId="1" applyFont="1" applyFill="1" applyBorder="1" applyAlignment="1">
      <alignment horizontal="distributed" vertical="center"/>
    </xf>
    <xf numFmtId="0" fontId="2" fillId="2" borderId="8" xfId="1" applyFont="1" applyFill="1" applyBorder="1" applyAlignment="1">
      <alignment horizontal="distributed"/>
    </xf>
    <xf numFmtId="0" fontId="2" fillId="2" borderId="9" xfId="1" applyFont="1" applyFill="1" applyBorder="1" applyAlignment="1">
      <alignment horizontal="distributed"/>
    </xf>
    <xf numFmtId="0" fontId="14" fillId="2" borderId="7" xfId="1" applyFont="1" applyFill="1" applyBorder="1" applyAlignment="1">
      <alignment horizontal="distributed" vertical="center"/>
    </xf>
    <xf numFmtId="0" fontId="14" fillId="2" borderId="9" xfId="1" applyFont="1" applyFill="1" applyBorder="1" applyAlignment="1">
      <alignment horizontal="distributed" vertical="center"/>
    </xf>
    <xf numFmtId="0" fontId="6" fillId="2" borderId="16" xfId="1" applyFont="1" applyFill="1" applyBorder="1" applyAlignment="1">
      <alignment horizontal="distributed" vertical="center"/>
    </xf>
    <xf numFmtId="0" fontId="6" fillId="2" borderId="17" xfId="1" applyFont="1" applyFill="1" applyBorder="1" applyAlignment="1">
      <alignment horizontal="distributed" vertical="center"/>
    </xf>
    <xf numFmtId="0" fontId="6" fillId="2" borderId="18" xfId="1" applyFont="1" applyFill="1" applyBorder="1" applyAlignment="1">
      <alignment horizontal="distributed" vertical="center"/>
    </xf>
    <xf numFmtId="0" fontId="6" fillId="2" borderId="64" xfId="1" applyFont="1" applyFill="1" applyBorder="1" applyAlignment="1">
      <alignment horizontal="distributed" vertical="center"/>
    </xf>
    <xf numFmtId="0" fontId="6" fillId="2" borderId="29" xfId="1" applyFont="1" applyFill="1" applyBorder="1" applyAlignment="1">
      <alignment horizontal="distributed" vertical="center"/>
    </xf>
    <xf numFmtId="0" fontId="5" fillId="0" borderId="0" xfId="1" applyFont="1" applyFill="1" applyBorder="1" applyAlignment="1">
      <alignment horizontal="center" vertical="center"/>
    </xf>
    <xf numFmtId="0" fontId="5" fillId="2" borderId="28" xfId="1" applyFont="1" applyFill="1" applyBorder="1" applyAlignment="1">
      <alignment horizontal="center" vertical="center" textRotation="255"/>
    </xf>
    <xf numFmtId="0" fontId="5" fillId="2" borderId="24" xfId="1" applyFont="1" applyFill="1" applyBorder="1" applyAlignment="1">
      <alignment horizontal="center" vertical="center"/>
    </xf>
    <xf numFmtId="0" fontId="5" fillId="2" borderId="19"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23" xfId="1" applyFont="1" applyFill="1" applyBorder="1" applyAlignment="1" applyProtection="1">
      <alignment horizontal="center" vertical="center" wrapText="1"/>
      <protection locked="0"/>
    </xf>
    <xf numFmtId="0" fontId="2" fillId="0" borderId="24" xfId="1" applyFont="1" applyBorder="1" applyAlignment="1">
      <alignment horizontal="center" vertical="center" wrapText="1"/>
    </xf>
    <xf numFmtId="0" fontId="5" fillId="2" borderId="31" xfId="1" applyFont="1" applyFill="1" applyBorder="1" applyAlignment="1">
      <alignment horizontal="center" vertical="center" textRotation="255"/>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11" fillId="2" borderId="17" xfId="1" applyFont="1" applyFill="1" applyBorder="1" applyAlignment="1">
      <alignment horizontal="center" wrapText="1"/>
    </xf>
    <xf numFmtId="0" fontId="11" fillId="2" borderId="18" xfId="1" applyFont="1" applyFill="1" applyBorder="1" applyAlignment="1">
      <alignment horizontal="center" wrapText="1"/>
    </xf>
    <xf numFmtId="0" fontId="6" fillId="2" borderId="1" xfId="1" applyFont="1" applyFill="1" applyBorder="1" applyAlignment="1">
      <alignment horizontal="distributed" vertical="center"/>
    </xf>
    <xf numFmtId="0" fontId="2" fillId="2" borderId="2" xfId="1" applyFont="1" applyFill="1" applyBorder="1" applyAlignment="1">
      <alignment horizontal="distributed"/>
    </xf>
    <xf numFmtId="0" fontId="2" fillId="2" borderId="3" xfId="1" applyFont="1" applyFill="1" applyBorder="1" applyAlignment="1">
      <alignment horizontal="distributed"/>
    </xf>
    <xf numFmtId="0" fontId="6" fillId="2" borderId="59" xfId="1" applyFont="1" applyFill="1" applyBorder="1" applyAlignment="1">
      <alignment horizontal="distributed" vertical="center"/>
    </xf>
    <xf numFmtId="0" fontId="2" fillId="2" borderId="90" xfId="1" applyFont="1" applyFill="1" applyBorder="1" applyAlignment="1">
      <alignment horizontal="distributed"/>
    </xf>
    <xf numFmtId="0" fontId="15" fillId="2" borderId="7" xfId="1" applyFont="1" applyFill="1" applyBorder="1" applyAlignment="1">
      <alignment horizontal="distributed" vertical="center"/>
    </xf>
    <xf numFmtId="0" fontId="16" fillId="2" borderId="9" xfId="1" applyFont="1" applyFill="1" applyBorder="1" applyAlignment="1">
      <alignment horizontal="distributed"/>
    </xf>
    <xf numFmtId="0" fontId="6" fillId="4" borderId="0" xfId="1" applyFont="1" applyFill="1" applyBorder="1" applyAlignment="1">
      <alignment horizontal="distributed" vertical="center"/>
    </xf>
    <xf numFmtId="0" fontId="2" fillId="4" borderId="0" xfId="1" applyFont="1" applyFill="1" applyBorder="1" applyAlignment="1">
      <alignment horizontal="distributed"/>
    </xf>
    <xf numFmtId="177" fontId="5" fillId="0" borderId="74" xfId="2" applyNumberFormat="1" applyFont="1" applyFill="1" applyBorder="1" applyAlignment="1" applyProtection="1">
      <alignment horizontal="center" vertical="center"/>
      <protection locked="0"/>
    </xf>
    <xf numFmtId="0" fontId="2" fillId="0" borderId="80" xfId="1" applyFont="1" applyBorder="1" applyAlignment="1">
      <alignment horizontal="center" vertical="center"/>
    </xf>
    <xf numFmtId="0" fontId="2" fillId="0" borderId="60" xfId="1" applyFont="1" applyBorder="1"/>
    <xf numFmtId="0" fontId="2" fillId="0" borderId="71" xfId="1" applyFont="1" applyFill="1" applyBorder="1" applyAlignment="1">
      <alignment horizontal="center"/>
    </xf>
    <xf numFmtId="0" fontId="2" fillId="0" borderId="50" xfId="1" applyFont="1" applyFill="1" applyBorder="1"/>
    <xf numFmtId="0" fontId="2" fillId="0" borderId="71" xfId="1" applyFont="1" applyFill="1" applyBorder="1"/>
    <xf numFmtId="0" fontId="2" fillId="0" borderId="78" xfId="1" applyFont="1" applyFill="1" applyBorder="1" applyAlignment="1">
      <alignment horizontal="center" vertical="center"/>
    </xf>
    <xf numFmtId="0" fontId="2" fillId="0" borderId="80" xfId="1" applyFont="1" applyFill="1" applyBorder="1" applyAlignment="1">
      <alignment horizontal="center" vertical="center"/>
    </xf>
    <xf numFmtId="0" fontId="5" fillId="0" borderId="62" xfId="1" applyFont="1" applyFill="1" applyBorder="1" applyAlignment="1">
      <alignment horizontal="right" vertical="center" shrinkToFit="1"/>
    </xf>
    <xf numFmtId="0" fontId="5" fillId="0" borderId="65" xfId="1" applyFont="1" applyFill="1" applyBorder="1" applyAlignment="1">
      <alignment horizontal="right" vertical="center" shrinkToFit="1"/>
    </xf>
    <xf numFmtId="176" fontId="5" fillId="0" borderId="92" xfId="1" applyNumberFormat="1" applyFont="1" applyFill="1" applyBorder="1" applyAlignment="1">
      <alignment horizontal="center" vertical="center" shrinkToFit="1"/>
    </xf>
    <xf numFmtId="0" fontId="2" fillId="0" borderId="70" xfId="1" applyFont="1" applyFill="1" applyBorder="1"/>
    <xf numFmtId="0" fontId="2" fillId="0" borderId="49" xfId="1" applyFont="1" applyFill="1" applyBorder="1"/>
    <xf numFmtId="0" fontId="2" fillId="0" borderId="60" xfId="1" applyFont="1" applyFill="1" applyBorder="1"/>
    <xf numFmtId="0" fontId="2" fillId="0" borderId="62" xfId="1" applyFont="1" applyFill="1" applyBorder="1"/>
    <xf numFmtId="38" fontId="9" fillId="0" borderId="16" xfId="2" applyFont="1" applyFill="1" applyBorder="1" applyAlignment="1">
      <alignment horizontal="right" vertical="center"/>
    </xf>
    <xf numFmtId="0" fontId="2" fillId="0" borderId="17" xfId="1" applyFont="1" applyFill="1" applyBorder="1" applyAlignment="1">
      <alignment horizontal="right" vertical="center"/>
    </xf>
    <xf numFmtId="0" fontId="2" fillId="0" borderId="21" xfId="1" applyFont="1" applyFill="1" applyBorder="1" applyAlignment="1">
      <alignment horizontal="right" vertical="center"/>
    </xf>
    <xf numFmtId="38" fontId="9" fillId="0" borderId="1" xfId="2" applyFont="1" applyFill="1" applyBorder="1" applyAlignment="1">
      <alignment horizontal="right" vertical="center"/>
    </xf>
    <xf numFmtId="0" fontId="2" fillId="0" borderId="2" xfId="1" applyFont="1" applyFill="1" applyBorder="1" applyAlignment="1">
      <alignment horizontal="right" vertical="center"/>
    </xf>
    <xf numFmtId="0" fontId="2" fillId="0" borderId="5" xfId="1" applyFont="1" applyFill="1" applyBorder="1" applyAlignment="1">
      <alignment horizontal="right" vertical="center"/>
    </xf>
    <xf numFmtId="38" fontId="9" fillId="0" borderId="7" xfId="2" applyFont="1" applyFill="1" applyBorder="1" applyAlignment="1">
      <alignment horizontal="center" vertical="center"/>
    </xf>
    <xf numFmtId="38" fontId="9" fillId="0" borderId="8" xfId="2" applyFont="1" applyFill="1" applyBorder="1" applyAlignment="1">
      <alignment horizontal="center" vertical="center"/>
    </xf>
    <xf numFmtId="38" fontId="9" fillId="0" borderId="12" xfId="2" applyFont="1" applyFill="1" applyBorder="1" applyAlignment="1">
      <alignment horizontal="center" vertical="center"/>
    </xf>
    <xf numFmtId="38" fontId="9" fillId="0" borderId="75" xfId="2" applyFont="1" applyFill="1" applyBorder="1" applyAlignment="1">
      <alignment vertical="center"/>
    </xf>
    <xf numFmtId="0" fontId="2" fillId="0" borderId="6" xfId="1" applyFont="1" applyFill="1" applyBorder="1" applyAlignment="1">
      <alignment vertical="center"/>
    </xf>
    <xf numFmtId="0" fontId="2" fillId="0" borderId="55" xfId="1" applyFont="1" applyFill="1" applyBorder="1" applyAlignment="1">
      <alignment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11</xdr:col>
      <xdr:colOff>819150</xdr:colOff>
      <xdr:row>28</xdr:row>
      <xdr:rowOff>247650</xdr:rowOff>
    </xdr:from>
    <xdr:to>
      <xdr:col>30</xdr:col>
      <xdr:colOff>619126</xdr:colOff>
      <xdr:row>46</xdr:row>
      <xdr:rowOff>257175</xdr:rowOff>
    </xdr:to>
    <xdr:sp macro="" textlink="">
      <xdr:nvSpPr>
        <xdr:cNvPr id="2" name="AutoShape 2285"/>
        <xdr:cNvSpPr>
          <a:spLocks noChangeAspect="1" noChangeArrowheads="1"/>
        </xdr:cNvSpPr>
      </xdr:nvSpPr>
      <xdr:spPr bwMode="auto">
        <a:xfrm>
          <a:off x="11134725" y="8448675"/>
          <a:ext cx="10639425" cy="560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819150</xdr:colOff>
      <xdr:row>28</xdr:row>
      <xdr:rowOff>247650</xdr:rowOff>
    </xdr:from>
    <xdr:to>
      <xdr:col>30</xdr:col>
      <xdr:colOff>619126</xdr:colOff>
      <xdr:row>46</xdr:row>
      <xdr:rowOff>257175</xdr:rowOff>
    </xdr:to>
    <xdr:sp macro="" textlink="">
      <xdr:nvSpPr>
        <xdr:cNvPr id="3" name="AutoShape 2393"/>
        <xdr:cNvSpPr>
          <a:spLocks noChangeAspect="1" noChangeArrowheads="1"/>
        </xdr:cNvSpPr>
      </xdr:nvSpPr>
      <xdr:spPr bwMode="auto">
        <a:xfrm>
          <a:off x="11134725" y="8448675"/>
          <a:ext cx="10639425" cy="560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 name="Line 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 name="Line 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 name="Line 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 name="Line 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 name="Line 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 name="Line 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 name="Line 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 name="Line 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 name="Line 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 name="Line 1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 name="Line 1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 name="Line 1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 name="Line 1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 name="Line 1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 name="Line 1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 name="Line 1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 name="Line 1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 name="Line 1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 name="Line 1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 name="Line 2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 name="Line 2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5" name="Line 2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 name="Line 2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 name="Line 2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 name="Line 2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 name="Line 2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 name="Line 2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 name="Line 2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 name="Line 2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 name="Line 3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 name="Line 3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 name="Line 3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 name="Line 3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 name="Line 3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 name="Line 3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 name="Line 3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 name="Line 3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 name="Line 3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 name="Line 3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 name="Line 4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 name="Line 4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 name="Line 4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 name="Line 4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 name="Line 4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 name="Line 4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 name="Line 4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 name="Line 4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1" name="Line 4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2" name="Line 4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3" name="Line 5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4" name="Line 5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5" name="Line 5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6" name="Line 5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7" name="Line 5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8" name="Line 5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9" name="Line 5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0" name="Line 5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1" name="Line 5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2" name="Line 5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3" name="Line 6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4" name="Line 6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5" name="Line 6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6" name="Line 6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7" name="Line 6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8" name="Line 6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9" name="Line 6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0" name="Line 6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1" name="Line 6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2" name="Line 6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3" name="Line 7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4" name="Line 7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5" name="Line 7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6" name="Line 7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7" name="Line 7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8" name="Line 7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9" name="Line 7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0" name="Line 7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1" name="Line 7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2" name="Line 7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3" name="Line 8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4" name="Line 8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5" name="Line 8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6" name="Line 8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7" name="Line 8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8" name="Line 8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9" name="Line 8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0" name="Line 8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1" name="Line 8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2" name="Line 8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3" name="Line 9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4" name="Line 9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5" name="Line 9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6" name="Line 9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7" name="Line 9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8" name="Line 9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9" name="Line 9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0" name="Line 9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1" name="Line 9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2" name="Line 9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3" name="Line 10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4" name="Line 10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5" name="Line 10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6" name="Line 10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7" name="Line 10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8" name="Line 10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9" name="Line 10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0" name="Line 10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1" name="Line 10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2" name="Oval 109"/>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3" name="Oval 110"/>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4" name="Oval 111"/>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5" name="Oval 112"/>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6" name="Oval 113"/>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7" name="Oval 114"/>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8" name="Oval 115"/>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9" name="Oval 116"/>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0" name="Oval 117"/>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1" name="Oval 118"/>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2" name="Oval 119"/>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3" name="Oval 120"/>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4" name="Oval 121"/>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5" name="Oval 122"/>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6" name="Oval 123"/>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7" name="Oval 124"/>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8" name="Oval 125"/>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9" name="Oval 126"/>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0" name="Line 12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1" name="Line 12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2" name="Line 12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3" name="Line 13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4" name="Line 13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5" name="Line 13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6" name="Line 13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7" name="Line 13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8" name="Line 13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9" name="Line 13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0" name="Line 13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1" name="Line 13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2" name="Line 13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3" name="Line 14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4" name="Line 14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5" name="Line 14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6" name="Line 14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7" name="Line 14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8" name="Line 14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9" name="Line 14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0" name="Line 14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1" name="Line 14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2" name="Line 14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3" name="Line 15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4" name="Line 15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5" name="Line 15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6" name="Line 15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7" name="Line 15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8" name="Line 15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9" name="Line 15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0" name="Line 15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1" name="Line 15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2" name="Line 15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3" name="Line 16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4" name="Line 16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5" name="Line 16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6" name="Line 16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7" name="Line 16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8" name="Line 16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9" name="Line 16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0" name="Line 16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1" name="Line 16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2" name="Line 16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3" name="Line 17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4" name="Line 17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5" name="Line 17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6" name="Line 17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7" name="Line 17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8" name="Line 17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9" name="Line 17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0" name="Line 17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1" name="Line 17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2" name="Line 17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3" name="Line 18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4" name="Line 18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5" name="Line 18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6" name="Line 18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7" name="Line 18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8" name="Line 18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9" name="Line 18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0" name="Line 18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1" name="Line 18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2" name="Line 18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3" name="Line 19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4" name="Line 19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5" name="Line 19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6" name="Line 19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7" name="Line 19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8" name="Line 19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9" name="Line 19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0" name="Line 19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1" name="Line 19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2" name="Line 19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3" name="Line 20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4" name="Line 20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5" name="Line 20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6" name="Line 20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7" name="Line 20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8" name="Line 20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9" name="Line 20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0" name="Line 20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1" name="Line 20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2" name="Line 20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3" name="Line 21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4" name="Line 21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5" name="Line 21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6" name="Line 21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7" name="Line 21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8" name="Line 21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9" name="Line 21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0" name="Line 21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1" name="Line 21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2" name="Line 21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3" name="Line 22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4" name="Line 22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5" name="Line 22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6" name="Line 22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7" name="Line 22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8" name="Line 22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9" name="Line 22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0" name="Line 22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1" name="Line 22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2" name="Line 22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3" name="Line 23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4" name="Line 23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5" name="Line 23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6" name="Line 23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7" name="Line 23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8" name="Oval 235"/>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9" name="Oval 236"/>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0" name="Oval 237"/>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1" name="Oval 238"/>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2" name="Oval 239"/>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3" name="Oval 240"/>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4" name="Oval 241"/>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5" name="Oval 242"/>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6" name="Oval 243"/>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7" name="Oval 244"/>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8" name="Oval 245"/>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9" name="Oval 246"/>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14</xdr:col>
      <xdr:colOff>0</xdr:colOff>
      <xdr:row>37</xdr:row>
      <xdr:rowOff>28575</xdr:rowOff>
    </xdr:from>
    <xdr:to>
      <xdr:col>14</xdr:col>
      <xdr:colOff>0</xdr:colOff>
      <xdr:row>37</xdr:row>
      <xdr:rowOff>257175</xdr:rowOff>
    </xdr:to>
    <xdr:sp macro="" textlink="">
      <xdr:nvSpPr>
        <xdr:cNvPr id="250" name="Text Box 247"/>
        <xdr:cNvSpPr txBox="1">
          <a:spLocks noChangeArrowheads="1"/>
        </xdr:cNvSpPr>
      </xdr:nvSpPr>
      <xdr:spPr bwMode="auto">
        <a:xfrm>
          <a:off x="10602686" y="11219089"/>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14</xdr:col>
      <xdr:colOff>0</xdr:colOff>
      <xdr:row>38</xdr:row>
      <xdr:rowOff>28575</xdr:rowOff>
    </xdr:from>
    <xdr:to>
      <xdr:col>14</xdr:col>
      <xdr:colOff>0</xdr:colOff>
      <xdr:row>38</xdr:row>
      <xdr:rowOff>257175</xdr:rowOff>
    </xdr:to>
    <xdr:sp macro="" textlink="">
      <xdr:nvSpPr>
        <xdr:cNvPr id="251" name="Text Box 248"/>
        <xdr:cNvSpPr txBox="1">
          <a:spLocks noChangeArrowheads="1"/>
        </xdr:cNvSpPr>
      </xdr:nvSpPr>
      <xdr:spPr bwMode="auto">
        <a:xfrm>
          <a:off x="11658600" y="1142047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14</xdr:col>
      <xdr:colOff>0</xdr:colOff>
      <xdr:row>42</xdr:row>
      <xdr:rowOff>28575</xdr:rowOff>
    </xdr:from>
    <xdr:to>
      <xdr:col>14</xdr:col>
      <xdr:colOff>0</xdr:colOff>
      <xdr:row>43</xdr:row>
      <xdr:rowOff>9525</xdr:rowOff>
    </xdr:to>
    <xdr:sp macro="" textlink="">
      <xdr:nvSpPr>
        <xdr:cNvPr id="252" name="Text Box 249"/>
        <xdr:cNvSpPr txBox="1">
          <a:spLocks noChangeArrowheads="1"/>
        </xdr:cNvSpPr>
      </xdr:nvSpPr>
      <xdr:spPr bwMode="auto">
        <a:xfrm>
          <a:off x="11658600" y="12487275"/>
          <a:ext cx="0" cy="2476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---「個室」（個室整備）  ・  「２人室」（２人室整備）</a:t>
          </a:r>
        </a:p>
        <a:p>
          <a:pPr algn="l" rtl="0">
            <a:defRPr sz="1000"/>
          </a:pPr>
          <a:endParaRPr lang="ja-JP" altLang="en-US" sz="1300" b="0" i="0" u="none" strike="noStrike" baseline="0">
            <a:solidFill>
              <a:srgbClr val="000000"/>
            </a:solidFill>
            <a:latin typeface="ＭＳ Ｐゴシック"/>
            <a:ea typeface="ＭＳ Ｐゴシック"/>
          </a:endParaRPr>
        </a:p>
      </xdr:txBody>
    </xdr:sp>
    <xdr:clientData/>
  </xdr:twoCellAnchor>
  <xdr:twoCellAnchor>
    <xdr:from>
      <xdr:col>14</xdr:col>
      <xdr:colOff>0</xdr:colOff>
      <xdr:row>39</xdr:row>
      <xdr:rowOff>28575</xdr:rowOff>
    </xdr:from>
    <xdr:to>
      <xdr:col>14</xdr:col>
      <xdr:colOff>0</xdr:colOff>
      <xdr:row>39</xdr:row>
      <xdr:rowOff>238125</xdr:rowOff>
    </xdr:to>
    <xdr:sp macro="" textlink="">
      <xdr:nvSpPr>
        <xdr:cNvPr id="253" name="Text Box 250"/>
        <xdr:cNvSpPr txBox="1">
          <a:spLocks noChangeArrowheads="1"/>
        </xdr:cNvSpPr>
      </xdr:nvSpPr>
      <xdr:spPr bwMode="auto">
        <a:xfrm>
          <a:off x="11658600" y="11687175"/>
          <a:ext cx="0" cy="209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---「全室個室」（全室個室化）  ・  「全個室以外」（全室個室以外）</a:t>
          </a:r>
        </a:p>
      </xdr:txBody>
    </xdr:sp>
    <xdr:clientData/>
  </xdr:twoCellAnchor>
  <xdr:twoCellAnchor>
    <xdr:from>
      <xdr:col>15</xdr:col>
      <xdr:colOff>0</xdr:colOff>
      <xdr:row>44</xdr:row>
      <xdr:rowOff>0</xdr:rowOff>
    </xdr:from>
    <xdr:to>
      <xdr:col>15</xdr:col>
      <xdr:colOff>0</xdr:colOff>
      <xdr:row>44</xdr:row>
      <xdr:rowOff>0</xdr:rowOff>
    </xdr:to>
    <xdr:sp macro="" textlink="">
      <xdr:nvSpPr>
        <xdr:cNvPr id="254" name="Text Box 251"/>
        <xdr:cNvSpPr txBox="1">
          <a:spLocks noChangeArrowheads="1"/>
        </xdr:cNvSpPr>
      </xdr:nvSpPr>
      <xdr:spPr bwMode="auto">
        <a:xfrm>
          <a:off x="12058650" y="12992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15</xdr:col>
      <xdr:colOff>0</xdr:colOff>
      <xdr:row>44</xdr:row>
      <xdr:rowOff>38100</xdr:rowOff>
    </xdr:from>
    <xdr:to>
      <xdr:col>15</xdr:col>
      <xdr:colOff>0</xdr:colOff>
      <xdr:row>45</xdr:row>
      <xdr:rowOff>0</xdr:rowOff>
    </xdr:to>
    <xdr:sp macro="" textlink="">
      <xdr:nvSpPr>
        <xdr:cNvPr id="255" name="Text Box 252"/>
        <xdr:cNvSpPr txBox="1">
          <a:spLocks noChangeArrowheads="1"/>
        </xdr:cNvSpPr>
      </xdr:nvSpPr>
      <xdr:spPr bwMode="auto">
        <a:xfrm>
          <a:off x="12058650" y="13030200"/>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15</xdr:col>
      <xdr:colOff>0</xdr:colOff>
      <xdr:row>44</xdr:row>
      <xdr:rowOff>0</xdr:rowOff>
    </xdr:from>
    <xdr:to>
      <xdr:col>15</xdr:col>
      <xdr:colOff>0</xdr:colOff>
      <xdr:row>44</xdr:row>
      <xdr:rowOff>0</xdr:rowOff>
    </xdr:to>
    <xdr:sp macro="" textlink="">
      <xdr:nvSpPr>
        <xdr:cNvPr id="256" name="Text Box 253"/>
        <xdr:cNvSpPr txBox="1">
          <a:spLocks noChangeArrowheads="1"/>
        </xdr:cNvSpPr>
      </xdr:nvSpPr>
      <xdr:spPr bwMode="auto">
        <a:xfrm>
          <a:off x="12058650" y="129921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editAs="oneCell">
    <xdr:from>
      <xdr:col>11</xdr:col>
      <xdr:colOff>819150</xdr:colOff>
      <xdr:row>30</xdr:row>
      <xdr:rowOff>178377</xdr:rowOff>
    </xdr:from>
    <xdr:to>
      <xdr:col>30</xdr:col>
      <xdr:colOff>619126</xdr:colOff>
      <xdr:row>48</xdr:row>
      <xdr:rowOff>159327</xdr:rowOff>
    </xdr:to>
    <xdr:sp macro="" textlink="">
      <xdr:nvSpPr>
        <xdr:cNvPr id="257" name="AutoShape 2285"/>
        <xdr:cNvSpPr>
          <a:spLocks noChangeAspect="1" noChangeArrowheads="1"/>
        </xdr:cNvSpPr>
      </xdr:nvSpPr>
      <xdr:spPr bwMode="auto">
        <a:xfrm>
          <a:off x="11279332" y="8802832"/>
          <a:ext cx="10693111" cy="54881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819150</xdr:colOff>
      <xdr:row>30</xdr:row>
      <xdr:rowOff>247650</xdr:rowOff>
    </xdr:from>
    <xdr:to>
      <xdr:col>30</xdr:col>
      <xdr:colOff>619126</xdr:colOff>
      <xdr:row>48</xdr:row>
      <xdr:rowOff>228600</xdr:rowOff>
    </xdr:to>
    <xdr:sp macro="" textlink="">
      <xdr:nvSpPr>
        <xdr:cNvPr id="258" name="AutoShape 2393"/>
        <xdr:cNvSpPr>
          <a:spLocks noChangeAspect="1" noChangeArrowheads="1"/>
        </xdr:cNvSpPr>
      </xdr:nvSpPr>
      <xdr:spPr bwMode="auto">
        <a:xfrm>
          <a:off x="11134725" y="8982075"/>
          <a:ext cx="10639425" cy="5572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59" name="Line 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0" name="Line 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1" name="Line 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2" name="Line 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3" name="Line 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4" name="Line 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5" name="Line 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6" name="Line 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7" name="Line 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8" name="Line 1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9" name="Line 1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0" name="Line 1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1" name="Line 1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2" name="Line 1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3" name="Line 1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4" name="Line 1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5" name="Line 1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6" name="Line 1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7" name="Line 1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8" name="Line 2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9" name="Line 2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0" name="Line 2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1" name="Line 2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2" name="Line 2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3" name="Line 2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4" name="Line 2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5" name="Line 2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6" name="Line 2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7" name="Line 2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8" name="Line 3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9" name="Line 3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0" name="Line 3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1" name="Line 3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2" name="Line 3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3" name="Line 3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4" name="Line 3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5" name="Line 3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6" name="Line 3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7" name="Line 3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8" name="Line 4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9" name="Line 4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0" name="Line 4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1" name="Line 4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2" name="Line 4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3" name="Line 4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4" name="Line 4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5" name="Line 4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6" name="Line 4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7" name="Line 4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8" name="Line 5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9" name="Line 5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0" name="Line 5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1" name="Line 5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2" name="Line 5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3" name="Line 5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4" name="Line 5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5" name="Line 5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6" name="Line 5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7" name="Line 5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8" name="Line 6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9" name="Line 6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0" name="Line 6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1" name="Line 6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2" name="Line 6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3" name="Line 6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4" name="Line 6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5" name="Line 6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6" name="Line 6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7" name="Line 6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8" name="Line 7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9" name="Line 7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0" name="Line 7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1" name="Line 7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2" name="Line 7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3" name="Line 7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4" name="Line 7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5" name="Line 7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6" name="Line 7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7" name="Line 7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8" name="Line 8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9" name="Line 8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0" name="Line 8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1" name="Line 8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2" name="Line 8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3" name="Line 8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4" name="Line 8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5" name="Line 8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6" name="Line 8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7" name="Line 8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8" name="Line 9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9" name="Line 9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0" name="Line 9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1" name="Line 9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2" name="Line 9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3" name="Line 9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4" name="Line 9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5" name="Line 9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6" name="Line 9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7" name="Line 9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8" name="Line 10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9" name="Line 10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0" name="Line 10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1" name="Line 10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2" name="Line 10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3" name="Line 10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4" name="Line 10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5" name="Line 10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6" name="Line 10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7" name="Oval 109"/>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8" name="Oval 110"/>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9" name="Oval 111"/>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0" name="Oval 112"/>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1" name="Oval 113"/>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2" name="Oval 114"/>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3" name="Oval 115"/>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4" name="Oval 116"/>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5" name="Oval 117"/>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6" name="Oval 118"/>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7" name="Oval 119"/>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8" name="Oval 120"/>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9" name="Oval 121"/>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0" name="Oval 122"/>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1" name="Oval 123"/>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2" name="Oval 124"/>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3" name="Oval 125"/>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4" name="Oval 126"/>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5" name="Line 12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6" name="Line 12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7" name="Line 12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8" name="Line 13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9" name="Line 13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0" name="Line 13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1" name="Line 13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2" name="Line 13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3" name="Line 13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4" name="Line 13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5" name="Line 13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6" name="Line 13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7" name="Line 13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8" name="Line 14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9" name="Line 14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0" name="Line 14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1" name="Line 14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2" name="Line 14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3" name="Line 14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4" name="Line 14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5" name="Line 14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6" name="Line 14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7" name="Line 14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8" name="Line 15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9" name="Line 15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0" name="Line 15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1" name="Line 15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2" name="Line 15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3" name="Line 15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4" name="Line 15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5" name="Line 15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6" name="Line 15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7" name="Line 15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8" name="Line 16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9" name="Line 16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0" name="Line 16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1" name="Line 16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2" name="Line 16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3" name="Line 16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4" name="Line 16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5" name="Line 16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6" name="Line 16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7" name="Line 16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8" name="Line 17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9" name="Line 17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0" name="Line 17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1" name="Line 17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2" name="Line 17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3" name="Line 17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4" name="Line 17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5" name="Line 17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6" name="Line 17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7" name="Line 17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8" name="Line 18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9" name="Line 18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0" name="Line 18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1" name="Line 18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2" name="Line 18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3" name="Line 18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4" name="Line 18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5" name="Line 187"/>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6" name="Line 188"/>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7" name="Line 189"/>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8" name="Line 190"/>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9" name="Line 191"/>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0" name="Line 192"/>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1" name="Line 19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2" name="Line 19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3" name="Line 19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4" name="Line 19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5" name="Line 19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6" name="Line 19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7" name="Line 19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8" name="Line 20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9" name="Line 20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0" name="Line 20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1" name="Line 20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2" name="Line 20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3" name="Line 20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4" name="Line 20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5" name="Line 20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6" name="Line 20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7" name="Line 20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8" name="Line 21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9" name="Line 21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0" name="Line 21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1" name="Line 21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2" name="Line 21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3" name="Line 215"/>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4" name="Line 216"/>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5" name="Line 21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6" name="Line 21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7" name="Line 21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8" name="Line 22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9" name="Line 22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0" name="Line 22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1" name="Line 223"/>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2" name="Line 224"/>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3" name="Line 225"/>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4" name="Line 226"/>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5" name="Line 227"/>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6" name="Line 228"/>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7" name="Line 229"/>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8" name="Line 230"/>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9" name="Line 231"/>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0" name="Line 232"/>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1" name="Line 233"/>
        <xdr:cNvSpPr>
          <a:spLocks noChangeShapeType="1"/>
        </xdr:cNvSpPr>
      </xdr:nvSpPr>
      <xdr:spPr bwMode="auto">
        <a:xfrm>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2" name="Line 234"/>
        <xdr:cNvSpPr>
          <a:spLocks noChangeShapeType="1"/>
        </xdr:cNvSpPr>
      </xdr:nvSpPr>
      <xdr:spPr bwMode="auto">
        <a:xfrm flipH="1">
          <a:off x="18707100" y="6143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3" name="Oval 235"/>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4" name="Oval 236"/>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5" name="Oval 237"/>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6" name="Oval 238"/>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7" name="Oval 239"/>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8" name="Oval 240"/>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9" name="Oval 241"/>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0" name="Oval 242"/>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1" name="Oval 243"/>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2" name="Oval 244"/>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3" name="Oval 245"/>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4" name="Oval 246"/>
        <xdr:cNvSpPr>
          <a:spLocks noChangeArrowheads="1"/>
        </xdr:cNvSpPr>
      </xdr:nvSpPr>
      <xdr:spPr bwMode="auto">
        <a:xfrm>
          <a:off x="18707100" y="61436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14</xdr:col>
      <xdr:colOff>0</xdr:colOff>
      <xdr:row>41</xdr:row>
      <xdr:rowOff>28575</xdr:rowOff>
    </xdr:from>
    <xdr:to>
      <xdr:col>14</xdr:col>
      <xdr:colOff>0</xdr:colOff>
      <xdr:row>41</xdr:row>
      <xdr:rowOff>257175</xdr:rowOff>
    </xdr:to>
    <xdr:sp macro="" textlink="">
      <xdr:nvSpPr>
        <xdr:cNvPr id="505" name="Text Box 247"/>
        <xdr:cNvSpPr txBox="1">
          <a:spLocks noChangeArrowheads="1"/>
        </xdr:cNvSpPr>
      </xdr:nvSpPr>
      <xdr:spPr bwMode="auto">
        <a:xfrm>
          <a:off x="11658600" y="1222057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14</xdr:col>
      <xdr:colOff>0</xdr:colOff>
      <xdr:row>42</xdr:row>
      <xdr:rowOff>28575</xdr:rowOff>
    </xdr:from>
    <xdr:to>
      <xdr:col>14</xdr:col>
      <xdr:colOff>0</xdr:colOff>
      <xdr:row>42</xdr:row>
      <xdr:rowOff>257175</xdr:rowOff>
    </xdr:to>
    <xdr:sp macro="" textlink="">
      <xdr:nvSpPr>
        <xdr:cNvPr id="506" name="Text Box 248"/>
        <xdr:cNvSpPr txBox="1">
          <a:spLocks noChangeArrowheads="1"/>
        </xdr:cNvSpPr>
      </xdr:nvSpPr>
      <xdr:spPr bwMode="auto">
        <a:xfrm>
          <a:off x="11658600" y="1248727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14</xdr:col>
      <xdr:colOff>0</xdr:colOff>
      <xdr:row>46</xdr:row>
      <xdr:rowOff>28575</xdr:rowOff>
    </xdr:from>
    <xdr:to>
      <xdr:col>14</xdr:col>
      <xdr:colOff>0</xdr:colOff>
      <xdr:row>47</xdr:row>
      <xdr:rowOff>9525</xdr:rowOff>
    </xdr:to>
    <xdr:sp macro="" textlink="">
      <xdr:nvSpPr>
        <xdr:cNvPr id="507" name="Text Box 249"/>
        <xdr:cNvSpPr txBox="1">
          <a:spLocks noChangeArrowheads="1"/>
        </xdr:cNvSpPr>
      </xdr:nvSpPr>
      <xdr:spPr bwMode="auto">
        <a:xfrm>
          <a:off x="11658600" y="13820775"/>
          <a:ext cx="0" cy="2476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---「個室」（個室整備）  ・  「２人室」（２人室整備）</a:t>
          </a:r>
        </a:p>
        <a:p>
          <a:pPr algn="l" rtl="0">
            <a:defRPr sz="1000"/>
          </a:pPr>
          <a:endParaRPr lang="ja-JP" altLang="en-US" sz="1300" b="0" i="0" u="none" strike="noStrike" baseline="0">
            <a:solidFill>
              <a:srgbClr val="000000"/>
            </a:solidFill>
            <a:latin typeface="ＭＳ Ｐゴシック"/>
            <a:ea typeface="ＭＳ Ｐゴシック"/>
          </a:endParaRPr>
        </a:p>
      </xdr:txBody>
    </xdr:sp>
    <xdr:clientData/>
  </xdr:twoCellAnchor>
  <xdr:twoCellAnchor>
    <xdr:from>
      <xdr:col>14</xdr:col>
      <xdr:colOff>0</xdr:colOff>
      <xdr:row>43</xdr:row>
      <xdr:rowOff>28575</xdr:rowOff>
    </xdr:from>
    <xdr:to>
      <xdr:col>14</xdr:col>
      <xdr:colOff>0</xdr:colOff>
      <xdr:row>43</xdr:row>
      <xdr:rowOff>238125</xdr:rowOff>
    </xdr:to>
    <xdr:sp macro="" textlink="">
      <xdr:nvSpPr>
        <xdr:cNvPr id="508" name="Text Box 250"/>
        <xdr:cNvSpPr txBox="1">
          <a:spLocks noChangeArrowheads="1"/>
        </xdr:cNvSpPr>
      </xdr:nvSpPr>
      <xdr:spPr bwMode="auto">
        <a:xfrm>
          <a:off x="11658600" y="12753975"/>
          <a:ext cx="0" cy="209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---「全室個室」（全室個室化）  ・  「全個室以外」（全室個室以外）</a:t>
          </a:r>
        </a:p>
      </xdr:txBody>
    </xdr:sp>
    <xdr:clientData/>
  </xdr:twoCellAnchor>
  <xdr:twoCellAnchor>
    <xdr:from>
      <xdr:col>15</xdr:col>
      <xdr:colOff>0</xdr:colOff>
      <xdr:row>48</xdr:row>
      <xdr:rowOff>0</xdr:rowOff>
    </xdr:from>
    <xdr:to>
      <xdr:col>15</xdr:col>
      <xdr:colOff>0</xdr:colOff>
      <xdr:row>48</xdr:row>
      <xdr:rowOff>0</xdr:rowOff>
    </xdr:to>
    <xdr:sp macro="" textlink="">
      <xdr:nvSpPr>
        <xdr:cNvPr id="509" name="Text Box 251"/>
        <xdr:cNvSpPr txBox="1">
          <a:spLocks noChangeArrowheads="1"/>
        </xdr:cNvSpPr>
      </xdr:nvSpPr>
      <xdr:spPr bwMode="auto">
        <a:xfrm>
          <a:off x="12058650" y="14325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15</xdr:col>
      <xdr:colOff>0</xdr:colOff>
      <xdr:row>48</xdr:row>
      <xdr:rowOff>38100</xdr:rowOff>
    </xdr:from>
    <xdr:to>
      <xdr:col>15</xdr:col>
      <xdr:colOff>0</xdr:colOff>
      <xdr:row>49</xdr:row>
      <xdr:rowOff>0</xdr:rowOff>
    </xdr:to>
    <xdr:sp macro="" textlink="">
      <xdr:nvSpPr>
        <xdr:cNvPr id="510" name="Text Box 252"/>
        <xdr:cNvSpPr txBox="1">
          <a:spLocks noChangeArrowheads="1"/>
        </xdr:cNvSpPr>
      </xdr:nvSpPr>
      <xdr:spPr bwMode="auto">
        <a:xfrm>
          <a:off x="12058650" y="14363700"/>
          <a:ext cx="0"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15</xdr:col>
      <xdr:colOff>0</xdr:colOff>
      <xdr:row>48</xdr:row>
      <xdr:rowOff>0</xdr:rowOff>
    </xdr:from>
    <xdr:to>
      <xdr:col>15</xdr:col>
      <xdr:colOff>0</xdr:colOff>
      <xdr:row>48</xdr:row>
      <xdr:rowOff>0</xdr:rowOff>
    </xdr:to>
    <xdr:sp macro="" textlink="">
      <xdr:nvSpPr>
        <xdr:cNvPr id="511" name="Text Box 253"/>
        <xdr:cNvSpPr txBox="1">
          <a:spLocks noChangeArrowheads="1"/>
        </xdr:cNvSpPr>
      </xdr:nvSpPr>
      <xdr:spPr bwMode="auto">
        <a:xfrm>
          <a:off x="12058650" y="14325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editAs="oneCell">
    <xdr:from>
      <xdr:col>16</xdr:col>
      <xdr:colOff>-1</xdr:colOff>
      <xdr:row>32</xdr:row>
      <xdr:rowOff>0</xdr:rowOff>
    </xdr:from>
    <xdr:to>
      <xdr:col>28</xdr:col>
      <xdr:colOff>678007</xdr:colOff>
      <xdr:row>34</xdr:row>
      <xdr:rowOff>238125</xdr:rowOff>
    </xdr:to>
    <xdr:pic>
      <xdr:nvPicPr>
        <xdr:cNvPr id="516" name="図 51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34454" y="9230591"/>
          <a:ext cx="7380143" cy="12252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0</xdr:colOff>
      <xdr:row>35</xdr:row>
      <xdr:rowOff>121227</xdr:rowOff>
    </xdr:from>
    <xdr:to>
      <xdr:col>28</xdr:col>
      <xdr:colOff>865910</xdr:colOff>
      <xdr:row>44</xdr:row>
      <xdr:rowOff>34636</xdr:rowOff>
    </xdr:to>
    <xdr:pic>
      <xdr:nvPicPr>
        <xdr:cNvPr id="518" name="図 51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434455" y="10598727"/>
          <a:ext cx="7568045" cy="22513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20</xdr:col>
      <xdr:colOff>228600</xdr:colOff>
      <xdr:row>0</xdr:row>
      <xdr:rowOff>97971</xdr:rowOff>
    </xdr:from>
    <xdr:to>
      <xdr:col>26</xdr:col>
      <xdr:colOff>32657</xdr:colOff>
      <xdr:row>1</xdr:row>
      <xdr:rowOff>359229</xdr:rowOff>
    </xdr:to>
    <xdr:sp macro="" textlink="">
      <xdr:nvSpPr>
        <xdr:cNvPr id="513" name="テキスト ボックス 512"/>
        <xdr:cNvSpPr txBox="1"/>
      </xdr:nvSpPr>
      <xdr:spPr>
        <a:xfrm>
          <a:off x="12344400" y="97971"/>
          <a:ext cx="2754086" cy="42454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a:latin typeface="+mj-ea"/>
              <a:ea typeface="+mj-ea"/>
            </a:rPr>
            <a:t>色月きセルのみ記載すること</a:t>
          </a:r>
        </a:p>
      </xdr:txBody>
    </xdr:sp>
    <xdr:clientData/>
  </xdr:twoCellAnchor>
  <xdr:twoCellAnchor editAs="oneCell">
    <xdr:from>
      <xdr:col>5</xdr:col>
      <xdr:colOff>250371</xdr:colOff>
      <xdr:row>45</xdr:row>
      <xdr:rowOff>130629</xdr:rowOff>
    </xdr:from>
    <xdr:to>
      <xdr:col>14</xdr:col>
      <xdr:colOff>23233</xdr:colOff>
      <xdr:row>49</xdr:row>
      <xdr:rowOff>223063</xdr:rowOff>
    </xdr:to>
    <xdr:pic>
      <xdr:nvPicPr>
        <xdr:cNvPr id="514" name="図 513"/>
        <xdr:cNvPicPr>
          <a:picLocks noChangeAspect="1"/>
        </xdr:cNvPicPr>
      </xdr:nvPicPr>
      <xdr:blipFill>
        <a:blip xmlns:r="http://schemas.openxmlformats.org/officeDocument/2006/relationships" r:embed="rId3"/>
        <a:stretch>
          <a:fillRect/>
        </a:stretch>
      </xdr:blipFill>
      <xdr:spPr>
        <a:xfrm>
          <a:off x="3907971" y="13498286"/>
          <a:ext cx="6815919" cy="14204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220980</xdr:colOff>
      <xdr:row>42</xdr:row>
      <xdr:rowOff>220980</xdr:rowOff>
    </xdr:from>
    <xdr:to>
      <xdr:col>29</xdr:col>
      <xdr:colOff>502920</xdr:colOff>
      <xdr:row>54</xdr:row>
      <xdr:rowOff>190500</xdr:rowOff>
    </xdr:to>
    <xdr:sp macro="" textlink="">
      <xdr:nvSpPr>
        <xdr:cNvPr id="2" name="AutoShape 30335"/>
        <xdr:cNvSpPr>
          <a:spLocks noChangeAspect="1" noChangeArrowheads="1"/>
        </xdr:cNvSpPr>
      </xdr:nvSpPr>
      <xdr:spPr bwMode="auto">
        <a:xfrm>
          <a:off x="10919460" y="12047220"/>
          <a:ext cx="7124700" cy="3688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14</xdr:col>
      <xdr:colOff>160020</xdr:colOff>
      <xdr:row>42</xdr:row>
      <xdr:rowOff>236220</xdr:rowOff>
    </xdr:from>
    <xdr:to>
      <xdr:col>29</xdr:col>
      <xdr:colOff>441960</xdr:colOff>
      <xdr:row>54</xdr:row>
      <xdr:rowOff>205740</xdr:rowOff>
    </xdr:to>
    <xdr:sp macro="" textlink="">
      <xdr:nvSpPr>
        <xdr:cNvPr id="3" name="AutoShape 15878"/>
        <xdr:cNvSpPr>
          <a:spLocks noChangeAspect="1" noChangeArrowheads="1"/>
        </xdr:cNvSpPr>
      </xdr:nvSpPr>
      <xdr:spPr bwMode="auto">
        <a:xfrm>
          <a:off x="10858500" y="12062460"/>
          <a:ext cx="7124700" cy="3688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739140</xdr:colOff>
      <xdr:row>28</xdr:row>
      <xdr:rowOff>251460</xdr:rowOff>
    </xdr:from>
    <xdr:to>
      <xdr:col>31</xdr:col>
      <xdr:colOff>177800</xdr:colOff>
      <xdr:row>48</xdr:row>
      <xdr:rowOff>68580</xdr:rowOff>
    </xdr:to>
    <xdr:sp macro="" textlink="">
      <xdr:nvSpPr>
        <xdr:cNvPr id="4" name="AutoShape 2285"/>
        <xdr:cNvSpPr>
          <a:spLocks noChangeAspect="1" noChangeArrowheads="1"/>
        </xdr:cNvSpPr>
      </xdr:nvSpPr>
      <xdr:spPr bwMode="auto">
        <a:xfrm>
          <a:off x="10226040" y="8420100"/>
          <a:ext cx="9563100" cy="5593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739140</xdr:colOff>
      <xdr:row>28</xdr:row>
      <xdr:rowOff>251460</xdr:rowOff>
    </xdr:from>
    <xdr:to>
      <xdr:col>31</xdr:col>
      <xdr:colOff>177800</xdr:colOff>
      <xdr:row>48</xdr:row>
      <xdr:rowOff>68580</xdr:rowOff>
    </xdr:to>
    <xdr:sp macro="" textlink="">
      <xdr:nvSpPr>
        <xdr:cNvPr id="5" name="AutoShape 2393"/>
        <xdr:cNvSpPr>
          <a:spLocks noChangeAspect="1" noChangeArrowheads="1"/>
        </xdr:cNvSpPr>
      </xdr:nvSpPr>
      <xdr:spPr bwMode="auto">
        <a:xfrm>
          <a:off x="10226040" y="8420100"/>
          <a:ext cx="9563100" cy="5593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 name="Line 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 name="Line 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 name="Line 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 name="Line 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 name="Line 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 name="Line 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 name="Line 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 name="Line 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 name="Line 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 name="Line 1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 name="Line 1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 name="Line 1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 name="Line 1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 name="Line 1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 name="Line 1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 name="Line 1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 name="Line 1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 name="Line 1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 name="Line 1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5" name="Line 2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 name="Line 2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 name="Line 2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 name="Line 2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 name="Line 2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 name="Line 2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 name="Line 2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 name="Line 2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 name="Line 2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 name="Line 2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 name="Line 3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 name="Line 3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 name="Line 3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 name="Line 3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 name="Line 3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 name="Line 3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 name="Line 3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 name="Line 3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 name="Line 3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 name="Line 3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 name="Line 4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 name="Line 4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 name="Line 4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 name="Line 4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 name="Line 4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 name="Line 4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1" name="Line 4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2" name="Line 4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3" name="Line 4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4" name="Line 4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5" name="Line 5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6" name="Line 5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7" name="Line 5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8" name="Line 5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9" name="Line 5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0" name="Line 5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1" name="Line 5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2" name="Line 5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3" name="Line 5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4" name="Line 5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5" name="Line 6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6" name="Line 6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7" name="Line 6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8" name="Line 6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69" name="Line 6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0" name="Line 6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1" name="Line 6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2" name="Line 6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3" name="Line 6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4" name="Line 6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5" name="Line 7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6" name="Line 7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7" name="Line 7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8" name="Line 7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79" name="Line 7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0" name="Line 7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1" name="Line 7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2" name="Line 7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3" name="Line 7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4" name="Line 7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5" name="Line 8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6" name="Line 8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7" name="Line 8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8" name="Line 8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89" name="Line 8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0" name="Line 8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1" name="Line 8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2" name="Line 8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3" name="Line 8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4" name="Line 8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5" name="Line 9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6" name="Line 9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7" name="Line 9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8" name="Line 9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99" name="Line 9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0" name="Line 9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1" name="Line 9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2" name="Line 9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3" name="Line 9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4" name="Line 9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5" name="Line 10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6" name="Line 10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7" name="Line 10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8" name="Line 10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09" name="Line 10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0" name="Line 10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1" name="Line 10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2" name="Line 10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3" name="Line 10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4" name="Oval 109"/>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5" name="Oval 110"/>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6" name="Oval 111"/>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7" name="Oval 112"/>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8" name="Oval 113"/>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19" name="Oval 114"/>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0" name="Oval 115"/>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1" name="Oval 116"/>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2" name="Oval 117"/>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3" name="Oval 118"/>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4" name="Oval 119"/>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5" name="Oval 120"/>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6" name="Oval 121"/>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7" name="Oval 122"/>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8" name="Oval 123"/>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29" name="Oval 124"/>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0" name="Oval 125"/>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1" name="Oval 126"/>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2" name="Line 12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3" name="Line 12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4" name="Line 12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5" name="Line 13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6" name="Line 13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7" name="Line 13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8" name="Line 13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39" name="Line 13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0" name="Line 13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1" name="Line 13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2" name="Line 13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3" name="Line 13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4" name="Line 13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5" name="Line 14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6" name="Line 14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7" name="Line 14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8" name="Line 14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49" name="Line 14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0" name="Line 14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1" name="Line 14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2" name="Line 14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3" name="Line 14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4" name="Line 14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5" name="Line 15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6" name="Line 15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7" name="Line 15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8" name="Line 15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59" name="Line 15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0" name="Line 15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1" name="Line 15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2" name="Line 15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3" name="Line 15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4" name="Line 15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5" name="Line 16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6" name="Line 16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7" name="Line 16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8" name="Line 16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69" name="Line 16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0" name="Line 16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1" name="Line 16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2" name="Line 16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3" name="Line 16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4" name="Line 16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5" name="Line 17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6" name="Line 17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7" name="Line 17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8" name="Line 17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79" name="Line 17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0" name="Line 17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1" name="Line 17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2" name="Line 17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3" name="Line 17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4" name="Line 17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5" name="Line 18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6" name="Line 18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7" name="Line 18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8" name="Line 18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89" name="Line 18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0" name="Line 18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1" name="Line 18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2" name="Line 18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3" name="Line 18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4" name="Line 18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5" name="Line 19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6" name="Line 19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7" name="Line 19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8" name="Line 19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199" name="Line 19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0" name="Line 19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1" name="Line 19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2" name="Line 19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3" name="Line 19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4" name="Line 19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5" name="Line 20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6" name="Line 20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7" name="Line 20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8" name="Line 20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09" name="Line 20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0" name="Line 20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1" name="Line 20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2" name="Line 20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3" name="Line 20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4" name="Line 20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5" name="Line 21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6" name="Line 21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7" name="Line 21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8" name="Line 21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19" name="Line 21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0" name="Line 21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1" name="Line 21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2" name="Line 21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3" name="Line 21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4" name="Line 21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5" name="Line 22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6" name="Line 22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7" name="Line 22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8" name="Line 22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29" name="Line 22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0" name="Line 22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1" name="Line 22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2" name="Line 22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3" name="Line 22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4" name="Line 22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5" name="Line 23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6" name="Line 23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7" name="Line 23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8" name="Line 23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39" name="Line 23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0" name="Oval 235"/>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1" name="Oval 236"/>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2" name="Oval 237"/>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3" name="Oval 238"/>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4" name="Oval 239"/>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5" name="Oval 240"/>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6" name="Oval 241"/>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7" name="Oval 242"/>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8" name="Oval 243"/>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49" name="Oval 244"/>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50" name="Oval 245"/>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51" name="Oval 246"/>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14</xdr:col>
      <xdr:colOff>0</xdr:colOff>
      <xdr:row>48</xdr:row>
      <xdr:rowOff>28575</xdr:rowOff>
    </xdr:from>
    <xdr:to>
      <xdr:col>14</xdr:col>
      <xdr:colOff>0</xdr:colOff>
      <xdr:row>48</xdr:row>
      <xdr:rowOff>257175</xdr:rowOff>
    </xdr:to>
    <xdr:sp macro="" textlink="">
      <xdr:nvSpPr>
        <xdr:cNvPr id="252" name="Text Box 247"/>
        <xdr:cNvSpPr txBox="1">
          <a:spLocks noChangeArrowheads="1"/>
        </xdr:cNvSpPr>
      </xdr:nvSpPr>
      <xdr:spPr bwMode="auto">
        <a:xfrm>
          <a:off x="10698480" y="1397317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14</xdr:col>
      <xdr:colOff>0</xdr:colOff>
      <xdr:row>49</xdr:row>
      <xdr:rowOff>28575</xdr:rowOff>
    </xdr:from>
    <xdr:to>
      <xdr:col>14</xdr:col>
      <xdr:colOff>0</xdr:colOff>
      <xdr:row>49</xdr:row>
      <xdr:rowOff>257175</xdr:rowOff>
    </xdr:to>
    <xdr:sp macro="" textlink="">
      <xdr:nvSpPr>
        <xdr:cNvPr id="253" name="Text Box 248"/>
        <xdr:cNvSpPr txBox="1">
          <a:spLocks noChangeArrowheads="1"/>
        </xdr:cNvSpPr>
      </xdr:nvSpPr>
      <xdr:spPr bwMode="auto">
        <a:xfrm>
          <a:off x="10698480" y="1423987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14</xdr:col>
      <xdr:colOff>0</xdr:colOff>
      <xdr:row>53</xdr:row>
      <xdr:rowOff>28575</xdr:rowOff>
    </xdr:from>
    <xdr:to>
      <xdr:col>14</xdr:col>
      <xdr:colOff>0</xdr:colOff>
      <xdr:row>54</xdr:row>
      <xdr:rowOff>9525</xdr:rowOff>
    </xdr:to>
    <xdr:sp macro="" textlink="">
      <xdr:nvSpPr>
        <xdr:cNvPr id="254" name="Text Box 249"/>
        <xdr:cNvSpPr txBox="1">
          <a:spLocks noChangeArrowheads="1"/>
        </xdr:cNvSpPr>
      </xdr:nvSpPr>
      <xdr:spPr bwMode="auto">
        <a:xfrm>
          <a:off x="10698480" y="15306675"/>
          <a:ext cx="0" cy="2476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---「個室」（個室整備）  ・  「２人室」（２人室整備）</a:t>
          </a:r>
        </a:p>
        <a:p>
          <a:pPr algn="l" rtl="0">
            <a:defRPr sz="1000"/>
          </a:pPr>
          <a:endParaRPr lang="ja-JP" altLang="en-US" sz="1300" b="0" i="0" u="none" strike="noStrike" baseline="0">
            <a:solidFill>
              <a:srgbClr val="000000"/>
            </a:solidFill>
            <a:latin typeface="ＭＳ Ｐゴシック"/>
            <a:ea typeface="ＭＳ Ｐゴシック"/>
          </a:endParaRPr>
        </a:p>
      </xdr:txBody>
    </xdr:sp>
    <xdr:clientData/>
  </xdr:twoCellAnchor>
  <xdr:twoCellAnchor>
    <xdr:from>
      <xdr:col>14</xdr:col>
      <xdr:colOff>0</xdr:colOff>
      <xdr:row>50</xdr:row>
      <xdr:rowOff>28575</xdr:rowOff>
    </xdr:from>
    <xdr:to>
      <xdr:col>14</xdr:col>
      <xdr:colOff>0</xdr:colOff>
      <xdr:row>50</xdr:row>
      <xdr:rowOff>238125</xdr:rowOff>
    </xdr:to>
    <xdr:sp macro="" textlink="">
      <xdr:nvSpPr>
        <xdr:cNvPr id="255" name="Text Box 250"/>
        <xdr:cNvSpPr txBox="1">
          <a:spLocks noChangeArrowheads="1"/>
        </xdr:cNvSpPr>
      </xdr:nvSpPr>
      <xdr:spPr bwMode="auto">
        <a:xfrm>
          <a:off x="10698480" y="14506575"/>
          <a:ext cx="0" cy="209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---「全室個室」（全室個室化）  ・  「全個室以外」（全室個室以外）</a:t>
          </a:r>
        </a:p>
      </xdr:txBody>
    </xdr:sp>
    <xdr:clientData/>
  </xdr:twoCellAnchor>
  <xdr:twoCellAnchor>
    <xdr:from>
      <xdr:col>15</xdr:col>
      <xdr:colOff>0</xdr:colOff>
      <xdr:row>55</xdr:row>
      <xdr:rowOff>0</xdr:rowOff>
    </xdr:from>
    <xdr:to>
      <xdr:col>15</xdr:col>
      <xdr:colOff>0</xdr:colOff>
      <xdr:row>55</xdr:row>
      <xdr:rowOff>0</xdr:rowOff>
    </xdr:to>
    <xdr:sp macro="" textlink="">
      <xdr:nvSpPr>
        <xdr:cNvPr id="256" name="Text Box 251"/>
        <xdr:cNvSpPr txBox="1">
          <a:spLocks noChangeArrowheads="1"/>
        </xdr:cNvSpPr>
      </xdr:nvSpPr>
      <xdr:spPr bwMode="auto">
        <a:xfrm>
          <a:off x="11056620" y="1581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15</xdr:col>
      <xdr:colOff>0</xdr:colOff>
      <xdr:row>55</xdr:row>
      <xdr:rowOff>38100</xdr:rowOff>
    </xdr:from>
    <xdr:to>
      <xdr:col>15</xdr:col>
      <xdr:colOff>0</xdr:colOff>
      <xdr:row>56</xdr:row>
      <xdr:rowOff>0</xdr:rowOff>
    </xdr:to>
    <xdr:sp macro="" textlink="">
      <xdr:nvSpPr>
        <xdr:cNvPr id="257" name="Text Box 252"/>
        <xdr:cNvSpPr txBox="1">
          <a:spLocks noChangeArrowheads="1"/>
        </xdr:cNvSpPr>
      </xdr:nvSpPr>
      <xdr:spPr bwMode="auto">
        <a:xfrm>
          <a:off x="11056620" y="15849600"/>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15</xdr:col>
      <xdr:colOff>0</xdr:colOff>
      <xdr:row>55</xdr:row>
      <xdr:rowOff>0</xdr:rowOff>
    </xdr:from>
    <xdr:to>
      <xdr:col>15</xdr:col>
      <xdr:colOff>0</xdr:colOff>
      <xdr:row>55</xdr:row>
      <xdr:rowOff>0</xdr:rowOff>
    </xdr:to>
    <xdr:sp macro="" textlink="">
      <xdr:nvSpPr>
        <xdr:cNvPr id="258" name="Text Box 253"/>
        <xdr:cNvSpPr txBox="1">
          <a:spLocks noChangeArrowheads="1"/>
        </xdr:cNvSpPr>
      </xdr:nvSpPr>
      <xdr:spPr bwMode="auto">
        <a:xfrm>
          <a:off x="11056620" y="1581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editAs="oneCell">
    <xdr:from>
      <xdr:col>11</xdr:col>
      <xdr:colOff>739140</xdr:colOff>
      <xdr:row>30</xdr:row>
      <xdr:rowOff>251460</xdr:rowOff>
    </xdr:from>
    <xdr:to>
      <xdr:col>31</xdr:col>
      <xdr:colOff>177800</xdr:colOff>
      <xdr:row>50</xdr:row>
      <xdr:rowOff>38100</xdr:rowOff>
    </xdr:to>
    <xdr:sp macro="" textlink="">
      <xdr:nvSpPr>
        <xdr:cNvPr id="259" name="AutoShape 2285"/>
        <xdr:cNvSpPr>
          <a:spLocks noChangeAspect="1" noChangeArrowheads="1"/>
        </xdr:cNvSpPr>
      </xdr:nvSpPr>
      <xdr:spPr bwMode="auto">
        <a:xfrm>
          <a:off x="10226040" y="8953500"/>
          <a:ext cx="9563100" cy="556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739140</xdr:colOff>
      <xdr:row>30</xdr:row>
      <xdr:rowOff>251460</xdr:rowOff>
    </xdr:from>
    <xdr:to>
      <xdr:col>31</xdr:col>
      <xdr:colOff>177800</xdr:colOff>
      <xdr:row>50</xdr:row>
      <xdr:rowOff>38100</xdr:rowOff>
    </xdr:to>
    <xdr:sp macro="" textlink="">
      <xdr:nvSpPr>
        <xdr:cNvPr id="260" name="AutoShape 2393"/>
        <xdr:cNvSpPr>
          <a:spLocks noChangeAspect="1" noChangeArrowheads="1"/>
        </xdr:cNvSpPr>
      </xdr:nvSpPr>
      <xdr:spPr bwMode="auto">
        <a:xfrm>
          <a:off x="10226040" y="8953500"/>
          <a:ext cx="9563100" cy="556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1" name="Line 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2" name="Line 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3" name="Line 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4" name="Line 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5" name="Line 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6" name="Line 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7" name="Line 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8" name="Line 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69" name="Line 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0" name="Line 1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1" name="Line 1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2" name="Line 1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3" name="Line 1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4" name="Line 1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5" name="Line 1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6" name="Line 1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7" name="Line 1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8" name="Line 1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79" name="Line 1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0" name="Line 2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1" name="Line 2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2" name="Line 2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3" name="Line 2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4" name="Line 2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5" name="Line 2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6" name="Line 2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7" name="Line 2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8" name="Line 2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89" name="Line 2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0" name="Line 3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1" name="Line 3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2" name="Line 3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3" name="Line 3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4" name="Line 3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5" name="Line 3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6" name="Line 3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7" name="Line 3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8" name="Line 3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299" name="Line 3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0" name="Line 4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1" name="Line 4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2" name="Line 4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3" name="Line 4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4" name="Line 4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5" name="Line 4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6" name="Line 4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7" name="Line 4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8" name="Line 4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09" name="Line 4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0" name="Line 5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1" name="Line 5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2" name="Line 5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3" name="Line 5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4" name="Line 5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5" name="Line 5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6" name="Line 5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7" name="Line 5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8" name="Line 5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19" name="Line 5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0" name="Line 6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1" name="Line 6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2" name="Line 6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3" name="Line 6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4" name="Line 6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5" name="Line 6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6" name="Line 6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7" name="Line 6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8" name="Line 6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29" name="Line 6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0" name="Line 7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1" name="Line 7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2" name="Line 7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3" name="Line 7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4" name="Line 7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5" name="Line 7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6" name="Line 7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7" name="Line 7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8" name="Line 7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39" name="Line 7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0" name="Line 8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1" name="Line 8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2" name="Line 8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3" name="Line 8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4" name="Line 8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5" name="Line 8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6" name="Line 8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7" name="Line 8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8" name="Line 8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49" name="Line 8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0" name="Line 9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1" name="Line 9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2" name="Line 9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3" name="Line 9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4" name="Line 9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5" name="Line 9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6" name="Line 9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7" name="Line 9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8" name="Line 9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59" name="Line 9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0" name="Line 10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1" name="Line 10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2" name="Line 10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3" name="Line 10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4" name="Line 10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5" name="Line 10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6" name="Line 10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7" name="Line 10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8" name="Line 10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69" name="Oval 109"/>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0" name="Oval 110"/>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1" name="Oval 111"/>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2" name="Oval 112"/>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3" name="Oval 113"/>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4" name="Oval 114"/>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5" name="Oval 115"/>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6" name="Oval 116"/>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7" name="Oval 117"/>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8" name="Oval 118"/>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79" name="Oval 119"/>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0" name="Oval 120"/>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1" name="Oval 121"/>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2" name="Oval 122"/>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3" name="Oval 123"/>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4" name="Oval 124"/>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5" name="Oval 125"/>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6" name="Oval 126"/>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7" name="Line 12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8" name="Line 12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89" name="Line 12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0" name="Line 13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1" name="Line 13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2" name="Line 13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3" name="Line 13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4" name="Line 13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5" name="Line 13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6" name="Line 13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7" name="Line 13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8" name="Line 13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399" name="Line 13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0" name="Line 14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1" name="Line 14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2" name="Line 14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3" name="Line 14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4" name="Line 14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5" name="Line 14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6" name="Line 14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7" name="Line 14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8" name="Line 14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09" name="Line 14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0" name="Line 15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1" name="Line 15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2" name="Line 15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3" name="Line 15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4" name="Line 15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5" name="Line 15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6" name="Line 15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7" name="Line 15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8" name="Line 15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19" name="Line 15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0" name="Line 16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1" name="Line 16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2" name="Line 16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3" name="Line 16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4" name="Line 16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5" name="Line 16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6" name="Line 16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7" name="Line 16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8" name="Line 16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29" name="Line 16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0" name="Line 17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1" name="Line 17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2" name="Line 17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3" name="Line 17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4" name="Line 17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5" name="Line 17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6" name="Line 17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7" name="Line 17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8" name="Line 17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39" name="Line 17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0" name="Line 18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1" name="Line 18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2" name="Line 18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3" name="Line 18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4" name="Line 18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5" name="Line 18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6" name="Line 18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7" name="Line 187"/>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8" name="Line 188"/>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49" name="Line 189"/>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0" name="Line 190"/>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1" name="Line 191"/>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2" name="Line 192"/>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3" name="Line 19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4" name="Line 19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5" name="Line 19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6" name="Line 19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7" name="Line 19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8" name="Line 19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59" name="Line 19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0" name="Line 20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1" name="Line 20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2" name="Line 20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3" name="Line 20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4" name="Line 20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5" name="Line 20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6" name="Line 20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7" name="Line 20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8" name="Line 20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69" name="Line 20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0" name="Line 21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1" name="Line 21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2" name="Line 21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3" name="Line 21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4" name="Line 21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5" name="Line 215"/>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6" name="Line 216"/>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7" name="Line 21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8" name="Line 21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79" name="Line 21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0" name="Line 22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1" name="Line 22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2" name="Line 22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3" name="Line 223"/>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4" name="Line 224"/>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5" name="Line 225"/>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6" name="Line 226"/>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7" name="Line 227"/>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8" name="Line 228"/>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89" name="Line 229"/>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0" name="Line 230"/>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1" name="Line 231"/>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2" name="Line 232"/>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3" name="Line 233"/>
        <xdr:cNvSpPr>
          <a:spLocks noChangeShapeType="1"/>
        </xdr:cNvSpPr>
      </xdr:nvSpPr>
      <xdr:spPr bwMode="auto">
        <a:xfrm>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4" name="Line 234"/>
        <xdr:cNvSpPr>
          <a:spLocks noChangeShapeType="1"/>
        </xdr:cNvSpPr>
      </xdr:nvSpPr>
      <xdr:spPr bwMode="auto">
        <a:xfrm flipH="1">
          <a:off x="17190720" y="61112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5" name="Oval 235"/>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6" name="Oval 236"/>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7" name="Oval 237"/>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8" name="Oval 238"/>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499" name="Oval 239"/>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0" name="Oval 240"/>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1" name="Oval 241"/>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2" name="Oval 242"/>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3" name="Oval 243"/>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4" name="Oval 244"/>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5" name="Oval 245"/>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20</xdr:row>
      <xdr:rowOff>0</xdr:rowOff>
    </xdr:from>
    <xdr:to>
      <xdr:col>28</xdr:col>
      <xdr:colOff>0</xdr:colOff>
      <xdr:row>20</xdr:row>
      <xdr:rowOff>0</xdr:rowOff>
    </xdr:to>
    <xdr:sp macro="" textlink="">
      <xdr:nvSpPr>
        <xdr:cNvPr id="506" name="Oval 246"/>
        <xdr:cNvSpPr>
          <a:spLocks noChangeArrowheads="1"/>
        </xdr:cNvSpPr>
      </xdr:nvSpPr>
      <xdr:spPr bwMode="auto">
        <a:xfrm>
          <a:off x="17190720" y="61112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14</xdr:col>
      <xdr:colOff>0</xdr:colOff>
      <xdr:row>52</xdr:row>
      <xdr:rowOff>28575</xdr:rowOff>
    </xdr:from>
    <xdr:to>
      <xdr:col>14</xdr:col>
      <xdr:colOff>0</xdr:colOff>
      <xdr:row>52</xdr:row>
      <xdr:rowOff>257175</xdr:rowOff>
    </xdr:to>
    <xdr:sp macro="" textlink="">
      <xdr:nvSpPr>
        <xdr:cNvPr id="507" name="Text Box 247"/>
        <xdr:cNvSpPr txBox="1">
          <a:spLocks noChangeArrowheads="1"/>
        </xdr:cNvSpPr>
      </xdr:nvSpPr>
      <xdr:spPr bwMode="auto">
        <a:xfrm>
          <a:off x="10698480" y="1503997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14</xdr:col>
      <xdr:colOff>0</xdr:colOff>
      <xdr:row>53</xdr:row>
      <xdr:rowOff>28575</xdr:rowOff>
    </xdr:from>
    <xdr:to>
      <xdr:col>14</xdr:col>
      <xdr:colOff>0</xdr:colOff>
      <xdr:row>53</xdr:row>
      <xdr:rowOff>257175</xdr:rowOff>
    </xdr:to>
    <xdr:sp macro="" textlink="">
      <xdr:nvSpPr>
        <xdr:cNvPr id="508" name="Text Box 248"/>
        <xdr:cNvSpPr txBox="1">
          <a:spLocks noChangeArrowheads="1"/>
        </xdr:cNvSpPr>
      </xdr:nvSpPr>
      <xdr:spPr bwMode="auto">
        <a:xfrm>
          <a:off x="10698480" y="1530667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14</xdr:col>
      <xdr:colOff>0</xdr:colOff>
      <xdr:row>57</xdr:row>
      <xdr:rowOff>28575</xdr:rowOff>
    </xdr:from>
    <xdr:to>
      <xdr:col>14</xdr:col>
      <xdr:colOff>0</xdr:colOff>
      <xdr:row>58</xdr:row>
      <xdr:rowOff>9525</xdr:rowOff>
    </xdr:to>
    <xdr:sp macro="" textlink="">
      <xdr:nvSpPr>
        <xdr:cNvPr id="509" name="Text Box 249"/>
        <xdr:cNvSpPr txBox="1">
          <a:spLocks noChangeArrowheads="1"/>
        </xdr:cNvSpPr>
      </xdr:nvSpPr>
      <xdr:spPr bwMode="auto">
        <a:xfrm>
          <a:off x="10698480" y="16640175"/>
          <a:ext cx="0" cy="2476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---「個室」（個室整備）  ・  「２人室」（２人室整備）</a:t>
          </a:r>
        </a:p>
        <a:p>
          <a:pPr algn="l" rtl="0">
            <a:defRPr sz="1000"/>
          </a:pPr>
          <a:endParaRPr lang="ja-JP" altLang="en-US" sz="1300" b="0" i="0" u="none" strike="noStrike" baseline="0">
            <a:solidFill>
              <a:srgbClr val="000000"/>
            </a:solidFill>
            <a:latin typeface="ＭＳ Ｐゴシック"/>
            <a:ea typeface="ＭＳ Ｐゴシック"/>
          </a:endParaRPr>
        </a:p>
      </xdr:txBody>
    </xdr:sp>
    <xdr:clientData/>
  </xdr:twoCellAnchor>
  <xdr:twoCellAnchor>
    <xdr:from>
      <xdr:col>14</xdr:col>
      <xdr:colOff>0</xdr:colOff>
      <xdr:row>54</xdr:row>
      <xdr:rowOff>28575</xdr:rowOff>
    </xdr:from>
    <xdr:to>
      <xdr:col>14</xdr:col>
      <xdr:colOff>0</xdr:colOff>
      <xdr:row>54</xdr:row>
      <xdr:rowOff>238125</xdr:rowOff>
    </xdr:to>
    <xdr:sp macro="" textlink="">
      <xdr:nvSpPr>
        <xdr:cNvPr id="510" name="Text Box 250"/>
        <xdr:cNvSpPr txBox="1">
          <a:spLocks noChangeArrowheads="1"/>
        </xdr:cNvSpPr>
      </xdr:nvSpPr>
      <xdr:spPr bwMode="auto">
        <a:xfrm>
          <a:off x="10698480" y="15573375"/>
          <a:ext cx="0" cy="209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---「全室個室」（全室個室化）  ・  「全個室以外」（全室個室以外）</a:t>
          </a:r>
        </a:p>
      </xdr:txBody>
    </xdr:sp>
    <xdr:clientData/>
  </xdr:twoCellAnchor>
  <xdr:twoCellAnchor>
    <xdr:from>
      <xdr:col>15</xdr:col>
      <xdr:colOff>0</xdr:colOff>
      <xdr:row>59</xdr:row>
      <xdr:rowOff>0</xdr:rowOff>
    </xdr:from>
    <xdr:to>
      <xdr:col>15</xdr:col>
      <xdr:colOff>0</xdr:colOff>
      <xdr:row>59</xdr:row>
      <xdr:rowOff>0</xdr:rowOff>
    </xdr:to>
    <xdr:sp macro="" textlink="">
      <xdr:nvSpPr>
        <xdr:cNvPr id="511" name="Text Box 251"/>
        <xdr:cNvSpPr txBox="1">
          <a:spLocks noChangeArrowheads="1"/>
        </xdr:cNvSpPr>
      </xdr:nvSpPr>
      <xdr:spPr bwMode="auto">
        <a:xfrm>
          <a:off x="11056620" y="17145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15</xdr:col>
      <xdr:colOff>0</xdr:colOff>
      <xdr:row>59</xdr:row>
      <xdr:rowOff>38100</xdr:rowOff>
    </xdr:from>
    <xdr:to>
      <xdr:col>15</xdr:col>
      <xdr:colOff>0</xdr:colOff>
      <xdr:row>60</xdr:row>
      <xdr:rowOff>0</xdr:rowOff>
    </xdr:to>
    <xdr:sp macro="" textlink="">
      <xdr:nvSpPr>
        <xdr:cNvPr id="512" name="Text Box 252"/>
        <xdr:cNvSpPr txBox="1">
          <a:spLocks noChangeArrowheads="1"/>
        </xdr:cNvSpPr>
      </xdr:nvSpPr>
      <xdr:spPr bwMode="auto">
        <a:xfrm>
          <a:off x="11056620" y="17183100"/>
          <a:ext cx="0" cy="2133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15</xdr:col>
      <xdr:colOff>0</xdr:colOff>
      <xdr:row>59</xdr:row>
      <xdr:rowOff>0</xdr:rowOff>
    </xdr:from>
    <xdr:to>
      <xdr:col>15</xdr:col>
      <xdr:colOff>0</xdr:colOff>
      <xdr:row>59</xdr:row>
      <xdr:rowOff>0</xdr:rowOff>
    </xdr:to>
    <xdr:sp macro="" textlink="">
      <xdr:nvSpPr>
        <xdr:cNvPr id="513" name="Text Box 253"/>
        <xdr:cNvSpPr txBox="1">
          <a:spLocks noChangeArrowheads="1"/>
        </xdr:cNvSpPr>
      </xdr:nvSpPr>
      <xdr:spPr bwMode="auto">
        <a:xfrm>
          <a:off x="11056620" y="17145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editAs="oneCell">
    <xdr:from>
      <xdr:col>15</xdr:col>
      <xdr:colOff>68580</xdr:colOff>
      <xdr:row>43</xdr:row>
      <xdr:rowOff>30480</xdr:rowOff>
    </xdr:from>
    <xdr:to>
      <xdr:col>29</xdr:col>
      <xdr:colOff>190500</xdr:colOff>
      <xdr:row>45</xdr:row>
      <xdr:rowOff>91440</xdr:rowOff>
    </xdr:to>
    <xdr:pic>
      <xdr:nvPicPr>
        <xdr:cNvPr id="515" name="図 6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25200" y="12207240"/>
          <a:ext cx="660654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60960</xdr:colOff>
      <xdr:row>45</xdr:row>
      <xdr:rowOff>190500</xdr:rowOff>
    </xdr:from>
    <xdr:to>
      <xdr:col>28</xdr:col>
      <xdr:colOff>213360</xdr:colOff>
      <xdr:row>54</xdr:row>
      <xdr:rowOff>205740</xdr:rowOff>
    </xdr:to>
    <xdr:pic>
      <xdr:nvPicPr>
        <xdr:cNvPr id="516" name="図 61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17580" y="13335000"/>
          <a:ext cx="6286500" cy="2415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330200</xdr:colOff>
      <xdr:row>56</xdr:row>
      <xdr:rowOff>127000</xdr:rowOff>
    </xdr:from>
    <xdr:to>
      <xdr:col>13</xdr:col>
      <xdr:colOff>123019</xdr:colOff>
      <xdr:row>60</xdr:row>
      <xdr:rowOff>226691</xdr:rowOff>
    </xdr:to>
    <xdr:pic>
      <xdr:nvPicPr>
        <xdr:cNvPr id="517" name="図 516"/>
        <xdr:cNvPicPr>
          <a:picLocks noChangeAspect="1"/>
        </xdr:cNvPicPr>
      </xdr:nvPicPr>
      <xdr:blipFill>
        <a:blip xmlns:r="http://schemas.openxmlformats.org/officeDocument/2006/relationships" r:embed="rId3"/>
        <a:stretch>
          <a:fillRect/>
        </a:stretch>
      </xdr:blipFill>
      <xdr:spPr>
        <a:xfrm>
          <a:off x="3937000" y="16205200"/>
          <a:ext cx="6815919" cy="142049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2:AD56"/>
  <sheetViews>
    <sheetView showGridLines="0" showZeros="0" tabSelected="1" topLeftCell="A32" zoomScale="70" zoomScaleNormal="70" zoomScaleSheetLayoutView="50" workbookViewId="0">
      <selection activeCell="B1" sqref="B1:AC56"/>
    </sheetView>
  </sheetViews>
  <sheetFormatPr defaultColWidth="9" defaultRowHeight="13.2" x14ac:dyDescent="0.2"/>
  <cols>
    <col min="1" max="1" width="2.6640625" style="4" customWidth="1"/>
    <col min="2" max="2" width="4.44140625" style="4" customWidth="1"/>
    <col min="3" max="3" width="20.21875" style="4" customWidth="1"/>
    <col min="4" max="4" width="12.44140625" style="4" customWidth="1"/>
    <col min="5" max="5" width="13.6640625" style="120" customWidth="1"/>
    <col min="6" max="6" width="17.88671875" style="120" customWidth="1"/>
    <col min="7" max="7" width="5.21875" style="4" customWidth="1"/>
    <col min="8" max="8" width="16.33203125" style="4" customWidth="1"/>
    <col min="9" max="9" width="16.6640625" style="4" customWidth="1"/>
    <col min="10" max="10" width="12.109375" style="4" customWidth="1"/>
    <col min="11" max="11" width="16.88671875" style="4" customWidth="1"/>
    <col min="12" max="12" width="11.88671875" style="4" customWidth="1"/>
    <col min="13" max="14" width="2.88671875" style="4" customWidth="1"/>
    <col min="15" max="15" width="5.21875" style="4" customWidth="1"/>
    <col min="16" max="17" width="2.88671875" style="4" customWidth="1"/>
    <col min="18" max="18" width="5.33203125" style="4" customWidth="1"/>
    <col min="19" max="20" width="2.88671875" style="4" customWidth="1"/>
    <col min="21" max="21" width="5.33203125" style="4" customWidth="1"/>
    <col min="22" max="23" width="2.88671875" style="4" customWidth="1"/>
    <col min="24" max="24" width="13.6640625" style="4" customWidth="1"/>
    <col min="25" max="25" width="3.109375" style="4" customWidth="1"/>
    <col min="26" max="26" width="15" style="4" customWidth="1"/>
    <col min="27" max="27" width="12.44140625" style="127" customWidth="1"/>
    <col min="28" max="28" width="18" style="4" customWidth="1"/>
    <col min="29" max="29" width="15.77734375" style="8" customWidth="1"/>
    <col min="30" max="30" width="13.33203125" style="4" customWidth="1"/>
    <col min="31" max="31" width="15.6640625" style="4" customWidth="1"/>
    <col min="32" max="32" width="16.109375" style="4" customWidth="1"/>
    <col min="33" max="16384" width="9" style="4"/>
  </cols>
  <sheetData>
    <row r="2" spans="2:30" ht="39.9" customHeight="1" thickBot="1" x14ac:dyDescent="0.25">
      <c r="B2" s="1" t="s">
        <v>84</v>
      </c>
      <c r="C2" s="2"/>
      <c r="D2" s="2"/>
      <c r="E2" s="3"/>
      <c r="F2" s="3"/>
      <c r="G2" s="2"/>
      <c r="I2" s="5"/>
      <c r="J2" s="2"/>
      <c r="K2" s="2"/>
      <c r="L2" s="2"/>
      <c r="M2" s="2"/>
      <c r="N2" s="2"/>
      <c r="O2" s="2"/>
      <c r="P2" s="2"/>
      <c r="Q2" s="2"/>
      <c r="R2" s="2"/>
      <c r="S2" s="2"/>
      <c r="T2" s="2"/>
      <c r="U2" s="2"/>
      <c r="V2" s="2"/>
      <c r="W2" s="2"/>
      <c r="X2" s="2"/>
      <c r="Y2" s="2"/>
      <c r="Z2" s="6"/>
      <c r="AA2" s="7"/>
      <c r="AD2" s="9"/>
    </row>
    <row r="3" spans="2:30" ht="25.5" customHeight="1" x14ac:dyDescent="0.2">
      <c r="B3" s="397" t="s">
        <v>90</v>
      </c>
      <c r="C3" s="398"/>
      <c r="D3" s="399"/>
      <c r="E3" s="228" t="s">
        <v>91</v>
      </c>
      <c r="F3" s="229"/>
      <c r="G3" s="229"/>
      <c r="H3" s="229"/>
      <c r="I3" s="229"/>
      <c r="J3" s="230"/>
      <c r="K3" s="397" t="s">
        <v>0</v>
      </c>
      <c r="L3" s="399"/>
      <c r="M3" s="228" t="s">
        <v>82</v>
      </c>
      <c r="N3" s="235"/>
      <c r="O3" s="235"/>
      <c r="P3" s="235"/>
      <c r="Q3" s="235"/>
      <c r="R3" s="235"/>
      <c r="S3" s="235"/>
      <c r="T3" s="235"/>
      <c r="U3" s="235"/>
      <c r="V3" s="235"/>
      <c r="W3" s="235"/>
      <c r="X3" s="235"/>
      <c r="Y3" s="235"/>
      <c r="Z3" s="236"/>
      <c r="AA3" s="237"/>
      <c r="AB3" s="2"/>
      <c r="AC3" s="10"/>
    </row>
    <row r="4" spans="2:30" ht="25.5" customHeight="1" x14ac:dyDescent="0.2">
      <c r="B4" s="375" t="s">
        <v>89</v>
      </c>
      <c r="C4" s="376"/>
      <c r="D4" s="377"/>
      <c r="E4" s="231" t="s">
        <v>83</v>
      </c>
      <c r="F4" s="232"/>
      <c r="G4" s="232"/>
      <c r="H4" s="233"/>
      <c r="I4" s="233"/>
      <c r="J4" s="233"/>
      <c r="K4" s="400" t="s">
        <v>87</v>
      </c>
      <c r="L4" s="401"/>
      <c r="M4" s="214" t="s">
        <v>99</v>
      </c>
      <c r="N4" s="211"/>
      <c r="O4" s="211"/>
      <c r="P4" s="211"/>
      <c r="Q4" s="211"/>
      <c r="R4" s="211"/>
      <c r="S4" s="211"/>
      <c r="T4" s="211"/>
      <c r="U4" s="211"/>
      <c r="V4" s="211"/>
      <c r="W4" s="211"/>
      <c r="X4" s="211"/>
      <c r="Y4" s="211"/>
      <c r="Z4" s="216"/>
      <c r="AA4" s="217"/>
      <c r="AB4" s="2"/>
      <c r="AC4" s="10"/>
    </row>
    <row r="5" spans="2:30" ht="25.5" customHeight="1" x14ac:dyDescent="0.2">
      <c r="B5" s="375" t="s">
        <v>2</v>
      </c>
      <c r="C5" s="376"/>
      <c r="D5" s="377"/>
      <c r="E5" s="226" t="s">
        <v>113</v>
      </c>
      <c r="F5" s="227"/>
      <c r="G5" s="218"/>
      <c r="H5" s="218"/>
      <c r="I5" s="218"/>
      <c r="J5" s="218"/>
      <c r="K5" s="402" t="s">
        <v>88</v>
      </c>
      <c r="L5" s="403"/>
      <c r="M5" s="211" t="s">
        <v>99</v>
      </c>
      <c r="N5" s="212"/>
      <c r="O5" s="212"/>
      <c r="P5" s="212"/>
      <c r="Q5" s="218"/>
      <c r="R5" s="218"/>
      <c r="S5" s="218"/>
      <c r="T5" s="218"/>
      <c r="U5" s="218"/>
      <c r="V5" s="218"/>
      <c r="W5" s="218"/>
      <c r="X5" s="218"/>
      <c r="Y5" s="218"/>
      <c r="Z5" s="219"/>
      <c r="AA5" s="220"/>
      <c r="AB5" s="2"/>
      <c r="AC5" s="10"/>
    </row>
    <row r="6" spans="2:30" ht="25.5" customHeight="1" x14ac:dyDescent="0.2">
      <c r="B6" s="375" t="s">
        <v>3</v>
      </c>
      <c r="C6" s="376"/>
      <c r="D6" s="377"/>
      <c r="E6" s="214"/>
      <c r="F6" s="221"/>
      <c r="G6" s="221"/>
      <c r="H6" s="221"/>
      <c r="I6" s="221"/>
      <c r="J6" s="221"/>
      <c r="K6" s="378" t="s">
        <v>86</v>
      </c>
      <c r="L6" s="379"/>
      <c r="M6" s="211" t="s">
        <v>100</v>
      </c>
      <c r="N6" s="211"/>
      <c r="O6" s="211"/>
      <c r="P6" s="211"/>
      <c r="Q6" s="221"/>
      <c r="R6" s="221"/>
      <c r="S6" s="221"/>
      <c r="T6" s="221"/>
      <c r="U6" s="221"/>
      <c r="V6" s="221"/>
      <c r="W6" s="221"/>
      <c r="X6" s="221"/>
      <c r="Y6" s="218"/>
      <c r="Z6" s="219"/>
      <c r="AA6" s="220"/>
      <c r="AB6" s="2"/>
      <c r="AC6" s="10"/>
      <c r="AD6" s="2"/>
    </row>
    <row r="7" spans="2:30" ht="25.5" customHeight="1" thickBot="1" x14ac:dyDescent="0.25">
      <c r="B7" s="380" t="s">
        <v>1</v>
      </c>
      <c r="C7" s="381"/>
      <c r="D7" s="382"/>
      <c r="E7" s="234" t="s">
        <v>85</v>
      </c>
      <c r="F7" s="222"/>
      <c r="G7" s="222"/>
      <c r="H7" s="223"/>
      <c r="I7" s="223"/>
      <c r="J7" s="223"/>
      <c r="K7" s="383" t="s">
        <v>4</v>
      </c>
      <c r="L7" s="384"/>
      <c r="M7" s="215" t="s">
        <v>101</v>
      </c>
      <c r="N7" s="213"/>
      <c r="O7" s="213"/>
      <c r="P7" s="213"/>
      <c r="Q7" s="222"/>
      <c r="R7" s="222"/>
      <c r="S7" s="222"/>
      <c r="T7" s="222"/>
      <c r="U7" s="222"/>
      <c r="V7" s="222"/>
      <c r="W7" s="222"/>
      <c r="X7" s="223"/>
      <c r="Y7" s="223"/>
      <c r="Z7" s="224"/>
      <c r="AA7" s="225"/>
      <c r="AB7" s="11"/>
      <c r="AC7" s="12"/>
      <c r="AD7" s="385"/>
    </row>
    <row r="8" spans="2:30" ht="14.25" customHeight="1" thickBot="1" x14ac:dyDescent="0.25">
      <c r="B8" s="2"/>
      <c r="C8" s="2"/>
      <c r="D8" s="2"/>
      <c r="E8" s="3"/>
      <c r="F8" s="3"/>
      <c r="G8" s="13"/>
      <c r="H8" s="2"/>
      <c r="I8" s="2"/>
      <c r="J8" s="2"/>
      <c r="K8" s="2"/>
      <c r="L8" s="2"/>
      <c r="M8" s="2"/>
      <c r="N8" s="2"/>
      <c r="O8" s="2"/>
      <c r="P8" s="2"/>
      <c r="Q8" s="2"/>
      <c r="R8" s="2"/>
      <c r="S8" s="2"/>
      <c r="T8" s="2"/>
      <c r="U8" s="2"/>
      <c r="V8" s="2"/>
      <c r="W8" s="2"/>
      <c r="X8" s="2"/>
      <c r="Y8" s="2"/>
      <c r="Z8" s="2"/>
      <c r="AA8" s="14"/>
      <c r="AB8" s="2"/>
      <c r="AC8" s="10"/>
      <c r="AD8" s="385"/>
    </row>
    <row r="9" spans="2:30" s="2" customFormat="1" ht="39.9" customHeight="1" x14ac:dyDescent="0.2">
      <c r="B9" s="310" t="s">
        <v>5</v>
      </c>
      <c r="C9" s="312" t="s">
        <v>6</v>
      </c>
      <c r="D9" s="387"/>
      <c r="E9" s="390" t="s">
        <v>7</v>
      </c>
      <c r="F9" s="391"/>
      <c r="G9" s="318" t="s">
        <v>8</v>
      </c>
      <c r="H9" s="15" t="s">
        <v>9</v>
      </c>
      <c r="I9" s="16" t="s">
        <v>10</v>
      </c>
      <c r="J9" s="17" t="s">
        <v>11</v>
      </c>
      <c r="K9" s="18" t="s">
        <v>12</v>
      </c>
      <c r="L9" s="393" t="s">
        <v>13</v>
      </c>
      <c r="M9" s="394"/>
      <c r="N9" s="394"/>
      <c r="O9" s="394"/>
      <c r="P9" s="394"/>
      <c r="Q9" s="394"/>
      <c r="R9" s="394"/>
      <c r="S9" s="394"/>
      <c r="T9" s="394"/>
      <c r="U9" s="394"/>
      <c r="V9" s="394"/>
      <c r="W9" s="394"/>
      <c r="X9" s="394"/>
      <c r="Y9" s="394"/>
      <c r="Z9" s="15" t="s">
        <v>14</v>
      </c>
      <c r="AA9" s="19" t="s">
        <v>15</v>
      </c>
      <c r="AB9" s="20" t="s">
        <v>16</v>
      </c>
      <c r="AC9" s="21"/>
      <c r="AD9" s="22"/>
    </row>
    <row r="10" spans="2:30" s="2" customFormat="1" ht="39" customHeight="1" thickBot="1" x14ac:dyDescent="0.25">
      <c r="B10" s="386"/>
      <c r="C10" s="388"/>
      <c r="D10" s="389"/>
      <c r="E10" s="23" t="s">
        <v>17</v>
      </c>
      <c r="F10" s="24" t="s">
        <v>18</v>
      </c>
      <c r="G10" s="392"/>
      <c r="H10" s="25" t="s">
        <v>19</v>
      </c>
      <c r="I10" s="26" t="s">
        <v>20</v>
      </c>
      <c r="J10" s="27" t="s">
        <v>21</v>
      </c>
      <c r="K10" s="28" t="s">
        <v>22</v>
      </c>
      <c r="L10" s="29" t="s">
        <v>23</v>
      </c>
      <c r="M10" s="30"/>
      <c r="N10" s="30"/>
      <c r="O10" s="30" t="s">
        <v>24</v>
      </c>
      <c r="P10" s="30"/>
      <c r="Q10" s="30"/>
      <c r="R10" s="30" t="s">
        <v>25</v>
      </c>
      <c r="S10" s="30"/>
      <c r="T10" s="395" t="s">
        <v>26</v>
      </c>
      <c r="U10" s="395"/>
      <c r="V10" s="396"/>
      <c r="W10" s="31"/>
      <c r="X10" s="32" t="s">
        <v>27</v>
      </c>
      <c r="Y10" s="32"/>
      <c r="Z10" s="33" t="s">
        <v>28</v>
      </c>
      <c r="AA10" s="34" t="s">
        <v>29</v>
      </c>
      <c r="AB10" s="35" t="s">
        <v>97</v>
      </c>
      <c r="AC10" s="21"/>
      <c r="AD10" s="22"/>
    </row>
    <row r="11" spans="2:30" s="2" customFormat="1" ht="21" customHeight="1" x14ac:dyDescent="0.2">
      <c r="B11" s="36"/>
      <c r="C11" s="37" t="s">
        <v>92</v>
      </c>
      <c r="D11" s="38" t="s">
        <v>30</v>
      </c>
      <c r="E11" s="240" t="s">
        <v>109</v>
      </c>
      <c r="F11" s="241" t="s">
        <v>110</v>
      </c>
      <c r="G11" s="242">
        <v>80</v>
      </c>
      <c r="H11" s="350"/>
      <c r="I11" s="351"/>
      <c r="J11" s="351"/>
      <c r="K11" s="352"/>
      <c r="L11" s="142">
        <v>5000000</v>
      </c>
      <c r="M11" s="43" t="s">
        <v>31</v>
      </c>
      <c r="N11" s="44" t="s">
        <v>32</v>
      </c>
      <c r="O11" s="143">
        <f>B18</f>
        <v>25</v>
      </c>
      <c r="P11" s="43" t="s">
        <v>33</v>
      </c>
      <c r="Q11" s="44" t="s">
        <v>34</v>
      </c>
      <c r="R11" s="144">
        <f t="shared" ref="R11:R16" si="0">G11</f>
        <v>80</v>
      </c>
      <c r="S11" s="43" t="s">
        <v>35</v>
      </c>
      <c r="T11" s="44" t="s">
        <v>32</v>
      </c>
      <c r="U11" s="371">
        <v>1.5</v>
      </c>
      <c r="V11" s="372"/>
      <c r="W11" s="44" t="s">
        <v>36</v>
      </c>
      <c r="X11" s="186">
        <f>L11*(O11*0.01)*R11*U11</f>
        <v>150000000</v>
      </c>
      <c r="Y11" s="45" t="s">
        <v>31</v>
      </c>
      <c r="Z11" s="190">
        <f t="shared" ref="Z11:Z17" si="1">X11</f>
        <v>150000000</v>
      </c>
      <c r="AA11" s="46"/>
      <c r="AB11" s="195">
        <f t="shared" ref="AB11:AB17" si="2">ROUNDDOWN(Z11-AA11,-3)</f>
        <v>150000000</v>
      </c>
      <c r="AC11" s="47"/>
      <c r="AD11" s="47"/>
    </row>
    <row r="12" spans="2:30" s="2" customFormat="1" ht="21" customHeight="1" x14ac:dyDescent="0.2">
      <c r="B12" s="48"/>
      <c r="C12" s="49" t="s">
        <v>92</v>
      </c>
      <c r="D12" s="50" t="s">
        <v>37</v>
      </c>
      <c r="E12" s="243" t="s">
        <v>109</v>
      </c>
      <c r="F12" s="244" t="s">
        <v>110</v>
      </c>
      <c r="G12" s="245">
        <v>10</v>
      </c>
      <c r="H12" s="353"/>
      <c r="I12" s="354"/>
      <c r="J12" s="354"/>
      <c r="K12" s="355"/>
      <c r="L12" s="58">
        <v>5000000</v>
      </c>
      <c r="M12" s="55" t="s">
        <v>31</v>
      </c>
      <c r="N12" s="56" t="s">
        <v>32</v>
      </c>
      <c r="O12" s="147">
        <f>B18</f>
        <v>25</v>
      </c>
      <c r="P12" s="55" t="s">
        <v>33</v>
      </c>
      <c r="Q12" s="56" t="s">
        <v>32</v>
      </c>
      <c r="R12" s="148">
        <f t="shared" si="0"/>
        <v>10</v>
      </c>
      <c r="S12" s="55" t="s">
        <v>35</v>
      </c>
      <c r="T12" s="56" t="s">
        <v>38</v>
      </c>
      <c r="U12" s="373">
        <v>1.5</v>
      </c>
      <c r="V12" s="374"/>
      <c r="W12" s="56" t="s">
        <v>39</v>
      </c>
      <c r="X12" s="187">
        <f>L12*(O12*0.01)*R12*U12</f>
        <v>18750000</v>
      </c>
      <c r="Y12" s="57" t="s">
        <v>31</v>
      </c>
      <c r="Z12" s="191">
        <f t="shared" si="1"/>
        <v>18750000</v>
      </c>
      <c r="AA12" s="59"/>
      <c r="AB12" s="196">
        <f t="shared" si="2"/>
        <v>18750000</v>
      </c>
      <c r="AC12" s="47"/>
      <c r="AD12" s="47"/>
    </row>
    <row r="13" spans="2:30" s="2" customFormat="1" ht="21" customHeight="1" x14ac:dyDescent="0.2">
      <c r="B13" s="48"/>
      <c r="C13" s="300" t="s">
        <v>118</v>
      </c>
      <c r="D13" s="60" t="s">
        <v>30</v>
      </c>
      <c r="E13" s="246" t="s">
        <v>109</v>
      </c>
      <c r="F13" s="247" t="s">
        <v>110</v>
      </c>
      <c r="G13" s="248">
        <v>80</v>
      </c>
      <c r="H13" s="353"/>
      <c r="I13" s="354"/>
      <c r="J13" s="354"/>
      <c r="K13" s="355"/>
      <c r="L13" s="58">
        <v>4180000</v>
      </c>
      <c r="M13" s="55" t="s">
        <v>31</v>
      </c>
      <c r="N13" s="56" t="s">
        <v>40</v>
      </c>
      <c r="O13" s="147">
        <f>B18</f>
        <v>25</v>
      </c>
      <c r="P13" s="55" t="s">
        <v>33</v>
      </c>
      <c r="Q13" s="56" t="s">
        <v>32</v>
      </c>
      <c r="R13" s="148">
        <f t="shared" si="0"/>
        <v>80</v>
      </c>
      <c r="S13" s="55" t="s">
        <v>35</v>
      </c>
      <c r="T13" s="64" t="s">
        <v>38</v>
      </c>
      <c r="U13" s="369"/>
      <c r="V13" s="370"/>
      <c r="W13" s="56" t="s">
        <v>39</v>
      </c>
      <c r="X13" s="187">
        <f>L13*(O13*0.01)*R13</f>
        <v>83600000</v>
      </c>
      <c r="Y13" s="57" t="s">
        <v>31</v>
      </c>
      <c r="Z13" s="191">
        <f t="shared" si="1"/>
        <v>83600000</v>
      </c>
      <c r="AA13" s="65"/>
      <c r="AB13" s="196">
        <f t="shared" si="2"/>
        <v>83600000</v>
      </c>
      <c r="AC13" s="47"/>
      <c r="AD13" s="47"/>
    </row>
    <row r="14" spans="2:30" s="2" customFormat="1" ht="21" customHeight="1" x14ac:dyDescent="0.2">
      <c r="B14" s="48"/>
      <c r="C14" s="301"/>
      <c r="D14" s="60" t="s">
        <v>37</v>
      </c>
      <c r="E14" s="240" t="s">
        <v>109</v>
      </c>
      <c r="F14" s="241" t="s">
        <v>110</v>
      </c>
      <c r="G14" s="249">
        <v>10</v>
      </c>
      <c r="H14" s="353"/>
      <c r="I14" s="354"/>
      <c r="J14" s="354"/>
      <c r="K14" s="355"/>
      <c r="L14" s="58">
        <v>4180000</v>
      </c>
      <c r="M14" s="68" t="s">
        <v>31</v>
      </c>
      <c r="N14" s="64" t="s">
        <v>40</v>
      </c>
      <c r="O14" s="151">
        <f>B18</f>
        <v>25</v>
      </c>
      <c r="P14" s="68" t="s">
        <v>33</v>
      </c>
      <c r="Q14" s="64" t="s">
        <v>32</v>
      </c>
      <c r="R14" s="152">
        <f t="shared" si="0"/>
        <v>10</v>
      </c>
      <c r="S14" s="68" t="s">
        <v>35</v>
      </c>
      <c r="T14" s="56" t="s">
        <v>38</v>
      </c>
      <c r="U14" s="373"/>
      <c r="V14" s="374"/>
      <c r="W14" s="64" t="s">
        <v>39</v>
      </c>
      <c r="X14" s="188">
        <f>L14*(O14*0.01)*R14</f>
        <v>10450000</v>
      </c>
      <c r="Y14" s="69" t="s">
        <v>31</v>
      </c>
      <c r="Z14" s="192">
        <f t="shared" si="1"/>
        <v>10450000</v>
      </c>
      <c r="AA14" s="65"/>
      <c r="AB14" s="197">
        <f t="shared" si="2"/>
        <v>10450000</v>
      </c>
      <c r="AC14" s="47"/>
      <c r="AD14" s="47"/>
    </row>
    <row r="15" spans="2:30" s="2" customFormat="1" ht="21" customHeight="1" x14ac:dyDescent="0.2">
      <c r="B15" s="238">
        <v>7</v>
      </c>
      <c r="C15" s="282"/>
      <c r="D15" s="305"/>
      <c r="E15" s="240"/>
      <c r="F15" s="241"/>
      <c r="G15" s="250"/>
      <c r="H15" s="353"/>
      <c r="I15" s="354"/>
      <c r="J15" s="354"/>
      <c r="K15" s="355"/>
      <c r="L15" s="70"/>
      <c r="M15" s="68" t="s">
        <v>31</v>
      </c>
      <c r="N15" s="64" t="s">
        <v>40</v>
      </c>
      <c r="O15" s="151">
        <f>B18</f>
        <v>25</v>
      </c>
      <c r="P15" s="68" t="s">
        <v>41</v>
      </c>
      <c r="Q15" s="64" t="s">
        <v>40</v>
      </c>
      <c r="R15" s="152">
        <f t="shared" si="0"/>
        <v>0</v>
      </c>
      <c r="S15" s="68" t="s">
        <v>35</v>
      </c>
      <c r="T15" s="64" t="s">
        <v>38</v>
      </c>
      <c r="U15" s="369"/>
      <c r="V15" s="370"/>
      <c r="W15" s="64" t="s">
        <v>39</v>
      </c>
      <c r="X15" s="188">
        <f>L15*(O15*0.01)*R15*U15</f>
        <v>0</v>
      </c>
      <c r="Y15" s="69" t="s">
        <v>31</v>
      </c>
      <c r="Z15" s="192">
        <f t="shared" si="1"/>
        <v>0</v>
      </c>
      <c r="AA15" s="65"/>
      <c r="AB15" s="197">
        <f t="shared" si="2"/>
        <v>0</v>
      </c>
      <c r="AC15" s="47"/>
      <c r="AD15" s="47"/>
    </row>
    <row r="16" spans="2:30" s="2" customFormat="1" ht="21" customHeight="1" x14ac:dyDescent="0.2">
      <c r="B16" s="48" t="s">
        <v>42</v>
      </c>
      <c r="C16" s="306" t="s">
        <v>43</v>
      </c>
      <c r="D16" s="306"/>
      <c r="E16" s="72"/>
      <c r="F16" s="72"/>
      <c r="G16" s="251">
        <v>90</v>
      </c>
      <c r="H16" s="353"/>
      <c r="I16" s="354"/>
      <c r="J16" s="354"/>
      <c r="K16" s="355"/>
      <c r="L16" s="67">
        <f>E56</f>
        <v>100000</v>
      </c>
      <c r="M16" s="68" t="s">
        <v>31</v>
      </c>
      <c r="N16" s="64" t="s">
        <v>40</v>
      </c>
      <c r="O16" s="151">
        <f>B18</f>
        <v>25</v>
      </c>
      <c r="P16" s="68" t="s">
        <v>41</v>
      </c>
      <c r="Q16" s="64" t="s">
        <v>40</v>
      </c>
      <c r="R16" s="152">
        <f t="shared" si="0"/>
        <v>90</v>
      </c>
      <c r="S16" s="68" t="s">
        <v>35</v>
      </c>
      <c r="T16" s="64" t="s">
        <v>38</v>
      </c>
      <c r="U16" s="369">
        <v>1.5</v>
      </c>
      <c r="V16" s="370"/>
      <c r="W16" s="64" t="s">
        <v>39</v>
      </c>
      <c r="X16" s="188">
        <f>L16*(O16*0.01)*R16*U16</f>
        <v>3375000</v>
      </c>
      <c r="Y16" s="69" t="s">
        <v>31</v>
      </c>
      <c r="Z16" s="193">
        <f t="shared" si="1"/>
        <v>3375000</v>
      </c>
      <c r="AA16" s="65"/>
      <c r="AB16" s="197">
        <f t="shared" si="2"/>
        <v>3375000</v>
      </c>
      <c r="AC16" s="47"/>
      <c r="AD16" s="47"/>
    </row>
    <row r="17" spans="1:30" s="2" customFormat="1" ht="21" customHeight="1" thickBot="1" x14ac:dyDescent="0.25">
      <c r="A17" s="6"/>
      <c r="B17" s="74" t="s">
        <v>44</v>
      </c>
      <c r="C17" s="264" t="s">
        <v>45</v>
      </c>
      <c r="D17" s="265"/>
      <c r="E17" s="252" t="s">
        <v>109</v>
      </c>
      <c r="F17" s="252" t="s">
        <v>111</v>
      </c>
      <c r="G17" s="76"/>
      <c r="H17" s="356"/>
      <c r="I17" s="357"/>
      <c r="J17" s="357"/>
      <c r="K17" s="358"/>
      <c r="L17" s="156">
        <v>27000000</v>
      </c>
      <c r="M17" s="78" t="s">
        <v>31</v>
      </c>
      <c r="N17" s="79" t="s">
        <v>40</v>
      </c>
      <c r="O17" s="157">
        <f>B18</f>
        <v>25</v>
      </c>
      <c r="P17" s="78" t="s">
        <v>46</v>
      </c>
      <c r="Q17" s="338"/>
      <c r="R17" s="339"/>
      <c r="S17" s="340"/>
      <c r="T17" s="338"/>
      <c r="U17" s="339"/>
      <c r="V17" s="340"/>
      <c r="W17" s="79" t="s">
        <v>39</v>
      </c>
      <c r="X17" s="189">
        <f>L17*(O17*0.01)</f>
        <v>6750000</v>
      </c>
      <c r="Y17" s="80" t="s">
        <v>31</v>
      </c>
      <c r="Z17" s="194">
        <f t="shared" si="1"/>
        <v>6750000</v>
      </c>
      <c r="AA17" s="81"/>
      <c r="AB17" s="198">
        <f t="shared" si="2"/>
        <v>6750000</v>
      </c>
      <c r="AC17" s="47"/>
      <c r="AD17" s="47"/>
    </row>
    <row r="18" spans="1:30" s="2" customFormat="1" ht="21" customHeight="1" x14ac:dyDescent="0.2">
      <c r="B18" s="160">
        <v>25</v>
      </c>
      <c r="C18" s="341" t="s">
        <v>47</v>
      </c>
      <c r="D18" s="342"/>
      <c r="E18" s="342"/>
      <c r="F18" s="342"/>
      <c r="G18" s="342"/>
      <c r="H18" s="161">
        <v>408333335</v>
      </c>
      <c r="I18" s="162">
        <v>362128410</v>
      </c>
      <c r="J18" s="272"/>
      <c r="K18" s="272"/>
      <c r="L18" s="344"/>
      <c r="M18" s="345"/>
      <c r="N18" s="345"/>
      <c r="O18" s="345"/>
      <c r="P18" s="345"/>
      <c r="Q18" s="345"/>
      <c r="R18" s="345"/>
      <c r="S18" s="345"/>
      <c r="T18" s="345"/>
      <c r="U18" s="345"/>
      <c r="V18" s="345"/>
      <c r="W18" s="345"/>
      <c r="X18" s="365"/>
      <c r="Y18" s="366"/>
      <c r="Z18" s="367"/>
      <c r="AA18" s="331"/>
      <c r="AB18" s="333"/>
      <c r="AC18" s="82"/>
      <c r="AD18" s="335"/>
    </row>
    <row r="19" spans="1:30" s="2" customFormat="1" ht="21" customHeight="1" thickBot="1" x14ac:dyDescent="0.25">
      <c r="B19" s="74" t="s">
        <v>41</v>
      </c>
      <c r="C19" s="336" t="s">
        <v>48</v>
      </c>
      <c r="D19" s="337"/>
      <c r="E19" s="337"/>
      <c r="F19" s="337"/>
      <c r="G19" s="337"/>
      <c r="H19" s="182">
        <v>13611112</v>
      </c>
      <c r="I19" s="180">
        <v>2268519</v>
      </c>
      <c r="J19" s="273"/>
      <c r="K19" s="343"/>
      <c r="L19" s="346"/>
      <c r="M19" s="347"/>
      <c r="N19" s="347"/>
      <c r="O19" s="347"/>
      <c r="P19" s="347"/>
      <c r="Q19" s="347"/>
      <c r="R19" s="347"/>
      <c r="S19" s="347"/>
      <c r="T19" s="347"/>
      <c r="U19" s="347"/>
      <c r="V19" s="347"/>
      <c r="W19" s="347"/>
      <c r="X19" s="346"/>
      <c r="Y19" s="366"/>
      <c r="Z19" s="368"/>
      <c r="AA19" s="332"/>
      <c r="AB19" s="334"/>
      <c r="AC19" s="82"/>
      <c r="AD19" s="335"/>
    </row>
    <row r="20" spans="1:30" s="2" customFormat="1" ht="21" customHeight="1" thickBot="1" x14ac:dyDescent="0.25">
      <c r="B20" s="83"/>
      <c r="C20" s="349" t="s">
        <v>49</v>
      </c>
      <c r="D20" s="349"/>
      <c r="E20" s="349"/>
      <c r="F20" s="349"/>
      <c r="G20" s="349"/>
      <c r="H20" s="166">
        <f>SUM(H18:H19)</f>
        <v>421944447</v>
      </c>
      <c r="I20" s="210">
        <f>SUM(I18:I19)</f>
        <v>364396929</v>
      </c>
      <c r="J20" s="165">
        <v>0</v>
      </c>
      <c r="K20" s="164">
        <f>H20-J20</f>
        <v>421944447</v>
      </c>
      <c r="L20" s="348"/>
      <c r="M20" s="348"/>
      <c r="N20" s="348"/>
      <c r="O20" s="348"/>
      <c r="P20" s="348"/>
      <c r="Q20" s="348"/>
      <c r="R20" s="348"/>
      <c r="S20" s="348"/>
      <c r="T20" s="348"/>
      <c r="U20" s="348"/>
      <c r="V20" s="348"/>
      <c r="W20" s="348"/>
      <c r="X20" s="201">
        <f>SUM(X11:X17)</f>
        <v>272925000</v>
      </c>
      <c r="Y20" s="202" t="s">
        <v>31</v>
      </c>
      <c r="Z20" s="203">
        <f>MIN(K20,X20)</f>
        <v>272925000</v>
      </c>
      <c r="AA20" s="86"/>
      <c r="AB20" s="199">
        <f>MIN(ROUNDDOWN(Z20-AA20,-3),SUM(AB11:AB17))</f>
        <v>272925000</v>
      </c>
      <c r="AC20" s="47"/>
      <c r="AD20" s="47"/>
    </row>
    <row r="21" spans="1:30" s="2" customFormat="1" ht="15" customHeight="1" thickBot="1" x14ac:dyDescent="0.25">
      <c r="B21" s="87"/>
      <c r="C21" s="88"/>
      <c r="D21" s="88"/>
      <c r="E21" s="88"/>
      <c r="F21" s="88"/>
      <c r="G21" s="88"/>
      <c r="H21" s="89"/>
      <c r="I21" s="89"/>
      <c r="J21" s="89"/>
      <c r="K21" s="89"/>
      <c r="L21" s="82"/>
      <c r="M21" s="82"/>
      <c r="N21" s="82"/>
      <c r="O21" s="82"/>
      <c r="P21" s="82"/>
      <c r="Q21" s="82"/>
      <c r="R21" s="82"/>
      <c r="S21" s="82"/>
      <c r="T21" s="82"/>
      <c r="U21" s="82"/>
      <c r="V21" s="82"/>
      <c r="W21" s="82"/>
      <c r="X21" s="204"/>
      <c r="Y21" s="204"/>
      <c r="Z21" s="205"/>
      <c r="AA21" s="91"/>
      <c r="AB21" s="200"/>
      <c r="AC21" s="47"/>
      <c r="AD21" s="47"/>
    </row>
    <row r="22" spans="1:30" s="2" customFormat="1" ht="21" customHeight="1" x14ac:dyDescent="0.2">
      <c r="B22" s="36"/>
      <c r="C22" s="37" t="s">
        <v>92</v>
      </c>
      <c r="D22" s="38" t="s">
        <v>30</v>
      </c>
      <c r="E22" s="92" t="s">
        <v>93</v>
      </c>
      <c r="F22" s="93" t="s">
        <v>95</v>
      </c>
      <c r="G22" s="41">
        <v>80</v>
      </c>
      <c r="H22" s="350"/>
      <c r="I22" s="351"/>
      <c r="J22" s="351"/>
      <c r="K22" s="352"/>
      <c r="L22" s="42">
        <f t="shared" ref="L22:L28" si="3">L11</f>
        <v>5000000</v>
      </c>
      <c r="M22" s="43" t="s">
        <v>31</v>
      </c>
      <c r="N22" s="44" t="s">
        <v>40</v>
      </c>
      <c r="O22" s="143">
        <f>B29</f>
        <v>75</v>
      </c>
      <c r="P22" s="43" t="s">
        <v>50</v>
      </c>
      <c r="Q22" s="44" t="s">
        <v>51</v>
      </c>
      <c r="R22" s="144">
        <f t="shared" ref="R22:R27" si="4">G22</f>
        <v>80</v>
      </c>
      <c r="S22" s="43" t="s">
        <v>35</v>
      </c>
      <c r="T22" s="44" t="s">
        <v>38</v>
      </c>
      <c r="U22" s="359">
        <v>1.5</v>
      </c>
      <c r="V22" s="360"/>
      <c r="W22" s="44" t="s">
        <v>39</v>
      </c>
      <c r="X22" s="186">
        <f>L22*(O22*0.01)*R22*U22</f>
        <v>450000000</v>
      </c>
      <c r="Y22" s="206" t="s">
        <v>31</v>
      </c>
      <c r="Z22" s="190">
        <f t="shared" ref="Z22:Z28" si="5">X22</f>
        <v>450000000</v>
      </c>
      <c r="AA22" s="46"/>
      <c r="AB22" s="195">
        <f t="shared" ref="AB22:AB28" si="6">ROUNDDOWN(Z22-AA22,-3)</f>
        <v>450000000</v>
      </c>
      <c r="AC22" s="47"/>
      <c r="AD22" s="47"/>
    </row>
    <row r="23" spans="1:30" s="2" customFormat="1" ht="21" customHeight="1" x14ac:dyDescent="0.2">
      <c r="B23" s="48"/>
      <c r="C23" s="94" t="s">
        <v>92</v>
      </c>
      <c r="D23" s="60" t="s">
        <v>37</v>
      </c>
      <c r="E23" s="39" t="s">
        <v>93</v>
      </c>
      <c r="F23" s="40" t="s">
        <v>95</v>
      </c>
      <c r="G23" s="71">
        <v>10</v>
      </c>
      <c r="H23" s="353"/>
      <c r="I23" s="354"/>
      <c r="J23" s="354"/>
      <c r="K23" s="355"/>
      <c r="L23" s="67">
        <f t="shared" si="3"/>
        <v>5000000</v>
      </c>
      <c r="M23" s="68" t="s">
        <v>31</v>
      </c>
      <c r="N23" s="64" t="s">
        <v>40</v>
      </c>
      <c r="O23" s="151">
        <f>B29</f>
        <v>75</v>
      </c>
      <c r="P23" s="68" t="s">
        <v>52</v>
      </c>
      <c r="Q23" s="64" t="s">
        <v>53</v>
      </c>
      <c r="R23" s="152">
        <f t="shared" si="4"/>
        <v>10</v>
      </c>
      <c r="S23" s="68" t="s">
        <v>35</v>
      </c>
      <c r="T23" s="64" t="s">
        <v>38</v>
      </c>
      <c r="U23" s="361">
        <v>1.5</v>
      </c>
      <c r="V23" s="362"/>
      <c r="W23" s="64" t="s">
        <v>39</v>
      </c>
      <c r="X23" s="188">
        <f>L23*(O23*0.01)*R23*U23</f>
        <v>56250000</v>
      </c>
      <c r="Y23" s="207" t="s">
        <v>31</v>
      </c>
      <c r="Z23" s="192">
        <f t="shared" si="5"/>
        <v>56250000</v>
      </c>
      <c r="AA23" s="65"/>
      <c r="AB23" s="197">
        <f t="shared" si="6"/>
        <v>56250000</v>
      </c>
      <c r="AC23" s="47"/>
      <c r="AD23" s="47"/>
    </row>
    <row r="24" spans="1:30" s="2" customFormat="1" ht="21" customHeight="1" x14ac:dyDescent="0.2">
      <c r="B24" s="48"/>
      <c r="C24" s="300" t="s">
        <v>118</v>
      </c>
      <c r="D24" s="60" t="s">
        <v>30</v>
      </c>
      <c r="E24" s="61" t="s">
        <v>93</v>
      </c>
      <c r="F24" s="62" t="s">
        <v>95</v>
      </c>
      <c r="G24" s="63">
        <v>80</v>
      </c>
      <c r="H24" s="353"/>
      <c r="I24" s="354"/>
      <c r="J24" s="354"/>
      <c r="K24" s="355"/>
      <c r="L24" s="54">
        <f t="shared" si="3"/>
        <v>4180000</v>
      </c>
      <c r="M24" s="55" t="s">
        <v>31</v>
      </c>
      <c r="N24" s="56" t="s">
        <v>40</v>
      </c>
      <c r="O24" s="147">
        <f>B29</f>
        <v>75</v>
      </c>
      <c r="P24" s="55" t="s">
        <v>50</v>
      </c>
      <c r="Q24" s="56" t="s">
        <v>51</v>
      </c>
      <c r="R24" s="148">
        <f t="shared" si="4"/>
        <v>80</v>
      </c>
      <c r="S24" s="55" t="s">
        <v>35</v>
      </c>
      <c r="T24" s="64" t="s">
        <v>38</v>
      </c>
      <c r="U24" s="361"/>
      <c r="V24" s="362"/>
      <c r="W24" s="56" t="s">
        <v>39</v>
      </c>
      <c r="X24" s="187">
        <f>L24*(O24*0.01)*R24</f>
        <v>250800000</v>
      </c>
      <c r="Y24" s="208" t="s">
        <v>31</v>
      </c>
      <c r="Z24" s="191">
        <f t="shared" si="5"/>
        <v>250800000</v>
      </c>
      <c r="AA24" s="65"/>
      <c r="AB24" s="196">
        <f t="shared" si="6"/>
        <v>250800000</v>
      </c>
      <c r="AC24" s="47"/>
      <c r="AD24" s="47"/>
    </row>
    <row r="25" spans="1:30" s="2" customFormat="1" ht="21" customHeight="1" x14ac:dyDescent="0.2">
      <c r="B25" s="48"/>
      <c r="C25" s="301"/>
      <c r="D25" s="60" t="s">
        <v>37</v>
      </c>
      <c r="E25" s="39" t="s">
        <v>93</v>
      </c>
      <c r="F25" s="40" t="s">
        <v>95</v>
      </c>
      <c r="G25" s="66">
        <v>10</v>
      </c>
      <c r="H25" s="353"/>
      <c r="I25" s="354"/>
      <c r="J25" s="354"/>
      <c r="K25" s="355"/>
      <c r="L25" s="67">
        <f t="shared" si="3"/>
        <v>4180000</v>
      </c>
      <c r="M25" s="68" t="s">
        <v>31</v>
      </c>
      <c r="N25" s="64" t="s">
        <v>40</v>
      </c>
      <c r="O25" s="151">
        <f>B29</f>
        <v>75</v>
      </c>
      <c r="P25" s="68" t="s">
        <v>54</v>
      </c>
      <c r="Q25" s="64" t="s">
        <v>55</v>
      </c>
      <c r="R25" s="152">
        <f t="shared" si="4"/>
        <v>10</v>
      </c>
      <c r="S25" s="68" t="s">
        <v>35</v>
      </c>
      <c r="T25" s="56" t="s">
        <v>38</v>
      </c>
      <c r="U25" s="363"/>
      <c r="V25" s="364"/>
      <c r="W25" s="64" t="s">
        <v>39</v>
      </c>
      <c r="X25" s="188">
        <f>L25*(O25*0.01)*R25</f>
        <v>31350000</v>
      </c>
      <c r="Y25" s="207" t="s">
        <v>31</v>
      </c>
      <c r="Z25" s="192">
        <f t="shared" si="5"/>
        <v>31350000</v>
      </c>
      <c r="AA25" s="65"/>
      <c r="AB25" s="197">
        <f t="shared" si="6"/>
        <v>31350000</v>
      </c>
      <c r="AC25" s="47"/>
      <c r="AD25" s="47"/>
    </row>
    <row r="26" spans="1:30" s="2" customFormat="1" ht="21" customHeight="1" x14ac:dyDescent="0.2">
      <c r="B26" s="238">
        <v>8</v>
      </c>
      <c r="C26" s="282"/>
      <c r="D26" s="305"/>
      <c r="E26" s="39"/>
      <c r="F26" s="40"/>
      <c r="G26" s="71"/>
      <c r="H26" s="353"/>
      <c r="I26" s="354"/>
      <c r="J26" s="354"/>
      <c r="K26" s="355"/>
      <c r="L26" s="67">
        <f t="shared" si="3"/>
        <v>0</v>
      </c>
      <c r="M26" s="68" t="s">
        <v>31</v>
      </c>
      <c r="N26" s="64" t="s">
        <v>40</v>
      </c>
      <c r="O26" s="151">
        <f>B29</f>
        <v>75</v>
      </c>
      <c r="P26" s="68" t="s">
        <v>54</v>
      </c>
      <c r="Q26" s="64" t="s">
        <v>55</v>
      </c>
      <c r="R26" s="152">
        <f t="shared" si="4"/>
        <v>0</v>
      </c>
      <c r="S26" s="68" t="s">
        <v>35</v>
      </c>
      <c r="T26" s="64" t="s">
        <v>38</v>
      </c>
      <c r="U26" s="361"/>
      <c r="V26" s="362"/>
      <c r="W26" s="64" t="s">
        <v>39</v>
      </c>
      <c r="X26" s="188">
        <f>L26*(O26*0.01)*R26*U26</f>
        <v>0</v>
      </c>
      <c r="Y26" s="207" t="s">
        <v>31</v>
      </c>
      <c r="Z26" s="192">
        <f t="shared" si="5"/>
        <v>0</v>
      </c>
      <c r="AA26" s="65"/>
      <c r="AB26" s="197">
        <f t="shared" si="6"/>
        <v>0</v>
      </c>
      <c r="AC26" s="47"/>
      <c r="AD26" s="47"/>
    </row>
    <row r="27" spans="1:30" s="2" customFormat="1" ht="21" customHeight="1" x14ac:dyDescent="0.2">
      <c r="B27" s="48" t="s">
        <v>42</v>
      </c>
      <c r="C27" s="306" t="s">
        <v>43</v>
      </c>
      <c r="D27" s="306"/>
      <c r="E27" s="72"/>
      <c r="F27" s="72"/>
      <c r="G27" s="73">
        <v>90</v>
      </c>
      <c r="H27" s="353"/>
      <c r="I27" s="354"/>
      <c r="J27" s="354"/>
      <c r="K27" s="355"/>
      <c r="L27" s="67">
        <f>L16</f>
        <v>100000</v>
      </c>
      <c r="M27" s="68" t="s">
        <v>31</v>
      </c>
      <c r="N27" s="64" t="s">
        <v>40</v>
      </c>
      <c r="O27" s="151">
        <f>B29</f>
        <v>75</v>
      </c>
      <c r="P27" s="68" t="s">
        <v>50</v>
      </c>
      <c r="Q27" s="64" t="s">
        <v>51</v>
      </c>
      <c r="R27" s="152">
        <f t="shared" si="4"/>
        <v>90</v>
      </c>
      <c r="S27" s="68" t="s">
        <v>35</v>
      </c>
      <c r="T27" s="64" t="s">
        <v>38</v>
      </c>
      <c r="U27" s="361">
        <v>1.5</v>
      </c>
      <c r="V27" s="362"/>
      <c r="W27" s="64" t="s">
        <v>39</v>
      </c>
      <c r="X27" s="188">
        <f>L27*(O27*0.01)*R27*U27</f>
        <v>10125000</v>
      </c>
      <c r="Y27" s="207" t="s">
        <v>31</v>
      </c>
      <c r="Z27" s="193">
        <f t="shared" si="5"/>
        <v>10125000</v>
      </c>
      <c r="AA27" s="65"/>
      <c r="AB27" s="197">
        <f t="shared" si="6"/>
        <v>10125000</v>
      </c>
      <c r="AC27" s="47"/>
      <c r="AD27" s="47"/>
    </row>
    <row r="28" spans="1:30" s="2" customFormat="1" ht="21" customHeight="1" thickBot="1" x14ac:dyDescent="0.25">
      <c r="A28" s="6"/>
      <c r="B28" s="74" t="s">
        <v>44</v>
      </c>
      <c r="C28" s="264" t="s">
        <v>45</v>
      </c>
      <c r="D28" s="265"/>
      <c r="E28" s="75" t="s">
        <v>93</v>
      </c>
      <c r="F28" s="75" t="s">
        <v>94</v>
      </c>
      <c r="G28" s="76"/>
      <c r="H28" s="356"/>
      <c r="I28" s="357"/>
      <c r="J28" s="357"/>
      <c r="K28" s="358"/>
      <c r="L28" s="77">
        <f t="shared" si="3"/>
        <v>27000000</v>
      </c>
      <c r="M28" s="78" t="s">
        <v>31</v>
      </c>
      <c r="N28" s="79" t="s">
        <v>40</v>
      </c>
      <c r="O28" s="157">
        <f>B29</f>
        <v>75</v>
      </c>
      <c r="P28" s="78" t="s">
        <v>46</v>
      </c>
      <c r="Q28" s="338"/>
      <c r="R28" s="339"/>
      <c r="S28" s="340"/>
      <c r="T28" s="338"/>
      <c r="U28" s="339"/>
      <c r="V28" s="340"/>
      <c r="W28" s="79" t="s">
        <v>56</v>
      </c>
      <c r="X28" s="189">
        <f>L28*(O28*0.01)</f>
        <v>20250000</v>
      </c>
      <c r="Y28" s="209" t="s">
        <v>31</v>
      </c>
      <c r="Z28" s="194">
        <f t="shared" si="5"/>
        <v>20250000</v>
      </c>
      <c r="AA28" s="81"/>
      <c r="AB28" s="198">
        <f t="shared" si="6"/>
        <v>20250000</v>
      </c>
      <c r="AC28" s="47"/>
      <c r="AD28" s="47"/>
    </row>
    <row r="29" spans="1:30" s="2" customFormat="1" ht="21" customHeight="1" x14ac:dyDescent="0.2">
      <c r="B29" s="160">
        <v>75</v>
      </c>
      <c r="C29" s="341" t="s">
        <v>47</v>
      </c>
      <c r="D29" s="342"/>
      <c r="E29" s="342"/>
      <c r="F29" s="342"/>
      <c r="G29" s="342"/>
      <c r="H29" s="161">
        <v>1224999998</v>
      </c>
      <c r="I29" s="162">
        <v>1086385225</v>
      </c>
      <c r="J29" s="272"/>
      <c r="K29" s="272"/>
      <c r="L29" s="344"/>
      <c r="M29" s="345"/>
      <c r="N29" s="345"/>
      <c r="O29" s="345"/>
      <c r="P29" s="345"/>
      <c r="Q29" s="345"/>
      <c r="R29" s="345"/>
      <c r="S29" s="345"/>
      <c r="T29" s="345"/>
      <c r="U29" s="345"/>
      <c r="V29" s="345"/>
      <c r="W29" s="345"/>
      <c r="X29" s="326"/>
      <c r="Y29" s="327"/>
      <c r="Z29" s="329"/>
      <c r="AA29" s="331"/>
      <c r="AB29" s="333"/>
      <c r="AC29" s="82"/>
      <c r="AD29" s="335"/>
    </row>
    <row r="30" spans="1:30" s="2" customFormat="1" ht="21" customHeight="1" thickBot="1" x14ac:dyDescent="0.25">
      <c r="B30" s="74" t="s">
        <v>41</v>
      </c>
      <c r="C30" s="336" t="s">
        <v>48</v>
      </c>
      <c r="D30" s="337"/>
      <c r="E30" s="337"/>
      <c r="F30" s="337"/>
      <c r="G30" s="337"/>
      <c r="H30" s="253">
        <v>40833333</v>
      </c>
      <c r="I30" s="163">
        <v>6805555</v>
      </c>
      <c r="J30" s="273"/>
      <c r="K30" s="343"/>
      <c r="L30" s="346"/>
      <c r="M30" s="347"/>
      <c r="N30" s="347"/>
      <c r="O30" s="347"/>
      <c r="P30" s="347"/>
      <c r="Q30" s="347"/>
      <c r="R30" s="347"/>
      <c r="S30" s="347"/>
      <c r="T30" s="347"/>
      <c r="U30" s="347"/>
      <c r="V30" s="347"/>
      <c r="W30" s="347"/>
      <c r="X30" s="328"/>
      <c r="Y30" s="327"/>
      <c r="Z30" s="330"/>
      <c r="AA30" s="332"/>
      <c r="AB30" s="334"/>
      <c r="AC30" s="82"/>
      <c r="AD30" s="335"/>
    </row>
    <row r="31" spans="1:30" s="2" customFormat="1" ht="21" customHeight="1" thickBot="1" x14ac:dyDescent="0.25">
      <c r="B31" s="83"/>
      <c r="C31" s="349" t="s">
        <v>49</v>
      </c>
      <c r="D31" s="349"/>
      <c r="E31" s="349"/>
      <c r="F31" s="349"/>
      <c r="G31" s="349"/>
      <c r="H31" s="254">
        <f>SUM(H29:H30)</f>
        <v>1265833331</v>
      </c>
      <c r="I31" s="164">
        <f>SUM(I29:I30)</f>
        <v>1093190780</v>
      </c>
      <c r="J31" s="165"/>
      <c r="K31" s="183">
        <f>H31-J31</f>
        <v>1265833331</v>
      </c>
      <c r="L31" s="348"/>
      <c r="M31" s="348"/>
      <c r="N31" s="348"/>
      <c r="O31" s="348"/>
      <c r="P31" s="348"/>
      <c r="Q31" s="348"/>
      <c r="R31" s="348"/>
      <c r="S31" s="348"/>
      <c r="T31" s="348"/>
      <c r="U31" s="348"/>
      <c r="V31" s="348"/>
      <c r="W31" s="348"/>
      <c r="X31" s="201">
        <f>SUM(X22:X28)</f>
        <v>818775000</v>
      </c>
      <c r="Y31" s="202" t="s">
        <v>31</v>
      </c>
      <c r="Z31" s="203">
        <f>MIN(K31,X31)</f>
        <v>818775000</v>
      </c>
      <c r="AA31" s="86"/>
      <c r="AB31" s="199">
        <f>MIN(ROUNDDOWN(Z31-AA31,-3),SUM(AB22:AB28))</f>
        <v>818775000</v>
      </c>
      <c r="AC31" s="47"/>
      <c r="AD31" s="47"/>
    </row>
    <row r="32" spans="1:30" s="2" customFormat="1" ht="27.75" customHeight="1" thickBot="1" x14ac:dyDescent="0.25">
      <c r="B32" s="95" t="s">
        <v>57</v>
      </c>
      <c r="C32" s="88"/>
      <c r="D32" s="88"/>
      <c r="E32" s="88"/>
      <c r="F32" s="88"/>
      <c r="G32" s="88"/>
      <c r="H32" s="89"/>
      <c r="I32" s="89"/>
      <c r="J32" s="89"/>
      <c r="K32" s="89"/>
      <c r="L32" s="82"/>
      <c r="M32" s="82"/>
      <c r="N32" s="82"/>
      <c r="O32" s="96"/>
      <c r="P32" s="97"/>
      <c r="Q32" s="7"/>
      <c r="R32" s="96"/>
      <c r="S32" s="96"/>
      <c r="T32" s="7"/>
      <c r="U32" s="96"/>
      <c r="V32" s="96"/>
      <c r="W32" s="96"/>
      <c r="X32" s="96"/>
      <c r="Y32" s="96"/>
      <c r="Z32" s="91"/>
      <c r="AA32" s="91"/>
      <c r="AB32" s="98"/>
      <c r="AC32" s="98"/>
      <c r="AD32" s="6"/>
    </row>
    <row r="33" spans="1:30" s="2" customFormat="1" ht="39" customHeight="1" x14ac:dyDescent="0.2">
      <c r="B33" s="310"/>
      <c r="C33" s="312" t="s">
        <v>6</v>
      </c>
      <c r="D33" s="313"/>
      <c r="E33" s="316" t="s">
        <v>7</v>
      </c>
      <c r="F33" s="317"/>
      <c r="G33" s="318" t="s">
        <v>8</v>
      </c>
      <c r="H33" s="15" t="s">
        <v>58</v>
      </c>
      <c r="I33" s="16" t="s">
        <v>10</v>
      </c>
      <c r="J33" s="17" t="s">
        <v>59</v>
      </c>
      <c r="K33" s="18" t="s">
        <v>12</v>
      </c>
      <c r="L33" s="320" t="s">
        <v>16</v>
      </c>
      <c r="M33" s="321"/>
      <c r="N33" s="322"/>
      <c r="O33" s="14"/>
      <c r="P33" s="99"/>
      <c r="Q33" s="96"/>
      <c r="R33" s="7"/>
      <c r="S33" s="7"/>
      <c r="T33" s="96"/>
      <c r="U33" s="7"/>
      <c r="V33" s="7"/>
      <c r="W33" s="7"/>
      <c r="X33" s="7"/>
      <c r="Y33" s="7"/>
      <c r="Z33" s="7"/>
      <c r="AA33" s="7"/>
      <c r="AB33" s="7"/>
      <c r="AC33" s="100"/>
      <c r="AD33" s="6"/>
    </row>
    <row r="34" spans="1:30" s="2" customFormat="1" ht="37.5" customHeight="1" thickBot="1" x14ac:dyDescent="0.25">
      <c r="B34" s="311"/>
      <c r="C34" s="314"/>
      <c r="D34" s="315"/>
      <c r="E34" s="101" t="s">
        <v>60</v>
      </c>
      <c r="F34" s="102" t="s">
        <v>61</v>
      </c>
      <c r="G34" s="319"/>
      <c r="H34" s="25" t="s">
        <v>62</v>
      </c>
      <c r="I34" s="26" t="s">
        <v>63</v>
      </c>
      <c r="J34" s="27" t="s">
        <v>64</v>
      </c>
      <c r="K34" s="28" t="s">
        <v>65</v>
      </c>
      <c r="L34" s="323" t="s">
        <v>98</v>
      </c>
      <c r="M34" s="324"/>
      <c r="N34" s="325"/>
      <c r="O34" s="14"/>
      <c r="P34" s="103"/>
      <c r="Q34" s="7"/>
      <c r="R34" s="7"/>
      <c r="S34" s="7"/>
      <c r="T34" s="7"/>
      <c r="U34" s="7"/>
      <c r="V34" s="7"/>
      <c r="W34" s="7"/>
      <c r="X34" s="7"/>
      <c r="Y34" s="7"/>
      <c r="Z34" s="7"/>
      <c r="AA34" s="7"/>
      <c r="AB34" s="7"/>
      <c r="AC34" s="100"/>
      <c r="AD34" s="6"/>
    </row>
    <row r="35" spans="1:30" s="2" customFormat="1" ht="21" customHeight="1" x14ac:dyDescent="0.2">
      <c r="B35" s="104"/>
      <c r="C35" s="37" t="s">
        <v>92</v>
      </c>
      <c r="D35" s="38" t="s">
        <v>30</v>
      </c>
      <c r="E35" s="39" t="s">
        <v>93</v>
      </c>
      <c r="F35" s="40" t="s">
        <v>95</v>
      </c>
      <c r="G35" s="105">
        <v>80</v>
      </c>
      <c r="H35" s="285"/>
      <c r="I35" s="286"/>
      <c r="J35" s="286"/>
      <c r="K35" s="287"/>
      <c r="L35" s="294">
        <v>600000000</v>
      </c>
      <c r="M35" s="295"/>
      <c r="N35" s="296"/>
      <c r="O35" s="14"/>
      <c r="P35" s="97"/>
      <c r="Q35" s="7"/>
      <c r="R35" s="7"/>
      <c r="S35" s="7"/>
      <c r="T35" s="7"/>
      <c r="U35" s="7"/>
      <c r="V35" s="7"/>
      <c r="W35" s="7"/>
      <c r="X35" s="7"/>
      <c r="Y35" s="7"/>
      <c r="Z35" s="7"/>
      <c r="AA35" s="7"/>
      <c r="AB35" s="7"/>
      <c r="AC35" s="100"/>
      <c r="AD35" s="6"/>
    </row>
    <row r="36" spans="1:30" s="2" customFormat="1" ht="21" customHeight="1" x14ac:dyDescent="0.2">
      <c r="B36" s="104"/>
      <c r="C36" s="49" t="s">
        <v>92</v>
      </c>
      <c r="D36" s="50" t="s">
        <v>37</v>
      </c>
      <c r="E36" s="51" t="s">
        <v>93</v>
      </c>
      <c r="F36" s="52" t="s">
        <v>95</v>
      </c>
      <c r="G36" s="53">
        <v>10</v>
      </c>
      <c r="H36" s="288"/>
      <c r="I36" s="289"/>
      <c r="J36" s="289"/>
      <c r="K36" s="290"/>
      <c r="L36" s="297">
        <v>75000000</v>
      </c>
      <c r="M36" s="298"/>
      <c r="N36" s="299"/>
      <c r="O36" s="14"/>
      <c r="P36" s="97"/>
      <c r="Q36" s="7"/>
      <c r="R36" s="7"/>
      <c r="S36" s="7"/>
      <c r="T36" s="7"/>
      <c r="U36" s="7"/>
      <c r="V36" s="7"/>
      <c r="W36" s="7"/>
      <c r="X36" s="7"/>
      <c r="Y36" s="7"/>
      <c r="Z36" s="7"/>
      <c r="AA36" s="7"/>
      <c r="AB36" s="7"/>
      <c r="AC36" s="100"/>
      <c r="AD36" s="6"/>
    </row>
    <row r="37" spans="1:30" s="2" customFormat="1" ht="21" customHeight="1" x14ac:dyDescent="0.2">
      <c r="B37" s="104"/>
      <c r="C37" s="300" t="s">
        <v>118</v>
      </c>
      <c r="D37" s="60" t="s">
        <v>30</v>
      </c>
      <c r="E37" s="61" t="s">
        <v>93</v>
      </c>
      <c r="F37" s="62" t="s">
        <v>95</v>
      </c>
      <c r="G37" s="63">
        <v>80</v>
      </c>
      <c r="H37" s="288"/>
      <c r="I37" s="289"/>
      <c r="J37" s="289"/>
      <c r="K37" s="290"/>
      <c r="L37" s="302">
        <f>AB13+AB24</f>
        <v>334400000</v>
      </c>
      <c r="M37" s="303"/>
      <c r="N37" s="304"/>
      <c r="O37" s="14"/>
      <c r="P37" s="97"/>
      <c r="Q37" s="7"/>
      <c r="R37" s="7"/>
      <c r="S37" s="7"/>
      <c r="T37" s="7"/>
      <c r="U37" s="7"/>
      <c r="V37" s="7"/>
      <c r="W37" s="7"/>
      <c r="X37" s="7"/>
      <c r="Y37" s="7"/>
      <c r="Z37" s="7"/>
      <c r="AA37" s="7"/>
      <c r="AB37" s="7"/>
      <c r="AC37" s="100"/>
      <c r="AD37" s="6"/>
    </row>
    <row r="38" spans="1:30" s="2" customFormat="1" ht="21" customHeight="1" x14ac:dyDescent="0.2">
      <c r="B38" s="104" t="s">
        <v>66</v>
      </c>
      <c r="C38" s="301"/>
      <c r="D38" s="60" t="s">
        <v>37</v>
      </c>
      <c r="E38" s="39" t="s">
        <v>93</v>
      </c>
      <c r="F38" s="40" t="s">
        <v>95</v>
      </c>
      <c r="G38" s="66">
        <v>10</v>
      </c>
      <c r="H38" s="288"/>
      <c r="I38" s="289"/>
      <c r="J38" s="289"/>
      <c r="K38" s="290"/>
      <c r="L38" s="302">
        <f>AB14+AB25</f>
        <v>41800000</v>
      </c>
      <c r="M38" s="303"/>
      <c r="N38" s="304"/>
      <c r="O38" s="14"/>
      <c r="P38" s="97"/>
      <c r="Q38" s="7"/>
      <c r="R38" s="7"/>
      <c r="S38" s="7"/>
      <c r="T38" s="7"/>
      <c r="U38" s="7"/>
      <c r="V38" s="7"/>
      <c r="W38" s="7"/>
      <c r="X38" s="7"/>
      <c r="Y38" s="7"/>
      <c r="Z38" s="7"/>
      <c r="AA38" s="7"/>
      <c r="AB38" s="7"/>
      <c r="AC38" s="100"/>
      <c r="AD38" s="6"/>
    </row>
    <row r="39" spans="1:30" s="2" customFormat="1" ht="21" customHeight="1" x14ac:dyDescent="0.2">
      <c r="B39" s="104"/>
      <c r="C39" s="282"/>
      <c r="D39" s="305"/>
      <c r="E39" s="39"/>
      <c r="F39" s="40"/>
      <c r="G39" s="71"/>
      <c r="H39" s="288"/>
      <c r="I39" s="289"/>
      <c r="J39" s="289"/>
      <c r="K39" s="290"/>
      <c r="L39" s="297"/>
      <c r="M39" s="298"/>
      <c r="N39" s="299"/>
      <c r="O39" s="14"/>
      <c r="P39" s="97"/>
      <c r="Q39" s="7"/>
      <c r="R39" s="7"/>
      <c r="S39" s="7"/>
      <c r="T39" s="7"/>
      <c r="U39" s="7"/>
      <c r="V39" s="7"/>
      <c r="W39" s="7"/>
      <c r="X39" s="7"/>
      <c r="Y39" s="7"/>
      <c r="Z39" s="7"/>
      <c r="AA39" s="7"/>
      <c r="AB39" s="7"/>
      <c r="AC39" s="100"/>
      <c r="AD39" s="6"/>
    </row>
    <row r="40" spans="1:30" s="2" customFormat="1" ht="21" customHeight="1" x14ac:dyDescent="0.2">
      <c r="B40" s="104"/>
      <c r="C40" s="306" t="s">
        <v>43</v>
      </c>
      <c r="D40" s="306"/>
      <c r="E40" s="72"/>
      <c r="F40" s="72"/>
      <c r="G40" s="73">
        <v>90</v>
      </c>
      <c r="H40" s="288"/>
      <c r="I40" s="289"/>
      <c r="J40" s="289"/>
      <c r="K40" s="290"/>
      <c r="L40" s="307">
        <v>13500000</v>
      </c>
      <c r="M40" s="308"/>
      <c r="N40" s="309"/>
      <c r="O40" s="14"/>
      <c r="P40" s="97"/>
      <c r="Q40" s="7"/>
      <c r="R40" s="7"/>
      <c r="S40" s="7"/>
      <c r="T40" s="7"/>
      <c r="U40" s="7"/>
      <c r="V40" s="7"/>
      <c r="W40" s="7"/>
      <c r="X40" s="7"/>
      <c r="Y40" s="7"/>
      <c r="Z40" s="7"/>
      <c r="AA40" s="7"/>
      <c r="AB40" s="7"/>
      <c r="AC40" s="100"/>
      <c r="AD40" s="6"/>
    </row>
    <row r="41" spans="1:30" s="2" customFormat="1" ht="21" customHeight="1" thickBot="1" x14ac:dyDescent="0.25">
      <c r="B41" s="104" t="s">
        <v>67</v>
      </c>
      <c r="C41" s="264" t="s">
        <v>45</v>
      </c>
      <c r="D41" s="265"/>
      <c r="E41" s="75" t="s">
        <v>93</v>
      </c>
      <c r="F41" s="106" t="s">
        <v>94</v>
      </c>
      <c r="G41" s="107"/>
      <c r="H41" s="291"/>
      <c r="I41" s="292"/>
      <c r="J41" s="292"/>
      <c r="K41" s="293"/>
      <c r="L41" s="266">
        <v>27000000</v>
      </c>
      <c r="M41" s="267"/>
      <c r="N41" s="268"/>
      <c r="O41" s="14"/>
      <c r="P41" s="97"/>
      <c r="Q41" s="7"/>
      <c r="R41" s="7"/>
      <c r="S41" s="7"/>
      <c r="T41" s="7"/>
      <c r="U41" s="7"/>
      <c r="V41" s="7"/>
      <c r="W41" s="7"/>
      <c r="X41" s="7"/>
      <c r="Y41" s="7"/>
      <c r="Z41" s="7"/>
      <c r="AA41" s="7"/>
      <c r="AB41" s="7"/>
      <c r="AC41" s="100"/>
      <c r="AD41" s="6"/>
    </row>
    <row r="42" spans="1:30" s="2" customFormat="1" ht="21" customHeight="1" x14ac:dyDescent="0.2">
      <c r="B42" s="108">
        <v>100</v>
      </c>
      <c r="C42" s="269" t="s">
        <v>47</v>
      </c>
      <c r="D42" s="270"/>
      <c r="E42" s="270"/>
      <c r="F42" s="270"/>
      <c r="G42" s="271"/>
      <c r="H42" s="109">
        <v>1633333333</v>
      </c>
      <c r="I42" s="110">
        <v>1448513635</v>
      </c>
      <c r="J42" s="272"/>
      <c r="K42" s="274"/>
      <c r="L42" s="276"/>
      <c r="M42" s="277"/>
      <c r="N42" s="278"/>
      <c r="O42" s="14"/>
      <c r="P42" s="97"/>
      <c r="Q42" s="7"/>
      <c r="R42" s="7"/>
      <c r="S42" s="7"/>
      <c r="T42" s="7"/>
      <c r="U42" s="7"/>
      <c r="V42" s="7"/>
      <c r="W42" s="7"/>
      <c r="X42" s="7"/>
      <c r="Y42" s="7"/>
      <c r="Z42" s="7"/>
      <c r="AA42" s="7"/>
      <c r="AB42" s="7"/>
      <c r="AC42" s="100"/>
      <c r="AD42" s="6"/>
    </row>
    <row r="43" spans="1:30" s="2" customFormat="1" ht="21" customHeight="1" thickBot="1" x14ac:dyDescent="0.25">
      <c r="B43" s="111" t="s">
        <v>68</v>
      </c>
      <c r="C43" s="282" t="s">
        <v>48</v>
      </c>
      <c r="D43" s="283"/>
      <c r="E43" s="283"/>
      <c r="F43" s="283"/>
      <c r="G43" s="284"/>
      <c r="H43" s="185">
        <v>54444445</v>
      </c>
      <c r="I43" s="112">
        <v>9074074</v>
      </c>
      <c r="J43" s="273"/>
      <c r="K43" s="275"/>
      <c r="L43" s="279"/>
      <c r="M43" s="280"/>
      <c r="N43" s="281"/>
      <c r="O43" s="14"/>
      <c r="P43" s="97"/>
      <c r="Q43" s="7"/>
      <c r="R43" s="7"/>
      <c r="S43" s="7"/>
      <c r="T43" s="7"/>
      <c r="U43" s="7"/>
      <c r="V43" s="7"/>
      <c r="W43" s="7"/>
      <c r="X43" s="7"/>
      <c r="Y43" s="7"/>
      <c r="Z43" s="7"/>
      <c r="AA43" s="7"/>
      <c r="AB43" s="7"/>
      <c r="AC43" s="100"/>
      <c r="AD43" s="6"/>
    </row>
    <row r="44" spans="1:30" s="2" customFormat="1" ht="21" customHeight="1" thickBot="1" x14ac:dyDescent="0.25">
      <c r="A44" s="6"/>
      <c r="B44" s="113"/>
      <c r="C44" s="257" t="s">
        <v>49</v>
      </c>
      <c r="D44" s="258"/>
      <c r="E44" s="258"/>
      <c r="F44" s="258"/>
      <c r="G44" s="259"/>
      <c r="H44" s="171">
        <f>SUM(H42:H43)</f>
        <v>1687777778</v>
      </c>
      <c r="I44" s="172">
        <f>SUM(I42:I43)</f>
        <v>1457587709</v>
      </c>
      <c r="J44" s="84">
        <f>J20+J31</f>
        <v>0</v>
      </c>
      <c r="K44" s="171">
        <f>K20+K31</f>
        <v>1687777778</v>
      </c>
      <c r="L44" s="260">
        <f>SUM(L35:N41)</f>
        <v>1091700000</v>
      </c>
      <c r="M44" s="261"/>
      <c r="N44" s="262"/>
      <c r="O44" s="14"/>
      <c r="P44" s="97"/>
      <c r="Q44" s="7"/>
      <c r="R44" s="7"/>
      <c r="S44" s="7"/>
      <c r="T44" s="7"/>
      <c r="U44" s="7"/>
      <c r="V44" s="7"/>
      <c r="W44" s="7"/>
      <c r="X44" s="7"/>
      <c r="Y44" s="7"/>
      <c r="Z44" s="7"/>
      <c r="AA44" s="7"/>
      <c r="AB44" s="7"/>
      <c r="AC44" s="100"/>
      <c r="AD44" s="6"/>
    </row>
    <row r="45" spans="1:30" s="2" customFormat="1" ht="21" customHeight="1" thickBot="1" x14ac:dyDescent="0.25">
      <c r="A45" s="6"/>
      <c r="B45" s="87"/>
      <c r="C45" s="88"/>
      <c r="D45" s="88"/>
      <c r="E45" s="88"/>
      <c r="F45" s="88"/>
      <c r="G45" s="88"/>
      <c r="H45" s="114"/>
      <c r="I45" s="114"/>
      <c r="J45" s="114"/>
      <c r="K45" s="114"/>
      <c r="L45" s="47"/>
      <c r="M45" s="10"/>
      <c r="N45" s="10"/>
      <c r="O45" s="14"/>
      <c r="P45" s="97"/>
      <c r="Q45" s="7"/>
      <c r="R45" s="7"/>
      <c r="S45" s="7"/>
      <c r="T45" s="7"/>
      <c r="U45" s="7"/>
      <c r="V45" s="7"/>
      <c r="W45" s="7"/>
      <c r="X45" s="7"/>
      <c r="Y45" s="7"/>
      <c r="Z45" s="7"/>
      <c r="AA45" s="7"/>
      <c r="AB45" s="7"/>
      <c r="AC45" s="100"/>
      <c r="AD45" s="6"/>
    </row>
    <row r="46" spans="1:30" s="2" customFormat="1" ht="42" customHeight="1" thickBot="1" x14ac:dyDescent="0.25">
      <c r="A46" s="6"/>
      <c r="B46" s="115" t="s">
        <v>69</v>
      </c>
      <c r="C46" s="88"/>
      <c r="D46" s="116" t="s">
        <v>70</v>
      </c>
      <c r="E46" s="117" t="s">
        <v>71</v>
      </c>
      <c r="F46" s="88"/>
      <c r="G46" s="88"/>
      <c r="H46" s="114"/>
      <c r="I46" s="114"/>
      <c r="J46" s="114"/>
      <c r="K46" s="114"/>
      <c r="L46" s="47"/>
      <c r="M46" s="10"/>
      <c r="N46" s="10"/>
      <c r="O46" s="14"/>
      <c r="P46" s="97"/>
      <c r="Q46" s="7"/>
      <c r="R46" s="7"/>
      <c r="S46" s="7"/>
      <c r="T46" s="7"/>
      <c r="U46" s="7"/>
      <c r="V46" s="7"/>
      <c r="W46" s="7"/>
      <c r="X46" s="7"/>
      <c r="Y46" s="7"/>
      <c r="Z46" s="7"/>
      <c r="AA46" s="7"/>
      <c r="AB46" s="7"/>
      <c r="AC46" s="100"/>
      <c r="AD46" s="6"/>
    </row>
    <row r="47" spans="1:30" s="2" customFormat="1" ht="21" customHeight="1" x14ac:dyDescent="0.2">
      <c r="A47" s="6"/>
      <c r="B47" s="118"/>
      <c r="C47" s="119" t="s">
        <v>72</v>
      </c>
      <c r="D47" s="173"/>
      <c r="E47" s="174">
        <f>IF(D47="○",350000,0)</f>
        <v>0</v>
      </c>
      <c r="F47" s="120"/>
      <c r="G47" s="4"/>
      <c r="H47" s="4"/>
      <c r="I47" s="4"/>
      <c r="J47" s="4"/>
      <c r="K47" s="4"/>
      <c r="L47" s="4"/>
      <c r="M47" s="4"/>
      <c r="N47" s="4"/>
      <c r="O47" s="14"/>
      <c r="P47" s="6"/>
      <c r="Q47" s="7"/>
      <c r="R47" s="7"/>
      <c r="S47" s="7"/>
      <c r="T47" s="7"/>
      <c r="U47" s="7"/>
      <c r="V47" s="7"/>
      <c r="W47" s="7"/>
      <c r="X47" s="7"/>
      <c r="Y47" s="7"/>
      <c r="Z47" s="7"/>
      <c r="AA47" s="7"/>
      <c r="AB47" s="7"/>
      <c r="AC47" s="100"/>
      <c r="AD47" s="6"/>
    </row>
    <row r="48" spans="1:30" s="2" customFormat="1" ht="21" customHeight="1" x14ac:dyDescent="0.2">
      <c r="B48" s="118"/>
      <c r="C48" s="121" t="s">
        <v>73</v>
      </c>
      <c r="D48" s="175"/>
      <c r="E48" s="176">
        <f>IF(D48="○",500000,0)</f>
        <v>0</v>
      </c>
      <c r="F48" s="120"/>
      <c r="G48" s="4"/>
      <c r="H48" s="4"/>
      <c r="I48" s="4"/>
      <c r="J48" s="4"/>
      <c r="K48" s="4"/>
      <c r="L48" s="4"/>
      <c r="M48" s="4"/>
      <c r="N48" s="4"/>
      <c r="O48" s="14"/>
      <c r="P48" s="7"/>
      <c r="Q48" s="7"/>
      <c r="R48" s="7"/>
      <c r="S48" s="7"/>
      <c r="T48" s="7"/>
      <c r="U48" s="7"/>
      <c r="V48" s="7"/>
      <c r="W48" s="7"/>
      <c r="X48" s="7"/>
      <c r="Y48" s="7"/>
      <c r="Z48" s="7"/>
      <c r="AA48" s="7"/>
      <c r="AB48" s="7"/>
      <c r="AC48" s="100"/>
      <c r="AD48" s="6"/>
    </row>
    <row r="49" spans="2:30" s="2" customFormat="1" ht="20.25" customHeight="1" x14ac:dyDescent="0.2">
      <c r="B49" s="118"/>
      <c r="C49" s="121" t="s">
        <v>74</v>
      </c>
      <c r="D49" s="175"/>
      <c r="E49" s="176">
        <f>IF(D49="○",300000,0)</f>
        <v>0</v>
      </c>
      <c r="F49" s="120"/>
      <c r="G49" s="4"/>
      <c r="H49" s="4"/>
      <c r="I49" s="4"/>
      <c r="J49" s="4"/>
      <c r="K49" s="122"/>
      <c r="L49" s="122"/>
      <c r="M49" s="4"/>
      <c r="N49" s="4"/>
      <c r="O49" s="14"/>
      <c r="P49" s="263"/>
      <c r="Q49" s="263"/>
      <c r="R49" s="263"/>
      <c r="S49" s="123"/>
      <c r="T49" s="123"/>
      <c r="U49" s="123"/>
      <c r="V49" s="123"/>
      <c r="W49" s="123"/>
      <c r="X49" s="123"/>
      <c r="Y49" s="7"/>
      <c r="Z49" s="7"/>
      <c r="AA49" s="7"/>
      <c r="AB49" s="7"/>
      <c r="AC49" s="124"/>
      <c r="AD49" s="6"/>
    </row>
    <row r="50" spans="2:30" ht="20.25" customHeight="1" x14ac:dyDescent="0.2">
      <c r="B50" s="118"/>
      <c r="C50" s="126" t="s">
        <v>75</v>
      </c>
      <c r="D50" s="177" t="s">
        <v>96</v>
      </c>
      <c r="E50" s="178">
        <f>IF(D50="○",100000,0)</f>
        <v>100000</v>
      </c>
      <c r="K50" s="122"/>
      <c r="L50" s="122"/>
      <c r="M50" s="122"/>
      <c r="N50" s="122"/>
      <c r="O50" s="127"/>
      <c r="P50" s="263"/>
      <c r="Q50" s="263"/>
      <c r="R50" s="263"/>
      <c r="S50" s="123"/>
      <c r="T50" s="123"/>
      <c r="U50" s="123"/>
      <c r="V50" s="123"/>
      <c r="W50" s="125"/>
      <c r="X50" s="125"/>
      <c r="Y50" s="125"/>
      <c r="Z50" s="125"/>
      <c r="AA50" s="125"/>
      <c r="AB50" s="125"/>
      <c r="AC50" s="124"/>
      <c r="AD50" s="128"/>
    </row>
    <row r="51" spans="2:30" ht="20.25" customHeight="1" x14ac:dyDescent="0.2">
      <c r="B51" s="129"/>
      <c r="C51" s="126" t="s">
        <v>76</v>
      </c>
      <c r="D51" s="177"/>
      <c r="E51" s="178">
        <f>IF(D51="○",75000,0)</f>
        <v>0</v>
      </c>
      <c r="K51" s="122"/>
      <c r="L51" s="122"/>
      <c r="M51" s="122"/>
      <c r="N51" s="122"/>
      <c r="P51" s="263"/>
      <c r="Q51" s="263"/>
      <c r="R51" s="263"/>
      <c r="S51" s="123"/>
      <c r="T51" s="123"/>
      <c r="U51" s="123"/>
      <c r="V51" s="123"/>
      <c r="W51" s="125"/>
      <c r="X51" s="125"/>
      <c r="Y51" s="125"/>
      <c r="Z51" s="125"/>
      <c r="AA51" s="125"/>
      <c r="AB51" s="125"/>
      <c r="AD51" s="128"/>
    </row>
    <row r="52" spans="2:30" ht="20.25" customHeight="1" x14ac:dyDescent="0.2">
      <c r="B52" s="129"/>
      <c r="C52" s="126" t="s">
        <v>77</v>
      </c>
      <c r="D52" s="177"/>
      <c r="E52" s="178">
        <f>IF(D52="○",50000,0)</f>
        <v>0</v>
      </c>
      <c r="K52" s="122"/>
      <c r="L52" s="122"/>
      <c r="M52" s="122"/>
      <c r="N52" s="122"/>
      <c r="P52" s="125"/>
      <c r="Q52" s="125"/>
      <c r="R52" s="125"/>
      <c r="S52" s="123"/>
      <c r="T52" s="125"/>
      <c r="U52" s="125"/>
      <c r="V52" s="123"/>
      <c r="W52" s="125"/>
      <c r="X52" s="125"/>
      <c r="Y52" s="125"/>
      <c r="Z52" s="125"/>
      <c r="AA52" s="125"/>
      <c r="AB52" s="125"/>
      <c r="AD52" s="128"/>
    </row>
    <row r="53" spans="2:30" ht="20.25" customHeight="1" x14ac:dyDescent="0.2">
      <c r="B53" s="118"/>
      <c r="C53" s="126" t="s">
        <v>78</v>
      </c>
      <c r="D53" s="177"/>
      <c r="E53" s="178">
        <f>IF(D53="○",50000,0)</f>
        <v>0</v>
      </c>
      <c r="P53" s="128"/>
      <c r="Q53" s="128"/>
      <c r="R53" s="128"/>
      <c r="S53" s="123"/>
      <c r="T53" s="128"/>
      <c r="U53" s="128"/>
      <c r="V53" s="128"/>
      <c r="W53" s="128"/>
      <c r="X53" s="128"/>
      <c r="Y53" s="128"/>
      <c r="Z53" s="128"/>
      <c r="AA53" s="125"/>
      <c r="AB53" s="128"/>
      <c r="AC53" s="128"/>
      <c r="AD53" s="128"/>
    </row>
    <row r="54" spans="2:30" ht="25.5" customHeight="1" x14ac:dyDescent="0.2">
      <c r="B54" s="118"/>
      <c r="C54" s="126" t="s">
        <v>79</v>
      </c>
      <c r="D54" s="177"/>
      <c r="E54" s="178">
        <f>IF(D54="○",50000,0)</f>
        <v>0</v>
      </c>
      <c r="AC54" s="4"/>
    </row>
    <row r="55" spans="2:30" ht="25.5" customHeight="1" x14ac:dyDescent="0.2">
      <c r="B55" s="118"/>
      <c r="C55" s="126" t="s">
        <v>80</v>
      </c>
      <c r="D55" s="177"/>
      <c r="E55" s="178">
        <f>IF(D55="○",10000,0)</f>
        <v>0</v>
      </c>
      <c r="O55" s="122"/>
      <c r="P55" s="122"/>
      <c r="Q55" s="122"/>
      <c r="R55" s="122"/>
      <c r="S55" s="122"/>
      <c r="T55" s="122"/>
      <c r="U55" s="122"/>
      <c r="V55" s="122"/>
      <c r="W55" s="122"/>
      <c r="X55" s="122"/>
    </row>
    <row r="56" spans="2:30" ht="22.5" customHeight="1" thickBot="1" x14ac:dyDescent="0.25">
      <c r="B56" s="118"/>
      <c r="C56" s="130" t="s">
        <v>81</v>
      </c>
      <c r="D56" s="131"/>
      <c r="E56" s="179">
        <f>IF(SUM(E47:E48,E49,E50:E55)&lt;=500000,SUM(E47:E48,E49,E50:E55),IF(D48="○",IF(SUM(E47:E48,E49,E50:E55)&lt;=700000,SUM(E47:E48,E49,E50:E55),700000),500000))</f>
        <v>100000</v>
      </c>
      <c r="O56" s="122"/>
      <c r="P56" s="122"/>
      <c r="Q56" s="122"/>
      <c r="R56" s="122"/>
      <c r="S56" s="122"/>
      <c r="T56" s="122"/>
      <c r="U56" s="122"/>
      <c r="V56" s="122"/>
      <c r="W56" s="122"/>
      <c r="X56" s="122"/>
    </row>
  </sheetData>
  <mergeCells count="93">
    <mergeCell ref="B3:D3"/>
    <mergeCell ref="K3:L3"/>
    <mergeCell ref="B4:D4"/>
    <mergeCell ref="K4:L4"/>
    <mergeCell ref="B5:D5"/>
    <mergeCell ref="K5:L5"/>
    <mergeCell ref="AD7:AD8"/>
    <mergeCell ref="B9:B10"/>
    <mergeCell ref="C9:D10"/>
    <mergeCell ref="E9:F9"/>
    <mergeCell ref="G9:G10"/>
    <mergeCell ref="L9:Y9"/>
    <mergeCell ref="T10:V10"/>
    <mergeCell ref="B6:D6"/>
    <mergeCell ref="K6:L6"/>
    <mergeCell ref="B7:D7"/>
    <mergeCell ref="K7:L7"/>
    <mergeCell ref="C13:C14"/>
    <mergeCell ref="U14:V14"/>
    <mergeCell ref="C15:D15"/>
    <mergeCell ref="U15:V15"/>
    <mergeCell ref="AA18:AA19"/>
    <mergeCell ref="C16:D16"/>
    <mergeCell ref="AB18:AB19"/>
    <mergeCell ref="AD18:AD19"/>
    <mergeCell ref="C19:G19"/>
    <mergeCell ref="U16:V16"/>
    <mergeCell ref="C17:D17"/>
    <mergeCell ref="Q17:S17"/>
    <mergeCell ref="T17:V17"/>
    <mergeCell ref="C18:G18"/>
    <mergeCell ref="J18:J19"/>
    <mergeCell ref="K18:K19"/>
    <mergeCell ref="L18:W20"/>
    <mergeCell ref="C20:G20"/>
    <mergeCell ref="H11:K17"/>
    <mergeCell ref="U11:V11"/>
    <mergeCell ref="U12:V12"/>
    <mergeCell ref="U13:V13"/>
    <mergeCell ref="U26:V26"/>
    <mergeCell ref="C27:D27"/>
    <mergeCell ref="U27:V27"/>
    <mergeCell ref="X18:Y19"/>
    <mergeCell ref="Z18:Z19"/>
    <mergeCell ref="C30:G30"/>
    <mergeCell ref="C28:D28"/>
    <mergeCell ref="Q28:S28"/>
    <mergeCell ref="T28:V28"/>
    <mergeCell ref="C29:G29"/>
    <mergeCell ref="J29:J30"/>
    <mergeCell ref="K29:K30"/>
    <mergeCell ref="L29:W31"/>
    <mergeCell ref="C31:G31"/>
    <mergeCell ref="H22:K28"/>
    <mergeCell ref="U22:V22"/>
    <mergeCell ref="U23:V23"/>
    <mergeCell ref="C24:C25"/>
    <mergeCell ref="U24:V24"/>
    <mergeCell ref="U25:V25"/>
    <mergeCell ref="C26:D26"/>
    <mergeCell ref="X29:Y30"/>
    <mergeCell ref="Z29:Z30"/>
    <mergeCell ref="AA29:AA30"/>
    <mergeCell ref="AB29:AB30"/>
    <mergeCell ref="AD29:AD30"/>
    <mergeCell ref="L40:N40"/>
    <mergeCell ref="B33:B34"/>
    <mergeCell ref="C33:D34"/>
    <mergeCell ref="E33:F33"/>
    <mergeCell ref="G33:G34"/>
    <mergeCell ref="L33:N33"/>
    <mergeCell ref="L34:N34"/>
    <mergeCell ref="C41:D41"/>
    <mergeCell ref="L41:N41"/>
    <mergeCell ref="C42:G42"/>
    <mergeCell ref="J42:J43"/>
    <mergeCell ref="K42:K43"/>
    <mergeCell ref="L42:N43"/>
    <mergeCell ref="C43:G43"/>
    <mergeCell ref="H35:K41"/>
    <mergeCell ref="L35:N35"/>
    <mergeCell ref="L36:N36"/>
    <mergeCell ref="C37:C38"/>
    <mergeCell ref="L37:N37"/>
    <mergeCell ref="L38:N38"/>
    <mergeCell ref="C39:D39"/>
    <mergeCell ref="L39:N39"/>
    <mergeCell ref="C40:D40"/>
    <mergeCell ref="C44:G44"/>
    <mergeCell ref="L44:N44"/>
    <mergeCell ref="P49:R49"/>
    <mergeCell ref="P50:R50"/>
    <mergeCell ref="P51:R51"/>
  </mergeCells>
  <phoneticPr fontId="1"/>
  <dataValidations count="2">
    <dataValidation type="custom" allowBlank="1" showInputMessage="1" showErrorMessage="1" error="工事請負費の対象経費（Ｂ欄）の２．６％を超過しています。" sqref="I19 I30">
      <formula1>I19&lt;=ROUNDDOWN(I18*0.026,1)</formula1>
    </dataValidation>
    <dataValidation type="list" allowBlank="1" showInputMessage="1" showErrorMessage="1" sqref="D47:D55">
      <formula1>"○"</formula1>
    </dataValidation>
  </dataValidations>
  <printOptions horizontalCentered="1" verticalCentered="1"/>
  <pageMargins left="0.19685039370078741" right="0.19685039370078741" top="0.62992125984251968" bottom="0.19685039370078741" header="0.19685039370078741" footer="0.19685039370078741"/>
  <pageSetup paperSize="9" scale="45"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2:AE67"/>
  <sheetViews>
    <sheetView showGridLines="0" showZeros="0" zoomScale="60" zoomScaleNormal="60" zoomScaleSheetLayoutView="50" workbookViewId="0">
      <selection activeCell="B1" sqref="B1:AC67"/>
    </sheetView>
  </sheetViews>
  <sheetFormatPr defaultColWidth="9" defaultRowHeight="13.2" x14ac:dyDescent="0.2"/>
  <cols>
    <col min="1" max="1" width="1.77734375" style="4" customWidth="1"/>
    <col min="2" max="2" width="4.44140625" style="4" customWidth="1"/>
    <col min="3" max="3" width="20.21875" style="4" customWidth="1"/>
    <col min="4" max="4" width="12.44140625" style="4" customWidth="1"/>
    <col min="5" max="5" width="13.6640625" style="120" customWidth="1"/>
    <col min="6" max="6" width="17.88671875" style="120" customWidth="1"/>
    <col min="7" max="7" width="5.21875" style="4" customWidth="1"/>
    <col min="8" max="8" width="16.33203125" style="4" customWidth="1"/>
    <col min="9" max="9" width="16.6640625" style="4" customWidth="1"/>
    <col min="10" max="10" width="12.109375" style="4" customWidth="1"/>
    <col min="11" max="11" width="17.5546875" style="4" customWidth="1"/>
    <col min="12" max="12" width="11.88671875" style="4" customWidth="1"/>
    <col min="13" max="13" width="4.88671875" style="4" customWidth="1"/>
    <col min="14" max="14" width="2.88671875" style="4" customWidth="1"/>
    <col min="15" max="15" width="5.21875" style="4" customWidth="1"/>
    <col min="16" max="17" width="2.88671875" style="4" customWidth="1"/>
    <col min="18" max="18" width="5.33203125" style="4" customWidth="1"/>
    <col min="19" max="20" width="2.88671875" style="4" customWidth="1"/>
    <col min="21" max="21" width="5.33203125" style="4" customWidth="1"/>
    <col min="22" max="23" width="2.88671875" style="4" customWidth="1"/>
    <col min="24" max="24" width="13.6640625" style="4" customWidth="1"/>
    <col min="25" max="25" width="3.109375" style="4" customWidth="1"/>
    <col min="26" max="26" width="15" style="4" customWidth="1"/>
    <col min="27" max="27" width="12.44140625" style="127" customWidth="1"/>
    <col min="28" max="28" width="17.21875" style="4" customWidth="1"/>
    <col min="29" max="29" width="5.109375" style="8" customWidth="1"/>
    <col min="30" max="30" width="15" style="4" customWidth="1"/>
    <col min="31" max="31" width="13.33203125" style="4" customWidth="1"/>
    <col min="32" max="32" width="15.6640625" style="4" customWidth="1"/>
    <col min="33" max="33" width="16.109375" style="4" customWidth="1"/>
    <col min="34" max="256" width="9" style="4"/>
    <col min="257" max="257" width="1.77734375" style="4" customWidth="1"/>
    <col min="258" max="258" width="4.44140625" style="4" customWidth="1"/>
    <col min="259" max="259" width="20.21875" style="4" customWidth="1"/>
    <col min="260" max="260" width="12.44140625" style="4" customWidth="1"/>
    <col min="261" max="261" width="13.6640625" style="4" customWidth="1"/>
    <col min="262" max="262" width="17.88671875" style="4" customWidth="1"/>
    <col min="263" max="263" width="5.21875" style="4" customWidth="1"/>
    <col min="264" max="264" width="16.33203125" style="4" customWidth="1"/>
    <col min="265" max="265" width="16.6640625" style="4" customWidth="1"/>
    <col min="266" max="266" width="12.109375" style="4" customWidth="1"/>
    <col min="267" max="267" width="17.5546875" style="4" customWidth="1"/>
    <col min="268" max="268" width="11.88671875" style="4" customWidth="1"/>
    <col min="269" max="270" width="2.88671875" style="4" customWidth="1"/>
    <col min="271" max="271" width="5.21875" style="4" customWidth="1"/>
    <col min="272" max="273" width="2.88671875" style="4" customWidth="1"/>
    <col min="274" max="274" width="5.33203125" style="4" customWidth="1"/>
    <col min="275" max="276" width="2.88671875" style="4" customWidth="1"/>
    <col min="277" max="277" width="5.33203125" style="4" customWidth="1"/>
    <col min="278" max="279" width="2.88671875" style="4" customWidth="1"/>
    <col min="280" max="280" width="13.6640625" style="4" customWidth="1"/>
    <col min="281" max="281" width="3.109375" style="4" customWidth="1"/>
    <col min="282" max="282" width="15" style="4" customWidth="1"/>
    <col min="283" max="283" width="12.44140625" style="4" customWidth="1"/>
    <col min="284" max="284" width="17.21875" style="4" customWidth="1"/>
    <col min="285" max="285" width="5.109375" style="4" customWidth="1"/>
    <col min="286" max="286" width="15" style="4" customWidth="1"/>
    <col min="287" max="287" width="13.33203125" style="4" customWidth="1"/>
    <col min="288" max="288" width="15.6640625" style="4" customWidth="1"/>
    <col min="289" max="289" width="16.109375" style="4" customWidth="1"/>
    <col min="290" max="512" width="9" style="4"/>
    <col min="513" max="513" width="1.77734375" style="4" customWidth="1"/>
    <col min="514" max="514" width="4.44140625" style="4" customWidth="1"/>
    <col min="515" max="515" width="20.21875" style="4" customWidth="1"/>
    <col min="516" max="516" width="12.44140625" style="4" customWidth="1"/>
    <col min="517" max="517" width="13.6640625" style="4" customWidth="1"/>
    <col min="518" max="518" width="17.88671875" style="4" customWidth="1"/>
    <col min="519" max="519" width="5.21875" style="4" customWidth="1"/>
    <col min="520" max="520" width="16.33203125" style="4" customWidth="1"/>
    <col min="521" max="521" width="16.6640625" style="4" customWidth="1"/>
    <col min="522" max="522" width="12.109375" style="4" customWidth="1"/>
    <col min="523" max="523" width="17.5546875" style="4" customWidth="1"/>
    <col min="524" max="524" width="11.88671875" style="4" customWidth="1"/>
    <col min="525" max="526" width="2.88671875" style="4" customWidth="1"/>
    <col min="527" max="527" width="5.21875" style="4" customWidth="1"/>
    <col min="528" max="529" width="2.88671875" style="4" customWidth="1"/>
    <col min="530" max="530" width="5.33203125" style="4" customWidth="1"/>
    <col min="531" max="532" width="2.88671875" style="4" customWidth="1"/>
    <col min="533" max="533" width="5.33203125" style="4" customWidth="1"/>
    <col min="534" max="535" width="2.88671875" style="4" customWidth="1"/>
    <col min="536" max="536" width="13.6640625" style="4" customWidth="1"/>
    <col min="537" max="537" width="3.109375" style="4" customWidth="1"/>
    <col min="538" max="538" width="15" style="4" customWidth="1"/>
    <col min="539" max="539" width="12.44140625" style="4" customWidth="1"/>
    <col min="540" max="540" width="17.21875" style="4" customWidth="1"/>
    <col min="541" max="541" width="5.109375" style="4" customWidth="1"/>
    <col min="542" max="542" width="15" style="4" customWidth="1"/>
    <col min="543" max="543" width="13.33203125" style="4" customWidth="1"/>
    <col min="544" max="544" width="15.6640625" style="4" customWidth="1"/>
    <col min="545" max="545" width="16.109375" style="4" customWidth="1"/>
    <col min="546" max="768" width="9" style="4"/>
    <col min="769" max="769" width="1.77734375" style="4" customWidth="1"/>
    <col min="770" max="770" width="4.44140625" style="4" customWidth="1"/>
    <col min="771" max="771" width="20.21875" style="4" customWidth="1"/>
    <col min="772" max="772" width="12.44140625" style="4" customWidth="1"/>
    <col min="773" max="773" width="13.6640625" style="4" customWidth="1"/>
    <col min="774" max="774" width="17.88671875" style="4" customWidth="1"/>
    <col min="775" max="775" width="5.21875" style="4" customWidth="1"/>
    <col min="776" max="776" width="16.33203125" style="4" customWidth="1"/>
    <col min="777" max="777" width="16.6640625" style="4" customWidth="1"/>
    <col min="778" max="778" width="12.109375" style="4" customWidth="1"/>
    <col min="779" max="779" width="17.5546875" style="4" customWidth="1"/>
    <col min="780" max="780" width="11.88671875" style="4" customWidth="1"/>
    <col min="781" max="782" width="2.88671875" style="4" customWidth="1"/>
    <col min="783" max="783" width="5.21875" style="4" customWidth="1"/>
    <col min="784" max="785" width="2.88671875" style="4" customWidth="1"/>
    <col min="786" max="786" width="5.33203125" style="4" customWidth="1"/>
    <col min="787" max="788" width="2.88671875" style="4" customWidth="1"/>
    <col min="789" max="789" width="5.33203125" style="4" customWidth="1"/>
    <col min="790" max="791" width="2.88671875" style="4" customWidth="1"/>
    <col min="792" max="792" width="13.6640625" style="4" customWidth="1"/>
    <col min="793" max="793" width="3.109375" style="4" customWidth="1"/>
    <col min="794" max="794" width="15" style="4" customWidth="1"/>
    <col min="795" max="795" width="12.44140625" style="4" customWidth="1"/>
    <col min="796" max="796" width="17.21875" style="4" customWidth="1"/>
    <col min="797" max="797" width="5.109375" style="4" customWidth="1"/>
    <col min="798" max="798" width="15" style="4" customWidth="1"/>
    <col min="799" max="799" width="13.33203125" style="4" customWidth="1"/>
    <col min="800" max="800" width="15.6640625" style="4" customWidth="1"/>
    <col min="801" max="801" width="16.109375" style="4" customWidth="1"/>
    <col min="802" max="1024" width="9" style="4"/>
    <col min="1025" max="1025" width="1.77734375" style="4" customWidth="1"/>
    <col min="1026" max="1026" width="4.44140625" style="4" customWidth="1"/>
    <col min="1027" max="1027" width="20.21875" style="4" customWidth="1"/>
    <col min="1028" max="1028" width="12.44140625" style="4" customWidth="1"/>
    <col min="1029" max="1029" width="13.6640625" style="4" customWidth="1"/>
    <col min="1030" max="1030" width="17.88671875" style="4" customWidth="1"/>
    <col min="1031" max="1031" width="5.21875" style="4" customWidth="1"/>
    <col min="1032" max="1032" width="16.33203125" style="4" customWidth="1"/>
    <col min="1033" max="1033" width="16.6640625" style="4" customWidth="1"/>
    <col min="1034" max="1034" width="12.109375" style="4" customWidth="1"/>
    <col min="1035" max="1035" width="17.5546875" style="4" customWidth="1"/>
    <col min="1036" max="1036" width="11.88671875" style="4" customWidth="1"/>
    <col min="1037" max="1038" width="2.88671875" style="4" customWidth="1"/>
    <col min="1039" max="1039" width="5.21875" style="4" customWidth="1"/>
    <col min="1040" max="1041" width="2.88671875" style="4" customWidth="1"/>
    <col min="1042" max="1042" width="5.33203125" style="4" customWidth="1"/>
    <col min="1043" max="1044" width="2.88671875" style="4" customWidth="1"/>
    <col min="1045" max="1045" width="5.33203125" style="4" customWidth="1"/>
    <col min="1046" max="1047" width="2.88671875" style="4" customWidth="1"/>
    <col min="1048" max="1048" width="13.6640625" style="4" customWidth="1"/>
    <col min="1049" max="1049" width="3.109375" style="4" customWidth="1"/>
    <col min="1050" max="1050" width="15" style="4" customWidth="1"/>
    <col min="1051" max="1051" width="12.44140625" style="4" customWidth="1"/>
    <col min="1052" max="1052" width="17.21875" style="4" customWidth="1"/>
    <col min="1053" max="1053" width="5.109375" style="4" customWidth="1"/>
    <col min="1054" max="1054" width="15" style="4" customWidth="1"/>
    <col min="1055" max="1055" width="13.33203125" style="4" customWidth="1"/>
    <col min="1056" max="1056" width="15.6640625" style="4" customWidth="1"/>
    <col min="1057" max="1057" width="16.109375" style="4" customWidth="1"/>
    <col min="1058" max="1280" width="9" style="4"/>
    <col min="1281" max="1281" width="1.77734375" style="4" customWidth="1"/>
    <col min="1282" max="1282" width="4.44140625" style="4" customWidth="1"/>
    <col min="1283" max="1283" width="20.21875" style="4" customWidth="1"/>
    <col min="1284" max="1284" width="12.44140625" style="4" customWidth="1"/>
    <col min="1285" max="1285" width="13.6640625" style="4" customWidth="1"/>
    <col min="1286" max="1286" width="17.88671875" style="4" customWidth="1"/>
    <col min="1287" max="1287" width="5.21875" style="4" customWidth="1"/>
    <col min="1288" max="1288" width="16.33203125" style="4" customWidth="1"/>
    <col min="1289" max="1289" width="16.6640625" style="4" customWidth="1"/>
    <col min="1290" max="1290" width="12.109375" style="4" customWidth="1"/>
    <col min="1291" max="1291" width="17.5546875" style="4" customWidth="1"/>
    <col min="1292" max="1292" width="11.88671875" style="4" customWidth="1"/>
    <col min="1293" max="1294" width="2.88671875" style="4" customWidth="1"/>
    <col min="1295" max="1295" width="5.21875" style="4" customWidth="1"/>
    <col min="1296" max="1297" width="2.88671875" style="4" customWidth="1"/>
    <col min="1298" max="1298" width="5.33203125" style="4" customWidth="1"/>
    <col min="1299" max="1300" width="2.88671875" style="4" customWidth="1"/>
    <col min="1301" max="1301" width="5.33203125" style="4" customWidth="1"/>
    <col min="1302" max="1303" width="2.88671875" style="4" customWidth="1"/>
    <col min="1304" max="1304" width="13.6640625" style="4" customWidth="1"/>
    <col min="1305" max="1305" width="3.109375" style="4" customWidth="1"/>
    <col min="1306" max="1306" width="15" style="4" customWidth="1"/>
    <col min="1307" max="1307" width="12.44140625" style="4" customWidth="1"/>
    <col min="1308" max="1308" width="17.21875" style="4" customWidth="1"/>
    <col min="1309" max="1309" width="5.109375" style="4" customWidth="1"/>
    <col min="1310" max="1310" width="15" style="4" customWidth="1"/>
    <col min="1311" max="1311" width="13.33203125" style="4" customWidth="1"/>
    <col min="1312" max="1312" width="15.6640625" style="4" customWidth="1"/>
    <col min="1313" max="1313" width="16.109375" style="4" customWidth="1"/>
    <col min="1314" max="1536" width="9" style="4"/>
    <col min="1537" max="1537" width="1.77734375" style="4" customWidth="1"/>
    <col min="1538" max="1538" width="4.44140625" style="4" customWidth="1"/>
    <col min="1539" max="1539" width="20.21875" style="4" customWidth="1"/>
    <col min="1540" max="1540" width="12.44140625" style="4" customWidth="1"/>
    <col min="1541" max="1541" width="13.6640625" style="4" customWidth="1"/>
    <col min="1542" max="1542" width="17.88671875" style="4" customWidth="1"/>
    <col min="1543" max="1543" width="5.21875" style="4" customWidth="1"/>
    <col min="1544" max="1544" width="16.33203125" style="4" customWidth="1"/>
    <col min="1545" max="1545" width="16.6640625" style="4" customWidth="1"/>
    <col min="1546" max="1546" width="12.109375" style="4" customWidth="1"/>
    <col min="1547" max="1547" width="17.5546875" style="4" customWidth="1"/>
    <col min="1548" max="1548" width="11.88671875" style="4" customWidth="1"/>
    <col min="1549" max="1550" width="2.88671875" style="4" customWidth="1"/>
    <col min="1551" max="1551" width="5.21875" style="4" customWidth="1"/>
    <col min="1552" max="1553" width="2.88671875" style="4" customWidth="1"/>
    <col min="1554" max="1554" width="5.33203125" style="4" customWidth="1"/>
    <col min="1555" max="1556" width="2.88671875" style="4" customWidth="1"/>
    <col min="1557" max="1557" width="5.33203125" style="4" customWidth="1"/>
    <col min="1558" max="1559" width="2.88671875" style="4" customWidth="1"/>
    <col min="1560" max="1560" width="13.6640625" style="4" customWidth="1"/>
    <col min="1561" max="1561" width="3.109375" style="4" customWidth="1"/>
    <col min="1562" max="1562" width="15" style="4" customWidth="1"/>
    <col min="1563" max="1563" width="12.44140625" style="4" customWidth="1"/>
    <col min="1564" max="1564" width="17.21875" style="4" customWidth="1"/>
    <col min="1565" max="1565" width="5.109375" style="4" customWidth="1"/>
    <col min="1566" max="1566" width="15" style="4" customWidth="1"/>
    <col min="1567" max="1567" width="13.33203125" style="4" customWidth="1"/>
    <col min="1568" max="1568" width="15.6640625" style="4" customWidth="1"/>
    <col min="1569" max="1569" width="16.109375" style="4" customWidth="1"/>
    <col min="1570" max="1792" width="9" style="4"/>
    <col min="1793" max="1793" width="1.77734375" style="4" customWidth="1"/>
    <col min="1794" max="1794" width="4.44140625" style="4" customWidth="1"/>
    <col min="1795" max="1795" width="20.21875" style="4" customWidth="1"/>
    <col min="1796" max="1796" width="12.44140625" style="4" customWidth="1"/>
    <col min="1797" max="1797" width="13.6640625" style="4" customWidth="1"/>
    <col min="1798" max="1798" width="17.88671875" style="4" customWidth="1"/>
    <col min="1799" max="1799" width="5.21875" style="4" customWidth="1"/>
    <col min="1800" max="1800" width="16.33203125" style="4" customWidth="1"/>
    <col min="1801" max="1801" width="16.6640625" style="4" customWidth="1"/>
    <col min="1802" max="1802" width="12.109375" style="4" customWidth="1"/>
    <col min="1803" max="1803" width="17.5546875" style="4" customWidth="1"/>
    <col min="1804" max="1804" width="11.88671875" style="4" customWidth="1"/>
    <col min="1805" max="1806" width="2.88671875" style="4" customWidth="1"/>
    <col min="1807" max="1807" width="5.21875" style="4" customWidth="1"/>
    <col min="1808" max="1809" width="2.88671875" style="4" customWidth="1"/>
    <col min="1810" max="1810" width="5.33203125" style="4" customWidth="1"/>
    <col min="1811" max="1812" width="2.88671875" style="4" customWidth="1"/>
    <col min="1813" max="1813" width="5.33203125" style="4" customWidth="1"/>
    <col min="1814" max="1815" width="2.88671875" style="4" customWidth="1"/>
    <col min="1816" max="1816" width="13.6640625" style="4" customWidth="1"/>
    <col min="1817" max="1817" width="3.109375" style="4" customWidth="1"/>
    <col min="1818" max="1818" width="15" style="4" customWidth="1"/>
    <col min="1819" max="1819" width="12.44140625" style="4" customWidth="1"/>
    <col min="1820" max="1820" width="17.21875" style="4" customWidth="1"/>
    <col min="1821" max="1821" width="5.109375" style="4" customWidth="1"/>
    <col min="1822" max="1822" width="15" style="4" customWidth="1"/>
    <col min="1823" max="1823" width="13.33203125" style="4" customWidth="1"/>
    <col min="1824" max="1824" width="15.6640625" style="4" customWidth="1"/>
    <col min="1825" max="1825" width="16.109375" style="4" customWidth="1"/>
    <col min="1826" max="2048" width="9" style="4"/>
    <col min="2049" max="2049" width="1.77734375" style="4" customWidth="1"/>
    <col min="2050" max="2050" width="4.44140625" style="4" customWidth="1"/>
    <col min="2051" max="2051" width="20.21875" style="4" customWidth="1"/>
    <col min="2052" max="2052" width="12.44140625" style="4" customWidth="1"/>
    <col min="2053" max="2053" width="13.6640625" style="4" customWidth="1"/>
    <col min="2054" max="2054" width="17.88671875" style="4" customWidth="1"/>
    <col min="2055" max="2055" width="5.21875" style="4" customWidth="1"/>
    <col min="2056" max="2056" width="16.33203125" style="4" customWidth="1"/>
    <col min="2057" max="2057" width="16.6640625" style="4" customWidth="1"/>
    <col min="2058" max="2058" width="12.109375" style="4" customWidth="1"/>
    <col min="2059" max="2059" width="17.5546875" style="4" customWidth="1"/>
    <col min="2060" max="2060" width="11.88671875" style="4" customWidth="1"/>
    <col min="2061" max="2062" width="2.88671875" style="4" customWidth="1"/>
    <col min="2063" max="2063" width="5.21875" style="4" customWidth="1"/>
    <col min="2064" max="2065" width="2.88671875" style="4" customWidth="1"/>
    <col min="2066" max="2066" width="5.33203125" style="4" customWidth="1"/>
    <col min="2067" max="2068" width="2.88671875" style="4" customWidth="1"/>
    <col min="2069" max="2069" width="5.33203125" style="4" customWidth="1"/>
    <col min="2070" max="2071" width="2.88671875" style="4" customWidth="1"/>
    <col min="2072" max="2072" width="13.6640625" style="4" customWidth="1"/>
    <col min="2073" max="2073" width="3.109375" style="4" customWidth="1"/>
    <col min="2074" max="2074" width="15" style="4" customWidth="1"/>
    <col min="2075" max="2075" width="12.44140625" style="4" customWidth="1"/>
    <col min="2076" max="2076" width="17.21875" style="4" customWidth="1"/>
    <col min="2077" max="2077" width="5.109375" style="4" customWidth="1"/>
    <col min="2078" max="2078" width="15" style="4" customWidth="1"/>
    <col min="2079" max="2079" width="13.33203125" style="4" customWidth="1"/>
    <col min="2080" max="2080" width="15.6640625" style="4" customWidth="1"/>
    <col min="2081" max="2081" width="16.109375" style="4" customWidth="1"/>
    <col min="2082" max="2304" width="9" style="4"/>
    <col min="2305" max="2305" width="1.77734375" style="4" customWidth="1"/>
    <col min="2306" max="2306" width="4.44140625" style="4" customWidth="1"/>
    <col min="2307" max="2307" width="20.21875" style="4" customWidth="1"/>
    <col min="2308" max="2308" width="12.44140625" style="4" customWidth="1"/>
    <col min="2309" max="2309" width="13.6640625" style="4" customWidth="1"/>
    <col min="2310" max="2310" width="17.88671875" style="4" customWidth="1"/>
    <col min="2311" max="2311" width="5.21875" style="4" customWidth="1"/>
    <col min="2312" max="2312" width="16.33203125" style="4" customWidth="1"/>
    <col min="2313" max="2313" width="16.6640625" style="4" customWidth="1"/>
    <col min="2314" max="2314" width="12.109375" style="4" customWidth="1"/>
    <col min="2315" max="2315" width="17.5546875" style="4" customWidth="1"/>
    <col min="2316" max="2316" width="11.88671875" style="4" customWidth="1"/>
    <col min="2317" max="2318" width="2.88671875" style="4" customWidth="1"/>
    <col min="2319" max="2319" width="5.21875" style="4" customWidth="1"/>
    <col min="2320" max="2321" width="2.88671875" style="4" customWidth="1"/>
    <col min="2322" max="2322" width="5.33203125" style="4" customWidth="1"/>
    <col min="2323" max="2324" width="2.88671875" style="4" customWidth="1"/>
    <col min="2325" max="2325" width="5.33203125" style="4" customWidth="1"/>
    <col min="2326" max="2327" width="2.88671875" style="4" customWidth="1"/>
    <col min="2328" max="2328" width="13.6640625" style="4" customWidth="1"/>
    <col min="2329" max="2329" width="3.109375" style="4" customWidth="1"/>
    <col min="2330" max="2330" width="15" style="4" customWidth="1"/>
    <col min="2331" max="2331" width="12.44140625" style="4" customWidth="1"/>
    <col min="2332" max="2332" width="17.21875" style="4" customWidth="1"/>
    <col min="2333" max="2333" width="5.109375" style="4" customWidth="1"/>
    <col min="2334" max="2334" width="15" style="4" customWidth="1"/>
    <col min="2335" max="2335" width="13.33203125" style="4" customWidth="1"/>
    <col min="2336" max="2336" width="15.6640625" style="4" customWidth="1"/>
    <col min="2337" max="2337" width="16.109375" style="4" customWidth="1"/>
    <col min="2338" max="2560" width="9" style="4"/>
    <col min="2561" max="2561" width="1.77734375" style="4" customWidth="1"/>
    <col min="2562" max="2562" width="4.44140625" style="4" customWidth="1"/>
    <col min="2563" max="2563" width="20.21875" style="4" customWidth="1"/>
    <col min="2564" max="2564" width="12.44140625" style="4" customWidth="1"/>
    <col min="2565" max="2565" width="13.6640625" style="4" customWidth="1"/>
    <col min="2566" max="2566" width="17.88671875" style="4" customWidth="1"/>
    <col min="2567" max="2567" width="5.21875" style="4" customWidth="1"/>
    <col min="2568" max="2568" width="16.33203125" style="4" customWidth="1"/>
    <col min="2569" max="2569" width="16.6640625" style="4" customWidth="1"/>
    <col min="2570" max="2570" width="12.109375" style="4" customWidth="1"/>
    <col min="2571" max="2571" width="17.5546875" style="4" customWidth="1"/>
    <col min="2572" max="2572" width="11.88671875" style="4" customWidth="1"/>
    <col min="2573" max="2574" width="2.88671875" style="4" customWidth="1"/>
    <col min="2575" max="2575" width="5.21875" style="4" customWidth="1"/>
    <col min="2576" max="2577" width="2.88671875" style="4" customWidth="1"/>
    <col min="2578" max="2578" width="5.33203125" style="4" customWidth="1"/>
    <col min="2579" max="2580" width="2.88671875" style="4" customWidth="1"/>
    <col min="2581" max="2581" width="5.33203125" style="4" customWidth="1"/>
    <col min="2582" max="2583" width="2.88671875" style="4" customWidth="1"/>
    <col min="2584" max="2584" width="13.6640625" style="4" customWidth="1"/>
    <col min="2585" max="2585" width="3.109375" style="4" customWidth="1"/>
    <col min="2586" max="2586" width="15" style="4" customWidth="1"/>
    <col min="2587" max="2587" width="12.44140625" style="4" customWidth="1"/>
    <col min="2588" max="2588" width="17.21875" style="4" customWidth="1"/>
    <col min="2589" max="2589" width="5.109375" style="4" customWidth="1"/>
    <col min="2590" max="2590" width="15" style="4" customWidth="1"/>
    <col min="2591" max="2591" width="13.33203125" style="4" customWidth="1"/>
    <col min="2592" max="2592" width="15.6640625" style="4" customWidth="1"/>
    <col min="2593" max="2593" width="16.109375" style="4" customWidth="1"/>
    <col min="2594" max="2816" width="9" style="4"/>
    <col min="2817" max="2817" width="1.77734375" style="4" customWidth="1"/>
    <col min="2818" max="2818" width="4.44140625" style="4" customWidth="1"/>
    <col min="2819" max="2819" width="20.21875" style="4" customWidth="1"/>
    <col min="2820" max="2820" width="12.44140625" style="4" customWidth="1"/>
    <col min="2821" max="2821" width="13.6640625" style="4" customWidth="1"/>
    <col min="2822" max="2822" width="17.88671875" style="4" customWidth="1"/>
    <col min="2823" max="2823" width="5.21875" style="4" customWidth="1"/>
    <col min="2824" max="2824" width="16.33203125" style="4" customWidth="1"/>
    <col min="2825" max="2825" width="16.6640625" style="4" customWidth="1"/>
    <col min="2826" max="2826" width="12.109375" style="4" customWidth="1"/>
    <col min="2827" max="2827" width="17.5546875" style="4" customWidth="1"/>
    <col min="2828" max="2828" width="11.88671875" style="4" customWidth="1"/>
    <col min="2829" max="2830" width="2.88671875" style="4" customWidth="1"/>
    <col min="2831" max="2831" width="5.21875" style="4" customWidth="1"/>
    <col min="2832" max="2833" width="2.88671875" style="4" customWidth="1"/>
    <col min="2834" max="2834" width="5.33203125" style="4" customWidth="1"/>
    <col min="2835" max="2836" width="2.88671875" style="4" customWidth="1"/>
    <col min="2837" max="2837" width="5.33203125" style="4" customWidth="1"/>
    <col min="2838" max="2839" width="2.88671875" style="4" customWidth="1"/>
    <col min="2840" max="2840" width="13.6640625" style="4" customWidth="1"/>
    <col min="2841" max="2841" width="3.109375" style="4" customWidth="1"/>
    <col min="2842" max="2842" width="15" style="4" customWidth="1"/>
    <col min="2843" max="2843" width="12.44140625" style="4" customWidth="1"/>
    <col min="2844" max="2844" width="17.21875" style="4" customWidth="1"/>
    <col min="2845" max="2845" width="5.109375" style="4" customWidth="1"/>
    <col min="2846" max="2846" width="15" style="4" customWidth="1"/>
    <col min="2847" max="2847" width="13.33203125" style="4" customWidth="1"/>
    <col min="2848" max="2848" width="15.6640625" style="4" customWidth="1"/>
    <col min="2849" max="2849" width="16.109375" style="4" customWidth="1"/>
    <col min="2850" max="3072" width="9" style="4"/>
    <col min="3073" max="3073" width="1.77734375" style="4" customWidth="1"/>
    <col min="3074" max="3074" width="4.44140625" style="4" customWidth="1"/>
    <col min="3075" max="3075" width="20.21875" style="4" customWidth="1"/>
    <col min="3076" max="3076" width="12.44140625" style="4" customWidth="1"/>
    <col min="3077" max="3077" width="13.6640625" style="4" customWidth="1"/>
    <col min="3078" max="3078" width="17.88671875" style="4" customWidth="1"/>
    <col min="3079" max="3079" width="5.21875" style="4" customWidth="1"/>
    <col min="3080" max="3080" width="16.33203125" style="4" customWidth="1"/>
    <col min="3081" max="3081" width="16.6640625" style="4" customWidth="1"/>
    <col min="3082" max="3082" width="12.109375" style="4" customWidth="1"/>
    <col min="3083" max="3083" width="17.5546875" style="4" customWidth="1"/>
    <col min="3084" max="3084" width="11.88671875" style="4" customWidth="1"/>
    <col min="3085" max="3086" width="2.88671875" style="4" customWidth="1"/>
    <col min="3087" max="3087" width="5.21875" style="4" customWidth="1"/>
    <col min="3088" max="3089" width="2.88671875" style="4" customWidth="1"/>
    <col min="3090" max="3090" width="5.33203125" style="4" customWidth="1"/>
    <col min="3091" max="3092" width="2.88671875" style="4" customWidth="1"/>
    <col min="3093" max="3093" width="5.33203125" style="4" customWidth="1"/>
    <col min="3094" max="3095" width="2.88671875" style="4" customWidth="1"/>
    <col min="3096" max="3096" width="13.6640625" style="4" customWidth="1"/>
    <col min="3097" max="3097" width="3.109375" style="4" customWidth="1"/>
    <col min="3098" max="3098" width="15" style="4" customWidth="1"/>
    <col min="3099" max="3099" width="12.44140625" style="4" customWidth="1"/>
    <col min="3100" max="3100" width="17.21875" style="4" customWidth="1"/>
    <col min="3101" max="3101" width="5.109375" style="4" customWidth="1"/>
    <col min="3102" max="3102" width="15" style="4" customWidth="1"/>
    <col min="3103" max="3103" width="13.33203125" style="4" customWidth="1"/>
    <col min="3104" max="3104" width="15.6640625" style="4" customWidth="1"/>
    <col min="3105" max="3105" width="16.109375" style="4" customWidth="1"/>
    <col min="3106" max="3328" width="9" style="4"/>
    <col min="3329" max="3329" width="1.77734375" style="4" customWidth="1"/>
    <col min="3330" max="3330" width="4.44140625" style="4" customWidth="1"/>
    <col min="3331" max="3331" width="20.21875" style="4" customWidth="1"/>
    <col min="3332" max="3332" width="12.44140625" style="4" customWidth="1"/>
    <col min="3333" max="3333" width="13.6640625" style="4" customWidth="1"/>
    <col min="3334" max="3334" width="17.88671875" style="4" customWidth="1"/>
    <col min="3335" max="3335" width="5.21875" style="4" customWidth="1"/>
    <col min="3336" max="3336" width="16.33203125" style="4" customWidth="1"/>
    <col min="3337" max="3337" width="16.6640625" style="4" customWidth="1"/>
    <col min="3338" max="3338" width="12.109375" style="4" customWidth="1"/>
    <col min="3339" max="3339" width="17.5546875" style="4" customWidth="1"/>
    <col min="3340" max="3340" width="11.88671875" style="4" customWidth="1"/>
    <col min="3341" max="3342" width="2.88671875" style="4" customWidth="1"/>
    <col min="3343" max="3343" width="5.21875" style="4" customWidth="1"/>
    <col min="3344" max="3345" width="2.88671875" style="4" customWidth="1"/>
    <col min="3346" max="3346" width="5.33203125" style="4" customWidth="1"/>
    <col min="3347" max="3348" width="2.88671875" style="4" customWidth="1"/>
    <col min="3349" max="3349" width="5.33203125" style="4" customWidth="1"/>
    <col min="3350" max="3351" width="2.88671875" style="4" customWidth="1"/>
    <col min="3352" max="3352" width="13.6640625" style="4" customWidth="1"/>
    <col min="3353" max="3353" width="3.109375" style="4" customWidth="1"/>
    <col min="3354" max="3354" width="15" style="4" customWidth="1"/>
    <col min="3355" max="3355" width="12.44140625" style="4" customWidth="1"/>
    <col min="3356" max="3356" width="17.21875" style="4" customWidth="1"/>
    <col min="3357" max="3357" width="5.109375" style="4" customWidth="1"/>
    <col min="3358" max="3358" width="15" style="4" customWidth="1"/>
    <col min="3359" max="3359" width="13.33203125" style="4" customWidth="1"/>
    <col min="3360" max="3360" width="15.6640625" style="4" customWidth="1"/>
    <col min="3361" max="3361" width="16.109375" style="4" customWidth="1"/>
    <col min="3362" max="3584" width="9" style="4"/>
    <col min="3585" max="3585" width="1.77734375" style="4" customWidth="1"/>
    <col min="3586" max="3586" width="4.44140625" style="4" customWidth="1"/>
    <col min="3587" max="3587" width="20.21875" style="4" customWidth="1"/>
    <col min="3588" max="3588" width="12.44140625" style="4" customWidth="1"/>
    <col min="3589" max="3589" width="13.6640625" style="4" customWidth="1"/>
    <col min="3590" max="3590" width="17.88671875" style="4" customWidth="1"/>
    <col min="3591" max="3591" width="5.21875" style="4" customWidth="1"/>
    <col min="3592" max="3592" width="16.33203125" style="4" customWidth="1"/>
    <col min="3593" max="3593" width="16.6640625" style="4" customWidth="1"/>
    <col min="3594" max="3594" width="12.109375" style="4" customWidth="1"/>
    <col min="3595" max="3595" width="17.5546875" style="4" customWidth="1"/>
    <col min="3596" max="3596" width="11.88671875" style="4" customWidth="1"/>
    <col min="3597" max="3598" width="2.88671875" style="4" customWidth="1"/>
    <col min="3599" max="3599" width="5.21875" style="4" customWidth="1"/>
    <col min="3600" max="3601" width="2.88671875" style="4" customWidth="1"/>
    <col min="3602" max="3602" width="5.33203125" style="4" customWidth="1"/>
    <col min="3603" max="3604" width="2.88671875" style="4" customWidth="1"/>
    <col min="3605" max="3605" width="5.33203125" style="4" customWidth="1"/>
    <col min="3606" max="3607" width="2.88671875" style="4" customWidth="1"/>
    <col min="3608" max="3608" width="13.6640625" style="4" customWidth="1"/>
    <col min="3609" max="3609" width="3.109375" style="4" customWidth="1"/>
    <col min="3610" max="3610" width="15" style="4" customWidth="1"/>
    <col min="3611" max="3611" width="12.44140625" style="4" customWidth="1"/>
    <col min="3612" max="3612" width="17.21875" style="4" customWidth="1"/>
    <col min="3613" max="3613" width="5.109375" style="4" customWidth="1"/>
    <col min="3614" max="3614" width="15" style="4" customWidth="1"/>
    <col min="3615" max="3615" width="13.33203125" style="4" customWidth="1"/>
    <col min="3616" max="3616" width="15.6640625" style="4" customWidth="1"/>
    <col min="3617" max="3617" width="16.109375" style="4" customWidth="1"/>
    <col min="3618" max="3840" width="9" style="4"/>
    <col min="3841" max="3841" width="1.77734375" style="4" customWidth="1"/>
    <col min="3842" max="3842" width="4.44140625" style="4" customWidth="1"/>
    <col min="3843" max="3843" width="20.21875" style="4" customWidth="1"/>
    <col min="3844" max="3844" width="12.44140625" style="4" customWidth="1"/>
    <col min="3845" max="3845" width="13.6640625" style="4" customWidth="1"/>
    <col min="3846" max="3846" width="17.88671875" style="4" customWidth="1"/>
    <col min="3847" max="3847" width="5.21875" style="4" customWidth="1"/>
    <col min="3848" max="3848" width="16.33203125" style="4" customWidth="1"/>
    <col min="3849" max="3849" width="16.6640625" style="4" customWidth="1"/>
    <col min="3850" max="3850" width="12.109375" style="4" customWidth="1"/>
    <col min="3851" max="3851" width="17.5546875" style="4" customWidth="1"/>
    <col min="3852" max="3852" width="11.88671875" style="4" customWidth="1"/>
    <col min="3853" max="3854" width="2.88671875" style="4" customWidth="1"/>
    <col min="3855" max="3855" width="5.21875" style="4" customWidth="1"/>
    <col min="3856" max="3857" width="2.88671875" style="4" customWidth="1"/>
    <col min="3858" max="3858" width="5.33203125" style="4" customWidth="1"/>
    <col min="3859" max="3860" width="2.88671875" style="4" customWidth="1"/>
    <col min="3861" max="3861" width="5.33203125" style="4" customWidth="1"/>
    <col min="3862" max="3863" width="2.88671875" style="4" customWidth="1"/>
    <col min="3864" max="3864" width="13.6640625" style="4" customWidth="1"/>
    <col min="3865" max="3865" width="3.109375" style="4" customWidth="1"/>
    <col min="3866" max="3866" width="15" style="4" customWidth="1"/>
    <col min="3867" max="3867" width="12.44140625" style="4" customWidth="1"/>
    <col min="3868" max="3868" width="17.21875" style="4" customWidth="1"/>
    <col min="3869" max="3869" width="5.109375" style="4" customWidth="1"/>
    <col min="3870" max="3870" width="15" style="4" customWidth="1"/>
    <col min="3871" max="3871" width="13.33203125" style="4" customWidth="1"/>
    <col min="3872" max="3872" width="15.6640625" style="4" customWidth="1"/>
    <col min="3873" max="3873" width="16.109375" style="4" customWidth="1"/>
    <col min="3874" max="4096" width="9" style="4"/>
    <col min="4097" max="4097" width="1.77734375" style="4" customWidth="1"/>
    <col min="4098" max="4098" width="4.44140625" style="4" customWidth="1"/>
    <col min="4099" max="4099" width="20.21875" style="4" customWidth="1"/>
    <col min="4100" max="4100" width="12.44140625" style="4" customWidth="1"/>
    <col min="4101" max="4101" width="13.6640625" style="4" customWidth="1"/>
    <col min="4102" max="4102" width="17.88671875" style="4" customWidth="1"/>
    <col min="4103" max="4103" width="5.21875" style="4" customWidth="1"/>
    <col min="4104" max="4104" width="16.33203125" style="4" customWidth="1"/>
    <col min="4105" max="4105" width="16.6640625" style="4" customWidth="1"/>
    <col min="4106" max="4106" width="12.109375" style="4" customWidth="1"/>
    <col min="4107" max="4107" width="17.5546875" style="4" customWidth="1"/>
    <col min="4108" max="4108" width="11.88671875" style="4" customWidth="1"/>
    <col min="4109" max="4110" width="2.88671875" style="4" customWidth="1"/>
    <col min="4111" max="4111" width="5.21875" style="4" customWidth="1"/>
    <col min="4112" max="4113" width="2.88671875" style="4" customWidth="1"/>
    <col min="4114" max="4114" width="5.33203125" style="4" customWidth="1"/>
    <col min="4115" max="4116" width="2.88671875" style="4" customWidth="1"/>
    <col min="4117" max="4117" width="5.33203125" style="4" customWidth="1"/>
    <col min="4118" max="4119" width="2.88671875" style="4" customWidth="1"/>
    <col min="4120" max="4120" width="13.6640625" style="4" customWidth="1"/>
    <col min="4121" max="4121" width="3.109375" style="4" customWidth="1"/>
    <col min="4122" max="4122" width="15" style="4" customWidth="1"/>
    <col min="4123" max="4123" width="12.44140625" style="4" customWidth="1"/>
    <col min="4124" max="4124" width="17.21875" style="4" customWidth="1"/>
    <col min="4125" max="4125" width="5.109375" style="4" customWidth="1"/>
    <col min="4126" max="4126" width="15" style="4" customWidth="1"/>
    <col min="4127" max="4127" width="13.33203125" style="4" customWidth="1"/>
    <col min="4128" max="4128" width="15.6640625" style="4" customWidth="1"/>
    <col min="4129" max="4129" width="16.109375" style="4" customWidth="1"/>
    <col min="4130" max="4352" width="9" style="4"/>
    <col min="4353" max="4353" width="1.77734375" style="4" customWidth="1"/>
    <col min="4354" max="4354" width="4.44140625" style="4" customWidth="1"/>
    <col min="4355" max="4355" width="20.21875" style="4" customWidth="1"/>
    <col min="4356" max="4356" width="12.44140625" style="4" customWidth="1"/>
    <col min="4357" max="4357" width="13.6640625" style="4" customWidth="1"/>
    <col min="4358" max="4358" width="17.88671875" style="4" customWidth="1"/>
    <col min="4359" max="4359" width="5.21875" style="4" customWidth="1"/>
    <col min="4360" max="4360" width="16.33203125" style="4" customWidth="1"/>
    <col min="4361" max="4361" width="16.6640625" style="4" customWidth="1"/>
    <col min="4362" max="4362" width="12.109375" style="4" customWidth="1"/>
    <col min="4363" max="4363" width="17.5546875" style="4" customWidth="1"/>
    <col min="4364" max="4364" width="11.88671875" style="4" customWidth="1"/>
    <col min="4365" max="4366" width="2.88671875" style="4" customWidth="1"/>
    <col min="4367" max="4367" width="5.21875" style="4" customWidth="1"/>
    <col min="4368" max="4369" width="2.88671875" style="4" customWidth="1"/>
    <col min="4370" max="4370" width="5.33203125" style="4" customWidth="1"/>
    <col min="4371" max="4372" width="2.88671875" style="4" customWidth="1"/>
    <col min="4373" max="4373" width="5.33203125" style="4" customWidth="1"/>
    <col min="4374" max="4375" width="2.88671875" style="4" customWidth="1"/>
    <col min="4376" max="4376" width="13.6640625" style="4" customWidth="1"/>
    <col min="4377" max="4377" width="3.109375" style="4" customWidth="1"/>
    <col min="4378" max="4378" width="15" style="4" customWidth="1"/>
    <col min="4379" max="4379" width="12.44140625" style="4" customWidth="1"/>
    <col min="4380" max="4380" width="17.21875" style="4" customWidth="1"/>
    <col min="4381" max="4381" width="5.109375" style="4" customWidth="1"/>
    <col min="4382" max="4382" width="15" style="4" customWidth="1"/>
    <col min="4383" max="4383" width="13.33203125" style="4" customWidth="1"/>
    <col min="4384" max="4384" width="15.6640625" style="4" customWidth="1"/>
    <col min="4385" max="4385" width="16.109375" style="4" customWidth="1"/>
    <col min="4386" max="4608" width="9" style="4"/>
    <col min="4609" max="4609" width="1.77734375" style="4" customWidth="1"/>
    <col min="4610" max="4610" width="4.44140625" style="4" customWidth="1"/>
    <col min="4611" max="4611" width="20.21875" style="4" customWidth="1"/>
    <col min="4612" max="4612" width="12.44140625" style="4" customWidth="1"/>
    <col min="4613" max="4613" width="13.6640625" style="4" customWidth="1"/>
    <col min="4614" max="4614" width="17.88671875" style="4" customWidth="1"/>
    <col min="4615" max="4615" width="5.21875" style="4" customWidth="1"/>
    <col min="4616" max="4616" width="16.33203125" style="4" customWidth="1"/>
    <col min="4617" max="4617" width="16.6640625" style="4" customWidth="1"/>
    <col min="4618" max="4618" width="12.109375" style="4" customWidth="1"/>
    <col min="4619" max="4619" width="17.5546875" style="4" customWidth="1"/>
    <col min="4620" max="4620" width="11.88671875" style="4" customWidth="1"/>
    <col min="4621" max="4622" width="2.88671875" style="4" customWidth="1"/>
    <col min="4623" max="4623" width="5.21875" style="4" customWidth="1"/>
    <col min="4624" max="4625" width="2.88671875" style="4" customWidth="1"/>
    <col min="4626" max="4626" width="5.33203125" style="4" customWidth="1"/>
    <col min="4627" max="4628" width="2.88671875" style="4" customWidth="1"/>
    <col min="4629" max="4629" width="5.33203125" style="4" customWidth="1"/>
    <col min="4630" max="4631" width="2.88671875" style="4" customWidth="1"/>
    <col min="4632" max="4632" width="13.6640625" style="4" customWidth="1"/>
    <col min="4633" max="4633" width="3.109375" style="4" customWidth="1"/>
    <col min="4634" max="4634" width="15" style="4" customWidth="1"/>
    <col min="4635" max="4635" width="12.44140625" style="4" customWidth="1"/>
    <col min="4636" max="4636" width="17.21875" style="4" customWidth="1"/>
    <col min="4637" max="4637" width="5.109375" style="4" customWidth="1"/>
    <col min="4638" max="4638" width="15" style="4" customWidth="1"/>
    <col min="4639" max="4639" width="13.33203125" style="4" customWidth="1"/>
    <col min="4640" max="4640" width="15.6640625" style="4" customWidth="1"/>
    <col min="4641" max="4641" width="16.109375" style="4" customWidth="1"/>
    <col min="4642" max="4864" width="9" style="4"/>
    <col min="4865" max="4865" width="1.77734375" style="4" customWidth="1"/>
    <col min="4866" max="4866" width="4.44140625" style="4" customWidth="1"/>
    <col min="4867" max="4867" width="20.21875" style="4" customWidth="1"/>
    <col min="4868" max="4868" width="12.44140625" style="4" customWidth="1"/>
    <col min="4869" max="4869" width="13.6640625" style="4" customWidth="1"/>
    <col min="4870" max="4870" width="17.88671875" style="4" customWidth="1"/>
    <col min="4871" max="4871" width="5.21875" style="4" customWidth="1"/>
    <col min="4872" max="4872" width="16.33203125" style="4" customWidth="1"/>
    <col min="4873" max="4873" width="16.6640625" style="4" customWidth="1"/>
    <col min="4874" max="4874" width="12.109375" style="4" customWidth="1"/>
    <col min="4875" max="4875" width="17.5546875" style="4" customWidth="1"/>
    <col min="4876" max="4876" width="11.88671875" style="4" customWidth="1"/>
    <col min="4877" max="4878" width="2.88671875" style="4" customWidth="1"/>
    <col min="4879" max="4879" width="5.21875" style="4" customWidth="1"/>
    <col min="4880" max="4881" width="2.88671875" style="4" customWidth="1"/>
    <col min="4882" max="4882" width="5.33203125" style="4" customWidth="1"/>
    <col min="4883" max="4884" width="2.88671875" style="4" customWidth="1"/>
    <col min="4885" max="4885" width="5.33203125" style="4" customWidth="1"/>
    <col min="4886" max="4887" width="2.88671875" style="4" customWidth="1"/>
    <col min="4888" max="4888" width="13.6640625" style="4" customWidth="1"/>
    <col min="4889" max="4889" width="3.109375" style="4" customWidth="1"/>
    <col min="4890" max="4890" width="15" style="4" customWidth="1"/>
    <col min="4891" max="4891" width="12.44140625" style="4" customWidth="1"/>
    <col min="4892" max="4892" width="17.21875" style="4" customWidth="1"/>
    <col min="4893" max="4893" width="5.109375" style="4" customWidth="1"/>
    <col min="4894" max="4894" width="15" style="4" customWidth="1"/>
    <col min="4895" max="4895" width="13.33203125" style="4" customWidth="1"/>
    <col min="4896" max="4896" width="15.6640625" style="4" customWidth="1"/>
    <col min="4897" max="4897" width="16.109375" style="4" customWidth="1"/>
    <col min="4898" max="5120" width="9" style="4"/>
    <col min="5121" max="5121" width="1.77734375" style="4" customWidth="1"/>
    <col min="5122" max="5122" width="4.44140625" style="4" customWidth="1"/>
    <col min="5123" max="5123" width="20.21875" style="4" customWidth="1"/>
    <col min="5124" max="5124" width="12.44140625" style="4" customWidth="1"/>
    <col min="5125" max="5125" width="13.6640625" style="4" customWidth="1"/>
    <col min="5126" max="5126" width="17.88671875" style="4" customWidth="1"/>
    <col min="5127" max="5127" width="5.21875" style="4" customWidth="1"/>
    <col min="5128" max="5128" width="16.33203125" style="4" customWidth="1"/>
    <col min="5129" max="5129" width="16.6640625" style="4" customWidth="1"/>
    <col min="5130" max="5130" width="12.109375" style="4" customWidth="1"/>
    <col min="5131" max="5131" width="17.5546875" style="4" customWidth="1"/>
    <col min="5132" max="5132" width="11.88671875" style="4" customWidth="1"/>
    <col min="5133" max="5134" width="2.88671875" style="4" customWidth="1"/>
    <col min="5135" max="5135" width="5.21875" style="4" customWidth="1"/>
    <col min="5136" max="5137" width="2.88671875" style="4" customWidth="1"/>
    <col min="5138" max="5138" width="5.33203125" style="4" customWidth="1"/>
    <col min="5139" max="5140" width="2.88671875" style="4" customWidth="1"/>
    <col min="5141" max="5141" width="5.33203125" style="4" customWidth="1"/>
    <col min="5142" max="5143" width="2.88671875" style="4" customWidth="1"/>
    <col min="5144" max="5144" width="13.6640625" style="4" customWidth="1"/>
    <col min="5145" max="5145" width="3.109375" style="4" customWidth="1"/>
    <col min="5146" max="5146" width="15" style="4" customWidth="1"/>
    <col min="5147" max="5147" width="12.44140625" style="4" customWidth="1"/>
    <col min="5148" max="5148" width="17.21875" style="4" customWidth="1"/>
    <col min="5149" max="5149" width="5.109375" style="4" customWidth="1"/>
    <col min="5150" max="5150" width="15" style="4" customWidth="1"/>
    <col min="5151" max="5151" width="13.33203125" style="4" customWidth="1"/>
    <col min="5152" max="5152" width="15.6640625" style="4" customWidth="1"/>
    <col min="5153" max="5153" width="16.109375" style="4" customWidth="1"/>
    <col min="5154" max="5376" width="9" style="4"/>
    <col min="5377" max="5377" width="1.77734375" style="4" customWidth="1"/>
    <col min="5378" max="5378" width="4.44140625" style="4" customWidth="1"/>
    <col min="5379" max="5379" width="20.21875" style="4" customWidth="1"/>
    <col min="5380" max="5380" width="12.44140625" style="4" customWidth="1"/>
    <col min="5381" max="5381" width="13.6640625" style="4" customWidth="1"/>
    <col min="5382" max="5382" width="17.88671875" style="4" customWidth="1"/>
    <col min="5383" max="5383" width="5.21875" style="4" customWidth="1"/>
    <col min="5384" max="5384" width="16.33203125" style="4" customWidth="1"/>
    <col min="5385" max="5385" width="16.6640625" style="4" customWidth="1"/>
    <col min="5386" max="5386" width="12.109375" style="4" customWidth="1"/>
    <col min="5387" max="5387" width="17.5546875" style="4" customWidth="1"/>
    <col min="5388" max="5388" width="11.88671875" style="4" customWidth="1"/>
    <col min="5389" max="5390" width="2.88671875" style="4" customWidth="1"/>
    <col min="5391" max="5391" width="5.21875" style="4" customWidth="1"/>
    <col min="5392" max="5393" width="2.88671875" style="4" customWidth="1"/>
    <col min="5394" max="5394" width="5.33203125" style="4" customWidth="1"/>
    <col min="5395" max="5396" width="2.88671875" style="4" customWidth="1"/>
    <col min="5397" max="5397" width="5.33203125" style="4" customWidth="1"/>
    <col min="5398" max="5399" width="2.88671875" style="4" customWidth="1"/>
    <col min="5400" max="5400" width="13.6640625" style="4" customWidth="1"/>
    <col min="5401" max="5401" width="3.109375" style="4" customWidth="1"/>
    <col min="5402" max="5402" width="15" style="4" customWidth="1"/>
    <col min="5403" max="5403" width="12.44140625" style="4" customWidth="1"/>
    <col min="5404" max="5404" width="17.21875" style="4" customWidth="1"/>
    <col min="5405" max="5405" width="5.109375" style="4" customWidth="1"/>
    <col min="5406" max="5406" width="15" style="4" customWidth="1"/>
    <col min="5407" max="5407" width="13.33203125" style="4" customWidth="1"/>
    <col min="5408" max="5408" width="15.6640625" style="4" customWidth="1"/>
    <col min="5409" max="5409" width="16.109375" style="4" customWidth="1"/>
    <col min="5410" max="5632" width="9" style="4"/>
    <col min="5633" max="5633" width="1.77734375" style="4" customWidth="1"/>
    <col min="5634" max="5634" width="4.44140625" style="4" customWidth="1"/>
    <col min="5635" max="5635" width="20.21875" style="4" customWidth="1"/>
    <col min="5636" max="5636" width="12.44140625" style="4" customWidth="1"/>
    <col min="5637" max="5637" width="13.6640625" style="4" customWidth="1"/>
    <col min="5638" max="5638" width="17.88671875" style="4" customWidth="1"/>
    <col min="5639" max="5639" width="5.21875" style="4" customWidth="1"/>
    <col min="5640" max="5640" width="16.33203125" style="4" customWidth="1"/>
    <col min="5641" max="5641" width="16.6640625" style="4" customWidth="1"/>
    <col min="5642" max="5642" width="12.109375" style="4" customWidth="1"/>
    <col min="5643" max="5643" width="17.5546875" style="4" customWidth="1"/>
    <col min="5644" max="5644" width="11.88671875" style="4" customWidth="1"/>
    <col min="5645" max="5646" width="2.88671875" style="4" customWidth="1"/>
    <col min="5647" max="5647" width="5.21875" style="4" customWidth="1"/>
    <col min="5648" max="5649" width="2.88671875" style="4" customWidth="1"/>
    <col min="5650" max="5650" width="5.33203125" style="4" customWidth="1"/>
    <col min="5651" max="5652" width="2.88671875" style="4" customWidth="1"/>
    <col min="5653" max="5653" width="5.33203125" style="4" customWidth="1"/>
    <col min="5654" max="5655" width="2.88671875" style="4" customWidth="1"/>
    <col min="5656" max="5656" width="13.6640625" style="4" customWidth="1"/>
    <col min="5657" max="5657" width="3.109375" style="4" customWidth="1"/>
    <col min="5658" max="5658" width="15" style="4" customWidth="1"/>
    <col min="5659" max="5659" width="12.44140625" style="4" customWidth="1"/>
    <col min="5660" max="5660" width="17.21875" style="4" customWidth="1"/>
    <col min="5661" max="5661" width="5.109375" style="4" customWidth="1"/>
    <col min="5662" max="5662" width="15" style="4" customWidth="1"/>
    <col min="5663" max="5663" width="13.33203125" style="4" customWidth="1"/>
    <col min="5664" max="5664" width="15.6640625" style="4" customWidth="1"/>
    <col min="5665" max="5665" width="16.109375" style="4" customWidth="1"/>
    <col min="5666" max="5888" width="9" style="4"/>
    <col min="5889" max="5889" width="1.77734375" style="4" customWidth="1"/>
    <col min="5890" max="5890" width="4.44140625" style="4" customWidth="1"/>
    <col min="5891" max="5891" width="20.21875" style="4" customWidth="1"/>
    <col min="5892" max="5892" width="12.44140625" style="4" customWidth="1"/>
    <col min="5893" max="5893" width="13.6640625" style="4" customWidth="1"/>
    <col min="5894" max="5894" width="17.88671875" style="4" customWidth="1"/>
    <col min="5895" max="5895" width="5.21875" style="4" customWidth="1"/>
    <col min="5896" max="5896" width="16.33203125" style="4" customWidth="1"/>
    <col min="5897" max="5897" width="16.6640625" style="4" customWidth="1"/>
    <col min="5898" max="5898" width="12.109375" style="4" customWidth="1"/>
    <col min="5899" max="5899" width="17.5546875" style="4" customWidth="1"/>
    <col min="5900" max="5900" width="11.88671875" style="4" customWidth="1"/>
    <col min="5901" max="5902" width="2.88671875" style="4" customWidth="1"/>
    <col min="5903" max="5903" width="5.21875" style="4" customWidth="1"/>
    <col min="5904" max="5905" width="2.88671875" style="4" customWidth="1"/>
    <col min="5906" max="5906" width="5.33203125" style="4" customWidth="1"/>
    <col min="5907" max="5908" width="2.88671875" style="4" customWidth="1"/>
    <col min="5909" max="5909" width="5.33203125" style="4" customWidth="1"/>
    <col min="5910" max="5911" width="2.88671875" style="4" customWidth="1"/>
    <col min="5912" max="5912" width="13.6640625" style="4" customWidth="1"/>
    <col min="5913" max="5913" width="3.109375" style="4" customWidth="1"/>
    <col min="5914" max="5914" width="15" style="4" customWidth="1"/>
    <col min="5915" max="5915" width="12.44140625" style="4" customWidth="1"/>
    <col min="5916" max="5916" width="17.21875" style="4" customWidth="1"/>
    <col min="5917" max="5917" width="5.109375" style="4" customWidth="1"/>
    <col min="5918" max="5918" width="15" style="4" customWidth="1"/>
    <col min="5919" max="5919" width="13.33203125" style="4" customWidth="1"/>
    <col min="5920" max="5920" width="15.6640625" style="4" customWidth="1"/>
    <col min="5921" max="5921" width="16.109375" style="4" customWidth="1"/>
    <col min="5922" max="6144" width="9" style="4"/>
    <col min="6145" max="6145" width="1.77734375" style="4" customWidth="1"/>
    <col min="6146" max="6146" width="4.44140625" style="4" customWidth="1"/>
    <col min="6147" max="6147" width="20.21875" style="4" customWidth="1"/>
    <col min="6148" max="6148" width="12.44140625" style="4" customWidth="1"/>
    <col min="6149" max="6149" width="13.6640625" style="4" customWidth="1"/>
    <col min="6150" max="6150" width="17.88671875" style="4" customWidth="1"/>
    <col min="6151" max="6151" width="5.21875" style="4" customWidth="1"/>
    <col min="6152" max="6152" width="16.33203125" style="4" customWidth="1"/>
    <col min="6153" max="6153" width="16.6640625" style="4" customWidth="1"/>
    <col min="6154" max="6154" width="12.109375" style="4" customWidth="1"/>
    <col min="6155" max="6155" width="17.5546875" style="4" customWidth="1"/>
    <col min="6156" max="6156" width="11.88671875" style="4" customWidth="1"/>
    <col min="6157" max="6158" width="2.88671875" style="4" customWidth="1"/>
    <col min="6159" max="6159" width="5.21875" style="4" customWidth="1"/>
    <col min="6160" max="6161" width="2.88671875" style="4" customWidth="1"/>
    <col min="6162" max="6162" width="5.33203125" style="4" customWidth="1"/>
    <col min="6163" max="6164" width="2.88671875" style="4" customWidth="1"/>
    <col min="6165" max="6165" width="5.33203125" style="4" customWidth="1"/>
    <col min="6166" max="6167" width="2.88671875" style="4" customWidth="1"/>
    <col min="6168" max="6168" width="13.6640625" style="4" customWidth="1"/>
    <col min="6169" max="6169" width="3.109375" style="4" customWidth="1"/>
    <col min="6170" max="6170" width="15" style="4" customWidth="1"/>
    <col min="6171" max="6171" width="12.44140625" style="4" customWidth="1"/>
    <col min="6172" max="6172" width="17.21875" style="4" customWidth="1"/>
    <col min="6173" max="6173" width="5.109375" style="4" customWidth="1"/>
    <col min="6174" max="6174" width="15" style="4" customWidth="1"/>
    <col min="6175" max="6175" width="13.33203125" style="4" customWidth="1"/>
    <col min="6176" max="6176" width="15.6640625" style="4" customWidth="1"/>
    <col min="6177" max="6177" width="16.109375" style="4" customWidth="1"/>
    <col min="6178" max="6400" width="9" style="4"/>
    <col min="6401" max="6401" width="1.77734375" style="4" customWidth="1"/>
    <col min="6402" max="6402" width="4.44140625" style="4" customWidth="1"/>
    <col min="6403" max="6403" width="20.21875" style="4" customWidth="1"/>
    <col min="6404" max="6404" width="12.44140625" style="4" customWidth="1"/>
    <col min="6405" max="6405" width="13.6640625" style="4" customWidth="1"/>
    <col min="6406" max="6406" width="17.88671875" style="4" customWidth="1"/>
    <col min="6407" max="6407" width="5.21875" style="4" customWidth="1"/>
    <col min="6408" max="6408" width="16.33203125" style="4" customWidth="1"/>
    <col min="6409" max="6409" width="16.6640625" style="4" customWidth="1"/>
    <col min="6410" max="6410" width="12.109375" style="4" customWidth="1"/>
    <col min="6411" max="6411" width="17.5546875" style="4" customWidth="1"/>
    <col min="6412" max="6412" width="11.88671875" style="4" customWidth="1"/>
    <col min="6413" max="6414" width="2.88671875" style="4" customWidth="1"/>
    <col min="6415" max="6415" width="5.21875" style="4" customWidth="1"/>
    <col min="6416" max="6417" width="2.88671875" style="4" customWidth="1"/>
    <col min="6418" max="6418" width="5.33203125" style="4" customWidth="1"/>
    <col min="6419" max="6420" width="2.88671875" style="4" customWidth="1"/>
    <col min="6421" max="6421" width="5.33203125" style="4" customWidth="1"/>
    <col min="6422" max="6423" width="2.88671875" style="4" customWidth="1"/>
    <col min="6424" max="6424" width="13.6640625" style="4" customWidth="1"/>
    <col min="6425" max="6425" width="3.109375" style="4" customWidth="1"/>
    <col min="6426" max="6426" width="15" style="4" customWidth="1"/>
    <col min="6427" max="6427" width="12.44140625" style="4" customWidth="1"/>
    <col min="6428" max="6428" width="17.21875" style="4" customWidth="1"/>
    <col min="6429" max="6429" width="5.109375" style="4" customWidth="1"/>
    <col min="6430" max="6430" width="15" style="4" customWidth="1"/>
    <col min="6431" max="6431" width="13.33203125" style="4" customWidth="1"/>
    <col min="6432" max="6432" width="15.6640625" style="4" customWidth="1"/>
    <col min="6433" max="6433" width="16.109375" style="4" customWidth="1"/>
    <col min="6434" max="6656" width="9" style="4"/>
    <col min="6657" max="6657" width="1.77734375" style="4" customWidth="1"/>
    <col min="6658" max="6658" width="4.44140625" style="4" customWidth="1"/>
    <col min="6659" max="6659" width="20.21875" style="4" customWidth="1"/>
    <col min="6660" max="6660" width="12.44140625" style="4" customWidth="1"/>
    <col min="6661" max="6661" width="13.6640625" style="4" customWidth="1"/>
    <col min="6662" max="6662" width="17.88671875" style="4" customWidth="1"/>
    <col min="6663" max="6663" width="5.21875" style="4" customWidth="1"/>
    <col min="6664" max="6664" width="16.33203125" style="4" customWidth="1"/>
    <col min="6665" max="6665" width="16.6640625" style="4" customWidth="1"/>
    <col min="6666" max="6666" width="12.109375" style="4" customWidth="1"/>
    <col min="6667" max="6667" width="17.5546875" style="4" customWidth="1"/>
    <col min="6668" max="6668" width="11.88671875" style="4" customWidth="1"/>
    <col min="6669" max="6670" width="2.88671875" style="4" customWidth="1"/>
    <col min="6671" max="6671" width="5.21875" style="4" customWidth="1"/>
    <col min="6672" max="6673" width="2.88671875" style="4" customWidth="1"/>
    <col min="6674" max="6674" width="5.33203125" style="4" customWidth="1"/>
    <col min="6675" max="6676" width="2.88671875" style="4" customWidth="1"/>
    <col min="6677" max="6677" width="5.33203125" style="4" customWidth="1"/>
    <col min="6678" max="6679" width="2.88671875" style="4" customWidth="1"/>
    <col min="6680" max="6680" width="13.6640625" style="4" customWidth="1"/>
    <col min="6681" max="6681" width="3.109375" style="4" customWidth="1"/>
    <col min="6682" max="6682" width="15" style="4" customWidth="1"/>
    <col min="6683" max="6683" width="12.44140625" style="4" customWidth="1"/>
    <col min="6684" max="6684" width="17.21875" style="4" customWidth="1"/>
    <col min="6685" max="6685" width="5.109375" style="4" customWidth="1"/>
    <col min="6686" max="6686" width="15" style="4" customWidth="1"/>
    <col min="6687" max="6687" width="13.33203125" style="4" customWidth="1"/>
    <col min="6688" max="6688" width="15.6640625" style="4" customWidth="1"/>
    <col min="6689" max="6689" width="16.109375" style="4" customWidth="1"/>
    <col min="6690" max="6912" width="9" style="4"/>
    <col min="6913" max="6913" width="1.77734375" style="4" customWidth="1"/>
    <col min="6914" max="6914" width="4.44140625" style="4" customWidth="1"/>
    <col min="6915" max="6915" width="20.21875" style="4" customWidth="1"/>
    <col min="6916" max="6916" width="12.44140625" style="4" customWidth="1"/>
    <col min="6917" max="6917" width="13.6640625" style="4" customWidth="1"/>
    <col min="6918" max="6918" width="17.88671875" style="4" customWidth="1"/>
    <col min="6919" max="6919" width="5.21875" style="4" customWidth="1"/>
    <col min="6920" max="6920" width="16.33203125" style="4" customWidth="1"/>
    <col min="6921" max="6921" width="16.6640625" style="4" customWidth="1"/>
    <col min="6922" max="6922" width="12.109375" style="4" customWidth="1"/>
    <col min="6923" max="6923" width="17.5546875" style="4" customWidth="1"/>
    <col min="6924" max="6924" width="11.88671875" style="4" customWidth="1"/>
    <col min="6925" max="6926" width="2.88671875" style="4" customWidth="1"/>
    <col min="6927" max="6927" width="5.21875" style="4" customWidth="1"/>
    <col min="6928" max="6929" width="2.88671875" style="4" customWidth="1"/>
    <col min="6930" max="6930" width="5.33203125" style="4" customWidth="1"/>
    <col min="6931" max="6932" width="2.88671875" style="4" customWidth="1"/>
    <col min="6933" max="6933" width="5.33203125" style="4" customWidth="1"/>
    <col min="6934" max="6935" width="2.88671875" style="4" customWidth="1"/>
    <col min="6936" max="6936" width="13.6640625" style="4" customWidth="1"/>
    <col min="6937" max="6937" width="3.109375" style="4" customWidth="1"/>
    <col min="6938" max="6938" width="15" style="4" customWidth="1"/>
    <col min="6939" max="6939" width="12.44140625" style="4" customWidth="1"/>
    <col min="6940" max="6940" width="17.21875" style="4" customWidth="1"/>
    <col min="6941" max="6941" width="5.109375" style="4" customWidth="1"/>
    <col min="6942" max="6942" width="15" style="4" customWidth="1"/>
    <col min="6943" max="6943" width="13.33203125" style="4" customWidth="1"/>
    <col min="6944" max="6944" width="15.6640625" style="4" customWidth="1"/>
    <col min="6945" max="6945" width="16.109375" style="4" customWidth="1"/>
    <col min="6946" max="7168" width="9" style="4"/>
    <col min="7169" max="7169" width="1.77734375" style="4" customWidth="1"/>
    <col min="7170" max="7170" width="4.44140625" style="4" customWidth="1"/>
    <col min="7171" max="7171" width="20.21875" style="4" customWidth="1"/>
    <col min="7172" max="7172" width="12.44140625" style="4" customWidth="1"/>
    <col min="7173" max="7173" width="13.6640625" style="4" customWidth="1"/>
    <col min="7174" max="7174" width="17.88671875" style="4" customWidth="1"/>
    <col min="7175" max="7175" width="5.21875" style="4" customWidth="1"/>
    <col min="7176" max="7176" width="16.33203125" style="4" customWidth="1"/>
    <col min="7177" max="7177" width="16.6640625" style="4" customWidth="1"/>
    <col min="7178" max="7178" width="12.109375" style="4" customWidth="1"/>
    <col min="7179" max="7179" width="17.5546875" style="4" customWidth="1"/>
    <col min="7180" max="7180" width="11.88671875" style="4" customWidth="1"/>
    <col min="7181" max="7182" width="2.88671875" style="4" customWidth="1"/>
    <col min="7183" max="7183" width="5.21875" style="4" customWidth="1"/>
    <col min="7184" max="7185" width="2.88671875" style="4" customWidth="1"/>
    <col min="7186" max="7186" width="5.33203125" style="4" customWidth="1"/>
    <col min="7187" max="7188" width="2.88671875" style="4" customWidth="1"/>
    <col min="7189" max="7189" width="5.33203125" style="4" customWidth="1"/>
    <col min="7190" max="7191" width="2.88671875" style="4" customWidth="1"/>
    <col min="7192" max="7192" width="13.6640625" style="4" customWidth="1"/>
    <col min="7193" max="7193" width="3.109375" style="4" customWidth="1"/>
    <col min="7194" max="7194" width="15" style="4" customWidth="1"/>
    <col min="7195" max="7195" width="12.44140625" style="4" customWidth="1"/>
    <col min="7196" max="7196" width="17.21875" style="4" customWidth="1"/>
    <col min="7197" max="7197" width="5.109375" style="4" customWidth="1"/>
    <col min="7198" max="7198" width="15" style="4" customWidth="1"/>
    <col min="7199" max="7199" width="13.33203125" style="4" customWidth="1"/>
    <col min="7200" max="7200" width="15.6640625" style="4" customWidth="1"/>
    <col min="7201" max="7201" width="16.109375" style="4" customWidth="1"/>
    <col min="7202" max="7424" width="9" style="4"/>
    <col min="7425" max="7425" width="1.77734375" style="4" customWidth="1"/>
    <col min="7426" max="7426" width="4.44140625" style="4" customWidth="1"/>
    <col min="7427" max="7427" width="20.21875" style="4" customWidth="1"/>
    <col min="7428" max="7428" width="12.44140625" style="4" customWidth="1"/>
    <col min="7429" max="7429" width="13.6640625" style="4" customWidth="1"/>
    <col min="7430" max="7430" width="17.88671875" style="4" customWidth="1"/>
    <col min="7431" max="7431" width="5.21875" style="4" customWidth="1"/>
    <col min="7432" max="7432" width="16.33203125" style="4" customWidth="1"/>
    <col min="7433" max="7433" width="16.6640625" style="4" customWidth="1"/>
    <col min="7434" max="7434" width="12.109375" style="4" customWidth="1"/>
    <col min="7435" max="7435" width="17.5546875" style="4" customWidth="1"/>
    <col min="7436" max="7436" width="11.88671875" style="4" customWidth="1"/>
    <col min="7437" max="7438" width="2.88671875" style="4" customWidth="1"/>
    <col min="7439" max="7439" width="5.21875" style="4" customWidth="1"/>
    <col min="7440" max="7441" width="2.88671875" style="4" customWidth="1"/>
    <col min="7442" max="7442" width="5.33203125" style="4" customWidth="1"/>
    <col min="7443" max="7444" width="2.88671875" style="4" customWidth="1"/>
    <col min="7445" max="7445" width="5.33203125" style="4" customWidth="1"/>
    <col min="7446" max="7447" width="2.88671875" style="4" customWidth="1"/>
    <col min="7448" max="7448" width="13.6640625" style="4" customWidth="1"/>
    <col min="7449" max="7449" width="3.109375" style="4" customWidth="1"/>
    <col min="7450" max="7450" width="15" style="4" customWidth="1"/>
    <col min="7451" max="7451" width="12.44140625" style="4" customWidth="1"/>
    <col min="7452" max="7452" width="17.21875" style="4" customWidth="1"/>
    <col min="7453" max="7453" width="5.109375" style="4" customWidth="1"/>
    <col min="7454" max="7454" width="15" style="4" customWidth="1"/>
    <col min="7455" max="7455" width="13.33203125" style="4" customWidth="1"/>
    <col min="7456" max="7456" width="15.6640625" style="4" customWidth="1"/>
    <col min="7457" max="7457" width="16.109375" style="4" customWidth="1"/>
    <col min="7458" max="7680" width="9" style="4"/>
    <col min="7681" max="7681" width="1.77734375" style="4" customWidth="1"/>
    <col min="7682" max="7682" width="4.44140625" style="4" customWidth="1"/>
    <col min="7683" max="7683" width="20.21875" style="4" customWidth="1"/>
    <col min="7684" max="7684" width="12.44140625" style="4" customWidth="1"/>
    <col min="7685" max="7685" width="13.6640625" style="4" customWidth="1"/>
    <col min="7686" max="7686" width="17.88671875" style="4" customWidth="1"/>
    <col min="7687" max="7687" width="5.21875" style="4" customWidth="1"/>
    <col min="7688" max="7688" width="16.33203125" style="4" customWidth="1"/>
    <col min="7689" max="7689" width="16.6640625" style="4" customWidth="1"/>
    <col min="7690" max="7690" width="12.109375" style="4" customWidth="1"/>
    <col min="7691" max="7691" width="17.5546875" style="4" customWidth="1"/>
    <col min="7692" max="7692" width="11.88671875" style="4" customWidth="1"/>
    <col min="7693" max="7694" width="2.88671875" style="4" customWidth="1"/>
    <col min="7695" max="7695" width="5.21875" style="4" customWidth="1"/>
    <col min="7696" max="7697" width="2.88671875" style="4" customWidth="1"/>
    <col min="7698" max="7698" width="5.33203125" style="4" customWidth="1"/>
    <col min="7699" max="7700" width="2.88671875" style="4" customWidth="1"/>
    <col min="7701" max="7701" width="5.33203125" style="4" customWidth="1"/>
    <col min="7702" max="7703" width="2.88671875" style="4" customWidth="1"/>
    <col min="7704" max="7704" width="13.6640625" style="4" customWidth="1"/>
    <col min="7705" max="7705" width="3.109375" style="4" customWidth="1"/>
    <col min="7706" max="7706" width="15" style="4" customWidth="1"/>
    <col min="7707" max="7707" width="12.44140625" style="4" customWidth="1"/>
    <col min="7708" max="7708" width="17.21875" style="4" customWidth="1"/>
    <col min="7709" max="7709" width="5.109375" style="4" customWidth="1"/>
    <col min="7710" max="7710" width="15" style="4" customWidth="1"/>
    <col min="7711" max="7711" width="13.33203125" style="4" customWidth="1"/>
    <col min="7712" max="7712" width="15.6640625" style="4" customWidth="1"/>
    <col min="7713" max="7713" width="16.109375" style="4" customWidth="1"/>
    <col min="7714" max="7936" width="9" style="4"/>
    <col min="7937" max="7937" width="1.77734375" style="4" customWidth="1"/>
    <col min="7938" max="7938" width="4.44140625" style="4" customWidth="1"/>
    <col min="7939" max="7939" width="20.21875" style="4" customWidth="1"/>
    <col min="7940" max="7940" width="12.44140625" style="4" customWidth="1"/>
    <col min="7941" max="7941" width="13.6640625" style="4" customWidth="1"/>
    <col min="7942" max="7942" width="17.88671875" style="4" customWidth="1"/>
    <col min="7943" max="7943" width="5.21875" style="4" customWidth="1"/>
    <col min="7944" max="7944" width="16.33203125" style="4" customWidth="1"/>
    <col min="7945" max="7945" width="16.6640625" style="4" customWidth="1"/>
    <col min="7946" max="7946" width="12.109375" style="4" customWidth="1"/>
    <col min="7947" max="7947" width="17.5546875" style="4" customWidth="1"/>
    <col min="7948" max="7948" width="11.88671875" style="4" customWidth="1"/>
    <col min="7949" max="7950" width="2.88671875" style="4" customWidth="1"/>
    <col min="7951" max="7951" width="5.21875" style="4" customWidth="1"/>
    <col min="7952" max="7953" width="2.88671875" style="4" customWidth="1"/>
    <col min="7954" max="7954" width="5.33203125" style="4" customWidth="1"/>
    <col min="7955" max="7956" width="2.88671875" style="4" customWidth="1"/>
    <col min="7957" max="7957" width="5.33203125" style="4" customWidth="1"/>
    <col min="7958" max="7959" width="2.88671875" style="4" customWidth="1"/>
    <col min="7960" max="7960" width="13.6640625" style="4" customWidth="1"/>
    <col min="7961" max="7961" width="3.109375" style="4" customWidth="1"/>
    <col min="7962" max="7962" width="15" style="4" customWidth="1"/>
    <col min="7963" max="7963" width="12.44140625" style="4" customWidth="1"/>
    <col min="7964" max="7964" width="17.21875" style="4" customWidth="1"/>
    <col min="7965" max="7965" width="5.109375" style="4" customWidth="1"/>
    <col min="7966" max="7966" width="15" style="4" customWidth="1"/>
    <col min="7967" max="7967" width="13.33203125" style="4" customWidth="1"/>
    <col min="7968" max="7968" width="15.6640625" style="4" customWidth="1"/>
    <col min="7969" max="7969" width="16.109375" style="4" customWidth="1"/>
    <col min="7970" max="8192" width="9" style="4"/>
    <col min="8193" max="8193" width="1.77734375" style="4" customWidth="1"/>
    <col min="8194" max="8194" width="4.44140625" style="4" customWidth="1"/>
    <col min="8195" max="8195" width="20.21875" style="4" customWidth="1"/>
    <col min="8196" max="8196" width="12.44140625" style="4" customWidth="1"/>
    <col min="8197" max="8197" width="13.6640625" style="4" customWidth="1"/>
    <col min="8198" max="8198" width="17.88671875" style="4" customWidth="1"/>
    <col min="8199" max="8199" width="5.21875" style="4" customWidth="1"/>
    <col min="8200" max="8200" width="16.33203125" style="4" customWidth="1"/>
    <col min="8201" max="8201" width="16.6640625" style="4" customWidth="1"/>
    <col min="8202" max="8202" width="12.109375" style="4" customWidth="1"/>
    <col min="8203" max="8203" width="17.5546875" style="4" customWidth="1"/>
    <col min="8204" max="8204" width="11.88671875" style="4" customWidth="1"/>
    <col min="8205" max="8206" width="2.88671875" style="4" customWidth="1"/>
    <col min="8207" max="8207" width="5.21875" style="4" customWidth="1"/>
    <col min="8208" max="8209" width="2.88671875" style="4" customWidth="1"/>
    <col min="8210" max="8210" width="5.33203125" style="4" customWidth="1"/>
    <col min="8211" max="8212" width="2.88671875" style="4" customWidth="1"/>
    <col min="8213" max="8213" width="5.33203125" style="4" customWidth="1"/>
    <col min="8214" max="8215" width="2.88671875" style="4" customWidth="1"/>
    <col min="8216" max="8216" width="13.6640625" style="4" customWidth="1"/>
    <col min="8217" max="8217" width="3.109375" style="4" customWidth="1"/>
    <col min="8218" max="8218" width="15" style="4" customWidth="1"/>
    <col min="8219" max="8219" width="12.44140625" style="4" customWidth="1"/>
    <col min="8220" max="8220" width="17.21875" style="4" customWidth="1"/>
    <col min="8221" max="8221" width="5.109375" style="4" customWidth="1"/>
    <col min="8222" max="8222" width="15" style="4" customWidth="1"/>
    <col min="8223" max="8223" width="13.33203125" style="4" customWidth="1"/>
    <col min="8224" max="8224" width="15.6640625" style="4" customWidth="1"/>
    <col min="8225" max="8225" width="16.109375" style="4" customWidth="1"/>
    <col min="8226" max="8448" width="9" style="4"/>
    <col min="8449" max="8449" width="1.77734375" style="4" customWidth="1"/>
    <col min="8450" max="8450" width="4.44140625" style="4" customWidth="1"/>
    <col min="8451" max="8451" width="20.21875" style="4" customWidth="1"/>
    <col min="8452" max="8452" width="12.44140625" style="4" customWidth="1"/>
    <col min="8453" max="8453" width="13.6640625" style="4" customWidth="1"/>
    <col min="8454" max="8454" width="17.88671875" style="4" customWidth="1"/>
    <col min="8455" max="8455" width="5.21875" style="4" customWidth="1"/>
    <col min="8456" max="8456" width="16.33203125" style="4" customWidth="1"/>
    <col min="8457" max="8457" width="16.6640625" style="4" customWidth="1"/>
    <col min="8458" max="8458" width="12.109375" style="4" customWidth="1"/>
    <col min="8459" max="8459" width="17.5546875" style="4" customWidth="1"/>
    <col min="8460" max="8460" width="11.88671875" style="4" customWidth="1"/>
    <col min="8461" max="8462" width="2.88671875" style="4" customWidth="1"/>
    <col min="8463" max="8463" width="5.21875" style="4" customWidth="1"/>
    <col min="8464" max="8465" width="2.88671875" style="4" customWidth="1"/>
    <col min="8466" max="8466" width="5.33203125" style="4" customWidth="1"/>
    <col min="8467" max="8468" width="2.88671875" style="4" customWidth="1"/>
    <col min="8469" max="8469" width="5.33203125" style="4" customWidth="1"/>
    <col min="8470" max="8471" width="2.88671875" style="4" customWidth="1"/>
    <col min="8472" max="8472" width="13.6640625" style="4" customWidth="1"/>
    <col min="8473" max="8473" width="3.109375" style="4" customWidth="1"/>
    <col min="8474" max="8474" width="15" style="4" customWidth="1"/>
    <col min="8475" max="8475" width="12.44140625" style="4" customWidth="1"/>
    <col min="8476" max="8476" width="17.21875" style="4" customWidth="1"/>
    <col min="8477" max="8477" width="5.109375" style="4" customWidth="1"/>
    <col min="8478" max="8478" width="15" style="4" customWidth="1"/>
    <col min="8479" max="8479" width="13.33203125" style="4" customWidth="1"/>
    <col min="8480" max="8480" width="15.6640625" style="4" customWidth="1"/>
    <col min="8481" max="8481" width="16.109375" style="4" customWidth="1"/>
    <col min="8482" max="8704" width="9" style="4"/>
    <col min="8705" max="8705" width="1.77734375" style="4" customWidth="1"/>
    <col min="8706" max="8706" width="4.44140625" style="4" customWidth="1"/>
    <col min="8707" max="8707" width="20.21875" style="4" customWidth="1"/>
    <col min="8708" max="8708" width="12.44140625" style="4" customWidth="1"/>
    <col min="8709" max="8709" width="13.6640625" style="4" customWidth="1"/>
    <col min="8710" max="8710" width="17.88671875" style="4" customWidth="1"/>
    <col min="8711" max="8711" width="5.21875" style="4" customWidth="1"/>
    <col min="8712" max="8712" width="16.33203125" style="4" customWidth="1"/>
    <col min="8713" max="8713" width="16.6640625" style="4" customWidth="1"/>
    <col min="8714" max="8714" width="12.109375" style="4" customWidth="1"/>
    <col min="8715" max="8715" width="17.5546875" style="4" customWidth="1"/>
    <col min="8716" max="8716" width="11.88671875" style="4" customWidth="1"/>
    <col min="8717" max="8718" width="2.88671875" style="4" customWidth="1"/>
    <col min="8719" max="8719" width="5.21875" style="4" customWidth="1"/>
    <col min="8720" max="8721" width="2.88671875" style="4" customWidth="1"/>
    <col min="8722" max="8722" width="5.33203125" style="4" customWidth="1"/>
    <col min="8723" max="8724" width="2.88671875" style="4" customWidth="1"/>
    <col min="8725" max="8725" width="5.33203125" style="4" customWidth="1"/>
    <col min="8726" max="8727" width="2.88671875" style="4" customWidth="1"/>
    <col min="8728" max="8728" width="13.6640625" style="4" customWidth="1"/>
    <col min="8729" max="8729" width="3.109375" style="4" customWidth="1"/>
    <col min="8730" max="8730" width="15" style="4" customWidth="1"/>
    <col min="8731" max="8731" width="12.44140625" style="4" customWidth="1"/>
    <col min="8732" max="8732" width="17.21875" style="4" customWidth="1"/>
    <col min="8733" max="8733" width="5.109375" style="4" customWidth="1"/>
    <col min="8734" max="8734" width="15" style="4" customWidth="1"/>
    <col min="8735" max="8735" width="13.33203125" style="4" customWidth="1"/>
    <col min="8736" max="8736" width="15.6640625" style="4" customWidth="1"/>
    <col min="8737" max="8737" width="16.109375" style="4" customWidth="1"/>
    <col min="8738" max="8960" width="9" style="4"/>
    <col min="8961" max="8961" width="1.77734375" style="4" customWidth="1"/>
    <col min="8962" max="8962" width="4.44140625" style="4" customWidth="1"/>
    <col min="8963" max="8963" width="20.21875" style="4" customWidth="1"/>
    <col min="8964" max="8964" width="12.44140625" style="4" customWidth="1"/>
    <col min="8965" max="8965" width="13.6640625" style="4" customWidth="1"/>
    <col min="8966" max="8966" width="17.88671875" style="4" customWidth="1"/>
    <col min="8967" max="8967" width="5.21875" style="4" customWidth="1"/>
    <col min="8968" max="8968" width="16.33203125" style="4" customWidth="1"/>
    <col min="8969" max="8969" width="16.6640625" style="4" customWidth="1"/>
    <col min="8970" max="8970" width="12.109375" style="4" customWidth="1"/>
    <col min="8971" max="8971" width="17.5546875" style="4" customWidth="1"/>
    <col min="8972" max="8972" width="11.88671875" style="4" customWidth="1"/>
    <col min="8973" max="8974" width="2.88671875" style="4" customWidth="1"/>
    <col min="8975" max="8975" width="5.21875" style="4" customWidth="1"/>
    <col min="8976" max="8977" width="2.88671875" style="4" customWidth="1"/>
    <col min="8978" max="8978" width="5.33203125" style="4" customWidth="1"/>
    <col min="8979" max="8980" width="2.88671875" style="4" customWidth="1"/>
    <col min="8981" max="8981" width="5.33203125" style="4" customWidth="1"/>
    <col min="8982" max="8983" width="2.88671875" style="4" customWidth="1"/>
    <col min="8984" max="8984" width="13.6640625" style="4" customWidth="1"/>
    <col min="8985" max="8985" width="3.109375" style="4" customWidth="1"/>
    <col min="8986" max="8986" width="15" style="4" customWidth="1"/>
    <col min="8987" max="8987" width="12.44140625" style="4" customWidth="1"/>
    <col min="8988" max="8988" width="17.21875" style="4" customWidth="1"/>
    <col min="8989" max="8989" width="5.109375" style="4" customWidth="1"/>
    <col min="8990" max="8990" width="15" style="4" customWidth="1"/>
    <col min="8991" max="8991" width="13.33203125" style="4" customWidth="1"/>
    <col min="8992" max="8992" width="15.6640625" style="4" customWidth="1"/>
    <col min="8993" max="8993" width="16.109375" style="4" customWidth="1"/>
    <col min="8994" max="9216" width="9" style="4"/>
    <col min="9217" max="9217" width="1.77734375" style="4" customWidth="1"/>
    <col min="9218" max="9218" width="4.44140625" style="4" customWidth="1"/>
    <col min="9219" max="9219" width="20.21875" style="4" customWidth="1"/>
    <col min="9220" max="9220" width="12.44140625" style="4" customWidth="1"/>
    <col min="9221" max="9221" width="13.6640625" style="4" customWidth="1"/>
    <col min="9222" max="9222" width="17.88671875" style="4" customWidth="1"/>
    <col min="9223" max="9223" width="5.21875" style="4" customWidth="1"/>
    <col min="9224" max="9224" width="16.33203125" style="4" customWidth="1"/>
    <col min="9225" max="9225" width="16.6640625" style="4" customWidth="1"/>
    <col min="9226" max="9226" width="12.109375" style="4" customWidth="1"/>
    <col min="9227" max="9227" width="17.5546875" style="4" customWidth="1"/>
    <col min="9228" max="9228" width="11.88671875" style="4" customWidth="1"/>
    <col min="9229" max="9230" width="2.88671875" style="4" customWidth="1"/>
    <col min="9231" max="9231" width="5.21875" style="4" customWidth="1"/>
    <col min="9232" max="9233" width="2.88671875" style="4" customWidth="1"/>
    <col min="9234" max="9234" width="5.33203125" style="4" customWidth="1"/>
    <col min="9235" max="9236" width="2.88671875" style="4" customWidth="1"/>
    <col min="9237" max="9237" width="5.33203125" style="4" customWidth="1"/>
    <col min="9238" max="9239" width="2.88671875" style="4" customWidth="1"/>
    <col min="9240" max="9240" width="13.6640625" style="4" customWidth="1"/>
    <col min="9241" max="9241" width="3.109375" style="4" customWidth="1"/>
    <col min="9242" max="9242" width="15" style="4" customWidth="1"/>
    <col min="9243" max="9243" width="12.44140625" style="4" customWidth="1"/>
    <col min="9244" max="9244" width="17.21875" style="4" customWidth="1"/>
    <col min="9245" max="9245" width="5.109375" style="4" customWidth="1"/>
    <col min="9246" max="9246" width="15" style="4" customWidth="1"/>
    <col min="9247" max="9247" width="13.33203125" style="4" customWidth="1"/>
    <col min="9248" max="9248" width="15.6640625" style="4" customWidth="1"/>
    <col min="9249" max="9249" width="16.109375" style="4" customWidth="1"/>
    <col min="9250" max="9472" width="9" style="4"/>
    <col min="9473" max="9473" width="1.77734375" style="4" customWidth="1"/>
    <col min="9474" max="9474" width="4.44140625" style="4" customWidth="1"/>
    <col min="9475" max="9475" width="20.21875" style="4" customWidth="1"/>
    <col min="9476" max="9476" width="12.44140625" style="4" customWidth="1"/>
    <col min="9477" max="9477" width="13.6640625" style="4" customWidth="1"/>
    <col min="9478" max="9478" width="17.88671875" style="4" customWidth="1"/>
    <col min="9479" max="9479" width="5.21875" style="4" customWidth="1"/>
    <col min="9480" max="9480" width="16.33203125" style="4" customWidth="1"/>
    <col min="9481" max="9481" width="16.6640625" style="4" customWidth="1"/>
    <col min="9482" max="9482" width="12.109375" style="4" customWidth="1"/>
    <col min="9483" max="9483" width="17.5546875" style="4" customWidth="1"/>
    <col min="9484" max="9484" width="11.88671875" style="4" customWidth="1"/>
    <col min="9485" max="9486" width="2.88671875" style="4" customWidth="1"/>
    <col min="9487" max="9487" width="5.21875" style="4" customWidth="1"/>
    <col min="9488" max="9489" width="2.88671875" style="4" customWidth="1"/>
    <col min="9490" max="9490" width="5.33203125" style="4" customWidth="1"/>
    <col min="9491" max="9492" width="2.88671875" style="4" customWidth="1"/>
    <col min="9493" max="9493" width="5.33203125" style="4" customWidth="1"/>
    <col min="9494" max="9495" width="2.88671875" style="4" customWidth="1"/>
    <col min="9496" max="9496" width="13.6640625" style="4" customWidth="1"/>
    <col min="9497" max="9497" width="3.109375" style="4" customWidth="1"/>
    <col min="9498" max="9498" width="15" style="4" customWidth="1"/>
    <col min="9499" max="9499" width="12.44140625" style="4" customWidth="1"/>
    <col min="9500" max="9500" width="17.21875" style="4" customWidth="1"/>
    <col min="9501" max="9501" width="5.109375" style="4" customWidth="1"/>
    <col min="9502" max="9502" width="15" style="4" customWidth="1"/>
    <col min="9503" max="9503" width="13.33203125" style="4" customWidth="1"/>
    <col min="9504" max="9504" width="15.6640625" style="4" customWidth="1"/>
    <col min="9505" max="9505" width="16.109375" style="4" customWidth="1"/>
    <col min="9506" max="9728" width="9" style="4"/>
    <col min="9729" max="9729" width="1.77734375" style="4" customWidth="1"/>
    <col min="9730" max="9730" width="4.44140625" style="4" customWidth="1"/>
    <col min="9731" max="9731" width="20.21875" style="4" customWidth="1"/>
    <col min="9732" max="9732" width="12.44140625" style="4" customWidth="1"/>
    <col min="9733" max="9733" width="13.6640625" style="4" customWidth="1"/>
    <col min="9734" max="9734" width="17.88671875" style="4" customWidth="1"/>
    <col min="9735" max="9735" width="5.21875" style="4" customWidth="1"/>
    <col min="9736" max="9736" width="16.33203125" style="4" customWidth="1"/>
    <col min="9737" max="9737" width="16.6640625" style="4" customWidth="1"/>
    <col min="9738" max="9738" width="12.109375" style="4" customWidth="1"/>
    <col min="9739" max="9739" width="17.5546875" style="4" customWidth="1"/>
    <col min="9740" max="9740" width="11.88671875" style="4" customWidth="1"/>
    <col min="9741" max="9742" width="2.88671875" style="4" customWidth="1"/>
    <col min="9743" max="9743" width="5.21875" style="4" customWidth="1"/>
    <col min="9744" max="9745" width="2.88671875" style="4" customWidth="1"/>
    <col min="9746" max="9746" width="5.33203125" style="4" customWidth="1"/>
    <col min="9747" max="9748" width="2.88671875" style="4" customWidth="1"/>
    <col min="9749" max="9749" width="5.33203125" style="4" customWidth="1"/>
    <col min="9750" max="9751" width="2.88671875" style="4" customWidth="1"/>
    <col min="9752" max="9752" width="13.6640625" style="4" customWidth="1"/>
    <col min="9753" max="9753" width="3.109375" style="4" customWidth="1"/>
    <col min="9754" max="9754" width="15" style="4" customWidth="1"/>
    <col min="9755" max="9755" width="12.44140625" style="4" customWidth="1"/>
    <col min="9756" max="9756" width="17.21875" style="4" customWidth="1"/>
    <col min="9757" max="9757" width="5.109375" style="4" customWidth="1"/>
    <col min="9758" max="9758" width="15" style="4" customWidth="1"/>
    <col min="9759" max="9759" width="13.33203125" style="4" customWidth="1"/>
    <col min="9760" max="9760" width="15.6640625" style="4" customWidth="1"/>
    <col min="9761" max="9761" width="16.109375" style="4" customWidth="1"/>
    <col min="9762" max="9984" width="9" style="4"/>
    <col min="9985" max="9985" width="1.77734375" style="4" customWidth="1"/>
    <col min="9986" max="9986" width="4.44140625" style="4" customWidth="1"/>
    <col min="9987" max="9987" width="20.21875" style="4" customWidth="1"/>
    <col min="9988" max="9988" width="12.44140625" style="4" customWidth="1"/>
    <col min="9989" max="9989" width="13.6640625" style="4" customWidth="1"/>
    <col min="9990" max="9990" width="17.88671875" style="4" customWidth="1"/>
    <col min="9991" max="9991" width="5.21875" style="4" customWidth="1"/>
    <col min="9992" max="9992" width="16.33203125" style="4" customWidth="1"/>
    <col min="9993" max="9993" width="16.6640625" style="4" customWidth="1"/>
    <col min="9994" max="9994" width="12.109375" style="4" customWidth="1"/>
    <col min="9995" max="9995" width="17.5546875" style="4" customWidth="1"/>
    <col min="9996" max="9996" width="11.88671875" style="4" customWidth="1"/>
    <col min="9997" max="9998" width="2.88671875" style="4" customWidth="1"/>
    <col min="9999" max="9999" width="5.21875" style="4" customWidth="1"/>
    <col min="10000" max="10001" width="2.88671875" style="4" customWidth="1"/>
    <col min="10002" max="10002" width="5.33203125" style="4" customWidth="1"/>
    <col min="10003" max="10004" width="2.88671875" style="4" customWidth="1"/>
    <col min="10005" max="10005" width="5.33203125" style="4" customWidth="1"/>
    <col min="10006" max="10007" width="2.88671875" style="4" customWidth="1"/>
    <col min="10008" max="10008" width="13.6640625" style="4" customWidth="1"/>
    <col min="10009" max="10009" width="3.109375" style="4" customWidth="1"/>
    <col min="10010" max="10010" width="15" style="4" customWidth="1"/>
    <col min="10011" max="10011" width="12.44140625" style="4" customWidth="1"/>
    <col min="10012" max="10012" width="17.21875" style="4" customWidth="1"/>
    <col min="10013" max="10013" width="5.109375" style="4" customWidth="1"/>
    <col min="10014" max="10014" width="15" style="4" customWidth="1"/>
    <col min="10015" max="10015" width="13.33203125" style="4" customWidth="1"/>
    <col min="10016" max="10016" width="15.6640625" style="4" customWidth="1"/>
    <col min="10017" max="10017" width="16.109375" style="4" customWidth="1"/>
    <col min="10018" max="10240" width="9" style="4"/>
    <col min="10241" max="10241" width="1.77734375" style="4" customWidth="1"/>
    <col min="10242" max="10242" width="4.44140625" style="4" customWidth="1"/>
    <col min="10243" max="10243" width="20.21875" style="4" customWidth="1"/>
    <col min="10244" max="10244" width="12.44140625" style="4" customWidth="1"/>
    <col min="10245" max="10245" width="13.6640625" style="4" customWidth="1"/>
    <col min="10246" max="10246" width="17.88671875" style="4" customWidth="1"/>
    <col min="10247" max="10247" width="5.21875" style="4" customWidth="1"/>
    <col min="10248" max="10248" width="16.33203125" style="4" customWidth="1"/>
    <col min="10249" max="10249" width="16.6640625" style="4" customWidth="1"/>
    <col min="10250" max="10250" width="12.109375" style="4" customWidth="1"/>
    <col min="10251" max="10251" width="17.5546875" style="4" customWidth="1"/>
    <col min="10252" max="10252" width="11.88671875" style="4" customWidth="1"/>
    <col min="10253" max="10254" width="2.88671875" style="4" customWidth="1"/>
    <col min="10255" max="10255" width="5.21875" style="4" customWidth="1"/>
    <col min="10256" max="10257" width="2.88671875" style="4" customWidth="1"/>
    <col min="10258" max="10258" width="5.33203125" style="4" customWidth="1"/>
    <col min="10259" max="10260" width="2.88671875" style="4" customWidth="1"/>
    <col min="10261" max="10261" width="5.33203125" style="4" customWidth="1"/>
    <col min="10262" max="10263" width="2.88671875" style="4" customWidth="1"/>
    <col min="10264" max="10264" width="13.6640625" style="4" customWidth="1"/>
    <col min="10265" max="10265" width="3.109375" style="4" customWidth="1"/>
    <col min="10266" max="10266" width="15" style="4" customWidth="1"/>
    <col min="10267" max="10267" width="12.44140625" style="4" customWidth="1"/>
    <col min="10268" max="10268" width="17.21875" style="4" customWidth="1"/>
    <col min="10269" max="10269" width="5.109375" style="4" customWidth="1"/>
    <col min="10270" max="10270" width="15" style="4" customWidth="1"/>
    <col min="10271" max="10271" width="13.33203125" style="4" customWidth="1"/>
    <col min="10272" max="10272" width="15.6640625" style="4" customWidth="1"/>
    <col min="10273" max="10273" width="16.109375" style="4" customWidth="1"/>
    <col min="10274" max="10496" width="9" style="4"/>
    <col min="10497" max="10497" width="1.77734375" style="4" customWidth="1"/>
    <col min="10498" max="10498" width="4.44140625" style="4" customWidth="1"/>
    <col min="10499" max="10499" width="20.21875" style="4" customWidth="1"/>
    <col min="10500" max="10500" width="12.44140625" style="4" customWidth="1"/>
    <col min="10501" max="10501" width="13.6640625" style="4" customWidth="1"/>
    <col min="10502" max="10502" width="17.88671875" style="4" customWidth="1"/>
    <col min="10503" max="10503" width="5.21875" style="4" customWidth="1"/>
    <col min="10504" max="10504" width="16.33203125" style="4" customWidth="1"/>
    <col min="10505" max="10505" width="16.6640625" style="4" customWidth="1"/>
    <col min="10506" max="10506" width="12.109375" style="4" customWidth="1"/>
    <col min="10507" max="10507" width="17.5546875" style="4" customWidth="1"/>
    <col min="10508" max="10508" width="11.88671875" style="4" customWidth="1"/>
    <col min="10509" max="10510" width="2.88671875" style="4" customWidth="1"/>
    <col min="10511" max="10511" width="5.21875" style="4" customWidth="1"/>
    <col min="10512" max="10513" width="2.88671875" style="4" customWidth="1"/>
    <col min="10514" max="10514" width="5.33203125" style="4" customWidth="1"/>
    <col min="10515" max="10516" width="2.88671875" style="4" customWidth="1"/>
    <col min="10517" max="10517" width="5.33203125" style="4" customWidth="1"/>
    <col min="10518" max="10519" width="2.88671875" style="4" customWidth="1"/>
    <col min="10520" max="10520" width="13.6640625" style="4" customWidth="1"/>
    <col min="10521" max="10521" width="3.109375" style="4" customWidth="1"/>
    <col min="10522" max="10522" width="15" style="4" customWidth="1"/>
    <col min="10523" max="10523" width="12.44140625" style="4" customWidth="1"/>
    <col min="10524" max="10524" width="17.21875" style="4" customWidth="1"/>
    <col min="10525" max="10525" width="5.109375" style="4" customWidth="1"/>
    <col min="10526" max="10526" width="15" style="4" customWidth="1"/>
    <col min="10527" max="10527" width="13.33203125" style="4" customWidth="1"/>
    <col min="10528" max="10528" width="15.6640625" style="4" customWidth="1"/>
    <col min="10529" max="10529" width="16.109375" style="4" customWidth="1"/>
    <col min="10530" max="10752" width="9" style="4"/>
    <col min="10753" max="10753" width="1.77734375" style="4" customWidth="1"/>
    <col min="10754" max="10754" width="4.44140625" style="4" customWidth="1"/>
    <col min="10755" max="10755" width="20.21875" style="4" customWidth="1"/>
    <col min="10756" max="10756" width="12.44140625" style="4" customWidth="1"/>
    <col min="10757" max="10757" width="13.6640625" style="4" customWidth="1"/>
    <col min="10758" max="10758" width="17.88671875" style="4" customWidth="1"/>
    <col min="10759" max="10759" width="5.21875" style="4" customWidth="1"/>
    <col min="10760" max="10760" width="16.33203125" style="4" customWidth="1"/>
    <col min="10761" max="10761" width="16.6640625" style="4" customWidth="1"/>
    <col min="10762" max="10762" width="12.109375" style="4" customWidth="1"/>
    <col min="10763" max="10763" width="17.5546875" style="4" customWidth="1"/>
    <col min="10764" max="10764" width="11.88671875" style="4" customWidth="1"/>
    <col min="10765" max="10766" width="2.88671875" style="4" customWidth="1"/>
    <col min="10767" max="10767" width="5.21875" style="4" customWidth="1"/>
    <col min="10768" max="10769" width="2.88671875" style="4" customWidth="1"/>
    <col min="10770" max="10770" width="5.33203125" style="4" customWidth="1"/>
    <col min="10771" max="10772" width="2.88671875" style="4" customWidth="1"/>
    <col min="10773" max="10773" width="5.33203125" style="4" customWidth="1"/>
    <col min="10774" max="10775" width="2.88671875" style="4" customWidth="1"/>
    <col min="10776" max="10776" width="13.6640625" style="4" customWidth="1"/>
    <col min="10777" max="10777" width="3.109375" style="4" customWidth="1"/>
    <col min="10778" max="10778" width="15" style="4" customWidth="1"/>
    <col min="10779" max="10779" width="12.44140625" style="4" customWidth="1"/>
    <col min="10780" max="10780" width="17.21875" style="4" customWidth="1"/>
    <col min="10781" max="10781" width="5.109375" style="4" customWidth="1"/>
    <col min="10782" max="10782" width="15" style="4" customWidth="1"/>
    <col min="10783" max="10783" width="13.33203125" style="4" customWidth="1"/>
    <col min="10784" max="10784" width="15.6640625" style="4" customWidth="1"/>
    <col min="10785" max="10785" width="16.109375" style="4" customWidth="1"/>
    <col min="10786" max="11008" width="9" style="4"/>
    <col min="11009" max="11009" width="1.77734375" style="4" customWidth="1"/>
    <col min="11010" max="11010" width="4.44140625" style="4" customWidth="1"/>
    <col min="11011" max="11011" width="20.21875" style="4" customWidth="1"/>
    <col min="11012" max="11012" width="12.44140625" style="4" customWidth="1"/>
    <col min="11013" max="11013" width="13.6640625" style="4" customWidth="1"/>
    <col min="11014" max="11014" width="17.88671875" style="4" customWidth="1"/>
    <col min="11015" max="11015" width="5.21875" style="4" customWidth="1"/>
    <col min="11016" max="11016" width="16.33203125" style="4" customWidth="1"/>
    <col min="11017" max="11017" width="16.6640625" style="4" customWidth="1"/>
    <col min="11018" max="11018" width="12.109375" style="4" customWidth="1"/>
    <col min="11019" max="11019" width="17.5546875" style="4" customWidth="1"/>
    <col min="11020" max="11020" width="11.88671875" style="4" customWidth="1"/>
    <col min="11021" max="11022" width="2.88671875" style="4" customWidth="1"/>
    <col min="11023" max="11023" width="5.21875" style="4" customWidth="1"/>
    <col min="11024" max="11025" width="2.88671875" style="4" customWidth="1"/>
    <col min="11026" max="11026" width="5.33203125" style="4" customWidth="1"/>
    <col min="11027" max="11028" width="2.88671875" style="4" customWidth="1"/>
    <col min="11029" max="11029" width="5.33203125" style="4" customWidth="1"/>
    <col min="11030" max="11031" width="2.88671875" style="4" customWidth="1"/>
    <col min="11032" max="11032" width="13.6640625" style="4" customWidth="1"/>
    <col min="11033" max="11033" width="3.109375" style="4" customWidth="1"/>
    <col min="11034" max="11034" width="15" style="4" customWidth="1"/>
    <col min="11035" max="11035" width="12.44140625" style="4" customWidth="1"/>
    <col min="11036" max="11036" width="17.21875" style="4" customWidth="1"/>
    <col min="11037" max="11037" width="5.109375" style="4" customWidth="1"/>
    <col min="11038" max="11038" width="15" style="4" customWidth="1"/>
    <col min="11039" max="11039" width="13.33203125" style="4" customWidth="1"/>
    <col min="11040" max="11040" width="15.6640625" style="4" customWidth="1"/>
    <col min="11041" max="11041" width="16.109375" style="4" customWidth="1"/>
    <col min="11042" max="11264" width="9" style="4"/>
    <col min="11265" max="11265" width="1.77734375" style="4" customWidth="1"/>
    <col min="11266" max="11266" width="4.44140625" style="4" customWidth="1"/>
    <col min="11267" max="11267" width="20.21875" style="4" customWidth="1"/>
    <col min="11268" max="11268" width="12.44140625" style="4" customWidth="1"/>
    <col min="11269" max="11269" width="13.6640625" style="4" customWidth="1"/>
    <col min="11270" max="11270" width="17.88671875" style="4" customWidth="1"/>
    <col min="11271" max="11271" width="5.21875" style="4" customWidth="1"/>
    <col min="11272" max="11272" width="16.33203125" style="4" customWidth="1"/>
    <col min="11273" max="11273" width="16.6640625" style="4" customWidth="1"/>
    <col min="11274" max="11274" width="12.109375" style="4" customWidth="1"/>
    <col min="11275" max="11275" width="17.5546875" style="4" customWidth="1"/>
    <col min="11276" max="11276" width="11.88671875" style="4" customWidth="1"/>
    <col min="11277" max="11278" width="2.88671875" style="4" customWidth="1"/>
    <col min="11279" max="11279" width="5.21875" style="4" customWidth="1"/>
    <col min="11280" max="11281" width="2.88671875" style="4" customWidth="1"/>
    <col min="11282" max="11282" width="5.33203125" style="4" customWidth="1"/>
    <col min="11283" max="11284" width="2.88671875" style="4" customWidth="1"/>
    <col min="11285" max="11285" width="5.33203125" style="4" customWidth="1"/>
    <col min="11286" max="11287" width="2.88671875" style="4" customWidth="1"/>
    <col min="11288" max="11288" width="13.6640625" style="4" customWidth="1"/>
    <col min="11289" max="11289" width="3.109375" style="4" customWidth="1"/>
    <col min="11290" max="11290" width="15" style="4" customWidth="1"/>
    <col min="11291" max="11291" width="12.44140625" style="4" customWidth="1"/>
    <col min="11292" max="11292" width="17.21875" style="4" customWidth="1"/>
    <col min="11293" max="11293" width="5.109375" style="4" customWidth="1"/>
    <col min="11294" max="11294" width="15" style="4" customWidth="1"/>
    <col min="11295" max="11295" width="13.33203125" style="4" customWidth="1"/>
    <col min="11296" max="11296" width="15.6640625" style="4" customWidth="1"/>
    <col min="11297" max="11297" width="16.109375" style="4" customWidth="1"/>
    <col min="11298" max="11520" width="9" style="4"/>
    <col min="11521" max="11521" width="1.77734375" style="4" customWidth="1"/>
    <col min="11522" max="11522" width="4.44140625" style="4" customWidth="1"/>
    <col min="11523" max="11523" width="20.21875" style="4" customWidth="1"/>
    <col min="11524" max="11524" width="12.44140625" style="4" customWidth="1"/>
    <col min="11525" max="11525" width="13.6640625" style="4" customWidth="1"/>
    <col min="11526" max="11526" width="17.88671875" style="4" customWidth="1"/>
    <col min="11527" max="11527" width="5.21875" style="4" customWidth="1"/>
    <col min="11528" max="11528" width="16.33203125" style="4" customWidth="1"/>
    <col min="11529" max="11529" width="16.6640625" style="4" customWidth="1"/>
    <col min="11530" max="11530" width="12.109375" style="4" customWidth="1"/>
    <col min="11531" max="11531" width="17.5546875" style="4" customWidth="1"/>
    <col min="11532" max="11532" width="11.88671875" style="4" customWidth="1"/>
    <col min="11533" max="11534" width="2.88671875" style="4" customWidth="1"/>
    <col min="11535" max="11535" width="5.21875" style="4" customWidth="1"/>
    <col min="11536" max="11537" width="2.88671875" style="4" customWidth="1"/>
    <col min="11538" max="11538" width="5.33203125" style="4" customWidth="1"/>
    <col min="11539" max="11540" width="2.88671875" style="4" customWidth="1"/>
    <col min="11541" max="11541" width="5.33203125" style="4" customWidth="1"/>
    <col min="11542" max="11543" width="2.88671875" style="4" customWidth="1"/>
    <col min="11544" max="11544" width="13.6640625" style="4" customWidth="1"/>
    <col min="11545" max="11545" width="3.109375" style="4" customWidth="1"/>
    <col min="11546" max="11546" width="15" style="4" customWidth="1"/>
    <col min="11547" max="11547" width="12.44140625" style="4" customWidth="1"/>
    <col min="11548" max="11548" width="17.21875" style="4" customWidth="1"/>
    <col min="11549" max="11549" width="5.109375" style="4" customWidth="1"/>
    <col min="11550" max="11550" width="15" style="4" customWidth="1"/>
    <col min="11551" max="11551" width="13.33203125" style="4" customWidth="1"/>
    <col min="11552" max="11552" width="15.6640625" style="4" customWidth="1"/>
    <col min="11553" max="11553" width="16.109375" style="4" customWidth="1"/>
    <col min="11554" max="11776" width="9" style="4"/>
    <col min="11777" max="11777" width="1.77734375" style="4" customWidth="1"/>
    <col min="11778" max="11778" width="4.44140625" style="4" customWidth="1"/>
    <col min="11779" max="11779" width="20.21875" style="4" customWidth="1"/>
    <col min="11780" max="11780" width="12.44140625" style="4" customWidth="1"/>
    <col min="11781" max="11781" width="13.6640625" style="4" customWidth="1"/>
    <col min="11782" max="11782" width="17.88671875" style="4" customWidth="1"/>
    <col min="11783" max="11783" width="5.21875" style="4" customWidth="1"/>
    <col min="11784" max="11784" width="16.33203125" style="4" customWidth="1"/>
    <col min="11785" max="11785" width="16.6640625" style="4" customWidth="1"/>
    <col min="11786" max="11786" width="12.109375" style="4" customWidth="1"/>
    <col min="11787" max="11787" width="17.5546875" style="4" customWidth="1"/>
    <col min="11788" max="11788" width="11.88671875" style="4" customWidth="1"/>
    <col min="11789" max="11790" width="2.88671875" style="4" customWidth="1"/>
    <col min="11791" max="11791" width="5.21875" style="4" customWidth="1"/>
    <col min="11792" max="11793" width="2.88671875" style="4" customWidth="1"/>
    <col min="11794" max="11794" width="5.33203125" style="4" customWidth="1"/>
    <col min="11795" max="11796" width="2.88671875" style="4" customWidth="1"/>
    <col min="11797" max="11797" width="5.33203125" style="4" customWidth="1"/>
    <col min="11798" max="11799" width="2.88671875" style="4" customWidth="1"/>
    <col min="11800" max="11800" width="13.6640625" style="4" customWidth="1"/>
    <col min="11801" max="11801" width="3.109375" style="4" customWidth="1"/>
    <col min="11802" max="11802" width="15" style="4" customWidth="1"/>
    <col min="11803" max="11803" width="12.44140625" style="4" customWidth="1"/>
    <col min="11804" max="11804" width="17.21875" style="4" customWidth="1"/>
    <col min="11805" max="11805" width="5.109375" style="4" customWidth="1"/>
    <col min="11806" max="11806" width="15" style="4" customWidth="1"/>
    <col min="11807" max="11807" width="13.33203125" style="4" customWidth="1"/>
    <col min="11808" max="11808" width="15.6640625" style="4" customWidth="1"/>
    <col min="11809" max="11809" width="16.109375" style="4" customWidth="1"/>
    <col min="11810" max="12032" width="9" style="4"/>
    <col min="12033" max="12033" width="1.77734375" style="4" customWidth="1"/>
    <col min="12034" max="12034" width="4.44140625" style="4" customWidth="1"/>
    <col min="12035" max="12035" width="20.21875" style="4" customWidth="1"/>
    <col min="12036" max="12036" width="12.44140625" style="4" customWidth="1"/>
    <col min="12037" max="12037" width="13.6640625" style="4" customWidth="1"/>
    <col min="12038" max="12038" width="17.88671875" style="4" customWidth="1"/>
    <col min="12039" max="12039" width="5.21875" style="4" customWidth="1"/>
    <col min="12040" max="12040" width="16.33203125" style="4" customWidth="1"/>
    <col min="12041" max="12041" width="16.6640625" style="4" customWidth="1"/>
    <col min="12042" max="12042" width="12.109375" style="4" customWidth="1"/>
    <col min="12043" max="12043" width="17.5546875" style="4" customWidth="1"/>
    <col min="12044" max="12044" width="11.88671875" style="4" customWidth="1"/>
    <col min="12045" max="12046" width="2.88671875" style="4" customWidth="1"/>
    <col min="12047" max="12047" width="5.21875" style="4" customWidth="1"/>
    <col min="12048" max="12049" width="2.88671875" style="4" customWidth="1"/>
    <col min="12050" max="12050" width="5.33203125" style="4" customWidth="1"/>
    <col min="12051" max="12052" width="2.88671875" style="4" customWidth="1"/>
    <col min="12053" max="12053" width="5.33203125" style="4" customWidth="1"/>
    <col min="12054" max="12055" width="2.88671875" style="4" customWidth="1"/>
    <col min="12056" max="12056" width="13.6640625" style="4" customWidth="1"/>
    <col min="12057" max="12057" width="3.109375" style="4" customWidth="1"/>
    <col min="12058" max="12058" width="15" style="4" customWidth="1"/>
    <col min="12059" max="12059" width="12.44140625" style="4" customWidth="1"/>
    <col min="12060" max="12060" width="17.21875" style="4" customWidth="1"/>
    <col min="12061" max="12061" width="5.109375" style="4" customWidth="1"/>
    <col min="12062" max="12062" width="15" style="4" customWidth="1"/>
    <col min="12063" max="12063" width="13.33203125" style="4" customWidth="1"/>
    <col min="12064" max="12064" width="15.6640625" style="4" customWidth="1"/>
    <col min="12065" max="12065" width="16.109375" style="4" customWidth="1"/>
    <col min="12066" max="12288" width="9" style="4"/>
    <col min="12289" max="12289" width="1.77734375" style="4" customWidth="1"/>
    <col min="12290" max="12290" width="4.44140625" style="4" customWidth="1"/>
    <col min="12291" max="12291" width="20.21875" style="4" customWidth="1"/>
    <col min="12292" max="12292" width="12.44140625" style="4" customWidth="1"/>
    <col min="12293" max="12293" width="13.6640625" style="4" customWidth="1"/>
    <col min="12294" max="12294" width="17.88671875" style="4" customWidth="1"/>
    <col min="12295" max="12295" width="5.21875" style="4" customWidth="1"/>
    <col min="12296" max="12296" width="16.33203125" style="4" customWidth="1"/>
    <col min="12297" max="12297" width="16.6640625" style="4" customWidth="1"/>
    <col min="12298" max="12298" width="12.109375" style="4" customWidth="1"/>
    <col min="12299" max="12299" width="17.5546875" style="4" customWidth="1"/>
    <col min="12300" max="12300" width="11.88671875" style="4" customWidth="1"/>
    <col min="12301" max="12302" width="2.88671875" style="4" customWidth="1"/>
    <col min="12303" max="12303" width="5.21875" style="4" customWidth="1"/>
    <col min="12304" max="12305" width="2.88671875" style="4" customWidth="1"/>
    <col min="12306" max="12306" width="5.33203125" style="4" customWidth="1"/>
    <col min="12307" max="12308" width="2.88671875" style="4" customWidth="1"/>
    <col min="12309" max="12309" width="5.33203125" style="4" customWidth="1"/>
    <col min="12310" max="12311" width="2.88671875" style="4" customWidth="1"/>
    <col min="12312" max="12312" width="13.6640625" style="4" customWidth="1"/>
    <col min="12313" max="12313" width="3.109375" style="4" customWidth="1"/>
    <col min="12314" max="12314" width="15" style="4" customWidth="1"/>
    <col min="12315" max="12315" width="12.44140625" style="4" customWidth="1"/>
    <col min="12316" max="12316" width="17.21875" style="4" customWidth="1"/>
    <col min="12317" max="12317" width="5.109375" style="4" customWidth="1"/>
    <col min="12318" max="12318" width="15" style="4" customWidth="1"/>
    <col min="12319" max="12319" width="13.33203125" style="4" customWidth="1"/>
    <col min="12320" max="12320" width="15.6640625" style="4" customWidth="1"/>
    <col min="12321" max="12321" width="16.109375" style="4" customWidth="1"/>
    <col min="12322" max="12544" width="9" style="4"/>
    <col min="12545" max="12545" width="1.77734375" style="4" customWidth="1"/>
    <col min="12546" max="12546" width="4.44140625" style="4" customWidth="1"/>
    <col min="12547" max="12547" width="20.21875" style="4" customWidth="1"/>
    <col min="12548" max="12548" width="12.44140625" style="4" customWidth="1"/>
    <col min="12549" max="12549" width="13.6640625" style="4" customWidth="1"/>
    <col min="12550" max="12550" width="17.88671875" style="4" customWidth="1"/>
    <col min="12551" max="12551" width="5.21875" style="4" customWidth="1"/>
    <col min="12552" max="12552" width="16.33203125" style="4" customWidth="1"/>
    <col min="12553" max="12553" width="16.6640625" style="4" customWidth="1"/>
    <col min="12554" max="12554" width="12.109375" style="4" customWidth="1"/>
    <col min="12555" max="12555" width="17.5546875" style="4" customWidth="1"/>
    <col min="12556" max="12556" width="11.88671875" style="4" customWidth="1"/>
    <col min="12557" max="12558" width="2.88671875" style="4" customWidth="1"/>
    <col min="12559" max="12559" width="5.21875" style="4" customWidth="1"/>
    <col min="12560" max="12561" width="2.88671875" style="4" customWidth="1"/>
    <col min="12562" max="12562" width="5.33203125" style="4" customWidth="1"/>
    <col min="12563" max="12564" width="2.88671875" style="4" customWidth="1"/>
    <col min="12565" max="12565" width="5.33203125" style="4" customWidth="1"/>
    <col min="12566" max="12567" width="2.88671875" style="4" customWidth="1"/>
    <col min="12568" max="12568" width="13.6640625" style="4" customWidth="1"/>
    <col min="12569" max="12569" width="3.109375" style="4" customWidth="1"/>
    <col min="12570" max="12570" width="15" style="4" customWidth="1"/>
    <col min="12571" max="12571" width="12.44140625" style="4" customWidth="1"/>
    <col min="12572" max="12572" width="17.21875" style="4" customWidth="1"/>
    <col min="12573" max="12573" width="5.109375" style="4" customWidth="1"/>
    <col min="12574" max="12574" width="15" style="4" customWidth="1"/>
    <col min="12575" max="12575" width="13.33203125" style="4" customWidth="1"/>
    <col min="12576" max="12576" width="15.6640625" style="4" customWidth="1"/>
    <col min="12577" max="12577" width="16.109375" style="4" customWidth="1"/>
    <col min="12578" max="12800" width="9" style="4"/>
    <col min="12801" max="12801" width="1.77734375" style="4" customWidth="1"/>
    <col min="12802" max="12802" width="4.44140625" style="4" customWidth="1"/>
    <col min="12803" max="12803" width="20.21875" style="4" customWidth="1"/>
    <col min="12804" max="12804" width="12.44140625" style="4" customWidth="1"/>
    <col min="12805" max="12805" width="13.6640625" style="4" customWidth="1"/>
    <col min="12806" max="12806" width="17.88671875" style="4" customWidth="1"/>
    <col min="12807" max="12807" width="5.21875" style="4" customWidth="1"/>
    <col min="12808" max="12808" width="16.33203125" style="4" customWidth="1"/>
    <col min="12809" max="12809" width="16.6640625" style="4" customWidth="1"/>
    <col min="12810" max="12810" width="12.109375" style="4" customWidth="1"/>
    <col min="12811" max="12811" width="17.5546875" style="4" customWidth="1"/>
    <col min="12812" max="12812" width="11.88671875" style="4" customWidth="1"/>
    <col min="12813" max="12814" width="2.88671875" style="4" customWidth="1"/>
    <col min="12815" max="12815" width="5.21875" style="4" customWidth="1"/>
    <col min="12816" max="12817" width="2.88671875" style="4" customWidth="1"/>
    <col min="12818" max="12818" width="5.33203125" style="4" customWidth="1"/>
    <col min="12819" max="12820" width="2.88671875" style="4" customWidth="1"/>
    <col min="12821" max="12821" width="5.33203125" style="4" customWidth="1"/>
    <col min="12822" max="12823" width="2.88671875" style="4" customWidth="1"/>
    <col min="12824" max="12824" width="13.6640625" style="4" customWidth="1"/>
    <col min="12825" max="12825" width="3.109375" style="4" customWidth="1"/>
    <col min="12826" max="12826" width="15" style="4" customWidth="1"/>
    <col min="12827" max="12827" width="12.44140625" style="4" customWidth="1"/>
    <col min="12828" max="12828" width="17.21875" style="4" customWidth="1"/>
    <col min="12829" max="12829" width="5.109375" style="4" customWidth="1"/>
    <col min="12830" max="12830" width="15" style="4" customWidth="1"/>
    <col min="12831" max="12831" width="13.33203125" style="4" customWidth="1"/>
    <col min="12832" max="12832" width="15.6640625" style="4" customWidth="1"/>
    <col min="12833" max="12833" width="16.109375" style="4" customWidth="1"/>
    <col min="12834" max="13056" width="9" style="4"/>
    <col min="13057" max="13057" width="1.77734375" style="4" customWidth="1"/>
    <col min="13058" max="13058" width="4.44140625" style="4" customWidth="1"/>
    <col min="13059" max="13059" width="20.21875" style="4" customWidth="1"/>
    <col min="13060" max="13060" width="12.44140625" style="4" customWidth="1"/>
    <col min="13061" max="13061" width="13.6640625" style="4" customWidth="1"/>
    <col min="13062" max="13062" width="17.88671875" style="4" customWidth="1"/>
    <col min="13063" max="13063" width="5.21875" style="4" customWidth="1"/>
    <col min="13064" max="13064" width="16.33203125" style="4" customWidth="1"/>
    <col min="13065" max="13065" width="16.6640625" style="4" customWidth="1"/>
    <col min="13066" max="13066" width="12.109375" style="4" customWidth="1"/>
    <col min="13067" max="13067" width="17.5546875" style="4" customWidth="1"/>
    <col min="13068" max="13068" width="11.88671875" style="4" customWidth="1"/>
    <col min="13069" max="13070" width="2.88671875" style="4" customWidth="1"/>
    <col min="13071" max="13071" width="5.21875" style="4" customWidth="1"/>
    <col min="13072" max="13073" width="2.88671875" style="4" customWidth="1"/>
    <col min="13074" max="13074" width="5.33203125" style="4" customWidth="1"/>
    <col min="13075" max="13076" width="2.88671875" style="4" customWidth="1"/>
    <col min="13077" max="13077" width="5.33203125" style="4" customWidth="1"/>
    <col min="13078" max="13079" width="2.88671875" style="4" customWidth="1"/>
    <col min="13080" max="13080" width="13.6640625" style="4" customWidth="1"/>
    <col min="13081" max="13081" width="3.109375" style="4" customWidth="1"/>
    <col min="13082" max="13082" width="15" style="4" customWidth="1"/>
    <col min="13083" max="13083" width="12.44140625" style="4" customWidth="1"/>
    <col min="13084" max="13084" width="17.21875" style="4" customWidth="1"/>
    <col min="13085" max="13085" width="5.109375" style="4" customWidth="1"/>
    <col min="13086" max="13086" width="15" style="4" customWidth="1"/>
    <col min="13087" max="13087" width="13.33203125" style="4" customWidth="1"/>
    <col min="13088" max="13088" width="15.6640625" style="4" customWidth="1"/>
    <col min="13089" max="13089" width="16.109375" style="4" customWidth="1"/>
    <col min="13090" max="13312" width="9" style="4"/>
    <col min="13313" max="13313" width="1.77734375" style="4" customWidth="1"/>
    <col min="13314" max="13314" width="4.44140625" style="4" customWidth="1"/>
    <col min="13315" max="13315" width="20.21875" style="4" customWidth="1"/>
    <col min="13316" max="13316" width="12.44140625" style="4" customWidth="1"/>
    <col min="13317" max="13317" width="13.6640625" style="4" customWidth="1"/>
    <col min="13318" max="13318" width="17.88671875" style="4" customWidth="1"/>
    <col min="13319" max="13319" width="5.21875" style="4" customWidth="1"/>
    <col min="13320" max="13320" width="16.33203125" style="4" customWidth="1"/>
    <col min="13321" max="13321" width="16.6640625" style="4" customWidth="1"/>
    <col min="13322" max="13322" width="12.109375" style="4" customWidth="1"/>
    <col min="13323" max="13323" width="17.5546875" style="4" customWidth="1"/>
    <col min="13324" max="13324" width="11.88671875" style="4" customWidth="1"/>
    <col min="13325" max="13326" width="2.88671875" style="4" customWidth="1"/>
    <col min="13327" max="13327" width="5.21875" style="4" customWidth="1"/>
    <col min="13328" max="13329" width="2.88671875" style="4" customWidth="1"/>
    <col min="13330" max="13330" width="5.33203125" style="4" customWidth="1"/>
    <col min="13331" max="13332" width="2.88671875" style="4" customWidth="1"/>
    <col min="13333" max="13333" width="5.33203125" style="4" customWidth="1"/>
    <col min="13334" max="13335" width="2.88671875" style="4" customWidth="1"/>
    <col min="13336" max="13336" width="13.6640625" style="4" customWidth="1"/>
    <col min="13337" max="13337" width="3.109375" style="4" customWidth="1"/>
    <col min="13338" max="13338" width="15" style="4" customWidth="1"/>
    <col min="13339" max="13339" width="12.44140625" style="4" customWidth="1"/>
    <col min="13340" max="13340" width="17.21875" style="4" customWidth="1"/>
    <col min="13341" max="13341" width="5.109375" style="4" customWidth="1"/>
    <col min="13342" max="13342" width="15" style="4" customWidth="1"/>
    <col min="13343" max="13343" width="13.33203125" style="4" customWidth="1"/>
    <col min="13344" max="13344" width="15.6640625" style="4" customWidth="1"/>
    <col min="13345" max="13345" width="16.109375" style="4" customWidth="1"/>
    <col min="13346" max="13568" width="9" style="4"/>
    <col min="13569" max="13569" width="1.77734375" style="4" customWidth="1"/>
    <col min="13570" max="13570" width="4.44140625" style="4" customWidth="1"/>
    <col min="13571" max="13571" width="20.21875" style="4" customWidth="1"/>
    <col min="13572" max="13572" width="12.44140625" style="4" customWidth="1"/>
    <col min="13573" max="13573" width="13.6640625" style="4" customWidth="1"/>
    <col min="13574" max="13574" width="17.88671875" style="4" customWidth="1"/>
    <col min="13575" max="13575" width="5.21875" style="4" customWidth="1"/>
    <col min="13576" max="13576" width="16.33203125" style="4" customWidth="1"/>
    <col min="13577" max="13577" width="16.6640625" style="4" customWidth="1"/>
    <col min="13578" max="13578" width="12.109375" style="4" customWidth="1"/>
    <col min="13579" max="13579" width="17.5546875" style="4" customWidth="1"/>
    <col min="13580" max="13580" width="11.88671875" style="4" customWidth="1"/>
    <col min="13581" max="13582" width="2.88671875" style="4" customWidth="1"/>
    <col min="13583" max="13583" width="5.21875" style="4" customWidth="1"/>
    <col min="13584" max="13585" width="2.88671875" style="4" customWidth="1"/>
    <col min="13586" max="13586" width="5.33203125" style="4" customWidth="1"/>
    <col min="13587" max="13588" width="2.88671875" style="4" customWidth="1"/>
    <col min="13589" max="13589" width="5.33203125" style="4" customWidth="1"/>
    <col min="13590" max="13591" width="2.88671875" style="4" customWidth="1"/>
    <col min="13592" max="13592" width="13.6640625" style="4" customWidth="1"/>
    <col min="13593" max="13593" width="3.109375" style="4" customWidth="1"/>
    <col min="13594" max="13594" width="15" style="4" customWidth="1"/>
    <col min="13595" max="13595" width="12.44140625" style="4" customWidth="1"/>
    <col min="13596" max="13596" width="17.21875" style="4" customWidth="1"/>
    <col min="13597" max="13597" width="5.109375" style="4" customWidth="1"/>
    <col min="13598" max="13598" width="15" style="4" customWidth="1"/>
    <col min="13599" max="13599" width="13.33203125" style="4" customWidth="1"/>
    <col min="13600" max="13600" width="15.6640625" style="4" customWidth="1"/>
    <col min="13601" max="13601" width="16.109375" style="4" customWidth="1"/>
    <col min="13602" max="13824" width="9" style="4"/>
    <col min="13825" max="13825" width="1.77734375" style="4" customWidth="1"/>
    <col min="13826" max="13826" width="4.44140625" style="4" customWidth="1"/>
    <col min="13827" max="13827" width="20.21875" style="4" customWidth="1"/>
    <col min="13828" max="13828" width="12.44140625" style="4" customWidth="1"/>
    <col min="13829" max="13829" width="13.6640625" style="4" customWidth="1"/>
    <col min="13830" max="13830" width="17.88671875" style="4" customWidth="1"/>
    <col min="13831" max="13831" width="5.21875" style="4" customWidth="1"/>
    <col min="13832" max="13832" width="16.33203125" style="4" customWidth="1"/>
    <col min="13833" max="13833" width="16.6640625" style="4" customWidth="1"/>
    <col min="13834" max="13834" width="12.109375" style="4" customWidth="1"/>
    <col min="13835" max="13835" width="17.5546875" style="4" customWidth="1"/>
    <col min="13836" max="13836" width="11.88671875" style="4" customWidth="1"/>
    <col min="13837" max="13838" width="2.88671875" style="4" customWidth="1"/>
    <col min="13839" max="13839" width="5.21875" style="4" customWidth="1"/>
    <col min="13840" max="13841" width="2.88671875" style="4" customWidth="1"/>
    <col min="13842" max="13842" width="5.33203125" style="4" customWidth="1"/>
    <col min="13843" max="13844" width="2.88671875" style="4" customWidth="1"/>
    <col min="13845" max="13845" width="5.33203125" style="4" customWidth="1"/>
    <col min="13846" max="13847" width="2.88671875" style="4" customWidth="1"/>
    <col min="13848" max="13848" width="13.6640625" style="4" customWidth="1"/>
    <col min="13849" max="13849" width="3.109375" style="4" customWidth="1"/>
    <col min="13850" max="13850" width="15" style="4" customWidth="1"/>
    <col min="13851" max="13851" width="12.44140625" style="4" customWidth="1"/>
    <col min="13852" max="13852" width="17.21875" style="4" customWidth="1"/>
    <col min="13853" max="13853" width="5.109375" style="4" customWidth="1"/>
    <col min="13854" max="13854" width="15" style="4" customWidth="1"/>
    <col min="13855" max="13855" width="13.33203125" style="4" customWidth="1"/>
    <col min="13856" max="13856" width="15.6640625" style="4" customWidth="1"/>
    <col min="13857" max="13857" width="16.109375" style="4" customWidth="1"/>
    <col min="13858" max="14080" width="9" style="4"/>
    <col min="14081" max="14081" width="1.77734375" style="4" customWidth="1"/>
    <col min="14082" max="14082" width="4.44140625" style="4" customWidth="1"/>
    <col min="14083" max="14083" width="20.21875" style="4" customWidth="1"/>
    <col min="14084" max="14084" width="12.44140625" style="4" customWidth="1"/>
    <col min="14085" max="14085" width="13.6640625" style="4" customWidth="1"/>
    <col min="14086" max="14086" width="17.88671875" style="4" customWidth="1"/>
    <col min="14087" max="14087" width="5.21875" style="4" customWidth="1"/>
    <col min="14088" max="14088" width="16.33203125" style="4" customWidth="1"/>
    <col min="14089" max="14089" width="16.6640625" style="4" customWidth="1"/>
    <col min="14090" max="14090" width="12.109375" style="4" customWidth="1"/>
    <col min="14091" max="14091" width="17.5546875" style="4" customWidth="1"/>
    <col min="14092" max="14092" width="11.88671875" style="4" customWidth="1"/>
    <col min="14093" max="14094" width="2.88671875" style="4" customWidth="1"/>
    <col min="14095" max="14095" width="5.21875" style="4" customWidth="1"/>
    <col min="14096" max="14097" width="2.88671875" style="4" customWidth="1"/>
    <col min="14098" max="14098" width="5.33203125" style="4" customWidth="1"/>
    <col min="14099" max="14100" width="2.88671875" style="4" customWidth="1"/>
    <col min="14101" max="14101" width="5.33203125" style="4" customWidth="1"/>
    <col min="14102" max="14103" width="2.88671875" style="4" customWidth="1"/>
    <col min="14104" max="14104" width="13.6640625" style="4" customWidth="1"/>
    <col min="14105" max="14105" width="3.109375" style="4" customWidth="1"/>
    <col min="14106" max="14106" width="15" style="4" customWidth="1"/>
    <col min="14107" max="14107" width="12.44140625" style="4" customWidth="1"/>
    <col min="14108" max="14108" width="17.21875" style="4" customWidth="1"/>
    <col min="14109" max="14109" width="5.109375" style="4" customWidth="1"/>
    <col min="14110" max="14110" width="15" style="4" customWidth="1"/>
    <col min="14111" max="14111" width="13.33203125" style="4" customWidth="1"/>
    <col min="14112" max="14112" width="15.6640625" style="4" customWidth="1"/>
    <col min="14113" max="14113" width="16.109375" style="4" customWidth="1"/>
    <col min="14114" max="14336" width="9" style="4"/>
    <col min="14337" max="14337" width="1.77734375" style="4" customWidth="1"/>
    <col min="14338" max="14338" width="4.44140625" style="4" customWidth="1"/>
    <col min="14339" max="14339" width="20.21875" style="4" customWidth="1"/>
    <col min="14340" max="14340" width="12.44140625" style="4" customWidth="1"/>
    <col min="14341" max="14341" width="13.6640625" style="4" customWidth="1"/>
    <col min="14342" max="14342" width="17.88671875" style="4" customWidth="1"/>
    <col min="14343" max="14343" width="5.21875" style="4" customWidth="1"/>
    <col min="14344" max="14344" width="16.33203125" style="4" customWidth="1"/>
    <col min="14345" max="14345" width="16.6640625" style="4" customWidth="1"/>
    <col min="14346" max="14346" width="12.109375" style="4" customWidth="1"/>
    <col min="14347" max="14347" width="17.5546875" style="4" customWidth="1"/>
    <col min="14348" max="14348" width="11.88671875" style="4" customWidth="1"/>
    <col min="14349" max="14350" width="2.88671875" style="4" customWidth="1"/>
    <col min="14351" max="14351" width="5.21875" style="4" customWidth="1"/>
    <col min="14352" max="14353" width="2.88671875" style="4" customWidth="1"/>
    <col min="14354" max="14354" width="5.33203125" style="4" customWidth="1"/>
    <col min="14355" max="14356" width="2.88671875" style="4" customWidth="1"/>
    <col min="14357" max="14357" width="5.33203125" style="4" customWidth="1"/>
    <col min="14358" max="14359" width="2.88671875" style="4" customWidth="1"/>
    <col min="14360" max="14360" width="13.6640625" style="4" customWidth="1"/>
    <col min="14361" max="14361" width="3.109375" style="4" customWidth="1"/>
    <col min="14362" max="14362" width="15" style="4" customWidth="1"/>
    <col min="14363" max="14363" width="12.44140625" style="4" customWidth="1"/>
    <col min="14364" max="14364" width="17.21875" style="4" customWidth="1"/>
    <col min="14365" max="14365" width="5.109375" style="4" customWidth="1"/>
    <col min="14366" max="14366" width="15" style="4" customWidth="1"/>
    <col min="14367" max="14367" width="13.33203125" style="4" customWidth="1"/>
    <col min="14368" max="14368" width="15.6640625" style="4" customWidth="1"/>
    <col min="14369" max="14369" width="16.109375" style="4" customWidth="1"/>
    <col min="14370" max="14592" width="9" style="4"/>
    <col min="14593" max="14593" width="1.77734375" style="4" customWidth="1"/>
    <col min="14594" max="14594" width="4.44140625" style="4" customWidth="1"/>
    <col min="14595" max="14595" width="20.21875" style="4" customWidth="1"/>
    <col min="14596" max="14596" width="12.44140625" style="4" customWidth="1"/>
    <col min="14597" max="14597" width="13.6640625" style="4" customWidth="1"/>
    <col min="14598" max="14598" width="17.88671875" style="4" customWidth="1"/>
    <col min="14599" max="14599" width="5.21875" style="4" customWidth="1"/>
    <col min="14600" max="14600" width="16.33203125" style="4" customWidth="1"/>
    <col min="14601" max="14601" width="16.6640625" style="4" customWidth="1"/>
    <col min="14602" max="14602" width="12.109375" style="4" customWidth="1"/>
    <col min="14603" max="14603" width="17.5546875" style="4" customWidth="1"/>
    <col min="14604" max="14604" width="11.88671875" style="4" customWidth="1"/>
    <col min="14605" max="14606" width="2.88671875" style="4" customWidth="1"/>
    <col min="14607" max="14607" width="5.21875" style="4" customWidth="1"/>
    <col min="14608" max="14609" width="2.88671875" style="4" customWidth="1"/>
    <col min="14610" max="14610" width="5.33203125" style="4" customWidth="1"/>
    <col min="14611" max="14612" width="2.88671875" style="4" customWidth="1"/>
    <col min="14613" max="14613" width="5.33203125" style="4" customWidth="1"/>
    <col min="14614" max="14615" width="2.88671875" style="4" customWidth="1"/>
    <col min="14616" max="14616" width="13.6640625" style="4" customWidth="1"/>
    <col min="14617" max="14617" width="3.109375" style="4" customWidth="1"/>
    <col min="14618" max="14618" width="15" style="4" customWidth="1"/>
    <col min="14619" max="14619" width="12.44140625" style="4" customWidth="1"/>
    <col min="14620" max="14620" width="17.21875" style="4" customWidth="1"/>
    <col min="14621" max="14621" width="5.109375" style="4" customWidth="1"/>
    <col min="14622" max="14622" width="15" style="4" customWidth="1"/>
    <col min="14623" max="14623" width="13.33203125" style="4" customWidth="1"/>
    <col min="14624" max="14624" width="15.6640625" style="4" customWidth="1"/>
    <col min="14625" max="14625" width="16.109375" style="4" customWidth="1"/>
    <col min="14626" max="14848" width="9" style="4"/>
    <col min="14849" max="14849" width="1.77734375" style="4" customWidth="1"/>
    <col min="14850" max="14850" width="4.44140625" style="4" customWidth="1"/>
    <col min="14851" max="14851" width="20.21875" style="4" customWidth="1"/>
    <col min="14852" max="14852" width="12.44140625" style="4" customWidth="1"/>
    <col min="14853" max="14853" width="13.6640625" style="4" customWidth="1"/>
    <col min="14854" max="14854" width="17.88671875" style="4" customWidth="1"/>
    <col min="14855" max="14855" width="5.21875" style="4" customWidth="1"/>
    <col min="14856" max="14856" width="16.33203125" style="4" customWidth="1"/>
    <col min="14857" max="14857" width="16.6640625" style="4" customWidth="1"/>
    <col min="14858" max="14858" width="12.109375" style="4" customWidth="1"/>
    <col min="14859" max="14859" width="17.5546875" style="4" customWidth="1"/>
    <col min="14860" max="14860" width="11.88671875" style="4" customWidth="1"/>
    <col min="14861" max="14862" width="2.88671875" style="4" customWidth="1"/>
    <col min="14863" max="14863" width="5.21875" style="4" customWidth="1"/>
    <col min="14864" max="14865" width="2.88671875" style="4" customWidth="1"/>
    <col min="14866" max="14866" width="5.33203125" style="4" customWidth="1"/>
    <col min="14867" max="14868" width="2.88671875" style="4" customWidth="1"/>
    <col min="14869" max="14869" width="5.33203125" style="4" customWidth="1"/>
    <col min="14870" max="14871" width="2.88671875" style="4" customWidth="1"/>
    <col min="14872" max="14872" width="13.6640625" style="4" customWidth="1"/>
    <col min="14873" max="14873" width="3.109375" style="4" customWidth="1"/>
    <col min="14874" max="14874" width="15" style="4" customWidth="1"/>
    <col min="14875" max="14875" width="12.44140625" style="4" customWidth="1"/>
    <col min="14876" max="14876" width="17.21875" style="4" customWidth="1"/>
    <col min="14877" max="14877" width="5.109375" style="4" customWidth="1"/>
    <col min="14878" max="14878" width="15" style="4" customWidth="1"/>
    <col min="14879" max="14879" width="13.33203125" style="4" customWidth="1"/>
    <col min="14880" max="14880" width="15.6640625" style="4" customWidth="1"/>
    <col min="14881" max="14881" width="16.109375" style="4" customWidth="1"/>
    <col min="14882" max="15104" width="9" style="4"/>
    <col min="15105" max="15105" width="1.77734375" style="4" customWidth="1"/>
    <col min="15106" max="15106" width="4.44140625" style="4" customWidth="1"/>
    <col min="15107" max="15107" width="20.21875" style="4" customWidth="1"/>
    <col min="15108" max="15108" width="12.44140625" style="4" customWidth="1"/>
    <col min="15109" max="15109" width="13.6640625" style="4" customWidth="1"/>
    <col min="15110" max="15110" width="17.88671875" style="4" customWidth="1"/>
    <col min="15111" max="15111" width="5.21875" style="4" customWidth="1"/>
    <col min="15112" max="15112" width="16.33203125" style="4" customWidth="1"/>
    <col min="15113" max="15113" width="16.6640625" style="4" customWidth="1"/>
    <col min="15114" max="15114" width="12.109375" style="4" customWidth="1"/>
    <col min="15115" max="15115" width="17.5546875" style="4" customWidth="1"/>
    <col min="15116" max="15116" width="11.88671875" style="4" customWidth="1"/>
    <col min="15117" max="15118" width="2.88671875" style="4" customWidth="1"/>
    <col min="15119" max="15119" width="5.21875" style="4" customWidth="1"/>
    <col min="15120" max="15121" width="2.88671875" style="4" customWidth="1"/>
    <col min="15122" max="15122" width="5.33203125" style="4" customWidth="1"/>
    <col min="15123" max="15124" width="2.88671875" style="4" customWidth="1"/>
    <col min="15125" max="15125" width="5.33203125" style="4" customWidth="1"/>
    <col min="15126" max="15127" width="2.88671875" style="4" customWidth="1"/>
    <col min="15128" max="15128" width="13.6640625" style="4" customWidth="1"/>
    <col min="15129" max="15129" width="3.109375" style="4" customWidth="1"/>
    <col min="15130" max="15130" width="15" style="4" customWidth="1"/>
    <col min="15131" max="15131" width="12.44140625" style="4" customWidth="1"/>
    <col min="15132" max="15132" width="17.21875" style="4" customWidth="1"/>
    <col min="15133" max="15133" width="5.109375" style="4" customWidth="1"/>
    <col min="15134" max="15134" width="15" style="4" customWidth="1"/>
    <col min="15135" max="15135" width="13.33203125" style="4" customWidth="1"/>
    <col min="15136" max="15136" width="15.6640625" style="4" customWidth="1"/>
    <col min="15137" max="15137" width="16.109375" style="4" customWidth="1"/>
    <col min="15138" max="15360" width="9" style="4"/>
    <col min="15361" max="15361" width="1.77734375" style="4" customWidth="1"/>
    <col min="15362" max="15362" width="4.44140625" style="4" customWidth="1"/>
    <col min="15363" max="15363" width="20.21875" style="4" customWidth="1"/>
    <col min="15364" max="15364" width="12.44140625" style="4" customWidth="1"/>
    <col min="15365" max="15365" width="13.6640625" style="4" customWidth="1"/>
    <col min="15366" max="15366" width="17.88671875" style="4" customWidth="1"/>
    <col min="15367" max="15367" width="5.21875" style="4" customWidth="1"/>
    <col min="15368" max="15368" width="16.33203125" style="4" customWidth="1"/>
    <col min="15369" max="15369" width="16.6640625" style="4" customWidth="1"/>
    <col min="15370" max="15370" width="12.109375" style="4" customWidth="1"/>
    <col min="15371" max="15371" width="17.5546875" style="4" customWidth="1"/>
    <col min="15372" max="15372" width="11.88671875" style="4" customWidth="1"/>
    <col min="15373" max="15374" width="2.88671875" style="4" customWidth="1"/>
    <col min="15375" max="15375" width="5.21875" style="4" customWidth="1"/>
    <col min="15376" max="15377" width="2.88671875" style="4" customWidth="1"/>
    <col min="15378" max="15378" width="5.33203125" style="4" customWidth="1"/>
    <col min="15379" max="15380" width="2.88671875" style="4" customWidth="1"/>
    <col min="15381" max="15381" width="5.33203125" style="4" customWidth="1"/>
    <col min="15382" max="15383" width="2.88671875" style="4" customWidth="1"/>
    <col min="15384" max="15384" width="13.6640625" style="4" customWidth="1"/>
    <col min="15385" max="15385" width="3.109375" style="4" customWidth="1"/>
    <col min="15386" max="15386" width="15" style="4" customWidth="1"/>
    <col min="15387" max="15387" width="12.44140625" style="4" customWidth="1"/>
    <col min="15388" max="15388" width="17.21875" style="4" customWidth="1"/>
    <col min="15389" max="15389" width="5.109375" style="4" customWidth="1"/>
    <col min="15390" max="15390" width="15" style="4" customWidth="1"/>
    <col min="15391" max="15391" width="13.33203125" style="4" customWidth="1"/>
    <col min="15392" max="15392" width="15.6640625" style="4" customWidth="1"/>
    <col min="15393" max="15393" width="16.109375" style="4" customWidth="1"/>
    <col min="15394" max="15616" width="9" style="4"/>
    <col min="15617" max="15617" width="1.77734375" style="4" customWidth="1"/>
    <col min="15618" max="15618" width="4.44140625" style="4" customWidth="1"/>
    <col min="15619" max="15619" width="20.21875" style="4" customWidth="1"/>
    <col min="15620" max="15620" width="12.44140625" style="4" customWidth="1"/>
    <col min="15621" max="15621" width="13.6640625" style="4" customWidth="1"/>
    <col min="15622" max="15622" width="17.88671875" style="4" customWidth="1"/>
    <col min="15623" max="15623" width="5.21875" style="4" customWidth="1"/>
    <col min="15624" max="15624" width="16.33203125" style="4" customWidth="1"/>
    <col min="15625" max="15625" width="16.6640625" style="4" customWidth="1"/>
    <col min="15626" max="15626" width="12.109375" style="4" customWidth="1"/>
    <col min="15627" max="15627" width="17.5546875" style="4" customWidth="1"/>
    <col min="15628" max="15628" width="11.88671875" style="4" customWidth="1"/>
    <col min="15629" max="15630" width="2.88671875" style="4" customWidth="1"/>
    <col min="15631" max="15631" width="5.21875" style="4" customWidth="1"/>
    <col min="15632" max="15633" width="2.88671875" style="4" customWidth="1"/>
    <col min="15634" max="15634" width="5.33203125" style="4" customWidth="1"/>
    <col min="15635" max="15636" width="2.88671875" style="4" customWidth="1"/>
    <col min="15637" max="15637" width="5.33203125" style="4" customWidth="1"/>
    <col min="15638" max="15639" width="2.88671875" style="4" customWidth="1"/>
    <col min="15640" max="15640" width="13.6640625" style="4" customWidth="1"/>
    <col min="15641" max="15641" width="3.109375" style="4" customWidth="1"/>
    <col min="15642" max="15642" width="15" style="4" customWidth="1"/>
    <col min="15643" max="15643" width="12.44140625" style="4" customWidth="1"/>
    <col min="15644" max="15644" width="17.21875" style="4" customWidth="1"/>
    <col min="15645" max="15645" width="5.109375" style="4" customWidth="1"/>
    <col min="15646" max="15646" width="15" style="4" customWidth="1"/>
    <col min="15647" max="15647" width="13.33203125" style="4" customWidth="1"/>
    <col min="15648" max="15648" width="15.6640625" style="4" customWidth="1"/>
    <col min="15649" max="15649" width="16.109375" style="4" customWidth="1"/>
    <col min="15650" max="15872" width="9" style="4"/>
    <col min="15873" max="15873" width="1.77734375" style="4" customWidth="1"/>
    <col min="15874" max="15874" width="4.44140625" style="4" customWidth="1"/>
    <col min="15875" max="15875" width="20.21875" style="4" customWidth="1"/>
    <col min="15876" max="15876" width="12.44140625" style="4" customWidth="1"/>
    <col min="15877" max="15877" width="13.6640625" style="4" customWidth="1"/>
    <col min="15878" max="15878" width="17.88671875" style="4" customWidth="1"/>
    <col min="15879" max="15879" width="5.21875" style="4" customWidth="1"/>
    <col min="15880" max="15880" width="16.33203125" style="4" customWidth="1"/>
    <col min="15881" max="15881" width="16.6640625" style="4" customWidth="1"/>
    <col min="15882" max="15882" width="12.109375" style="4" customWidth="1"/>
    <col min="15883" max="15883" width="17.5546875" style="4" customWidth="1"/>
    <col min="15884" max="15884" width="11.88671875" style="4" customWidth="1"/>
    <col min="15885" max="15886" width="2.88671875" style="4" customWidth="1"/>
    <col min="15887" max="15887" width="5.21875" style="4" customWidth="1"/>
    <col min="15888" max="15889" width="2.88671875" style="4" customWidth="1"/>
    <col min="15890" max="15890" width="5.33203125" style="4" customWidth="1"/>
    <col min="15891" max="15892" width="2.88671875" style="4" customWidth="1"/>
    <col min="15893" max="15893" width="5.33203125" style="4" customWidth="1"/>
    <col min="15894" max="15895" width="2.88671875" style="4" customWidth="1"/>
    <col min="15896" max="15896" width="13.6640625" style="4" customWidth="1"/>
    <col min="15897" max="15897" width="3.109375" style="4" customWidth="1"/>
    <col min="15898" max="15898" width="15" style="4" customWidth="1"/>
    <col min="15899" max="15899" width="12.44140625" style="4" customWidth="1"/>
    <col min="15900" max="15900" width="17.21875" style="4" customWidth="1"/>
    <col min="15901" max="15901" width="5.109375" style="4" customWidth="1"/>
    <col min="15902" max="15902" width="15" style="4" customWidth="1"/>
    <col min="15903" max="15903" width="13.33203125" style="4" customWidth="1"/>
    <col min="15904" max="15904" width="15.6640625" style="4" customWidth="1"/>
    <col min="15905" max="15905" width="16.109375" style="4" customWidth="1"/>
    <col min="15906" max="16128" width="9" style="4"/>
    <col min="16129" max="16129" width="1.77734375" style="4" customWidth="1"/>
    <col min="16130" max="16130" width="4.44140625" style="4" customWidth="1"/>
    <col min="16131" max="16131" width="20.21875" style="4" customWidth="1"/>
    <col min="16132" max="16132" width="12.44140625" style="4" customWidth="1"/>
    <col min="16133" max="16133" width="13.6640625" style="4" customWidth="1"/>
    <col min="16134" max="16134" width="17.88671875" style="4" customWidth="1"/>
    <col min="16135" max="16135" width="5.21875" style="4" customWidth="1"/>
    <col min="16136" max="16136" width="16.33203125" style="4" customWidth="1"/>
    <col min="16137" max="16137" width="16.6640625" style="4" customWidth="1"/>
    <col min="16138" max="16138" width="12.109375" style="4" customWidth="1"/>
    <col min="16139" max="16139" width="17.5546875" style="4" customWidth="1"/>
    <col min="16140" max="16140" width="11.88671875" style="4" customWidth="1"/>
    <col min="16141" max="16142" width="2.88671875" style="4" customWidth="1"/>
    <col min="16143" max="16143" width="5.21875" style="4" customWidth="1"/>
    <col min="16144" max="16145" width="2.88671875" style="4" customWidth="1"/>
    <col min="16146" max="16146" width="5.33203125" style="4" customWidth="1"/>
    <col min="16147" max="16148" width="2.88671875" style="4" customWidth="1"/>
    <col min="16149" max="16149" width="5.33203125" style="4" customWidth="1"/>
    <col min="16150" max="16151" width="2.88671875" style="4" customWidth="1"/>
    <col min="16152" max="16152" width="13.6640625" style="4" customWidth="1"/>
    <col min="16153" max="16153" width="3.109375" style="4" customWidth="1"/>
    <col min="16154" max="16154" width="15" style="4" customWidth="1"/>
    <col min="16155" max="16155" width="12.44140625" style="4" customWidth="1"/>
    <col min="16156" max="16156" width="17.21875" style="4" customWidth="1"/>
    <col min="16157" max="16157" width="5.109375" style="4" customWidth="1"/>
    <col min="16158" max="16158" width="15" style="4" customWidth="1"/>
    <col min="16159" max="16159" width="13.33203125" style="4" customWidth="1"/>
    <col min="16160" max="16160" width="15.6640625" style="4" customWidth="1"/>
    <col min="16161" max="16161" width="16.109375" style="4" customWidth="1"/>
    <col min="16162" max="16384" width="9" style="4"/>
  </cols>
  <sheetData>
    <row r="2" spans="2:31" ht="39.9" customHeight="1" thickBot="1" x14ac:dyDescent="0.25">
      <c r="B2" s="1" t="s">
        <v>84</v>
      </c>
      <c r="C2" s="2"/>
      <c r="D2" s="2"/>
      <c r="E2" s="3"/>
      <c r="F2" s="3"/>
      <c r="G2" s="2"/>
      <c r="I2" s="5"/>
      <c r="J2" s="2"/>
      <c r="K2" s="2"/>
      <c r="L2" s="2"/>
      <c r="M2" s="2"/>
      <c r="N2" s="2"/>
      <c r="O2" s="2"/>
      <c r="P2" s="2"/>
      <c r="Q2" s="2"/>
      <c r="R2" s="2"/>
      <c r="S2" s="2"/>
      <c r="T2" s="2"/>
      <c r="U2" s="2"/>
      <c r="V2" s="2"/>
      <c r="W2" s="2"/>
      <c r="X2" s="2"/>
      <c r="Y2" s="2"/>
      <c r="Z2" s="6"/>
      <c r="AA2" s="7"/>
      <c r="AE2" s="9"/>
    </row>
    <row r="3" spans="2:31" ht="25.5" customHeight="1" thickBot="1" x14ac:dyDescent="0.25">
      <c r="B3" s="397" t="s">
        <v>0</v>
      </c>
      <c r="C3" s="398"/>
      <c r="D3" s="399"/>
      <c r="E3" s="228" t="s">
        <v>102</v>
      </c>
      <c r="F3" s="229"/>
      <c r="G3" s="229"/>
      <c r="H3" s="229"/>
      <c r="I3" s="229"/>
      <c r="J3" s="230"/>
      <c r="K3" s="404"/>
      <c r="L3" s="405"/>
      <c r="M3" s="138"/>
      <c r="N3" s="138"/>
      <c r="O3" s="138"/>
      <c r="P3" s="138"/>
      <c r="Q3" s="138"/>
      <c r="R3" s="138"/>
      <c r="S3" s="138"/>
      <c r="T3" s="138"/>
      <c r="U3" s="138"/>
      <c r="V3" s="138"/>
      <c r="W3" s="138"/>
      <c r="X3" s="138"/>
      <c r="Y3" s="138"/>
      <c r="Z3" s="6"/>
      <c r="AA3" s="7"/>
      <c r="AB3" s="2"/>
      <c r="AC3" s="10"/>
      <c r="AD3" s="139"/>
    </row>
    <row r="4" spans="2:31" ht="25.5" customHeight="1" x14ac:dyDescent="0.2">
      <c r="B4" s="375" t="s">
        <v>103</v>
      </c>
      <c r="C4" s="376"/>
      <c r="D4" s="377"/>
      <c r="E4" s="231" t="s">
        <v>104</v>
      </c>
      <c r="F4" s="232"/>
      <c r="G4" s="232"/>
      <c r="H4" s="233"/>
      <c r="I4" s="233"/>
      <c r="J4" s="233"/>
      <c r="K4" s="397" t="s">
        <v>87</v>
      </c>
      <c r="L4" s="399"/>
      <c r="M4" s="228" t="s">
        <v>105</v>
      </c>
      <c r="N4" s="235"/>
      <c r="O4" s="235"/>
      <c r="P4" s="235"/>
      <c r="Q4" s="235"/>
      <c r="R4" s="235"/>
      <c r="S4" s="235"/>
      <c r="T4" s="235"/>
      <c r="U4" s="235"/>
      <c r="V4" s="235"/>
      <c r="W4" s="235"/>
      <c r="X4" s="235"/>
      <c r="Y4" s="235"/>
      <c r="Z4" s="236"/>
      <c r="AA4" s="237"/>
      <c r="AB4" s="2"/>
      <c r="AC4" s="10"/>
      <c r="AD4" s="140"/>
    </row>
    <row r="5" spans="2:31" ht="25.5" customHeight="1" x14ac:dyDescent="0.2">
      <c r="B5" s="375" t="s">
        <v>2</v>
      </c>
      <c r="C5" s="376"/>
      <c r="D5" s="377"/>
      <c r="E5" s="226" t="s">
        <v>114</v>
      </c>
      <c r="F5" s="227"/>
      <c r="G5" s="218"/>
      <c r="H5" s="218"/>
      <c r="I5" s="218"/>
      <c r="J5" s="218"/>
      <c r="K5" s="402" t="s">
        <v>88</v>
      </c>
      <c r="L5" s="403"/>
      <c r="M5" s="211" t="s">
        <v>115</v>
      </c>
      <c r="N5" s="212"/>
      <c r="O5" s="212"/>
      <c r="P5" s="212"/>
      <c r="Q5" s="218"/>
      <c r="R5" s="218"/>
      <c r="S5" s="218"/>
      <c r="T5" s="218"/>
      <c r="U5" s="218"/>
      <c r="V5" s="218"/>
      <c r="W5" s="218"/>
      <c r="X5" s="218"/>
      <c r="Y5" s="218"/>
      <c r="Z5" s="219"/>
      <c r="AA5" s="220"/>
      <c r="AB5" s="2"/>
      <c r="AC5" s="10"/>
      <c r="AD5" s="141"/>
    </row>
    <row r="6" spans="2:31" ht="25.5" customHeight="1" x14ac:dyDescent="0.2">
      <c r="B6" s="375" t="s">
        <v>3</v>
      </c>
      <c r="C6" s="376"/>
      <c r="D6" s="377"/>
      <c r="E6" s="214" t="s">
        <v>106</v>
      </c>
      <c r="F6" s="221"/>
      <c r="G6" s="221"/>
      <c r="H6" s="221"/>
      <c r="I6" s="221"/>
      <c r="J6" s="221"/>
      <c r="K6" s="378" t="s">
        <v>86</v>
      </c>
      <c r="L6" s="379"/>
      <c r="M6" s="255" t="s">
        <v>116</v>
      </c>
      <c r="N6" s="211"/>
      <c r="O6" s="211"/>
      <c r="P6" s="211"/>
      <c r="Q6" s="221"/>
      <c r="R6" s="221"/>
      <c r="S6" s="221"/>
      <c r="T6" s="221"/>
      <c r="U6" s="221"/>
      <c r="V6" s="221"/>
      <c r="W6" s="221"/>
      <c r="X6" s="221"/>
      <c r="Y6" s="218"/>
      <c r="Z6" s="219"/>
      <c r="AA6" s="220"/>
      <c r="AB6" s="2"/>
      <c r="AC6" s="10"/>
      <c r="AD6" s="2"/>
      <c r="AE6" s="2"/>
    </row>
    <row r="7" spans="2:31" ht="25.5" customHeight="1" thickBot="1" x14ac:dyDescent="0.25">
      <c r="B7" s="380" t="s">
        <v>1</v>
      </c>
      <c r="C7" s="381"/>
      <c r="D7" s="382"/>
      <c r="E7" s="234" t="s">
        <v>107</v>
      </c>
      <c r="F7" s="222"/>
      <c r="G7" s="222"/>
      <c r="H7" s="223"/>
      <c r="I7" s="223"/>
      <c r="J7" s="223"/>
      <c r="K7" s="383" t="s">
        <v>4</v>
      </c>
      <c r="L7" s="384"/>
      <c r="M7" s="256" t="s">
        <v>117</v>
      </c>
      <c r="N7" s="213"/>
      <c r="O7" s="213"/>
      <c r="P7" s="213"/>
      <c r="Q7" s="222"/>
      <c r="R7" s="222"/>
      <c r="S7" s="222"/>
      <c r="T7" s="222"/>
      <c r="U7" s="222"/>
      <c r="V7" s="222"/>
      <c r="W7" s="222"/>
      <c r="X7" s="223"/>
      <c r="Y7" s="223"/>
      <c r="Z7" s="224"/>
      <c r="AA7" s="225"/>
      <c r="AB7" s="11"/>
      <c r="AC7" s="12"/>
      <c r="AD7" s="385"/>
      <c r="AE7" s="385"/>
    </row>
    <row r="8" spans="2:31" ht="14.25" customHeight="1" thickBot="1" x14ac:dyDescent="0.25">
      <c r="B8" s="2"/>
      <c r="C8" s="2"/>
      <c r="D8" s="2"/>
      <c r="E8" s="3"/>
      <c r="F8" s="3"/>
      <c r="G8" s="13"/>
      <c r="H8" s="2"/>
      <c r="I8" s="2"/>
      <c r="J8" s="2"/>
      <c r="K8" s="2"/>
      <c r="L8" s="2"/>
      <c r="M8" s="2"/>
      <c r="N8" s="2"/>
      <c r="O8" s="2"/>
      <c r="P8" s="2"/>
      <c r="Q8" s="2"/>
      <c r="R8" s="2"/>
      <c r="S8" s="2"/>
      <c r="T8" s="2"/>
      <c r="U8" s="2"/>
      <c r="V8" s="2"/>
      <c r="W8" s="2"/>
      <c r="X8" s="2"/>
      <c r="Y8" s="2"/>
      <c r="Z8" s="2"/>
      <c r="AA8" s="14"/>
      <c r="AB8" s="2"/>
      <c r="AC8" s="10"/>
      <c r="AD8" s="385"/>
      <c r="AE8" s="385"/>
    </row>
    <row r="9" spans="2:31" s="2" customFormat="1" ht="39.9" customHeight="1" x14ac:dyDescent="0.2">
      <c r="B9" s="310" t="s">
        <v>5</v>
      </c>
      <c r="C9" s="312" t="s">
        <v>6</v>
      </c>
      <c r="D9" s="387"/>
      <c r="E9" s="390" t="s">
        <v>7</v>
      </c>
      <c r="F9" s="391"/>
      <c r="G9" s="318" t="s">
        <v>8</v>
      </c>
      <c r="H9" s="15" t="s">
        <v>9</v>
      </c>
      <c r="I9" s="16" t="s">
        <v>10</v>
      </c>
      <c r="J9" s="17" t="s">
        <v>11</v>
      </c>
      <c r="K9" s="18" t="s">
        <v>12</v>
      </c>
      <c r="L9" s="393" t="s">
        <v>13</v>
      </c>
      <c r="M9" s="394"/>
      <c r="N9" s="394"/>
      <c r="O9" s="394"/>
      <c r="P9" s="394"/>
      <c r="Q9" s="394"/>
      <c r="R9" s="394"/>
      <c r="S9" s="394"/>
      <c r="T9" s="394"/>
      <c r="U9" s="394"/>
      <c r="V9" s="394"/>
      <c r="W9" s="394"/>
      <c r="X9" s="394"/>
      <c r="Y9" s="394"/>
      <c r="Z9" s="15" t="s">
        <v>14</v>
      </c>
      <c r="AA9" s="19" t="s">
        <v>15</v>
      </c>
      <c r="AB9" s="20" t="s">
        <v>16</v>
      </c>
      <c r="AC9" s="21"/>
      <c r="AD9" s="22"/>
      <c r="AE9" s="22"/>
    </row>
    <row r="10" spans="2:31" s="2" customFormat="1" ht="39" customHeight="1" thickBot="1" x14ac:dyDescent="0.25">
      <c r="B10" s="386"/>
      <c r="C10" s="388"/>
      <c r="D10" s="389"/>
      <c r="E10" s="23" t="s">
        <v>17</v>
      </c>
      <c r="F10" s="24" t="s">
        <v>18</v>
      </c>
      <c r="G10" s="392"/>
      <c r="H10" s="25" t="s">
        <v>19</v>
      </c>
      <c r="I10" s="26" t="s">
        <v>20</v>
      </c>
      <c r="J10" s="27" t="s">
        <v>21</v>
      </c>
      <c r="K10" s="28" t="s">
        <v>22</v>
      </c>
      <c r="L10" s="29" t="s">
        <v>23</v>
      </c>
      <c r="M10" s="30"/>
      <c r="N10" s="30"/>
      <c r="O10" s="30" t="s">
        <v>24</v>
      </c>
      <c r="P10" s="30"/>
      <c r="Q10" s="30"/>
      <c r="R10" s="30" t="s">
        <v>25</v>
      </c>
      <c r="S10" s="30"/>
      <c r="T10" s="395" t="s">
        <v>26</v>
      </c>
      <c r="U10" s="395"/>
      <c r="V10" s="396"/>
      <c r="W10" s="31"/>
      <c r="X10" s="32" t="s">
        <v>27</v>
      </c>
      <c r="Y10" s="32"/>
      <c r="Z10" s="33" t="s">
        <v>28</v>
      </c>
      <c r="AA10" s="34" t="s">
        <v>29</v>
      </c>
      <c r="AB10" s="35" t="s">
        <v>97</v>
      </c>
      <c r="AC10" s="21"/>
      <c r="AD10" s="22"/>
      <c r="AE10" s="22"/>
    </row>
    <row r="11" spans="2:31" s="2" customFormat="1" ht="21" customHeight="1" x14ac:dyDescent="0.2">
      <c r="B11" s="36"/>
      <c r="C11" s="37" t="s">
        <v>108</v>
      </c>
      <c r="D11" s="38" t="s">
        <v>30</v>
      </c>
      <c r="E11" s="240" t="s">
        <v>109</v>
      </c>
      <c r="F11" s="241" t="s">
        <v>110</v>
      </c>
      <c r="G11" s="242">
        <v>80</v>
      </c>
      <c r="H11" s="350"/>
      <c r="I11" s="351"/>
      <c r="J11" s="351"/>
      <c r="K11" s="352"/>
      <c r="L11" s="142">
        <v>5000000</v>
      </c>
      <c r="M11" s="43" t="s">
        <v>31</v>
      </c>
      <c r="N11" s="44" t="s">
        <v>32</v>
      </c>
      <c r="O11" s="143">
        <f>B18</f>
        <v>25</v>
      </c>
      <c r="P11" s="43" t="s">
        <v>33</v>
      </c>
      <c r="Q11" s="44" t="s">
        <v>32</v>
      </c>
      <c r="R11" s="144">
        <f t="shared" ref="R11:R16" si="0">G11</f>
        <v>80</v>
      </c>
      <c r="S11" s="43" t="s">
        <v>35</v>
      </c>
      <c r="T11" s="44" t="s">
        <v>32</v>
      </c>
      <c r="U11" s="371">
        <v>1.5</v>
      </c>
      <c r="V11" s="372"/>
      <c r="W11" s="44" t="s">
        <v>36</v>
      </c>
      <c r="X11" s="145">
        <f>L11*(O11*0.01)*R11*U11</f>
        <v>150000000</v>
      </c>
      <c r="Y11" s="45" t="s">
        <v>31</v>
      </c>
      <c r="Z11" s="42">
        <f t="shared" ref="Z11:Z17" si="1">X11</f>
        <v>150000000</v>
      </c>
      <c r="AA11" s="46"/>
      <c r="AB11" s="146">
        <f t="shared" ref="AB11:AB17" si="2">ROUNDDOWN(Z11-AA11,-3)</f>
        <v>150000000</v>
      </c>
      <c r="AC11" s="47"/>
      <c r="AD11" s="47"/>
      <c r="AE11" s="47"/>
    </row>
    <row r="12" spans="2:31" s="2" customFormat="1" ht="21" customHeight="1" x14ac:dyDescent="0.2">
      <c r="B12" s="48"/>
      <c r="C12" s="49" t="s">
        <v>108</v>
      </c>
      <c r="D12" s="50" t="s">
        <v>37</v>
      </c>
      <c r="E12" s="243" t="s">
        <v>109</v>
      </c>
      <c r="F12" s="244" t="s">
        <v>110</v>
      </c>
      <c r="G12" s="245">
        <v>10</v>
      </c>
      <c r="H12" s="353"/>
      <c r="I12" s="354"/>
      <c r="J12" s="354"/>
      <c r="K12" s="355"/>
      <c r="L12" s="58">
        <v>5000000</v>
      </c>
      <c r="M12" s="55" t="s">
        <v>31</v>
      </c>
      <c r="N12" s="56" t="s">
        <v>32</v>
      </c>
      <c r="O12" s="147">
        <f>B18</f>
        <v>25</v>
      </c>
      <c r="P12" s="55" t="s">
        <v>33</v>
      </c>
      <c r="Q12" s="56" t="s">
        <v>32</v>
      </c>
      <c r="R12" s="148">
        <f t="shared" si="0"/>
        <v>10</v>
      </c>
      <c r="S12" s="55" t="s">
        <v>35</v>
      </c>
      <c r="T12" s="56" t="s">
        <v>32</v>
      </c>
      <c r="U12" s="373">
        <v>1.5</v>
      </c>
      <c r="V12" s="374"/>
      <c r="W12" s="56" t="s">
        <v>36</v>
      </c>
      <c r="X12" s="149">
        <f>L12*(O12*0.01)*R12*U12</f>
        <v>18750000</v>
      </c>
      <c r="Y12" s="57" t="s">
        <v>31</v>
      </c>
      <c r="Z12" s="54">
        <f t="shared" si="1"/>
        <v>18750000</v>
      </c>
      <c r="AA12" s="59"/>
      <c r="AB12" s="150">
        <f t="shared" si="2"/>
        <v>18750000</v>
      </c>
      <c r="AC12" s="47"/>
      <c r="AD12" s="47"/>
      <c r="AE12" s="47"/>
    </row>
    <row r="13" spans="2:31" s="2" customFormat="1" ht="21" customHeight="1" x14ac:dyDescent="0.2">
      <c r="B13" s="48"/>
      <c r="C13" s="300" t="s">
        <v>118</v>
      </c>
      <c r="D13" s="60" t="s">
        <v>30</v>
      </c>
      <c r="E13" s="246" t="s">
        <v>109</v>
      </c>
      <c r="F13" s="247" t="s">
        <v>110</v>
      </c>
      <c r="G13" s="248">
        <v>80</v>
      </c>
      <c r="H13" s="353"/>
      <c r="I13" s="354"/>
      <c r="J13" s="354"/>
      <c r="K13" s="355"/>
      <c r="L13" s="58">
        <v>4180000</v>
      </c>
      <c r="M13" s="55" t="s">
        <v>31</v>
      </c>
      <c r="N13" s="56" t="s">
        <v>32</v>
      </c>
      <c r="O13" s="147">
        <f>B18</f>
        <v>25</v>
      </c>
      <c r="P13" s="55" t="s">
        <v>33</v>
      </c>
      <c r="Q13" s="56" t="s">
        <v>32</v>
      </c>
      <c r="R13" s="148">
        <f t="shared" si="0"/>
        <v>80</v>
      </c>
      <c r="S13" s="55" t="s">
        <v>35</v>
      </c>
      <c r="T13" s="64" t="s">
        <v>32</v>
      </c>
      <c r="U13" s="369"/>
      <c r="V13" s="370"/>
      <c r="W13" s="56" t="s">
        <v>36</v>
      </c>
      <c r="X13" s="149">
        <f>L13*(O13*0.01)*R13</f>
        <v>83600000</v>
      </c>
      <c r="Y13" s="57" t="s">
        <v>31</v>
      </c>
      <c r="Z13" s="54">
        <f t="shared" si="1"/>
        <v>83600000</v>
      </c>
      <c r="AA13" s="65"/>
      <c r="AB13" s="150">
        <f t="shared" si="2"/>
        <v>83600000</v>
      </c>
      <c r="AC13" s="47"/>
      <c r="AD13" s="47"/>
      <c r="AE13" s="47"/>
    </row>
    <row r="14" spans="2:31" s="2" customFormat="1" ht="21" customHeight="1" x14ac:dyDescent="0.2">
      <c r="B14" s="48"/>
      <c r="C14" s="301"/>
      <c r="D14" s="60" t="s">
        <v>37</v>
      </c>
      <c r="E14" s="240" t="s">
        <v>109</v>
      </c>
      <c r="F14" s="241" t="s">
        <v>110</v>
      </c>
      <c r="G14" s="249">
        <v>10</v>
      </c>
      <c r="H14" s="353"/>
      <c r="I14" s="354"/>
      <c r="J14" s="354"/>
      <c r="K14" s="355"/>
      <c r="L14" s="58">
        <v>4180000</v>
      </c>
      <c r="M14" s="68" t="s">
        <v>31</v>
      </c>
      <c r="N14" s="64" t="s">
        <v>32</v>
      </c>
      <c r="O14" s="151">
        <f>B18</f>
        <v>25</v>
      </c>
      <c r="P14" s="68" t="s">
        <v>33</v>
      </c>
      <c r="Q14" s="64" t="s">
        <v>32</v>
      </c>
      <c r="R14" s="152">
        <f t="shared" si="0"/>
        <v>10</v>
      </c>
      <c r="S14" s="68" t="s">
        <v>35</v>
      </c>
      <c r="T14" s="56" t="s">
        <v>32</v>
      </c>
      <c r="U14" s="373"/>
      <c r="V14" s="374"/>
      <c r="W14" s="64" t="s">
        <v>36</v>
      </c>
      <c r="X14" s="153">
        <f>L14*(O14*0.01)*R14</f>
        <v>10450000</v>
      </c>
      <c r="Y14" s="69" t="s">
        <v>31</v>
      </c>
      <c r="Z14" s="67">
        <f t="shared" si="1"/>
        <v>10450000</v>
      </c>
      <c r="AA14" s="65"/>
      <c r="AB14" s="154">
        <f t="shared" si="2"/>
        <v>10450000</v>
      </c>
      <c r="AC14" s="47"/>
      <c r="AD14" s="47"/>
      <c r="AE14" s="47"/>
    </row>
    <row r="15" spans="2:31" s="2" customFormat="1" ht="21" customHeight="1" x14ac:dyDescent="0.2">
      <c r="B15" s="239">
        <v>7</v>
      </c>
      <c r="C15" s="282"/>
      <c r="D15" s="305"/>
      <c r="E15" s="240"/>
      <c r="F15" s="241"/>
      <c r="G15" s="250"/>
      <c r="H15" s="353"/>
      <c r="I15" s="354"/>
      <c r="J15" s="354"/>
      <c r="K15" s="355"/>
      <c r="L15" s="70"/>
      <c r="M15" s="68" t="s">
        <v>31</v>
      </c>
      <c r="N15" s="64" t="s">
        <v>32</v>
      </c>
      <c r="O15" s="151">
        <f>B18</f>
        <v>25</v>
      </c>
      <c r="P15" s="68" t="s">
        <v>33</v>
      </c>
      <c r="Q15" s="64" t="s">
        <v>32</v>
      </c>
      <c r="R15" s="152">
        <f t="shared" si="0"/>
        <v>0</v>
      </c>
      <c r="S15" s="68" t="s">
        <v>35</v>
      </c>
      <c r="T15" s="64" t="s">
        <v>32</v>
      </c>
      <c r="U15" s="369"/>
      <c r="V15" s="370"/>
      <c r="W15" s="64" t="s">
        <v>36</v>
      </c>
      <c r="X15" s="153">
        <f>L15*(O15*0.01)*R15*U15</f>
        <v>0</v>
      </c>
      <c r="Y15" s="69" t="s">
        <v>31</v>
      </c>
      <c r="Z15" s="67">
        <f t="shared" si="1"/>
        <v>0</v>
      </c>
      <c r="AA15" s="65"/>
      <c r="AB15" s="154">
        <f t="shared" si="2"/>
        <v>0</v>
      </c>
      <c r="AC15" s="47"/>
      <c r="AD15" s="47"/>
      <c r="AE15" s="47"/>
    </row>
    <row r="16" spans="2:31" s="2" customFormat="1" ht="21" customHeight="1" x14ac:dyDescent="0.2">
      <c r="B16" s="48" t="s">
        <v>42</v>
      </c>
      <c r="C16" s="306" t="s">
        <v>43</v>
      </c>
      <c r="D16" s="306"/>
      <c r="E16" s="72"/>
      <c r="F16" s="72"/>
      <c r="G16" s="251">
        <v>90</v>
      </c>
      <c r="H16" s="353"/>
      <c r="I16" s="354"/>
      <c r="J16" s="354"/>
      <c r="K16" s="355"/>
      <c r="L16" s="67">
        <f>E67</f>
        <v>100000</v>
      </c>
      <c r="M16" s="68" t="s">
        <v>31</v>
      </c>
      <c r="N16" s="64" t="s">
        <v>32</v>
      </c>
      <c r="O16" s="151">
        <f>B18</f>
        <v>25</v>
      </c>
      <c r="P16" s="68" t="s">
        <v>33</v>
      </c>
      <c r="Q16" s="64" t="s">
        <v>32</v>
      </c>
      <c r="R16" s="152">
        <f t="shared" si="0"/>
        <v>90</v>
      </c>
      <c r="S16" s="68" t="s">
        <v>35</v>
      </c>
      <c r="T16" s="64" t="s">
        <v>32</v>
      </c>
      <c r="U16" s="369">
        <v>1.5</v>
      </c>
      <c r="V16" s="370"/>
      <c r="W16" s="64" t="s">
        <v>36</v>
      </c>
      <c r="X16" s="153">
        <f>L16*(O16*0.01)*R16*U16</f>
        <v>3375000</v>
      </c>
      <c r="Y16" s="69" t="s">
        <v>31</v>
      </c>
      <c r="Z16" s="155">
        <f t="shared" si="1"/>
        <v>3375000</v>
      </c>
      <c r="AA16" s="65"/>
      <c r="AB16" s="154">
        <f t="shared" si="2"/>
        <v>3375000</v>
      </c>
      <c r="AC16" s="47"/>
      <c r="AD16" s="47"/>
      <c r="AE16" s="47"/>
    </row>
    <row r="17" spans="1:31" s="2" customFormat="1" ht="21" customHeight="1" thickBot="1" x14ac:dyDescent="0.25">
      <c r="A17" s="6"/>
      <c r="B17" s="74" t="s">
        <v>44</v>
      </c>
      <c r="C17" s="264" t="s">
        <v>45</v>
      </c>
      <c r="D17" s="265"/>
      <c r="E17" s="252" t="s">
        <v>109</v>
      </c>
      <c r="F17" s="252" t="s">
        <v>111</v>
      </c>
      <c r="G17" s="76"/>
      <c r="H17" s="356"/>
      <c r="I17" s="357"/>
      <c r="J17" s="357"/>
      <c r="K17" s="358"/>
      <c r="L17" s="156">
        <v>27000000</v>
      </c>
      <c r="M17" s="78" t="s">
        <v>31</v>
      </c>
      <c r="N17" s="79" t="s">
        <v>32</v>
      </c>
      <c r="O17" s="157">
        <f>B18</f>
        <v>25</v>
      </c>
      <c r="P17" s="78" t="s">
        <v>46</v>
      </c>
      <c r="Q17" s="338"/>
      <c r="R17" s="339"/>
      <c r="S17" s="340"/>
      <c r="T17" s="338"/>
      <c r="U17" s="339"/>
      <c r="V17" s="340"/>
      <c r="W17" s="79" t="s">
        <v>36</v>
      </c>
      <c r="X17" s="158">
        <f>L17*(O17*0.01)</f>
        <v>6750000</v>
      </c>
      <c r="Y17" s="80" t="s">
        <v>31</v>
      </c>
      <c r="Z17" s="77">
        <f t="shared" si="1"/>
        <v>6750000</v>
      </c>
      <c r="AA17" s="81"/>
      <c r="AB17" s="159">
        <f t="shared" si="2"/>
        <v>6750000</v>
      </c>
      <c r="AC17" s="47"/>
      <c r="AD17" s="47"/>
      <c r="AE17" s="47"/>
    </row>
    <row r="18" spans="1:31" s="2" customFormat="1" ht="21" customHeight="1" x14ac:dyDescent="0.2">
      <c r="B18" s="160">
        <v>25</v>
      </c>
      <c r="C18" s="341" t="s">
        <v>47</v>
      </c>
      <c r="D18" s="342"/>
      <c r="E18" s="342"/>
      <c r="F18" s="342"/>
      <c r="G18" s="342"/>
      <c r="H18" s="161">
        <v>408333335</v>
      </c>
      <c r="I18" s="162">
        <v>362128410</v>
      </c>
      <c r="J18" s="272"/>
      <c r="K18" s="272"/>
      <c r="L18" s="344"/>
      <c r="M18" s="345"/>
      <c r="N18" s="345"/>
      <c r="O18" s="345"/>
      <c r="P18" s="345"/>
      <c r="Q18" s="345"/>
      <c r="R18" s="345"/>
      <c r="S18" s="345"/>
      <c r="T18" s="345"/>
      <c r="U18" s="345"/>
      <c r="V18" s="345"/>
      <c r="W18" s="345"/>
      <c r="X18" s="365"/>
      <c r="Y18" s="366"/>
      <c r="Z18" s="367"/>
      <c r="AA18" s="331"/>
      <c r="AB18" s="406"/>
      <c r="AC18" s="136"/>
      <c r="AD18" s="335"/>
      <c r="AE18" s="335"/>
    </row>
    <row r="19" spans="1:31" s="2" customFormat="1" ht="21" customHeight="1" thickBot="1" x14ac:dyDescent="0.25">
      <c r="B19" s="74" t="s">
        <v>33</v>
      </c>
      <c r="C19" s="336" t="s">
        <v>48</v>
      </c>
      <c r="D19" s="337"/>
      <c r="E19" s="337"/>
      <c r="F19" s="337"/>
      <c r="G19" s="337"/>
      <c r="H19" s="182">
        <v>13611112</v>
      </c>
      <c r="I19" s="163">
        <v>2268519</v>
      </c>
      <c r="J19" s="273"/>
      <c r="K19" s="343"/>
      <c r="L19" s="346"/>
      <c r="M19" s="347"/>
      <c r="N19" s="347"/>
      <c r="O19" s="347"/>
      <c r="P19" s="347"/>
      <c r="Q19" s="347"/>
      <c r="R19" s="347"/>
      <c r="S19" s="347"/>
      <c r="T19" s="347"/>
      <c r="U19" s="347"/>
      <c r="V19" s="347"/>
      <c r="W19" s="347"/>
      <c r="X19" s="346"/>
      <c r="Y19" s="366"/>
      <c r="Z19" s="368"/>
      <c r="AA19" s="332"/>
      <c r="AB19" s="407"/>
      <c r="AC19" s="136"/>
      <c r="AD19" s="335"/>
      <c r="AE19" s="335"/>
    </row>
    <row r="20" spans="1:31" s="2" customFormat="1" ht="21" customHeight="1" thickBot="1" x14ac:dyDescent="0.25">
      <c r="B20" s="83"/>
      <c r="C20" s="349" t="s">
        <v>49</v>
      </c>
      <c r="D20" s="349"/>
      <c r="E20" s="349"/>
      <c r="F20" s="349"/>
      <c r="G20" s="349"/>
      <c r="H20" s="183">
        <f>SUM(H18:H19)</f>
        <v>421944447</v>
      </c>
      <c r="I20" s="181">
        <f>SUM(I18:I19)</f>
        <v>364396929</v>
      </c>
      <c r="J20" s="165">
        <v>0</v>
      </c>
      <c r="K20" s="166">
        <f>H20-J20</f>
        <v>421944447</v>
      </c>
      <c r="L20" s="408"/>
      <c r="M20" s="348"/>
      <c r="N20" s="348"/>
      <c r="O20" s="348"/>
      <c r="P20" s="348"/>
      <c r="Q20" s="348"/>
      <c r="R20" s="348"/>
      <c r="S20" s="348"/>
      <c r="T20" s="348"/>
      <c r="U20" s="348"/>
      <c r="V20" s="348"/>
      <c r="W20" s="348"/>
      <c r="X20" s="167">
        <f>SUM(X11:X17)</f>
        <v>272925000</v>
      </c>
      <c r="Y20" s="85" t="s">
        <v>31</v>
      </c>
      <c r="Z20" s="168">
        <f>MIN(K20,X20)</f>
        <v>272925000</v>
      </c>
      <c r="AA20" s="86"/>
      <c r="AB20" s="169">
        <f>MIN(ROUNDDOWN(Z20-AA20,-3),SUM(AB11:AB17))</f>
        <v>272925000</v>
      </c>
      <c r="AC20" s="47"/>
      <c r="AD20" s="47"/>
      <c r="AE20" s="47"/>
    </row>
    <row r="21" spans="1:31" s="2" customFormat="1" ht="15" customHeight="1" thickBot="1" x14ac:dyDescent="0.25">
      <c r="B21" s="87"/>
      <c r="C21" s="132"/>
      <c r="D21" s="132"/>
      <c r="E21" s="132"/>
      <c r="F21" s="132"/>
      <c r="G21" s="132"/>
      <c r="H21" s="89"/>
      <c r="I21" s="89"/>
      <c r="J21" s="89"/>
      <c r="K21" s="89"/>
      <c r="L21" s="136"/>
      <c r="M21" s="136"/>
      <c r="N21" s="136"/>
      <c r="O21" s="136"/>
      <c r="P21" s="136"/>
      <c r="Q21" s="136"/>
      <c r="R21" s="136"/>
      <c r="S21" s="136"/>
      <c r="T21" s="136"/>
      <c r="U21" s="136"/>
      <c r="V21" s="136"/>
      <c r="W21" s="136"/>
      <c r="X21" s="136"/>
      <c r="Y21" s="136"/>
      <c r="Z21" s="90"/>
      <c r="AA21" s="91"/>
      <c r="AB21" s="47"/>
      <c r="AC21" s="47"/>
      <c r="AD21" s="47"/>
      <c r="AE21" s="47"/>
    </row>
    <row r="22" spans="1:31" s="2" customFormat="1" ht="21" customHeight="1" x14ac:dyDescent="0.2">
      <c r="B22" s="36"/>
      <c r="C22" s="37" t="s">
        <v>108</v>
      </c>
      <c r="D22" s="38" t="s">
        <v>30</v>
      </c>
      <c r="E22" s="92" t="str">
        <f t="shared" ref="E22:G25" si="3">E11</f>
        <v>創設</v>
      </c>
      <c r="F22" s="93" t="str">
        <f t="shared" si="3"/>
        <v>ユニット型</v>
      </c>
      <c r="G22" s="137">
        <f t="shared" si="3"/>
        <v>80</v>
      </c>
      <c r="H22" s="350" t="s">
        <v>112</v>
      </c>
      <c r="I22" s="351"/>
      <c r="J22" s="351"/>
      <c r="K22" s="352"/>
      <c r="L22" s="42">
        <f t="shared" ref="L22:L26" si="4">L11</f>
        <v>5000000</v>
      </c>
      <c r="M22" s="43" t="s">
        <v>31</v>
      </c>
      <c r="N22" s="44" t="s">
        <v>32</v>
      </c>
      <c r="O22" s="143">
        <f>B29</f>
        <v>70</v>
      </c>
      <c r="P22" s="43" t="s">
        <v>33</v>
      </c>
      <c r="Q22" s="44" t="s">
        <v>32</v>
      </c>
      <c r="R22" s="144">
        <f t="shared" ref="R22:R27" si="5">G22</f>
        <v>80</v>
      </c>
      <c r="S22" s="43" t="s">
        <v>35</v>
      </c>
      <c r="T22" s="44" t="s">
        <v>32</v>
      </c>
      <c r="U22" s="359">
        <f t="shared" ref="U22:U27" si="6">U11</f>
        <v>1.5</v>
      </c>
      <c r="V22" s="360"/>
      <c r="W22" s="44" t="s">
        <v>36</v>
      </c>
      <c r="X22" s="145">
        <f>L22*(O22*0.01)*R22*U22</f>
        <v>420000000.00000012</v>
      </c>
      <c r="Y22" s="45" t="s">
        <v>31</v>
      </c>
      <c r="Z22" s="42">
        <f t="shared" ref="Z22:Z28" si="7">X22</f>
        <v>420000000.00000012</v>
      </c>
      <c r="AA22" s="46"/>
      <c r="AB22" s="146">
        <f t="shared" ref="AB22:AB28" si="8">ROUNDDOWN(Z22-AA22,-3)</f>
        <v>420000000</v>
      </c>
      <c r="AC22" s="47"/>
      <c r="AD22" s="47"/>
      <c r="AE22" s="47"/>
    </row>
    <row r="23" spans="1:31" s="2" customFormat="1" ht="21" customHeight="1" x14ac:dyDescent="0.2">
      <c r="B23" s="48"/>
      <c r="C23" s="94" t="s">
        <v>108</v>
      </c>
      <c r="D23" s="60" t="s">
        <v>37</v>
      </c>
      <c r="E23" s="39" t="str">
        <f t="shared" si="3"/>
        <v>創設</v>
      </c>
      <c r="F23" s="40" t="str">
        <f t="shared" si="3"/>
        <v>ユニット型</v>
      </c>
      <c r="G23" s="71">
        <f t="shared" si="3"/>
        <v>10</v>
      </c>
      <c r="H23" s="353"/>
      <c r="I23" s="354"/>
      <c r="J23" s="354"/>
      <c r="K23" s="355"/>
      <c r="L23" s="67">
        <f t="shared" si="4"/>
        <v>5000000</v>
      </c>
      <c r="M23" s="68" t="s">
        <v>31</v>
      </c>
      <c r="N23" s="64" t="s">
        <v>32</v>
      </c>
      <c r="O23" s="151">
        <f>B29</f>
        <v>70</v>
      </c>
      <c r="P23" s="68" t="s">
        <v>33</v>
      </c>
      <c r="Q23" s="64" t="s">
        <v>32</v>
      </c>
      <c r="R23" s="152">
        <f t="shared" si="5"/>
        <v>10</v>
      </c>
      <c r="S23" s="68" t="s">
        <v>35</v>
      </c>
      <c r="T23" s="64" t="s">
        <v>32</v>
      </c>
      <c r="U23" s="361">
        <f t="shared" si="6"/>
        <v>1.5</v>
      </c>
      <c r="V23" s="362"/>
      <c r="W23" s="64" t="s">
        <v>36</v>
      </c>
      <c r="X23" s="153">
        <f>L23*(O23*0.01)*R23*U23</f>
        <v>52500000.000000015</v>
      </c>
      <c r="Y23" s="69" t="s">
        <v>31</v>
      </c>
      <c r="Z23" s="67">
        <f t="shared" si="7"/>
        <v>52500000.000000015</v>
      </c>
      <c r="AA23" s="65"/>
      <c r="AB23" s="154">
        <f t="shared" si="8"/>
        <v>52500000</v>
      </c>
      <c r="AC23" s="47"/>
      <c r="AD23" s="47"/>
      <c r="AE23" s="47"/>
    </row>
    <row r="24" spans="1:31" s="2" customFormat="1" ht="21" customHeight="1" x14ac:dyDescent="0.2">
      <c r="B24" s="48"/>
      <c r="C24" s="300" t="s">
        <v>118</v>
      </c>
      <c r="D24" s="60" t="s">
        <v>30</v>
      </c>
      <c r="E24" s="61" t="str">
        <f t="shared" si="3"/>
        <v>創設</v>
      </c>
      <c r="F24" s="62" t="str">
        <f t="shared" si="3"/>
        <v>ユニット型</v>
      </c>
      <c r="G24" s="63">
        <f t="shared" si="3"/>
        <v>80</v>
      </c>
      <c r="H24" s="353"/>
      <c r="I24" s="354"/>
      <c r="J24" s="354"/>
      <c r="K24" s="355"/>
      <c r="L24" s="54">
        <f t="shared" si="4"/>
        <v>4180000</v>
      </c>
      <c r="M24" s="55" t="s">
        <v>31</v>
      </c>
      <c r="N24" s="56" t="s">
        <v>32</v>
      </c>
      <c r="O24" s="147">
        <f>B29</f>
        <v>70</v>
      </c>
      <c r="P24" s="55" t="s">
        <v>33</v>
      </c>
      <c r="Q24" s="56" t="s">
        <v>32</v>
      </c>
      <c r="R24" s="148">
        <f t="shared" si="5"/>
        <v>80</v>
      </c>
      <c r="S24" s="55" t="s">
        <v>35</v>
      </c>
      <c r="T24" s="64" t="s">
        <v>32</v>
      </c>
      <c r="U24" s="361">
        <f t="shared" si="6"/>
        <v>0</v>
      </c>
      <c r="V24" s="362"/>
      <c r="W24" s="56" t="s">
        <v>36</v>
      </c>
      <c r="X24" s="149">
        <f>L24*(O24*0.01)*R24</f>
        <v>234080000.00000003</v>
      </c>
      <c r="Y24" s="57" t="s">
        <v>31</v>
      </c>
      <c r="Z24" s="54">
        <f t="shared" si="7"/>
        <v>234080000.00000003</v>
      </c>
      <c r="AA24" s="65"/>
      <c r="AB24" s="150">
        <f t="shared" si="8"/>
        <v>234080000</v>
      </c>
      <c r="AC24" s="47"/>
      <c r="AD24" s="47"/>
      <c r="AE24" s="47"/>
    </row>
    <row r="25" spans="1:31" s="2" customFormat="1" ht="21" customHeight="1" x14ac:dyDescent="0.2">
      <c r="B25" s="48"/>
      <c r="C25" s="301"/>
      <c r="D25" s="60" t="s">
        <v>37</v>
      </c>
      <c r="E25" s="39" t="str">
        <f t="shared" si="3"/>
        <v>創設</v>
      </c>
      <c r="F25" s="40" t="str">
        <f t="shared" si="3"/>
        <v>ユニット型</v>
      </c>
      <c r="G25" s="66">
        <f t="shared" si="3"/>
        <v>10</v>
      </c>
      <c r="H25" s="353"/>
      <c r="I25" s="354"/>
      <c r="J25" s="354"/>
      <c r="K25" s="355"/>
      <c r="L25" s="67">
        <f t="shared" si="4"/>
        <v>4180000</v>
      </c>
      <c r="M25" s="68" t="s">
        <v>31</v>
      </c>
      <c r="N25" s="64" t="s">
        <v>32</v>
      </c>
      <c r="O25" s="151">
        <f>B29</f>
        <v>70</v>
      </c>
      <c r="P25" s="68" t="s">
        <v>33</v>
      </c>
      <c r="Q25" s="64" t="s">
        <v>32</v>
      </c>
      <c r="R25" s="152">
        <f t="shared" si="5"/>
        <v>10</v>
      </c>
      <c r="S25" s="68" t="s">
        <v>35</v>
      </c>
      <c r="T25" s="56" t="s">
        <v>32</v>
      </c>
      <c r="U25" s="363">
        <f t="shared" si="6"/>
        <v>0</v>
      </c>
      <c r="V25" s="364"/>
      <c r="W25" s="64" t="s">
        <v>36</v>
      </c>
      <c r="X25" s="153">
        <f>L25*(O25*0.01)*R25</f>
        <v>29260000.000000004</v>
      </c>
      <c r="Y25" s="69" t="s">
        <v>31</v>
      </c>
      <c r="Z25" s="67">
        <f t="shared" si="7"/>
        <v>29260000.000000004</v>
      </c>
      <c r="AA25" s="65"/>
      <c r="AB25" s="154">
        <f t="shared" si="8"/>
        <v>29260000</v>
      </c>
      <c r="AC25" s="47"/>
      <c r="AD25" s="47"/>
      <c r="AE25" s="47"/>
    </row>
    <row r="26" spans="1:31" s="2" customFormat="1" ht="21" customHeight="1" x14ac:dyDescent="0.2">
      <c r="B26" s="239">
        <v>8</v>
      </c>
      <c r="C26" s="282"/>
      <c r="D26" s="305"/>
      <c r="E26" s="39"/>
      <c r="F26" s="40"/>
      <c r="G26" s="71"/>
      <c r="H26" s="353"/>
      <c r="I26" s="354"/>
      <c r="J26" s="354"/>
      <c r="K26" s="355"/>
      <c r="L26" s="67">
        <f t="shared" si="4"/>
        <v>0</v>
      </c>
      <c r="M26" s="68" t="s">
        <v>31</v>
      </c>
      <c r="N26" s="64" t="s">
        <v>32</v>
      </c>
      <c r="O26" s="151">
        <f>B29</f>
        <v>70</v>
      </c>
      <c r="P26" s="68" t="s">
        <v>33</v>
      </c>
      <c r="Q26" s="64" t="s">
        <v>32</v>
      </c>
      <c r="R26" s="152">
        <f t="shared" si="5"/>
        <v>0</v>
      </c>
      <c r="S26" s="68" t="s">
        <v>35</v>
      </c>
      <c r="T26" s="64" t="s">
        <v>32</v>
      </c>
      <c r="U26" s="361">
        <f t="shared" si="6"/>
        <v>0</v>
      </c>
      <c r="V26" s="362"/>
      <c r="W26" s="64" t="s">
        <v>36</v>
      </c>
      <c r="X26" s="153">
        <f>L26*(O26*0.01)*R26*U26</f>
        <v>0</v>
      </c>
      <c r="Y26" s="69" t="s">
        <v>31</v>
      </c>
      <c r="Z26" s="67">
        <f t="shared" si="7"/>
        <v>0</v>
      </c>
      <c r="AA26" s="65"/>
      <c r="AB26" s="154">
        <f t="shared" si="8"/>
        <v>0</v>
      </c>
      <c r="AC26" s="47"/>
      <c r="AD26" s="47"/>
      <c r="AE26" s="47"/>
    </row>
    <row r="27" spans="1:31" s="2" customFormat="1" ht="21" customHeight="1" x14ac:dyDescent="0.2">
      <c r="B27" s="48" t="s">
        <v>42</v>
      </c>
      <c r="C27" s="306" t="s">
        <v>43</v>
      </c>
      <c r="D27" s="306"/>
      <c r="E27" s="72"/>
      <c r="F27" s="72"/>
      <c r="G27" s="135">
        <f>G16</f>
        <v>90</v>
      </c>
      <c r="H27" s="353"/>
      <c r="I27" s="354"/>
      <c r="J27" s="354"/>
      <c r="K27" s="355"/>
      <c r="L27" s="67">
        <f t="shared" ref="L27:L28" si="9">L16</f>
        <v>100000</v>
      </c>
      <c r="M27" s="68" t="s">
        <v>31</v>
      </c>
      <c r="N27" s="64" t="s">
        <v>32</v>
      </c>
      <c r="O27" s="151">
        <f>B29</f>
        <v>70</v>
      </c>
      <c r="P27" s="68" t="s">
        <v>33</v>
      </c>
      <c r="Q27" s="64" t="s">
        <v>32</v>
      </c>
      <c r="R27" s="152">
        <f t="shared" si="5"/>
        <v>90</v>
      </c>
      <c r="S27" s="68" t="s">
        <v>35</v>
      </c>
      <c r="T27" s="64" t="s">
        <v>32</v>
      </c>
      <c r="U27" s="361">
        <f t="shared" si="6"/>
        <v>1.5</v>
      </c>
      <c r="V27" s="362"/>
      <c r="W27" s="64" t="s">
        <v>36</v>
      </c>
      <c r="X27" s="153">
        <f>L27*(O27*0.01)*R27*U27</f>
        <v>9450000</v>
      </c>
      <c r="Y27" s="69" t="s">
        <v>31</v>
      </c>
      <c r="Z27" s="155">
        <f t="shared" si="7"/>
        <v>9450000</v>
      </c>
      <c r="AA27" s="65"/>
      <c r="AB27" s="154">
        <f t="shared" si="8"/>
        <v>9450000</v>
      </c>
      <c r="AC27" s="47"/>
      <c r="AD27" s="47"/>
      <c r="AE27" s="47"/>
    </row>
    <row r="28" spans="1:31" s="2" customFormat="1" ht="21" customHeight="1" thickBot="1" x14ac:dyDescent="0.25">
      <c r="A28" s="6"/>
      <c r="B28" s="74" t="s">
        <v>44</v>
      </c>
      <c r="C28" s="264" t="s">
        <v>45</v>
      </c>
      <c r="D28" s="265"/>
      <c r="E28" s="75" t="str">
        <f>E17</f>
        <v>創設</v>
      </c>
      <c r="F28" s="75" t="str">
        <f>F17</f>
        <v>大規模型</v>
      </c>
      <c r="G28" s="76"/>
      <c r="H28" s="356"/>
      <c r="I28" s="357"/>
      <c r="J28" s="357"/>
      <c r="K28" s="358"/>
      <c r="L28" s="77">
        <f t="shared" si="9"/>
        <v>27000000</v>
      </c>
      <c r="M28" s="78" t="s">
        <v>31</v>
      </c>
      <c r="N28" s="79" t="s">
        <v>32</v>
      </c>
      <c r="O28" s="157">
        <f>B29</f>
        <v>70</v>
      </c>
      <c r="P28" s="78" t="s">
        <v>46</v>
      </c>
      <c r="Q28" s="338"/>
      <c r="R28" s="414"/>
      <c r="S28" s="415"/>
      <c r="T28" s="338"/>
      <c r="U28" s="414"/>
      <c r="V28" s="415"/>
      <c r="W28" s="79" t="s">
        <v>36</v>
      </c>
      <c r="X28" s="158">
        <f>L28*(O28*0.01)</f>
        <v>18900000</v>
      </c>
      <c r="Y28" s="80" t="s">
        <v>31</v>
      </c>
      <c r="Z28" s="77">
        <f t="shared" si="7"/>
        <v>18900000</v>
      </c>
      <c r="AA28" s="170"/>
      <c r="AB28" s="159">
        <f t="shared" si="8"/>
        <v>18900000</v>
      </c>
      <c r="AC28" s="47"/>
      <c r="AD28" s="47"/>
      <c r="AE28" s="47"/>
    </row>
    <row r="29" spans="1:31" s="2" customFormat="1" ht="21" customHeight="1" x14ac:dyDescent="0.2">
      <c r="B29" s="160">
        <v>70</v>
      </c>
      <c r="C29" s="341" t="s">
        <v>47</v>
      </c>
      <c r="D29" s="342"/>
      <c r="E29" s="342"/>
      <c r="F29" s="342"/>
      <c r="G29" s="342"/>
      <c r="H29" s="161">
        <v>1143333331</v>
      </c>
      <c r="I29" s="162">
        <v>1013959543</v>
      </c>
      <c r="J29" s="272"/>
      <c r="K29" s="272"/>
      <c r="L29" s="344"/>
      <c r="M29" s="417"/>
      <c r="N29" s="417"/>
      <c r="O29" s="417"/>
      <c r="P29" s="417"/>
      <c r="Q29" s="417"/>
      <c r="R29" s="417"/>
      <c r="S29" s="417"/>
      <c r="T29" s="417"/>
      <c r="U29" s="417"/>
      <c r="V29" s="417"/>
      <c r="W29" s="417"/>
      <c r="X29" s="409"/>
      <c r="Y29" s="410"/>
      <c r="Z29" s="367"/>
      <c r="AA29" s="331"/>
      <c r="AB29" s="406"/>
      <c r="AC29" s="136"/>
      <c r="AD29" s="335"/>
      <c r="AE29" s="335"/>
    </row>
    <row r="30" spans="1:31" s="2" customFormat="1" ht="21" customHeight="1" thickBot="1" x14ac:dyDescent="0.25">
      <c r="B30" s="74" t="s">
        <v>33</v>
      </c>
      <c r="C30" s="336" t="s">
        <v>48</v>
      </c>
      <c r="D30" s="337"/>
      <c r="E30" s="337"/>
      <c r="F30" s="337"/>
      <c r="G30" s="337"/>
      <c r="H30" s="182">
        <v>38111112</v>
      </c>
      <c r="I30" s="163">
        <v>6351852</v>
      </c>
      <c r="J30" s="416"/>
      <c r="K30" s="343"/>
      <c r="L30" s="411"/>
      <c r="M30" s="418"/>
      <c r="N30" s="418"/>
      <c r="O30" s="418"/>
      <c r="P30" s="418"/>
      <c r="Q30" s="418"/>
      <c r="R30" s="418"/>
      <c r="S30" s="418"/>
      <c r="T30" s="418"/>
      <c r="U30" s="418"/>
      <c r="V30" s="418"/>
      <c r="W30" s="418"/>
      <c r="X30" s="411"/>
      <c r="Y30" s="410"/>
      <c r="Z30" s="412"/>
      <c r="AA30" s="332"/>
      <c r="AB30" s="413"/>
      <c r="AC30" s="136"/>
      <c r="AD30" s="335"/>
      <c r="AE30" s="335"/>
    </row>
    <row r="31" spans="1:31" s="2" customFormat="1" ht="21" customHeight="1" thickBot="1" x14ac:dyDescent="0.25">
      <c r="B31" s="83"/>
      <c r="C31" s="349" t="s">
        <v>49</v>
      </c>
      <c r="D31" s="349"/>
      <c r="E31" s="349"/>
      <c r="F31" s="349"/>
      <c r="G31" s="349"/>
      <c r="H31" s="183">
        <f>SUM(H29:H30)</f>
        <v>1181444443</v>
      </c>
      <c r="I31" s="181">
        <f>SUM(I29:I30)</f>
        <v>1020311395</v>
      </c>
      <c r="J31" s="184"/>
      <c r="K31" s="166">
        <f>H31-J31</f>
        <v>1181444443</v>
      </c>
      <c r="L31" s="419"/>
      <c r="M31" s="420"/>
      <c r="N31" s="420"/>
      <c r="O31" s="420"/>
      <c r="P31" s="420"/>
      <c r="Q31" s="420"/>
      <c r="R31" s="420"/>
      <c r="S31" s="420"/>
      <c r="T31" s="420"/>
      <c r="U31" s="420"/>
      <c r="V31" s="420"/>
      <c r="W31" s="420"/>
      <c r="X31" s="167">
        <f>SUM(X22:X28)</f>
        <v>764190000.00000012</v>
      </c>
      <c r="Y31" s="85" t="s">
        <v>31</v>
      </c>
      <c r="Z31" s="168">
        <f>MIN(K31,X31)</f>
        <v>764190000.00000012</v>
      </c>
      <c r="AA31" s="86"/>
      <c r="AB31" s="169">
        <f>MIN(ROUNDDOWN(Z31-AA31,-3),SUM(AB22:AB28))</f>
        <v>764190000</v>
      </c>
      <c r="AC31" s="47"/>
      <c r="AD31" s="47"/>
      <c r="AE31" s="47"/>
    </row>
    <row r="32" spans="1:31" s="2" customFormat="1" ht="15" customHeight="1" thickBot="1" x14ac:dyDescent="0.25">
      <c r="B32" s="87"/>
      <c r="C32" s="132"/>
      <c r="D32" s="132"/>
      <c r="E32" s="132"/>
      <c r="F32" s="132"/>
      <c r="G32" s="132"/>
      <c r="H32" s="89"/>
      <c r="I32" s="89"/>
      <c r="J32" s="89"/>
      <c r="K32" s="89"/>
      <c r="L32" s="136"/>
      <c r="M32" s="136"/>
      <c r="N32" s="136"/>
      <c r="O32" s="136"/>
      <c r="P32" s="136"/>
      <c r="Q32" s="136"/>
      <c r="R32" s="136"/>
      <c r="S32" s="136"/>
      <c r="T32" s="136"/>
      <c r="U32" s="136"/>
      <c r="V32" s="136"/>
      <c r="W32" s="136"/>
      <c r="X32" s="136"/>
      <c r="Y32" s="136"/>
      <c r="Z32" s="90"/>
      <c r="AA32" s="91"/>
      <c r="AB32" s="47"/>
      <c r="AC32" s="47"/>
      <c r="AD32" s="47"/>
      <c r="AE32" s="47"/>
    </row>
    <row r="33" spans="1:31" s="2" customFormat="1" ht="21" customHeight="1" x14ac:dyDescent="0.2">
      <c r="B33" s="36"/>
      <c r="C33" s="37" t="s">
        <v>108</v>
      </c>
      <c r="D33" s="38" t="s">
        <v>30</v>
      </c>
      <c r="E33" s="92" t="str">
        <f t="shared" ref="E33:G36" si="10">E22</f>
        <v>創設</v>
      </c>
      <c r="F33" s="93" t="str">
        <f t="shared" si="10"/>
        <v>ユニット型</v>
      </c>
      <c r="G33" s="137">
        <f t="shared" si="10"/>
        <v>80</v>
      </c>
      <c r="H33" s="350" t="s">
        <v>112</v>
      </c>
      <c r="I33" s="351"/>
      <c r="J33" s="351"/>
      <c r="K33" s="352"/>
      <c r="L33" s="42">
        <f t="shared" ref="L33:L39" si="11">L22</f>
        <v>5000000</v>
      </c>
      <c r="M33" s="43" t="s">
        <v>31</v>
      </c>
      <c r="N33" s="44" t="s">
        <v>32</v>
      </c>
      <c r="O33" s="143">
        <f>B40</f>
        <v>5</v>
      </c>
      <c r="P33" s="43" t="s">
        <v>33</v>
      </c>
      <c r="Q33" s="44" t="s">
        <v>32</v>
      </c>
      <c r="R33" s="144">
        <f t="shared" ref="R33:R38" si="12">G33</f>
        <v>80</v>
      </c>
      <c r="S33" s="43" t="s">
        <v>35</v>
      </c>
      <c r="T33" s="44" t="s">
        <v>32</v>
      </c>
      <c r="U33" s="359">
        <f t="shared" ref="U33:U38" si="13">U22</f>
        <v>1.5</v>
      </c>
      <c r="V33" s="360"/>
      <c r="W33" s="44" t="s">
        <v>36</v>
      </c>
      <c r="X33" s="145">
        <f>L33*(O33*0.01)*R33*U33</f>
        <v>30000000</v>
      </c>
      <c r="Y33" s="45" t="s">
        <v>31</v>
      </c>
      <c r="Z33" s="42">
        <f t="shared" ref="Z33:Z39" si="14">X33</f>
        <v>30000000</v>
      </c>
      <c r="AA33" s="46"/>
      <c r="AB33" s="146">
        <f t="shared" ref="AB33:AB39" si="15">ROUNDDOWN(Z33-AA33,-3)</f>
        <v>30000000</v>
      </c>
      <c r="AC33" s="47"/>
      <c r="AD33" s="47"/>
      <c r="AE33" s="47"/>
    </row>
    <row r="34" spans="1:31" s="2" customFormat="1" ht="21" customHeight="1" x14ac:dyDescent="0.2">
      <c r="B34" s="48"/>
      <c r="C34" s="94" t="s">
        <v>108</v>
      </c>
      <c r="D34" s="60" t="s">
        <v>37</v>
      </c>
      <c r="E34" s="39" t="str">
        <f t="shared" si="10"/>
        <v>創設</v>
      </c>
      <c r="F34" s="40" t="str">
        <f t="shared" si="10"/>
        <v>ユニット型</v>
      </c>
      <c r="G34" s="71">
        <f t="shared" si="10"/>
        <v>10</v>
      </c>
      <c r="H34" s="353"/>
      <c r="I34" s="354"/>
      <c r="J34" s="354"/>
      <c r="K34" s="355"/>
      <c r="L34" s="67">
        <f t="shared" si="11"/>
        <v>5000000</v>
      </c>
      <c r="M34" s="68" t="s">
        <v>31</v>
      </c>
      <c r="N34" s="64" t="s">
        <v>32</v>
      </c>
      <c r="O34" s="151">
        <f>B40</f>
        <v>5</v>
      </c>
      <c r="P34" s="68" t="s">
        <v>33</v>
      </c>
      <c r="Q34" s="64" t="s">
        <v>32</v>
      </c>
      <c r="R34" s="152">
        <f t="shared" si="12"/>
        <v>10</v>
      </c>
      <c r="S34" s="68" t="s">
        <v>35</v>
      </c>
      <c r="T34" s="64" t="s">
        <v>32</v>
      </c>
      <c r="U34" s="361">
        <f t="shared" si="13"/>
        <v>1.5</v>
      </c>
      <c r="V34" s="362"/>
      <c r="W34" s="64" t="s">
        <v>36</v>
      </c>
      <c r="X34" s="153">
        <f>L34*(O34*0.01)*R34*U34</f>
        <v>3750000</v>
      </c>
      <c r="Y34" s="69" t="s">
        <v>31</v>
      </c>
      <c r="Z34" s="67">
        <f t="shared" si="14"/>
        <v>3750000</v>
      </c>
      <c r="AA34" s="65"/>
      <c r="AB34" s="154">
        <f t="shared" si="15"/>
        <v>3750000</v>
      </c>
      <c r="AC34" s="47"/>
      <c r="AD34" s="47"/>
      <c r="AE34" s="47"/>
    </row>
    <row r="35" spans="1:31" s="2" customFormat="1" ht="21" customHeight="1" x14ac:dyDescent="0.2">
      <c r="B35" s="48"/>
      <c r="C35" s="300" t="s">
        <v>118</v>
      </c>
      <c r="D35" s="60" t="s">
        <v>30</v>
      </c>
      <c r="E35" s="61" t="str">
        <f t="shared" si="10"/>
        <v>創設</v>
      </c>
      <c r="F35" s="62" t="str">
        <f t="shared" si="10"/>
        <v>ユニット型</v>
      </c>
      <c r="G35" s="63">
        <f t="shared" si="10"/>
        <v>80</v>
      </c>
      <c r="H35" s="353"/>
      <c r="I35" s="354"/>
      <c r="J35" s="354"/>
      <c r="K35" s="355"/>
      <c r="L35" s="54">
        <f t="shared" si="11"/>
        <v>4180000</v>
      </c>
      <c r="M35" s="55" t="s">
        <v>31</v>
      </c>
      <c r="N35" s="56" t="s">
        <v>32</v>
      </c>
      <c r="O35" s="147">
        <f>B40</f>
        <v>5</v>
      </c>
      <c r="P35" s="55" t="s">
        <v>33</v>
      </c>
      <c r="Q35" s="56" t="s">
        <v>32</v>
      </c>
      <c r="R35" s="148">
        <f t="shared" si="12"/>
        <v>80</v>
      </c>
      <c r="S35" s="55" t="s">
        <v>35</v>
      </c>
      <c r="T35" s="64" t="s">
        <v>32</v>
      </c>
      <c r="U35" s="361">
        <f t="shared" si="13"/>
        <v>0</v>
      </c>
      <c r="V35" s="362"/>
      <c r="W35" s="56" t="s">
        <v>36</v>
      </c>
      <c r="X35" s="149">
        <f>L35*(O35*0.01)*R35</f>
        <v>16720000</v>
      </c>
      <c r="Y35" s="57" t="s">
        <v>31</v>
      </c>
      <c r="Z35" s="54">
        <f t="shared" si="14"/>
        <v>16720000</v>
      </c>
      <c r="AA35" s="65"/>
      <c r="AB35" s="150">
        <f t="shared" si="15"/>
        <v>16720000</v>
      </c>
      <c r="AC35" s="47"/>
      <c r="AD35" s="47"/>
      <c r="AE35" s="47"/>
    </row>
    <row r="36" spans="1:31" s="2" customFormat="1" ht="21" customHeight="1" x14ac:dyDescent="0.2">
      <c r="B36" s="48"/>
      <c r="C36" s="301"/>
      <c r="D36" s="60" t="s">
        <v>37</v>
      </c>
      <c r="E36" s="39" t="str">
        <f t="shared" si="10"/>
        <v>創設</v>
      </c>
      <c r="F36" s="40" t="str">
        <f t="shared" si="10"/>
        <v>ユニット型</v>
      </c>
      <c r="G36" s="66">
        <f t="shared" si="10"/>
        <v>10</v>
      </c>
      <c r="H36" s="353"/>
      <c r="I36" s="354"/>
      <c r="J36" s="354"/>
      <c r="K36" s="355"/>
      <c r="L36" s="67">
        <f t="shared" si="11"/>
        <v>4180000</v>
      </c>
      <c r="M36" s="68" t="s">
        <v>31</v>
      </c>
      <c r="N36" s="64" t="s">
        <v>32</v>
      </c>
      <c r="O36" s="151">
        <f>B40</f>
        <v>5</v>
      </c>
      <c r="P36" s="68" t="s">
        <v>33</v>
      </c>
      <c r="Q36" s="64" t="s">
        <v>32</v>
      </c>
      <c r="R36" s="152">
        <f t="shared" si="12"/>
        <v>10</v>
      </c>
      <c r="S36" s="68" t="s">
        <v>35</v>
      </c>
      <c r="T36" s="56" t="s">
        <v>32</v>
      </c>
      <c r="U36" s="363">
        <f t="shared" si="13"/>
        <v>0</v>
      </c>
      <c r="V36" s="364"/>
      <c r="W36" s="64" t="s">
        <v>36</v>
      </c>
      <c r="X36" s="153">
        <f>L36*(O36*0.01)*R36</f>
        <v>2090000</v>
      </c>
      <c r="Y36" s="69" t="s">
        <v>31</v>
      </c>
      <c r="Z36" s="67">
        <f t="shared" si="14"/>
        <v>2090000</v>
      </c>
      <c r="AA36" s="65"/>
      <c r="AB36" s="154">
        <f t="shared" si="15"/>
        <v>2090000</v>
      </c>
      <c r="AC36" s="47"/>
      <c r="AD36" s="47"/>
      <c r="AE36" s="47"/>
    </row>
    <row r="37" spans="1:31" s="2" customFormat="1" ht="21" customHeight="1" x14ac:dyDescent="0.2">
      <c r="B37" s="239">
        <v>9</v>
      </c>
      <c r="C37" s="282"/>
      <c r="D37" s="305"/>
      <c r="E37" s="39"/>
      <c r="F37" s="40"/>
      <c r="G37" s="71"/>
      <c r="H37" s="353"/>
      <c r="I37" s="354"/>
      <c r="J37" s="354"/>
      <c r="K37" s="355"/>
      <c r="L37" s="67">
        <f t="shared" si="11"/>
        <v>0</v>
      </c>
      <c r="M37" s="68" t="s">
        <v>31</v>
      </c>
      <c r="N37" s="64" t="s">
        <v>32</v>
      </c>
      <c r="O37" s="151">
        <f>B40</f>
        <v>5</v>
      </c>
      <c r="P37" s="68" t="s">
        <v>33</v>
      </c>
      <c r="Q37" s="64" t="s">
        <v>32</v>
      </c>
      <c r="R37" s="152">
        <f t="shared" si="12"/>
        <v>0</v>
      </c>
      <c r="S37" s="68" t="s">
        <v>35</v>
      </c>
      <c r="T37" s="64" t="s">
        <v>32</v>
      </c>
      <c r="U37" s="361">
        <f t="shared" si="13"/>
        <v>0</v>
      </c>
      <c r="V37" s="362"/>
      <c r="W37" s="64" t="s">
        <v>36</v>
      </c>
      <c r="X37" s="153">
        <f>L37*(O37*0.01)*R37*U37</f>
        <v>0</v>
      </c>
      <c r="Y37" s="69" t="s">
        <v>31</v>
      </c>
      <c r="Z37" s="67">
        <f t="shared" si="14"/>
        <v>0</v>
      </c>
      <c r="AA37" s="65"/>
      <c r="AB37" s="154">
        <f t="shared" si="15"/>
        <v>0</v>
      </c>
      <c r="AC37" s="47"/>
      <c r="AD37" s="47"/>
      <c r="AE37" s="47"/>
    </row>
    <row r="38" spans="1:31" s="2" customFormat="1" ht="21" customHeight="1" x14ac:dyDescent="0.2">
      <c r="B38" s="48" t="s">
        <v>42</v>
      </c>
      <c r="C38" s="306" t="s">
        <v>43</v>
      </c>
      <c r="D38" s="306"/>
      <c r="E38" s="72"/>
      <c r="F38" s="72"/>
      <c r="G38" s="135">
        <f>G27</f>
        <v>90</v>
      </c>
      <c r="H38" s="353"/>
      <c r="I38" s="354"/>
      <c r="J38" s="354"/>
      <c r="K38" s="355"/>
      <c r="L38" s="67">
        <f t="shared" si="11"/>
        <v>100000</v>
      </c>
      <c r="M38" s="68" t="s">
        <v>31</v>
      </c>
      <c r="N38" s="64" t="s">
        <v>32</v>
      </c>
      <c r="O38" s="151">
        <f>B40</f>
        <v>5</v>
      </c>
      <c r="P38" s="68" t="s">
        <v>33</v>
      </c>
      <c r="Q38" s="64" t="s">
        <v>32</v>
      </c>
      <c r="R38" s="152">
        <f t="shared" si="12"/>
        <v>90</v>
      </c>
      <c r="S38" s="68" t="s">
        <v>35</v>
      </c>
      <c r="T38" s="64" t="s">
        <v>32</v>
      </c>
      <c r="U38" s="361">
        <f t="shared" si="13"/>
        <v>1.5</v>
      </c>
      <c r="V38" s="362"/>
      <c r="W38" s="64" t="s">
        <v>36</v>
      </c>
      <c r="X38" s="153">
        <f>L38*(O38*0.01)*R38*U38</f>
        <v>675000</v>
      </c>
      <c r="Y38" s="69" t="s">
        <v>31</v>
      </c>
      <c r="Z38" s="155">
        <f t="shared" si="14"/>
        <v>675000</v>
      </c>
      <c r="AA38" s="65"/>
      <c r="AB38" s="154">
        <f t="shared" si="15"/>
        <v>675000</v>
      </c>
      <c r="AC38" s="47"/>
      <c r="AD38" s="47"/>
      <c r="AE38" s="47"/>
    </row>
    <row r="39" spans="1:31" s="2" customFormat="1" ht="21" customHeight="1" thickBot="1" x14ac:dyDescent="0.25">
      <c r="A39" s="6"/>
      <c r="B39" s="74" t="s">
        <v>44</v>
      </c>
      <c r="C39" s="264" t="s">
        <v>45</v>
      </c>
      <c r="D39" s="265"/>
      <c r="E39" s="75" t="str">
        <f>E28</f>
        <v>創設</v>
      </c>
      <c r="F39" s="75" t="str">
        <f>F28</f>
        <v>大規模型</v>
      </c>
      <c r="G39" s="76"/>
      <c r="H39" s="356"/>
      <c r="I39" s="357"/>
      <c r="J39" s="357"/>
      <c r="K39" s="358"/>
      <c r="L39" s="77">
        <f t="shared" si="11"/>
        <v>27000000</v>
      </c>
      <c r="M39" s="78" t="s">
        <v>31</v>
      </c>
      <c r="N39" s="79" t="s">
        <v>32</v>
      </c>
      <c r="O39" s="157">
        <f>B40</f>
        <v>5</v>
      </c>
      <c r="P39" s="78" t="s">
        <v>46</v>
      </c>
      <c r="Q39" s="338"/>
      <c r="R39" s="414"/>
      <c r="S39" s="415"/>
      <c r="T39" s="338"/>
      <c r="U39" s="414"/>
      <c r="V39" s="415"/>
      <c r="W39" s="79" t="s">
        <v>36</v>
      </c>
      <c r="X39" s="158">
        <f>L39*(O39*0.01)</f>
        <v>1350000</v>
      </c>
      <c r="Y39" s="80" t="s">
        <v>31</v>
      </c>
      <c r="Z39" s="77">
        <f t="shared" si="14"/>
        <v>1350000</v>
      </c>
      <c r="AA39" s="170"/>
      <c r="AB39" s="159">
        <f t="shared" si="15"/>
        <v>1350000</v>
      </c>
      <c r="AC39" s="47"/>
      <c r="AD39" s="47"/>
      <c r="AE39" s="47"/>
    </row>
    <row r="40" spans="1:31" s="2" customFormat="1" ht="21" customHeight="1" x14ac:dyDescent="0.2">
      <c r="B40" s="160">
        <v>5</v>
      </c>
      <c r="C40" s="341" t="s">
        <v>47</v>
      </c>
      <c r="D40" s="342"/>
      <c r="E40" s="342"/>
      <c r="F40" s="342"/>
      <c r="G40" s="342"/>
      <c r="H40" s="161">
        <v>81666667</v>
      </c>
      <c r="I40" s="162">
        <v>72425682</v>
      </c>
      <c r="J40" s="272"/>
      <c r="K40" s="272"/>
      <c r="L40" s="344"/>
      <c r="M40" s="417"/>
      <c r="N40" s="417"/>
      <c r="O40" s="417"/>
      <c r="P40" s="417"/>
      <c r="Q40" s="417"/>
      <c r="R40" s="417"/>
      <c r="S40" s="417"/>
      <c r="T40" s="417"/>
      <c r="U40" s="417"/>
      <c r="V40" s="417"/>
      <c r="W40" s="417"/>
      <c r="X40" s="409"/>
      <c r="Y40" s="410"/>
      <c r="Z40" s="367"/>
      <c r="AA40" s="331"/>
      <c r="AB40" s="406"/>
      <c r="AC40" s="136"/>
      <c r="AD40" s="335"/>
      <c r="AE40" s="335"/>
    </row>
    <row r="41" spans="1:31" s="2" customFormat="1" ht="21" customHeight="1" thickBot="1" x14ac:dyDescent="0.25">
      <c r="B41" s="74" t="s">
        <v>33</v>
      </c>
      <c r="C41" s="336" t="s">
        <v>48</v>
      </c>
      <c r="D41" s="337"/>
      <c r="E41" s="337"/>
      <c r="F41" s="337"/>
      <c r="G41" s="337"/>
      <c r="H41" s="182">
        <v>2722221</v>
      </c>
      <c r="I41" s="163">
        <v>453703</v>
      </c>
      <c r="J41" s="416"/>
      <c r="K41" s="343"/>
      <c r="L41" s="411"/>
      <c r="M41" s="418"/>
      <c r="N41" s="418"/>
      <c r="O41" s="418"/>
      <c r="P41" s="418"/>
      <c r="Q41" s="418"/>
      <c r="R41" s="418"/>
      <c r="S41" s="418"/>
      <c r="T41" s="418"/>
      <c r="U41" s="418"/>
      <c r="V41" s="418"/>
      <c r="W41" s="418"/>
      <c r="X41" s="411"/>
      <c r="Y41" s="410"/>
      <c r="Z41" s="412"/>
      <c r="AA41" s="332"/>
      <c r="AB41" s="413"/>
      <c r="AC41" s="136"/>
      <c r="AD41" s="335"/>
      <c r="AE41" s="335"/>
    </row>
    <row r="42" spans="1:31" s="2" customFormat="1" ht="21" customHeight="1" thickBot="1" x14ac:dyDescent="0.25">
      <c r="B42" s="83"/>
      <c r="C42" s="349" t="s">
        <v>49</v>
      </c>
      <c r="D42" s="349"/>
      <c r="E42" s="349"/>
      <c r="F42" s="349"/>
      <c r="G42" s="349"/>
      <c r="H42" s="183">
        <f>SUM(H40:H41)</f>
        <v>84388888</v>
      </c>
      <c r="I42" s="181">
        <f>SUM(I40:I41)</f>
        <v>72879385</v>
      </c>
      <c r="J42" s="184"/>
      <c r="K42" s="166">
        <f>H42-J42</f>
        <v>84388888</v>
      </c>
      <c r="L42" s="419"/>
      <c r="M42" s="420"/>
      <c r="N42" s="420"/>
      <c r="O42" s="420"/>
      <c r="P42" s="420"/>
      <c r="Q42" s="420"/>
      <c r="R42" s="420"/>
      <c r="S42" s="420"/>
      <c r="T42" s="420"/>
      <c r="U42" s="420"/>
      <c r="V42" s="420"/>
      <c r="W42" s="420"/>
      <c r="X42" s="167">
        <f>SUM(X33:X39)</f>
        <v>54585000</v>
      </c>
      <c r="Y42" s="85" t="s">
        <v>31</v>
      </c>
      <c r="Z42" s="168">
        <f>MIN(K42,X42)</f>
        <v>54585000</v>
      </c>
      <c r="AA42" s="86"/>
      <c r="AB42" s="169">
        <f>MIN(ROUNDDOWN(Z42-AA42,-3),SUM(AB33:AB39))</f>
        <v>54585000</v>
      </c>
      <c r="AC42" s="47"/>
      <c r="AD42" s="47"/>
      <c r="AE42" s="47"/>
    </row>
    <row r="43" spans="1:31" s="2" customFormat="1" ht="27.75" customHeight="1" thickBot="1" x14ac:dyDescent="0.25">
      <c r="B43" s="95" t="s">
        <v>57</v>
      </c>
      <c r="C43" s="132"/>
      <c r="D43" s="132"/>
      <c r="E43" s="132"/>
      <c r="F43" s="132"/>
      <c r="G43" s="132"/>
      <c r="H43" s="89"/>
      <c r="I43" s="89"/>
      <c r="J43" s="89"/>
      <c r="K43" s="89"/>
      <c r="L43" s="136"/>
      <c r="M43" s="136"/>
      <c r="N43" s="136"/>
      <c r="O43" s="96"/>
      <c r="P43" s="97"/>
      <c r="Q43" s="7"/>
      <c r="R43" s="96"/>
      <c r="S43" s="96"/>
      <c r="T43" s="7"/>
      <c r="U43" s="96"/>
      <c r="V43" s="96"/>
      <c r="W43" s="96"/>
      <c r="X43" s="96"/>
      <c r="Y43" s="96"/>
      <c r="Z43" s="91"/>
      <c r="AA43" s="91"/>
      <c r="AB43" s="98"/>
      <c r="AC43" s="98"/>
      <c r="AD43" s="98"/>
      <c r="AE43" s="6"/>
    </row>
    <row r="44" spans="1:31" s="2" customFormat="1" ht="39" customHeight="1" x14ac:dyDescent="0.2">
      <c r="B44" s="310"/>
      <c r="C44" s="312" t="s">
        <v>6</v>
      </c>
      <c r="D44" s="313"/>
      <c r="E44" s="316" t="s">
        <v>7</v>
      </c>
      <c r="F44" s="317"/>
      <c r="G44" s="318" t="s">
        <v>8</v>
      </c>
      <c r="H44" s="15" t="s">
        <v>58</v>
      </c>
      <c r="I44" s="16" t="s">
        <v>10</v>
      </c>
      <c r="J44" s="17" t="s">
        <v>59</v>
      </c>
      <c r="K44" s="18" t="s">
        <v>12</v>
      </c>
      <c r="L44" s="320" t="s">
        <v>16</v>
      </c>
      <c r="M44" s="321"/>
      <c r="N44" s="322"/>
      <c r="O44" s="14"/>
      <c r="P44" s="99"/>
      <c r="Q44" s="96"/>
      <c r="R44" s="7"/>
      <c r="S44" s="7"/>
      <c r="T44" s="96"/>
      <c r="U44" s="7"/>
      <c r="V44" s="7"/>
      <c r="W44" s="7"/>
      <c r="X44" s="7"/>
      <c r="Y44" s="7"/>
      <c r="Z44" s="7"/>
      <c r="AA44" s="7"/>
      <c r="AB44" s="7"/>
      <c r="AC44" s="100"/>
      <c r="AD44" s="7"/>
      <c r="AE44" s="6"/>
    </row>
    <row r="45" spans="1:31" s="2" customFormat="1" ht="37.5" customHeight="1" thickBot="1" x14ac:dyDescent="0.25">
      <c r="B45" s="311"/>
      <c r="C45" s="314"/>
      <c r="D45" s="315"/>
      <c r="E45" s="101" t="s">
        <v>17</v>
      </c>
      <c r="F45" s="133" t="s">
        <v>61</v>
      </c>
      <c r="G45" s="319"/>
      <c r="H45" s="25" t="s">
        <v>19</v>
      </c>
      <c r="I45" s="26" t="s">
        <v>20</v>
      </c>
      <c r="J45" s="27" t="s">
        <v>21</v>
      </c>
      <c r="K45" s="28" t="s">
        <v>22</v>
      </c>
      <c r="L45" s="323" t="s">
        <v>98</v>
      </c>
      <c r="M45" s="324"/>
      <c r="N45" s="325"/>
      <c r="O45" s="14"/>
      <c r="P45" s="103"/>
      <c r="Q45" s="7"/>
      <c r="R45" s="7"/>
      <c r="S45" s="7"/>
      <c r="T45" s="7"/>
      <c r="U45" s="7"/>
      <c r="V45" s="7"/>
      <c r="W45" s="7"/>
      <c r="X45" s="7"/>
      <c r="Y45" s="7"/>
      <c r="Z45" s="7"/>
      <c r="AA45" s="7"/>
      <c r="AB45" s="7"/>
      <c r="AC45" s="100"/>
      <c r="AD45" s="7"/>
      <c r="AE45" s="6"/>
    </row>
    <row r="46" spans="1:31" s="2" customFormat="1" ht="21" customHeight="1" x14ac:dyDescent="0.2">
      <c r="B46" s="104"/>
      <c r="C46" s="37" t="s">
        <v>108</v>
      </c>
      <c r="D46" s="38" t="s">
        <v>30</v>
      </c>
      <c r="E46" s="39" t="str">
        <f t="shared" ref="E46:G49" si="16">E11</f>
        <v>創設</v>
      </c>
      <c r="F46" s="40" t="str">
        <f t="shared" si="16"/>
        <v>ユニット型</v>
      </c>
      <c r="G46" s="134">
        <f t="shared" si="16"/>
        <v>80</v>
      </c>
      <c r="H46" s="285"/>
      <c r="I46" s="286"/>
      <c r="J46" s="286"/>
      <c r="K46" s="287"/>
      <c r="L46" s="424">
        <f>AB11+AB22+AB33</f>
        <v>600000000</v>
      </c>
      <c r="M46" s="425"/>
      <c r="N46" s="426"/>
      <c r="O46" s="14"/>
      <c r="P46" s="97"/>
      <c r="Q46" s="7"/>
      <c r="R46" s="7"/>
      <c r="S46" s="7"/>
      <c r="T46" s="7"/>
      <c r="U46" s="7"/>
      <c r="V46" s="7"/>
      <c r="W46" s="7"/>
      <c r="X46" s="7"/>
      <c r="Y46" s="7"/>
      <c r="Z46" s="7"/>
      <c r="AA46" s="7"/>
      <c r="AB46" s="7"/>
      <c r="AC46" s="100"/>
      <c r="AD46" s="7"/>
      <c r="AE46" s="6"/>
    </row>
    <row r="47" spans="1:31" s="2" customFormat="1" ht="21" customHeight="1" x14ac:dyDescent="0.2">
      <c r="B47" s="104"/>
      <c r="C47" s="49" t="s">
        <v>108</v>
      </c>
      <c r="D47" s="50" t="s">
        <v>37</v>
      </c>
      <c r="E47" s="51" t="str">
        <f t="shared" si="16"/>
        <v>創設</v>
      </c>
      <c r="F47" s="52" t="str">
        <f t="shared" si="16"/>
        <v>ユニット型</v>
      </c>
      <c r="G47" s="53">
        <f t="shared" si="16"/>
        <v>10</v>
      </c>
      <c r="H47" s="288"/>
      <c r="I47" s="289"/>
      <c r="J47" s="289"/>
      <c r="K47" s="290"/>
      <c r="L47" s="297">
        <f>AB12+AB23+AB34</f>
        <v>75000000</v>
      </c>
      <c r="M47" s="298"/>
      <c r="N47" s="299"/>
      <c r="O47" s="14"/>
      <c r="P47" s="97"/>
      <c r="Q47" s="7"/>
      <c r="R47" s="7"/>
      <c r="S47" s="7"/>
      <c r="T47" s="7"/>
      <c r="U47" s="7"/>
      <c r="V47" s="7"/>
      <c r="W47" s="7"/>
      <c r="X47" s="7"/>
      <c r="Y47" s="7"/>
      <c r="Z47" s="7"/>
      <c r="AA47" s="7"/>
      <c r="AB47" s="7"/>
      <c r="AC47" s="100"/>
      <c r="AD47" s="7"/>
      <c r="AE47" s="6"/>
    </row>
    <row r="48" spans="1:31" s="2" customFormat="1" ht="21" customHeight="1" x14ac:dyDescent="0.2">
      <c r="B48" s="104"/>
      <c r="C48" s="300" t="s">
        <v>119</v>
      </c>
      <c r="D48" s="60" t="s">
        <v>30</v>
      </c>
      <c r="E48" s="61" t="str">
        <f t="shared" si="16"/>
        <v>創設</v>
      </c>
      <c r="F48" s="62" t="str">
        <f t="shared" si="16"/>
        <v>ユニット型</v>
      </c>
      <c r="G48" s="63">
        <f t="shared" si="16"/>
        <v>80</v>
      </c>
      <c r="H48" s="288"/>
      <c r="I48" s="289"/>
      <c r="J48" s="289"/>
      <c r="K48" s="290"/>
      <c r="L48" s="302">
        <f>AB13+AB24+AB35</f>
        <v>334400000</v>
      </c>
      <c r="M48" s="303"/>
      <c r="N48" s="304"/>
      <c r="O48" s="14"/>
      <c r="P48" s="97"/>
      <c r="Q48" s="7"/>
      <c r="R48" s="7"/>
      <c r="S48" s="7"/>
      <c r="T48" s="7"/>
      <c r="U48" s="7"/>
      <c r="V48" s="7"/>
      <c r="W48" s="7"/>
      <c r="X48" s="7"/>
      <c r="Y48" s="7"/>
      <c r="Z48" s="7"/>
      <c r="AA48" s="7"/>
      <c r="AB48" s="7"/>
      <c r="AC48" s="100"/>
      <c r="AD48" s="7"/>
      <c r="AE48" s="6"/>
    </row>
    <row r="49" spans="1:31" s="2" customFormat="1" ht="21" customHeight="1" x14ac:dyDescent="0.2">
      <c r="B49" s="104" t="s">
        <v>66</v>
      </c>
      <c r="C49" s="301"/>
      <c r="D49" s="60" t="s">
        <v>37</v>
      </c>
      <c r="E49" s="39" t="str">
        <f t="shared" si="16"/>
        <v>創設</v>
      </c>
      <c r="F49" s="40" t="str">
        <f t="shared" si="16"/>
        <v>ユニット型</v>
      </c>
      <c r="G49" s="66">
        <f t="shared" si="16"/>
        <v>10</v>
      </c>
      <c r="H49" s="288"/>
      <c r="I49" s="289"/>
      <c r="J49" s="289"/>
      <c r="K49" s="290"/>
      <c r="L49" s="297">
        <f>AB14+AB25+AB36</f>
        <v>41800000</v>
      </c>
      <c r="M49" s="298"/>
      <c r="N49" s="299"/>
      <c r="O49" s="14"/>
      <c r="P49" s="97"/>
      <c r="Q49" s="7"/>
      <c r="R49" s="7"/>
      <c r="S49" s="7"/>
      <c r="T49" s="7"/>
      <c r="U49" s="7"/>
      <c r="V49" s="7"/>
      <c r="W49" s="7"/>
      <c r="X49" s="7"/>
      <c r="Y49" s="7"/>
      <c r="Z49" s="7"/>
      <c r="AA49" s="7"/>
      <c r="AB49" s="7"/>
      <c r="AC49" s="100"/>
      <c r="AD49" s="7"/>
      <c r="AE49" s="6"/>
    </row>
    <row r="50" spans="1:31" s="2" customFormat="1" ht="21" customHeight="1" x14ac:dyDescent="0.2">
      <c r="B50" s="104"/>
      <c r="C50" s="282"/>
      <c r="D50" s="305"/>
      <c r="E50" s="39"/>
      <c r="F50" s="40"/>
      <c r="G50" s="71"/>
      <c r="H50" s="288"/>
      <c r="I50" s="289"/>
      <c r="J50" s="289"/>
      <c r="K50" s="290"/>
      <c r="L50" s="427"/>
      <c r="M50" s="428"/>
      <c r="N50" s="429"/>
      <c r="O50" s="14"/>
      <c r="P50" s="97"/>
      <c r="Q50" s="7"/>
      <c r="R50" s="7"/>
      <c r="S50" s="7"/>
      <c r="T50" s="7"/>
      <c r="U50" s="7"/>
      <c r="V50" s="7"/>
      <c r="W50" s="7"/>
      <c r="X50" s="7"/>
      <c r="Y50" s="7"/>
      <c r="Z50" s="7"/>
      <c r="AA50" s="7"/>
      <c r="AB50" s="7"/>
      <c r="AC50" s="100"/>
      <c r="AD50" s="7"/>
      <c r="AE50" s="6"/>
    </row>
    <row r="51" spans="1:31" s="2" customFormat="1" ht="21" customHeight="1" x14ac:dyDescent="0.2">
      <c r="B51" s="104"/>
      <c r="C51" s="306" t="s">
        <v>43</v>
      </c>
      <c r="D51" s="306"/>
      <c r="E51" s="72"/>
      <c r="F51" s="72"/>
      <c r="G51" s="135">
        <f>G16</f>
        <v>90</v>
      </c>
      <c r="H51" s="288"/>
      <c r="I51" s="289"/>
      <c r="J51" s="289"/>
      <c r="K51" s="290"/>
      <c r="L51" s="430">
        <f>AB16+AB27+AB38</f>
        <v>13500000</v>
      </c>
      <c r="M51" s="431"/>
      <c r="N51" s="432"/>
      <c r="O51" s="14"/>
      <c r="P51" s="97"/>
      <c r="Q51" s="7"/>
      <c r="R51" s="7"/>
      <c r="S51" s="7"/>
      <c r="T51" s="7"/>
      <c r="U51" s="7"/>
      <c r="V51" s="7"/>
      <c r="W51" s="7"/>
      <c r="X51" s="7"/>
      <c r="Y51" s="7"/>
      <c r="Z51" s="7"/>
      <c r="AA51" s="7"/>
      <c r="AB51" s="7"/>
      <c r="AC51" s="100"/>
      <c r="AD51" s="7"/>
      <c r="AE51" s="6"/>
    </row>
    <row r="52" spans="1:31" s="2" customFormat="1" ht="21" customHeight="1" thickBot="1" x14ac:dyDescent="0.25">
      <c r="B52" s="104" t="s">
        <v>67</v>
      </c>
      <c r="C52" s="264" t="s">
        <v>45</v>
      </c>
      <c r="D52" s="265"/>
      <c r="E52" s="75" t="str">
        <f>E17</f>
        <v>創設</v>
      </c>
      <c r="F52" s="106" t="str">
        <f>F17</f>
        <v>大規模型</v>
      </c>
      <c r="G52" s="107"/>
      <c r="H52" s="291"/>
      <c r="I52" s="292"/>
      <c r="J52" s="292"/>
      <c r="K52" s="293"/>
      <c r="L52" s="421">
        <f>AB17+AB28+AB39</f>
        <v>27000000</v>
      </c>
      <c r="M52" s="422"/>
      <c r="N52" s="423"/>
      <c r="O52" s="14"/>
      <c r="P52" s="97"/>
      <c r="Q52" s="7"/>
      <c r="R52" s="7"/>
      <c r="S52" s="7"/>
      <c r="T52" s="7"/>
      <c r="U52" s="7"/>
      <c r="V52" s="7"/>
      <c r="W52" s="7"/>
      <c r="X52" s="7"/>
      <c r="Y52" s="7"/>
      <c r="Z52" s="7"/>
      <c r="AA52" s="7"/>
      <c r="AB52" s="7"/>
      <c r="AC52" s="100"/>
      <c r="AD52" s="7"/>
      <c r="AE52" s="6"/>
    </row>
    <row r="53" spans="1:31" s="2" customFormat="1" ht="21" customHeight="1" x14ac:dyDescent="0.2">
      <c r="B53" s="108">
        <v>100</v>
      </c>
      <c r="C53" s="269" t="s">
        <v>47</v>
      </c>
      <c r="D53" s="270"/>
      <c r="E53" s="270"/>
      <c r="F53" s="270"/>
      <c r="G53" s="271"/>
      <c r="H53" s="109">
        <f>H18+H29+H40</f>
        <v>1633333333</v>
      </c>
      <c r="I53" s="110">
        <f>I18+I29+I40</f>
        <v>1448513635</v>
      </c>
      <c r="J53" s="272"/>
      <c r="K53" s="274"/>
      <c r="L53" s="276"/>
      <c r="M53" s="277"/>
      <c r="N53" s="278"/>
      <c r="O53" s="14"/>
      <c r="P53" s="97"/>
      <c r="Q53" s="7"/>
      <c r="R53" s="7"/>
      <c r="S53" s="7"/>
      <c r="T53" s="7"/>
      <c r="U53" s="7"/>
      <c r="V53" s="7"/>
      <c r="W53" s="7"/>
      <c r="X53" s="7"/>
      <c r="Y53" s="7"/>
      <c r="Z53" s="7"/>
      <c r="AA53" s="7"/>
      <c r="AB53" s="7"/>
      <c r="AC53" s="100"/>
      <c r="AD53" s="7"/>
      <c r="AE53" s="6"/>
    </row>
    <row r="54" spans="1:31" s="2" customFormat="1" ht="21" customHeight="1" thickBot="1" x14ac:dyDescent="0.25">
      <c r="B54" s="111" t="s">
        <v>33</v>
      </c>
      <c r="C54" s="282" t="s">
        <v>48</v>
      </c>
      <c r="D54" s="283"/>
      <c r="E54" s="283"/>
      <c r="F54" s="283"/>
      <c r="G54" s="284"/>
      <c r="H54" s="185">
        <f>H19+H30+H41</f>
        <v>54444445</v>
      </c>
      <c r="I54" s="112">
        <f>I19+I30+I41</f>
        <v>9074074</v>
      </c>
      <c r="J54" s="416"/>
      <c r="K54" s="275"/>
      <c r="L54" s="279"/>
      <c r="M54" s="280"/>
      <c r="N54" s="281"/>
      <c r="O54" s="14"/>
      <c r="P54" s="97"/>
      <c r="Q54" s="7"/>
      <c r="R54" s="7"/>
      <c r="S54" s="7"/>
      <c r="T54" s="7"/>
      <c r="U54" s="7"/>
      <c r="V54" s="7"/>
      <c r="W54" s="7"/>
      <c r="X54" s="7"/>
      <c r="Y54" s="7"/>
      <c r="Z54" s="7"/>
      <c r="AA54" s="7"/>
      <c r="AB54" s="7"/>
      <c r="AC54" s="100"/>
      <c r="AD54" s="7"/>
      <c r="AE54" s="6"/>
    </row>
    <row r="55" spans="1:31" s="2" customFormat="1" ht="21" customHeight="1" thickBot="1" x14ac:dyDescent="0.25">
      <c r="A55" s="6"/>
      <c r="B55" s="113"/>
      <c r="C55" s="257" t="s">
        <v>49</v>
      </c>
      <c r="D55" s="258"/>
      <c r="E55" s="258"/>
      <c r="F55" s="258"/>
      <c r="G55" s="259"/>
      <c r="H55" s="172">
        <f>SUM(H53:H54)</f>
        <v>1687777778</v>
      </c>
      <c r="I55" s="172">
        <f>SUM(I53:I54)</f>
        <v>1457587709</v>
      </c>
      <c r="J55" s="164">
        <f>J20+J31</f>
        <v>0</v>
      </c>
      <c r="K55" s="171">
        <f>K20+K31+K42</f>
        <v>1687777778</v>
      </c>
      <c r="L55" s="260">
        <f>SUM(L46:N52)</f>
        <v>1091700000</v>
      </c>
      <c r="M55" s="261"/>
      <c r="N55" s="262"/>
      <c r="O55" s="14"/>
      <c r="P55" s="97"/>
      <c r="Q55" s="7"/>
      <c r="R55" s="7"/>
      <c r="S55" s="7"/>
      <c r="T55" s="7"/>
      <c r="U55" s="7"/>
      <c r="V55" s="7"/>
      <c r="W55" s="7"/>
      <c r="X55" s="7"/>
      <c r="Y55" s="7"/>
      <c r="Z55" s="7"/>
      <c r="AA55" s="7"/>
      <c r="AB55" s="7"/>
      <c r="AC55" s="100"/>
      <c r="AD55" s="7"/>
      <c r="AE55" s="6"/>
    </row>
    <row r="56" spans="1:31" s="2" customFormat="1" ht="21" customHeight="1" thickBot="1" x14ac:dyDescent="0.25">
      <c r="A56" s="6"/>
      <c r="B56" s="87"/>
      <c r="C56" s="132"/>
      <c r="D56" s="132"/>
      <c r="E56" s="132"/>
      <c r="F56" s="132"/>
      <c r="G56" s="132"/>
      <c r="H56" s="114"/>
      <c r="I56" s="114"/>
      <c r="J56" s="114"/>
      <c r="K56" s="114"/>
      <c r="L56" s="47"/>
      <c r="M56" s="10"/>
      <c r="N56" s="10"/>
      <c r="O56" s="14"/>
      <c r="P56" s="97"/>
      <c r="Q56" s="7"/>
      <c r="R56" s="7"/>
      <c r="S56" s="7"/>
      <c r="T56" s="7"/>
      <c r="U56" s="7"/>
      <c r="V56" s="7"/>
      <c r="W56" s="7"/>
      <c r="X56" s="7"/>
      <c r="Y56" s="7"/>
      <c r="Z56" s="7"/>
      <c r="AA56" s="7"/>
      <c r="AB56" s="7"/>
      <c r="AC56" s="100"/>
      <c r="AD56" s="7"/>
      <c r="AE56" s="6"/>
    </row>
    <row r="57" spans="1:31" s="2" customFormat="1" ht="42" customHeight="1" thickBot="1" x14ac:dyDescent="0.25">
      <c r="A57" s="6"/>
      <c r="B57" s="115" t="s">
        <v>69</v>
      </c>
      <c r="C57" s="132"/>
      <c r="D57" s="116" t="s">
        <v>70</v>
      </c>
      <c r="E57" s="117" t="s">
        <v>71</v>
      </c>
      <c r="F57" s="132"/>
      <c r="G57" s="132"/>
      <c r="H57" s="114"/>
      <c r="I57" s="114"/>
      <c r="J57" s="114"/>
      <c r="K57" s="114"/>
      <c r="L57" s="47"/>
      <c r="M57" s="10"/>
      <c r="N57" s="10"/>
      <c r="O57" s="14"/>
      <c r="P57" s="97"/>
      <c r="Q57" s="7"/>
      <c r="R57" s="7"/>
      <c r="S57" s="7"/>
      <c r="T57" s="7"/>
      <c r="U57" s="7"/>
      <c r="V57" s="7"/>
      <c r="W57" s="7"/>
      <c r="X57" s="7"/>
      <c r="Y57" s="7"/>
      <c r="Z57" s="7"/>
      <c r="AA57" s="7"/>
      <c r="AB57" s="7"/>
      <c r="AC57" s="100"/>
      <c r="AD57" s="7"/>
      <c r="AE57" s="6"/>
    </row>
    <row r="58" spans="1:31" s="2" customFormat="1" ht="21" customHeight="1" x14ac:dyDescent="0.2">
      <c r="A58" s="6"/>
      <c r="B58" s="118"/>
      <c r="C58" s="119" t="s">
        <v>72</v>
      </c>
      <c r="D58" s="173"/>
      <c r="E58" s="174">
        <f>IF(D58="○",350000,0)</f>
        <v>0</v>
      </c>
      <c r="F58" s="120"/>
      <c r="G58" s="4"/>
      <c r="H58" s="4"/>
      <c r="I58" s="4"/>
      <c r="J58" s="4"/>
      <c r="K58" s="4"/>
      <c r="L58" s="4"/>
      <c r="M58" s="4"/>
      <c r="N58" s="4"/>
      <c r="O58" s="14"/>
      <c r="P58" s="6"/>
      <c r="Q58" s="7"/>
      <c r="R58" s="7"/>
      <c r="S58" s="7"/>
      <c r="T58" s="7"/>
      <c r="U58" s="7"/>
      <c r="V58" s="7"/>
      <c r="W58" s="7"/>
      <c r="X58" s="7"/>
      <c r="Y58" s="7"/>
      <c r="Z58" s="7"/>
      <c r="AA58" s="7"/>
      <c r="AB58" s="7"/>
      <c r="AC58" s="100"/>
      <c r="AD58" s="7"/>
      <c r="AE58" s="6"/>
    </row>
    <row r="59" spans="1:31" s="2" customFormat="1" ht="21" customHeight="1" x14ac:dyDescent="0.2">
      <c r="B59" s="118"/>
      <c r="C59" s="121" t="s">
        <v>73</v>
      </c>
      <c r="D59" s="175"/>
      <c r="E59" s="176">
        <f>IF(D59="○",300000,0)</f>
        <v>0</v>
      </c>
      <c r="F59" s="120"/>
      <c r="G59" s="4"/>
      <c r="H59" s="4"/>
      <c r="I59" s="4"/>
      <c r="J59" s="4"/>
      <c r="K59" s="4"/>
      <c r="L59" s="4"/>
      <c r="M59" s="4"/>
      <c r="N59" s="4"/>
      <c r="O59" s="14"/>
      <c r="P59" s="7"/>
      <c r="Q59" s="7"/>
      <c r="R59" s="7"/>
      <c r="S59" s="7"/>
      <c r="T59" s="7"/>
      <c r="U59" s="7"/>
      <c r="V59" s="7"/>
      <c r="W59" s="7"/>
      <c r="X59" s="7"/>
      <c r="Y59" s="7"/>
      <c r="Z59" s="7"/>
      <c r="AA59" s="7"/>
      <c r="AB59" s="7"/>
      <c r="AC59" s="100"/>
      <c r="AD59" s="7"/>
      <c r="AE59" s="6"/>
    </row>
    <row r="60" spans="1:31" s="2" customFormat="1" ht="20.25" customHeight="1" x14ac:dyDescent="0.2">
      <c r="B60" s="118"/>
      <c r="C60" s="121" t="s">
        <v>74</v>
      </c>
      <c r="D60" s="175"/>
      <c r="E60" s="176">
        <f>IF(D60="○",300000,0)</f>
        <v>0</v>
      </c>
      <c r="F60" s="120"/>
      <c r="G60" s="4"/>
      <c r="H60" s="4"/>
      <c r="I60" s="4"/>
      <c r="J60" s="4"/>
      <c r="K60" s="122"/>
      <c r="L60" s="122"/>
      <c r="M60" s="4"/>
      <c r="N60" s="4"/>
      <c r="O60" s="14"/>
      <c r="P60" s="263"/>
      <c r="Q60" s="263"/>
      <c r="R60" s="263"/>
      <c r="S60" s="123"/>
      <c r="T60" s="123"/>
      <c r="U60" s="123"/>
      <c r="V60" s="123"/>
      <c r="W60" s="123"/>
      <c r="X60" s="123"/>
      <c r="Y60" s="7"/>
      <c r="Z60" s="7"/>
      <c r="AA60" s="7"/>
      <c r="AB60" s="7"/>
      <c r="AC60" s="124"/>
      <c r="AD60" s="125"/>
      <c r="AE60" s="6"/>
    </row>
    <row r="61" spans="1:31" ht="20.25" customHeight="1" x14ac:dyDescent="0.2">
      <c r="B61" s="118"/>
      <c r="C61" s="126" t="s">
        <v>75</v>
      </c>
      <c r="D61" s="177" t="s">
        <v>96</v>
      </c>
      <c r="E61" s="178">
        <f>IF(D61="○",100000,0)</f>
        <v>100000</v>
      </c>
      <c r="K61" s="122"/>
      <c r="L61" s="122"/>
      <c r="M61" s="122"/>
      <c r="N61" s="122"/>
      <c r="O61" s="127"/>
      <c r="P61" s="263"/>
      <c r="Q61" s="263"/>
      <c r="R61" s="263"/>
      <c r="S61" s="123"/>
      <c r="T61" s="123"/>
      <c r="U61" s="123"/>
      <c r="V61" s="123"/>
      <c r="W61" s="125"/>
      <c r="X61" s="125"/>
      <c r="Y61" s="125"/>
      <c r="Z61" s="125"/>
      <c r="AA61" s="125"/>
      <c r="AB61" s="125"/>
      <c r="AC61" s="124"/>
      <c r="AD61" s="125"/>
      <c r="AE61" s="128"/>
    </row>
    <row r="62" spans="1:31" ht="20.25" customHeight="1" x14ac:dyDescent="0.2">
      <c r="B62" s="129"/>
      <c r="C62" s="126" t="s">
        <v>76</v>
      </c>
      <c r="D62" s="177"/>
      <c r="E62" s="178">
        <f>IF(D62="○",75000,0)</f>
        <v>0</v>
      </c>
      <c r="K62" s="122"/>
      <c r="L62" s="122"/>
      <c r="M62" s="122"/>
      <c r="N62" s="122"/>
      <c r="P62" s="263"/>
      <c r="Q62" s="263"/>
      <c r="R62" s="263"/>
      <c r="S62" s="123"/>
      <c r="T62" s="123"/>
      <c r="U62" s="123"/>
      <c r="V62" s="123"/>
      <c r="W62" s="125"/>
      <c r="X62" s="125"/>
      <c r="Y62" s="125"/>
      <c r="Z62" s="125"/>
      <c r="AA62" s="125"/>
      <c r="AB62" s="125"/>
      <c r="AD62" s="128"/>
      <c r="AE62" s="128"/>
    </row>
    <row r="63" spans="1:31" ht="20.25" customHeight="1" x14ac:dyDescent="0.2">
      <c r="B63" s="129"/>
      <c r="C63" s="126" t="s">
        <v>77</v>
      </c>
      <c r="D63" s="177"/>
      <c r="E63" s="178">
        <f>IF(D63="○",50000,0)</f>
        <v>0</v>
      </c>
      <c r="K63" s="122"/>
      <c r="L63" s="122"/>
      <c r="M63" s="122"/>
      <c r="N63" s="122"/>
      <c r="P63" s="125"/>
      <c r="Q63" s="125"/>
      <c r="R63" s="125"/>
      <c r="S63" s="123"/>
      <c r="T63" s="125"/>
      <c r="U63" s="125"/>
      <c r="V63" s="123"/>
      <c r="W63" s="125"/>
      <c r="X63" s="125"/>
      <c r="Y63" s="125"/>
      <c r="Z63" s="125"/>
      <c r="AA63" s="125"/>
      <c r="AB63" s="125"/>
      <c r="AD63" s="128"/>
      <c r="AE63" s="128"/>
    </row>
    <row r="64" spans="1:31" ht="20.25" customHeight="1" x14ac:dyDescent="0.2">
      <c r="B64" s="118"/>
      <c r="C64" s="126" t="s">
        <v>78</v>
      </c>
      <c r="D64" s="177"/>
      <c r="E64" s="178">
        <f>IF(D64="○",50000,0)</f>
        <v>0</v>
      </c>
      <c r="P64" s="128"/>
      <c r="Q64" s="128"/>
      <c r="R64" s="128"/>
      <c r="S64" s="123"/>
      <c r="T64" s="128"/>
      <c r="U64" s="128"/>
      <c r="V64" s="128"/>
      <c r="W64" s="128"/>
      <c r="X64" s="128"/>
      <c r="Y64" s="128"/>
      <c r="Z64" s="128"/>
      <c r="AA64" s="125"/>
      <c r="AB64" s="128"/>
      <c r="AC64" s="128"/>
      <c r="AD64" s="128"/>
      <c r="AE64" s="128"/>
    </row>
    <row r="65" spans="2:29" ht="25.5" customHeight="1" x14ac:dyDescent="0.2">
      <c r="B65" s="118"/>
      <c r="C65" s="126" t="s">
        <v>79</v>
      </c>
      <c r="D65" s="177"/>
      <c r="E65" s="178">
        <f>IF(D65="○",50000,0)</f>
        <v>0</v>
      </c>
      <c r="AC65" s="4"/>
    </row>
    <row r="66" spans="2:29" ht="25.5" customHeight="1" x14ac:dyDescent="0.2">
      <c r="B66" s="118"/>
      <c r="C66" s="126" t="s">
        <v>80</v>
      </c>
      <c r="D66" s="177"/>
      <c r="E66" s="178">
        <f>IF(D66="○",10000,0)</f>
        <v>0</v>
      </c>
      <c r="O66" s="122"/>
      <c r="P66" s="122"/>
      <c r="Q66" s="122"/>
      <c r="R66" s="122"/>
      <c r="S66" s="122"/>
      <c r="T66" s="122"/>
      <c r="U66" s="122"/>
      <c r="V66" s="122"/>
      <c r="W66" s="122"/>
      <c r="X66" s="122"/>
    </row>
    <row r="67" spans="2:29" ht="22.5" customHeight="1" thickBot="1" x14ac:dyDescent="0.25">
      <c r="B67" s="118"/>
      <c r="C67" s="130" t="s">
        <v>81</v>
      </c>
      <c r="D67" s="131"/>
      <c r="E67" s="179">
        <f>IF(SUM(E58:E59,E60,E61:E66)&lt;=500000,SUM(E58:E59,E60,E61:E66),500000)</f>
        <v>100000</v>
      </c>
      <c r="O67" s="122"/>
      <c r="P67" s="122"/>
      <c r="Q67" s="122"/>
      <c r="R67" s="122"/>
      <c r="S67" s="122"/>
      <c r="T67" s="122"/>
      <c r="U67" s="122"/>
      <c r="V67" s="122"/>
      <c r="W67" s="122"/>
      <c r="X67" s="122"/>
    </row>
  </sheetData>
  <mergeCells count="117">
    <mergeCell ref="C55:G55"/>
    <mergeCell ref="L55:N55"/>
    <mergeCell ref="P60:R60"/>
    <mergeCell ref="P61:R61"/>
    <mergeCell ref="P62:R62"/>
    <mergeCell ref="C52:D52"/>
    <mergeCell ref="L52:N52"/>
    <mergeCell ref="C53:G53"/>
    <mergeCell ref="J53:J54"/>
    <mergeCell ref="K53:K54"/>
    <mergeCell ref="L53:N54"/>
    <mergeCell ref="C54:G54"/>
    <mergeCell ref="H46:K52"/>
    <mergeCell ref="L46:N46"/>
    <mergeCell ref="L47:N47"/>
    <mergeCell ref="C48:C49"/>
    <mergeCell ref="L48:N48"/>
    <mergeCell ref="L49:N49"/>
    <mergeCell ref="C50:D50"/>
    <mergeCell ref="L50:N50"/>
    <mergeCell ref="C51:D51"/>
    <mergeCell ref="L51:N51"/>
    <mergeCell ref="B44:B45"/>
    <mergeCell ref="C44:D45"/>
    <mergeCell ref="E44:F44"/>
    <mergeCell ref="G44:G45"/>
    <mergeCell ref="L44:N44"/>
    <mergeCell ref="L45:N45"/>
    <mergeCell ref="X40:Y41"/>
    <mergeCell ref="Z40:Z41"/>
    <mergeCell ref="AA40:AA41"/>
    <mergeCell ref="AB40:AB41"/>
    <mergeCell ref="AD40:AE41"/>
    <mergeCell ref="C41:G41"/>
    <mergeCell ref="C39:D39"/>
    <mergeCell ref="Q39:S39"/>
    <mergeCell ref="T39:V39"/>
    <mergeCell ref="C40:G40"/>
    <mergeCell ref="J40:J41"/>
    <mergeCell ref="K40:K41"/>
    <mergeCell ref="L40:W42"/>
    <mergeCell ref="C42:G42"/>
    <mergeCell ref="H33:K39"/>
    <mergeCell ref="U33:V33"/>
    <mergeCell ref="U34:V34"/>
    <mergeCell ref="C35:C36"/>
    <mergeCell ref="U35:V35"/>
    <mergeCell ref="U36:V36"/>
    <mergeCell ref="C37:D37"/>
    <mergeCell ref="U37:V37"/>
    <mergeCell ref="C38:D38"/>
    <mergeCell ref="U38:V38"/>
    <mergeCell ref="X29:Y30"/>
    <mergeCell ref="Z29:Z30"/>
    <mergeCell ref="AA29:AA30"/>
    <mergeCell ref="AB29:AB30"/>
    <mergeCell ref="AD29:AE30"/>
    <mergeCell ref="C30:G30"/>
    <mergeCell ref="C28:D28"/>
    <mergeCell ref="Q28:S28"/>
    <mergeCell ref="T28:V28"/>
    <mergeCell ref="C29:G29"/>
    <mergeCell ref="J29:J30"/>
    <mergeCell ref="K29:K30"/>
    <mergeCell ref="L29:W31"/>
    <mergeCell ref="C31:G31"/>
    <mergeCell ref="H22:K28"/>
    <mergeCell ref="U22:V22"/>
    <mergeCell ref="U23:V23"/>
    <mergeCell ref="C24:C25"/>
    <mergeCell ref="U24:V24"/>
    <mergeCell ref="U25:V25"/>
    <mergeCell ref="C26:D26"/>
    <mergeCell ref="U26:V26"/>
    <mergeCell ref="C27:D27"/>
    <mergeCell ref="U27:V27"/>
    <mergeCell ref="X18:Y19"/>
    <mergeCell ref="Z18:Z19"/>
    <mergeCell ref="AA18:AA19"/>
    <mergeCell ref="AB18:AB19"/>
    <mergeCell ref="AD18:AE19"/>
    <mergeCell ref="C19:G19"/>
    <mergeCell ref="U16:V16"/>
    <mergeCell ref="C17:D17"/>
    <mergeCell ref="Q17:S17"/>
    <mergeCell ref="T17:V17"/>
    <mergeCell ref="C18:G18"/>
    <mergeCell ref="J18:J19"/>
    <mergeCell ref="K18:K19"/>
    <mergeCell ref="L18:W20"/>
    <mergeCell ref="C20:G20"/>
    <mergeCell ref="AD7:AE8"/>
    <mergeCell ref="B9:B10"/>
    <mergeCell ref="C9:D10"/>
    <mergeCell ref="E9:F9"/>
    <mergeCell ref="G9:G10"/>
    <mergeCell ref="L9:Y9"/>
    <mergeCell ref="T10:V10"/>
    <mergeCell ref="H11:K17"/>
    <mergeCell ref="U11:V11"/>
    <mergeCell ref="U12:V12"/>
    <mergeCell ref="C13:C14"/>
    <mergeCell ref="U13:V13"/>
    <mergeCell ref="U14:V14"/>
    <mergeCell ref="C15:D15"/>
    <mergeCell ref="U15:V15"/>
    <mergeCell ref="C16:D16"/>
    <mergeCell ref="B3:D3"/>
    <mergeCell ref="K3:L3"/>
    <mergeCell ref="B4:D4"/>
    <mergeCell ref="K4:L4"/>
    <mergeCell ref="B5:D5"/>
    <mergeCell ref="K5:L5"/>
    <mergeCell ref="B6:D6"/>
    <mergeCell ref="K6:L6"/>
    <mergeCell ref="B7:D7"/>
    <mergeCell ref="K7:L7"/>
  </mergeCells>
  <phoneticPr fontId="1"/>
  <dataValidations count="2">
    <dataValidation type="custom" allowBlank="1" showInputMessage="1" showErrorMessage="1" error="工事請負費の対象経費（Ｂ欄）の２．６％を超過しています。" sqref="I19 JE19 TA19 ACW19 AMS19 AWO19 BGK19 BQG19 CAC19 CJY19 CTU19 DDQ19 DNM19 DXI19 EHE19 ERA19 FAW19 FKS19 FUO19 GEK19 GOG19 GYC19 HHY19 HRU19 IBQ19 ILM19 IVI19 JFE19 JPA19 JYW19 KIS19 KSO19 LCK19 LMG19 LWC19 MFY19 MPU19 MZQ19 NJM19 NTI19 ODE19 ONA19 OWW19 PGS19 PQO19 QAK19 QKG19 QUC19 RDY19 RNU19 RXQ19 SHM19 SRI19 TBE19 TLA19 TUW19 UES19 UOO19 UYK19 VIG19 VSC19 WBY19 WLU19 WVQ19 I65555 JE65555 TA65555 ACW65555 AMS65555 AWO65555 BGK65555 BQG65555 CAC65555 CJY65555 CTU65555 DDQ65555 DNM65555 DXI65555 EHE65555 ERA65555 FAW65555 FKS65555 FUO65555 GEK65555 GOG65555 GYC65555 HHY65555 HRU65555 IBQ65555 ILM65555 IVI65555 JFE65555 JPA65555 JYW65555 KIS65555 KSO65555 LCK65555 LMG65555 LWC65555 MFY65555 MPU65555 MZQ65555 NJM65555 NTI65555 ODE65555 ONA65555 OWW65555 PGS65555 PQO65555 QAK65555 QKG65555 QUC65555 RDY65555 RNU65555 RXQ65555 SHM65555 SRI65555 TBE65555 TLA65555 TUW65555 UES65555 UOO65555 UYK65555 VIG65555 VSC65555 WBY65555 WLU65555 WVQ65555 I131091 JE131091 TA131091 ACW131091 AMS131091 AWO131091 BGK131091 BQG131091 CAC131091 CJY131091 CTU131091 DDQ131091 DNM131091 DXI131091 EHE131091 ERA131091 FAW131091 FKS131091 FUO131091 GEK131091 GOG131091 GYC131091 HHY131091 HRU131091 IBQ131091 ILM131091 IVI131091 JFE131091 JPA131091 JYW131091 KIS131091 KSO131091 LCK131091 LMG131091 LWC131091 MFY131091 MPU131091 MZQ131091 NJM131091 NTI131091 ODE131091 ONA131091 OWW131091 PGS131091 PQO131091 QAK131091 QKG131091 QUC131091 RDY131091 RNU131091 RXQ131091 SHM131091 SRI131091 TBE131091 TLA131091 TUW131091 UES131091 UOO131091 UYK131091 VIG131091 VSC131091 WBY131091 WLU131091 WVQ131091 I196627 JE196627 TA196627 ACW196627 AMS196627 AWO196627 BGK196627 BQG196627 CAC196627 CJY196627 CTU196627 DDQ196627 DNM196627 DXI196627 EHE196627 ERA196627 FAW196627 FKS196627 FUO196627 GEK196627 GOG196627 GYC196627 HHY196627 HRU196627 IBQ196627 ILM196627 IVI196627 JFE196627 JPA196627 JYW196627 KIS196627 KSO196627 LCK196627 LMG196627 LWC196627 MFY196627 MPU196627 MZQ196627 NJM196627 NTI196627 ODE196627 ONA196627 OWW196627 PGS196627 PQO196627 QAK196627 QKG196627 QUC196627 RDY196627 RNU196627 RXQ196627 SHM196627 SRI196627 TBE196627 TLA196627 TUW196627 UES196627 UOO196627 UYK196627 VIG196627 VSC196627 WBY196627 WLU196627 WVQ196627 I262163 JE262163 TA262163 ACW262163 AMS262163 AWO262163 BGK262163 BQG262163 CAC262163 CJY262163 CTU262163 DDQ262163 DNM262163 DXI262163 EHE262163 ERA262163 FAW262163 FKS262163 FUO262163 GEK262163 GOG262163 GYC262163 HHY262163 HRU262163 IBQ262163 ILM262163 IVI262163 JFE262163 JPA262163 JYW262163 KIS262163 KSO262163 LCK262163 LMG262163 LWC262163 MFY262163 MPU262163 MZQ262163 NJM262163 NTI262163 ODE262163 ONA262163 OWW262163 PGS262163 PQO262163 QAK262163 QKG262163 QUC262163 RDY262163 RNU262163 RXQ262163 SHM262163 SRI262163 TBE262163 TLA262163 TUW262163 UES262163 UOO262163 UYK262163 VIG262163 VSC262163 WBY262163 WLU262163 WVQ262163 I327699 JE327699 TA327699 ACW327699 AMS327699 AWO327699 BGK327699 BQG327699 CAC327699 CJY327699 CTU327699 DDQ327699 DNM327699 DXI327699 EHE327699 ERA327699 FAW327699 FKS327699 FUO327699 GEK327699 GOG327699 GYC327699 HHY327699 HRU327699 IBQ327699 ILM327699 IVI327699 JFE327699 JPA327699 JYW327699 KIS327699 KSO327699 LCK327699 LMG327699 LWC327699 MFY327699 MPU327699 MZQ327699 NJM327699 NTI327699 ODE327699 ONA327699 OWW327699 PGS327699 PQO327699 QAK327699 QKG327699 QUC327699 RDY327699 RNU327699 RXQ327699 SHM327699 SRI327699 TBE327699 TLA327699 TUW327699 UES327699 UOO327699 UYK327699 VIG327699 VSC327699 WBY327699 WLU327699 WVQ327699 I393235 JE393235 TA393235 ACW393235 AMS393235 AWO393235 BGK393235 BQG393235 CAC393235 CJY393235 CTU393235 DDQ393235 DNM393235 DXI393235 EHE393235 ERA393235 FAW393235 FKS393235 FUO393235 GEK393235 GOG393235 GYC393235 HHY393235 HRU393235 IBQ393235 ILM393235 IVI393235 JFE393235 JPA393235 JYW393235 KIS393235 KSO393235 LCK393235 LMG393235 LWC393235 MFY393235 MPU393235 MZQ393235 NJM393235 NTI393235 ODE393235 ONA393235 OWW393235 PGS393235 PQO393235 QAK393235 QKG393235 QUC393235 RDY393235 RNU393235 RXQ393235 SHM393235 SRI393235 TBE393235 TLA393235 TUW393235 UES393235 UOO393235 UYK393235 VIG393235 VSC393235 WBY393235 WLU393235 WVQ393235 I458771 JE458771 TA458771 ACW458771 AMS458771 AWO458771 BGK458771 BQG458771 CAC458771 CJY458771 CTU458771 DDQ458771 DNM458771 DXI458771 EHE458771 ERA458771 FAW458771 FKS458771 FUO458771 GEK458771 GOG458771 GYC458771 HHY458771 HRU458771 IBQ458771 ILM458771 IVI458771 JFE458771 JPA458771 JYW458771 KIS458771 KSO458771 LCK458771 LMG458771 LWC458771 MFY458771 MPU458771 MZQ458771 NJM458771 NTI458771 ODE458771 ONA458771 OWW458771 PGS458771 PQO458771 QAK458771 QKG458771 QUC458771 RDY458771 RNU458771 RXQ458771 SHM458771 SRI458771 TBE458771 TLA458771 TUW458771 UES458771 UOO458771 UYK458771 VIG458771 VSC458771 WBY458771 WLU458771 WVQ458771 I524307 JE524307 TA524307 ACW524307 AMS524307 AWO524307 BGK524307 BQG524307 CAC524307 CJY524307 CTU524307 DDQ524307 DNM524307 DXI524307 EHE524307 ERA524307 FAW524307 FKS524307 FUO524307 GEK524307 GOG524307 GYC524307 HHY524307 HRU524307 IBQ524307 ILM524307 IVI524307 JFE524307 JPA524307 JYW524307 KIS524307 KSO524307 LCK524307 LMG524307 LWC524307 MFY524307 MPU524307 MZQ524307 NJM524307 NTI524307 ODE524307 ONA524307 OWW524307 PGS524307 PQO524307 QAK524307 QKG524307 QUC524307 RDY524307 RNU524307 RXQ524307 SHM524307 SRI524307 TBE524307 TLA524307 TUW524307 UES524307 UOO524307 UYK524307 VIG524307 VSC524307 WBY524307 WLU524307 WVQ524307 I589843 JE589843 TA589843 ACW589843 AMS589843 AWO589843 BGK589843 BQG589843 CAC589843 CJY589843 CTU589843 DDQ589843 DNM589843 DXI589843 EHE589843 ERA589843 FAW589843 FKS589843 FUO589843 GEK589843 GOG589843 GYC589843 HHY589843 HRU589843 IBQ589843 ILM589843 IVI589843 JFE589843 JPA589843 JYW589843 KIS589843 KSO589843 LCK589843 LMG589843 LWC589843 MFY589843 MPU589843 MZQ589843 NJM589843 NTI589843 ODE589843 ONA589843 OWW589843 PGS589843 PQO589843 QAK589843 QKG589843 QUC589843 RDY589843 RNU589843 RXQ589843 SHM589843 SRI589843 TBE589843 TLA589843 TUW589843 UES589843 UOO589843 UYK589843 VIG589843 VSC589843 WBY589843 WLU589843 WVQ589843 I655379 JE655379 TA655379 ACW655379 AMS655379 AWO655379 BGK655379 BQG655379 CAC655379 CJY655379 CTU655379 DDQ655379 DNM655379 DXI655379 EHE655379 ERA655379 FAW655379 FKS655379 FUO655379 GEK655379 GOG655379 GYC655379 HHY655379 HRU655379 IBQ655379 ILM655379 IVI655379 JFE655379 JPA655379 JYW655379 KIS655379 KSO655379 LCK655379 LMG655379 LWC655379 MFY655379 MPU655379 MZQ655379 NJM655379 NTI655379 ODE655379 ONA655379 OWW655379 PGS655379 PQO655379 QAK655379 QKG655379 QUC655379 RDY655379 RNU655379 RXQ655379 SHM655379 SRI655379 TBE655379 TLA655379 TUW655379 UES655379 UOO655379 UYK655379 VIG655379 VSC655379 WBY655379 WLU655379 WVQ655379 I720915 JE720915 TA720915 ACW720915 AMS720915 AWO720915 BGK720915 BQG720915 CAC720915 CJY720915 CTU720915 DDQ720915 DNM720915 DXI720915 EHE720915 ERA720915 FAW720915 FKS720915 FUO720915 GEK720915 GOG720915 GYC720915 HHY720915 HRU720915 IBQ720915 ILM720915 IVI720915 JFE720915 JPA720915 JYW720915 KIS720915 KSO720915 LCK720915 LMG720915 LWC720915 MFY720915 MPU720915 MZQ720915 NJM720915 NTI720915 ODE720915 ONA720915 OWW720915 PGS720915 PQO720915 QAK720915 QKG720915 QUC720915 RDY720915 RNU720915 RXQ720915 SHM720915 SRI720915 TBE720915 TLA720915 TUW720915 UES720915 UOO720915 UYK720915 VIG720915 VSC720915 WBY720915 WLU720915 WVQ720915 I786451 JE786451 TA786451 ACW786451 AMS786451 AWO786451 BGK786451 BQG786451 CAC786451 CJY786451 CTU786451 DDQ786451 DNM786451 DXI786451 EHE786451 ERA786451 FAW786451 FKS786451 FUO786451 GEK786451 GOG786451 GYC786451 HHY786451 HRU786451 IBQ786451 ILM786451 IVI786451 JFE786451 JPA786451 JYW786451 KIS786451 KSO786451 LCK786451 LMG786451 LWC786451 MFY786451 MPU786451 MZQ786451 NJM786451 NTI786451 ODE786451 ONA786451 OWW786451 PGS786451 PQO786451 QAK786451 QKG786451 QUC786451 RDY786451 RNU786451 RXQ786451 SHM786451 SRI786451 TBE786451 TLA786451 TUW786451 UES786451 UOO786451 UYK786451 VIG786451 VSC786451 WBY786451 WLU786451 WVQ786451 I851987 JE851987 TA851987 ACW851987 AMS851987 AWO851987 BGK851987 BQG851987 CAC851987 CJY851987 CTU851987 DDQ851987 DNM851987 DXI851987 EHE851987 ERA851987 FAW851987 FKS851987 FUO851987 GEK851987 GOG851987 GYC851987 HHY851987 HRU851987 IBQ851987 ILM851987 IVI851987 JFE851987 JPA851987 JYW851987 KIS851987 KSO851987 LCK851987 LMG851987 LWC851987 MFY851987 MPU851987 MZQ851987 NJM851987 NTI851987 ODE851987 ONA851987 OWW851987 PGS851987 PQO851987 QAK851987 QKG851987 QUC851987 RDY851987 RNU851987 RXQ851987 SHM851987 SRI851987 TBE851987 TLA851987 TUW851987 UES851987 UOO851987 UYK851987 VIG851987 VSC851987 WBY851987 WLU851987 WVQ851987 I917523 JE917523 TA917523 ACW917523 AMS917523 AWO917523 BGK917523 BQG917523 CAC917523 CJY917523 CTU917523 DDQ917523 DNM917523 DXI917523 EHE917523 ERA917523 FAW917523 FKS917523 FUO917523 GEK917523 GOG917523 GYC917523 HHY917523 HRU917523 IBQ917523 ILM917523 IVI917523 JFE917523 JPA917523 JYW917523 KIS917523 KSO917523 LCK917523 LMG917523 LWC917523 MFY917523 MPU917523 MZQ917523 NJM917523 NTI917523 ODE917523 ONA917523 OWW917523 PGS917523 PQO917523 QAK917523 QKG917523 QUC917523 RDY917523 RNU917523 RXQ917523 SHM917523 SRI917523 TBE917523 TLA917523 TUW917523 UES917523 UOO917523 UYK917523 VIG917523 VSC917523 WBY917523 WLU917523 WVQ917523 I983059 JE983059 TA983059 ACW983059 AMS983059 AWO983059 BGK983059 BQG983059 CAC983059 CJY983059 CTU983059 DDQ983059 DNM983059 DXI983059 EHE983059 ERA983059 FAW983059 FKS983059 FUO983059 GEK983059 GOG983059 GYC983059 HHY983059 HRU983059 IBQ983059 ILM983059 IVI983059 JFE983059 JPA983059 JYW983059 KIS983059 KSO983059 LCK983059 LMG983059 LWC983059 MFY983059 MPU983059 MZQ983059 NJM983059 NTI983059 ODE983059 ONA983059 OWW983059 PGS983059 PQO983059 QAK983059 QKG983059 QUC983059 RDY983059 RNU983059 RXQ983059 SHM983059 SRI983059 TBE983059 TLA983059 TUW983059 UES983059 UOO983059 UYK983059 VIG983059 VSC983059 WBY983059 WLU983059 WVQ983059 I30 JE30 TA30 ACW30 AMS30 AWO30 BGK30 BQG30 CAC30 CJY30 CTU30 DDQ30 DNM30 DXI30 EHE30 ERA30 FAW30 FKS30 FUO30 GEK30 GOG30 GYC30 HHY30 HRU30 IBQ30 ILM30 IVI30 JFE30 JPA30 JYW30 KIS30 KSO30 LCK30 LMG30 LWC30 MFY30 MPU30 MZQ30 NJM30 NTI30 ODE30 ONA30 OWW30 PGS30 PQO30 QAK30 QKG30 QUC30 RDY30 RNU30 RXQ30 SHM30 SRI30 TBE30 TLA30 TUW30 UES30 UOO30 UYK30 VIG30 VSC30 WBY30 WLU30 WVQ30 I65566 JE65566 TA65566 ACW65566 AMS65566 AWO65566 BGK65566 BQG65566 CAC65566 CJY65566 CTU65566 DDQ65566 DNM65566 DXI65566 EHE65566 ERA65566 FAW65566 FKS65566 FUO65566 GEK65566 GOG65566 GYC65566 HHY65566 HRU65566 IBQ65566 ILM65566 IVI65566 JFE65566 JPA65566 JYW65566 KIS65566 KSO65566 LCK65566 LMG65566 LWC65566 MFY65566 MPU65566 MZQ65566 NJM65566 NTI65566 ODE65566 ONA65566 OWW65566 PGS65566 PQO65566 QAK65566 QKG65566 QUC65566 RDY65566 RNU65566 RXQ65566 SHM65566 SRI65566 TBE65566 TLA65566 TUW65566 UES65566 UOO65566 UYK65566 VIG65566 VSC65566 WBY65566 WLU65566 WVQ65566 I131102 JE131102 TA131102 ACW131102 AMS131102 AWO131102 BGK131102 BQG131102 CAC131102 CJY131102 CTU131102 DDQ131102 DNM131102 DXI131102 EHE131102 ERA131102 FAW131102 FKS131102 FUO131102 GEK131102 GOG131102 GYC131102 HHY131102 HRU131102 IBQ131102 ILM131102 IVI131102 JFE131102 JPA131102 JYW131102 KIS131102 KSO131102 LCK131102 LMG131102 LWC131102 MFY131102 MPU131102 MZQ131102 NJM131102 NTI131102 ODE131102 ONA131102 OWW131102 PGS131102 PQO131102 QAK131102 QKG131102 QUC131102 RDY131102 RNU131102 RXQ131102 SHM131102 SRI131102 TBE131102 TLA131102 TUW131102 UES131102 UOO131102 UYK131102 VIG131102 VSC131102 WBY131102 WLU131102 WVQ131102 I196638 JE196638 TA196638 ACW196638 AMS196638 AWO196638 BGK196638 BQG196638 CAC196638 CJY196638 CTU196638 DDQ196638 DNM196638 DXI196638 EHE196638 ERA196638 FAW196638 FKS196638 FUO196638 GEK196638 GOG196638 GYC196638 HHY196638 HRU196638 IBQ196638 ILM196638 IVI196638 JFE196638 JPA196638 JYW196638 KIS196638 KSO196638 LCK196638 LMG196638 LWC196638 MFY196638 MPU196638 MZQ196638 NJM196638 NTI196638 ODE196638 ONA196638 OWW196638 PGS196638 PQO196638 QAK196638 QKG196638 QUC196638 RDY196638 RNU196638 RXQ196638 SHM196638 SRI196638 TBE196638 TLA196638 TUW196638 UES196638 UOO196638 UYK196638 VIG196638 VSC196638 WBY196638 WLU196638 WVQ196638 I262174 JE262174 TA262174 ACW262174 AMS262174 AWO262174 BGK262174 BQG262174 CAC262174 CJY262174 CTU262174 DDQ262174 DNM262174 DXI262174 EHE262174 ERA262174 FAW262174 FKS262174 FUO262174 GEK262174 GOG262174 GYC262174 HHY262174 HRU262174 IBQ262174 ILM262174 IVI262174 JFE262174 JPA262174 JYW262174 KIS262174 KSO262174 LCK262174 LMG262174 LWC262174 MFY262174 MPU262174 MZQ262174 NJM262174 NTI262174 ODE262174 ONA262174 OWW262174 PGS262174 PQO262174 QAK262174 QKG262174 QUC262174 RDY262174 RNU262174 RXQ262174 SHM262174 SRI262174 TBE262174 TLA262174 TUW262174 UES262174 UOO262174 UYK262174 VIG262174 VSC262174 WBY262174 WLU262174 WVQ262174 I327710 JE327710 TA327710 ACW327710 AMS327710 AWO327710 BGK327710 BQG327710 CAC327710 CJY327710 CTU327710 DDQ327710 DNM327710 DXI327710 EHE327710 ERA327710 FAW327710 FKS327710 FUO327710 GEK327710 GOG327710 GYC327710 HHY327710 HRU327710 IBQ327710 ILM327710 IVI327710 JFE327710 JPA327710 JYW327710 KIS327710 KSO327710 LCK327710 LMG327710 LWC327710 MFY327710 MPU327710 MZQ327710 NJM327710 NTI327710 ODE327710 ONA327710 OWW327710 PGS327710 PQO327710 QAK327710 QKG327710 QUC327710 RDY327710 RNU327710 RXQ327710 SHM327710 SRI327710 TBE327710 TLA327710 TUW327710 UES327710 UOO327710 UYK327710 VIG327710 VSC327710 WBY327710 WLU327710 WVQ327710 I393246 JE393246 TA393246 ACW393246 AMS393246 AWO393246 BGK393246 BQG393246 CAC393246 CJY393246 CTU393246 DDQ393246 DNM393246 DXI393246 EHE393246 ERA393246 FAW393246 FKS393246 FUO393246 GEK393246 GOG393246 GYC393246 HHY393246 HRU393246 IBQ393246 ILM393246 IVI393246 JFE393246 JPA393246 JYW393246 KIS393246 KSO393246 LCK393246 LMG393246 LWC393246 MFY393246 MPU393246 MZQ393246 NJM393246 NTI393246 ODE393246 ONA393246 OWW393246 PGS393246 PQO393246 QAK393246 QKG393246 QUC393246 RDY393246 RNU393246 RXQ393246 SHM393246 SRI393246 TBE393246 TLA393246 TUW393246 UES393246 UOO393246 UYK393246 VIG393246 VSC393246 WBY393246 WLU393246 WVQ393246 I458782 JE458782 TA458782 ACW458782 AMS458782 AWO458782 BGK458782 BQG458782 CAC458782 CJY458782 CTU458782 DDQ458782 DNM458782 DXI458782 EHE458782 ERA458782 FAW458782 FKS458782 FUO458782 GEK458782 GOG458782 GYC458782 HHY458782 HRU458782 IBQ458782 ILM458782 IVI458782 JFE458782 JPA458782 JYW458782 KIS458782 KSO458782 LCK458782 LMG458782 LWC458782 MFY458782 MPU458782 MZQ458782 NJM458782 NTI458782 ODE458782 ONA458782 OWW458782 PGS458782 PQO458782 QAK458782 QKG458782 QUC458782 RDY458782 RNU458782 RXQ458782 SHM458782 SRI458782 TBE458782 TLA458782 TUW458782 UES458782 UOO458782 UYK458782 VIG458782 VSC458782 WBY458782 WLU458782 WVQ458782 I524318 JE524318 TA524318 ACW524318 AMS524318 AWO524318 BGK524318 BQG524318 CAC524318 CJY524318 CTU524318 DDQ524318 DNM524318 DXI524318 EHE524318 ERA524318 FAW524318 FKS524318 FUO524318 GEK524318 GOG524318 GYC524318 HHY524318 HRU524318 IBQ524318 ILM524318 IVI524318 JFE524318 JPA524318 JYW524318 KIS524318 KSO524318 LCK524318 LMG524318 LWC524318 MFY524318 MPU524318 MZQ524318 NJM524318 NTI524318 ODE524318 ONA524318 OWW524318 PGS524318 PQO524318 QAK524318 QKG524318 QUC524318 RDY524318 RNU524318 RXQ524318 SHM524318 SRI524318 TBE524318 TLA524318 TUW524318 UES524318 UOO524318 UYK524318 VIG524318 VSC524318 WBY524318 WLU524318 WVQ524318 I589854 JE589854 TA589854 ACW589854 AMS589854 AWO589854 BGK589854 BQG589854 CAC589854 CJY589854 CTU589854 DDQ589854 DNM589854 DXI589854 EHE589854 ERA589854 FAW589854 FKS589854 FUO589854 GEK589854 GOG589854 GYC589854 HHY589854 HRU589854 IBQ589854 ILM589854 IVI589854 JFE589854 JPA589854 JYW589854 KIS589854 KSO589854 LCK589854 LMG589854 LWC589854 MFY589854 MPU589854 MZQ589854 NJM589854 NTI589854 ODE589854 ONA589854 OWW589854 PGS589854 PQO589854 QAK589854 QKG589854 QUC589854 RDY589854 RNU589854 RXQ589854 SHM589854 SRI589854 TBE589854 TLA589854 TUW589854 UES589854 UOO589854 UYK589854 VIG589854 VSC589854 WBY589854 WLU589854 WVQ589854 I655390 JE655390 TA655390 ACW655390 AMS655390 AWO655390 BGK655390 BQG655390 CAC655390 CJY655390 CTU655390 DDQ655390 DNM655390 DXI655390 EHE655390 ERA655390 FAW655390 FKS655390 FUO655390 GEK655390 GOG655390 GYC655390 HHY655390 HRU655390 IBQ655390 ILM655390 IVI655390 JFE655390 JPA655390 JYW655390 KIS655390 KSO655390 LCK655390 LMG655390 LWC655390 MFY655390 MPU655390 MZQ655390 NJM655390 NTI655390 ODE655390 ONA655390 OWW655390 PGS655390 PQO655390 QAK655390 QKG655390 QUC655390 RDY655390 RNU655390 RXQ655390 SHM655390 SRI655390 TBE655390 TLA655390 TUW655390 UES655390 UOO655390 UYK655390 VIG655390 VSC655390 WBY655390 WLU655390 WVQ655390 I720926 JE720926 TA720926 ACW720926 AMS720926 AWO720926 BGK720926 BQG720926 CAC720926 CJY720926 CTU720926 DDQ720926 DNM720926 DXI720926 EHE720926 ERA720926 FAW720926 FKS720926 FUO720926 GEK720926 GOG720926 GYC720926 HHY720926 HRU720926 IBQ720926 ILM720926 IVI720926 JFE720926 JPA720926 JYW720926 KIS720926 KSO720926 LCK720926 LMG720926 LWC720926 MFY720926 MPU720926 MZQ720926 NJM720926 NTI720926 ODE720926 ONA720926 OWW720926 PGS720926 PQO720926 QAK720926 QKG720926 QUC720926 RDY720926 RNU720926 RXQ720926 SHM720926 SRI720926 TBE720926 TLA720926 TUW720926 UES720926 UOO720926 UYK720926 VIG720926 VSC720926 WBY720926 WLU720926 WVQ720926 I786462 JE786462 TA786462 ACW786462 AMS786462 AWO786462 BGK786462 BQG786462 CAC786462 CJY786462 CTU786462 DDQ786462 DNM786462 DXI786462 EHE786462 ERA786462 FAW786462 FKS786462 FUO786462 GEK786462 GOG786462 GYC786462 HHY786462 HRU786462 IBQ786462 ILM786462 IVI786462 JFE786462 JPA786462 JYW786462 KIS786462 KSO786462 LCK786462 LMG786462 LWC786462 MFY786462 MPU786462 MZQ786462 NJM786462 NTI786462 ODE786462 ONA786462 OWW786462 PGS786462 PQO786462 QAK786462 QKG786462 QUC786462 RDY786462 RNU786462 RXQ786462 SHM786462 SRI786462 TBE786462 TLA786462 TUW786462 UES786462 UOO786462 UYK786462 VIG786462 VSC786462 WBY786462 WLU786462 WVQ786462 I851998 JE851998 TA851998 ACW851998 AMS851998 AWO851998 BGK851998 BQG851998 CAC851998 CJY851998 CTU851998 DDQ851998 DNM851998 DXI851998 EHE851998 ERA851998 FAW851998 FKS851998 FUO851998 GEK851998 GOG851998 GYC851998 HHY851998 HRU851998 IBQ851998 ILM851998 IVI851998 JFE851998 JPA851998 JYW851998 KIS851998 KSO851998 LCK851998 LMG851998 LWC851998 MFY851998 MPU851998 MZQ851998 NJM851998 NTI851998 ODE851998 ONA851998 OWW851998 PGS851998 PQO851998 QAK851998 QKG851998 QUC851998 RDY851998 RNU851998 RXQ851998 SHM851998 SRI851998 TBE851998 TLA851998 TUW851998 UES851998 UOO851998 UYK851998 VIG851998 VSC851998 WBY851998 WLU851998 WVQ851998 I917534 JE917534 TA917534 ACW917534 AMS917534 AWO917534 BGK917534 BQG917534 CAC917534 CJY917534 CTU917534 DDQ917534 DNM917534 DXI917534 EHE917534 ERA917534 FAW917534 FKS917534 FUO917534 GEK917534 GOG917534 GYC917534 HHY917534 HRU917534 IBQ917534 ILM917534 IVI917534 JFE917534 JPA917534 JYW917534 KIS917534 KSO917534 LCK917534 LMG917534 LWC917534 MFY917534 MPU917534 MZQ917534 NJM917534 NTI917534 ODE917534 ONA917534 OWW917534 PGS917534 PQO917534 QAK917534 QKG917534 QUC917534 RDY917534 RNU917534 RXQ917534 SHM917534 SRI917534 TBE917534 TLA917534 TUW917534 UES917534 UOO917534 UYK917534 VIG917534 VSC917534 WBY917534 WLU917534 WVQ917534 I983070 JE983070 TA983070 ACW983070 AMS983070 AWO983070 BGK983070 BQG983070 CAC983070 CJY983070 CTU983070 DDQ983070 DNM983070 DXI983070 EHE983070 ERA983070 FAW983070 FKS983070 FUO983070 GEK983070 GOG983070 GYC983070 HHY983070 HRU983070 IBQ983070 ILM983070 IVI983070 JFE983070 JPA983070 JYW983070 KIS983070 KSO983070 LCK983070 LMG983070 LWC983070 MFY983070 MPU983070 MZQ983070 NJM983070 NTI983070 ODE983070 ONA983070 OWW983070 PGS983070 PQO983070 QAK983070 QKG983070 QUC983070 RDY983070 RNU983070 RXQ983070 SHM983070 SRI983070 TBE983070 TLA983070 TUW983070 UES983070 UOO983070 UYK983070 VIG983070 VSC983070 WBY983070 WLU983070 WVQ983070 I41 JE41 TA41 ACW41 AMS41 AWO41 BGK41 BQG41 CAC41 CJY41 CTU41 DDQ41 DNM41 DXI41 EHE41 ERA41 FAW41 FKS41 FUO41 GEK41 GOG41 GYC41 HHY41 HRU41 IBQ41 ILM41 IVI41 JFE41 JPA41 JYW41 KIS41 KSO41 LCK41 LMG41 LWC41 MFY41 MPU41 MZQ41 NJM41 NTI41 ODE41 ONA41 OWW41 PGS41 PQO41 QAK41 QKG41 QUC41 RDY41 RNU41 RXQ41 SHM41 SRI41 TBE41 TLA41 TUW41 UES41 UOO41 UYK41 VIG41 VSC41 WBY41 WLU41 WVQ41 I65577 JE65577 TA65577 ACW65577 AMS65577 AWO65577 BGK65577 BQG65577 CAC65577 CJY65577 CTU65577 DDQ65577 DNM65577 DXI65577 EHE65577 ERA65577 FAW65577 FKS65577 FUO65577 GEK65577 GOG65577 GYC65577 HHY65577 HRU65577 IBQ65577 ILM65577 IVI65577 JFE65577 JPA65577 JYW65577 KIS65577 KSO65577 LCK65577 LMG65577 LWC65577 MFY65577 MPU65577 MZQ65577 NJM65577 NTI65577 ODE65577 ONA65577 OWW65577 PGS65577 PQO65577 QAK65577 QKG65577 QUC65577 RDY65577 RNU65577 RXQ65577 SHM65577 SRI65577 TBE65577 TLA65577 TUW65577 UES65577 UOO65577 UYK65577 VIG65577 VSC65577 WBY65577 WLU65577 WVQ65577 I131113 JE131113 TA131113 ACW131113 AMS131113 AWO131113 BGK131113 BQG131113 CAC131113 CJY131113 CTU131113 DDQ131113 DNM131113 DXI131113 EHE131113 ERA131113 FAW131113 FKS131113 FUO131113 GEK131113 GOG131113 GYC131113 HHY131113 HRU131113 IBQ131113 ILM131113 IVI131113 JFE131113 JPA131113 JYW131113 KIS131113 KSO131113 LCK131113 LMG131113 LWC131113 MFY131113 MPU131113 MZQ131113 NJM131113 NTI131113 ODE131113 ONA131113 OWW131113 PGS131113 PQO131113 QAK131113 QKG131113 QUC131113 RDY131113 RNU131113 RXQ131113 SHM131113 SRI131113 TBE131113 TLA131113 TUW131113 UES131113 UOO131113 UYK131113 VIG131113 VSC131113 WBY131113 WLU131113 WVQ131113 I196649 JE196649 TA196649 ACW196649 AMS196649 AWO196649 BGK196649 BQG196649 CAC196649 CJY196649 CTU196649 DDQ196649 DNM196649 DXI196649 EHE196649 ERA196649 FAW196649 FKS196649 FUO196649 GEK196649 GOG196649 GYC196649 HHY196649 HRU196649 IBQ196649 ILM196649 IVI196649 JFE196649 JPA196649 JYW196649 KIS196649 KSO196649 LCK196649 LMG196649 LWC196649 MFY196649 MPU196649 MZQ196649 NJM196649 NTI196649 ODE196649 ONA196649 OWW196649 PGS196649 PQO196649 QAK196649 QKG196649 QUC196649 RDY196649 RNU196649 RXQ196649 SHM196649 SRI196649 TBE196649 TLA196649 TUW196649 UES196649 UOO196649 UYK196649 VIG196649 VSC196649 WBY196649 WLU196649 WVQ196649 I262185 JE262185 TA262185 ACW262185 AMS262185 AWO262185 BGK262185 BQG262185 CAC262185 CJY262185 CTU262185 DDQ262185 DNM262185 DXI262185 EHE262185 ERA262185 FAW262185 FKS262185 FUO262185 GEK262185 GOG262185 GYC262185 HHY262185 HRU262185 IBQ262185 ILM262185 IVI262185 JFE262185 JPA262185 JYW262185 KIS262185 KSO262185 LCK262185 LMG262185 LWC262185 MFY262185 MPU262185 MZQ262185 NJM262185 NTI262185 ODE262185 ONA262185 OWW262185 PGS262185 PQO262185 QAK262185 QKG262185 QUC262185 RDY262185 RNU262185 RXQ262185 SHM262185 SRI262185 TBE262185 TLA262185 TUW262185 UES262185 UOO262185 UYK262185 VIG262185 VSC262185 WBY262185 WLU262185 WVQ262185 I327721 JE327721 TA327721 ACW327721 AMS327721 AWO327721 BGK327721 BQG327721 CAC327721 CJY327721 CTU327721 DDQ327721 DNM327721 DXI327721 EHE327721 ERA327721 FAW327721 FKS327721 FUO327721 GEK327721 GOG327721 GYC327721 HHY327721 HRU327721 IBQ327721 ILM327721 IVI327721 JFE327721 JPA327721 JYW327721 KIS327721 KSO327721 LCK327721 LMG327721 LWC327721 MFY327721 MPU327721 MZQ327721 NJM327721 NTI327721 ODE327721 ONA327721 OWW327721 PGS327721 PQO327721 QAK327721 QKG327721 QUC327721 RDY327721 RNU327721 RXQ327721 SHM327721 SRI327721 TBE327721 TLA327721 TUW327721 UES327721 UOO327721 UYK327721 VIG327721 VSC327721 WBY327721 WLU327721 WVQ327721 I393257 JE393257 TA393257 ACW393257 AMS393257 AWO393257 BGK393257 BQG393257 CAC393257 CJY393257 CTU393257 DDQ393257 DNM393257 DXI393257 EHE393257 ERA393257 FAW393257 FKS393257 FUO393257 GEK393257 GOG393257 GYC393257 HHY393257 HRU393257 IBQ393257 ILM393257 IVI393257 JFE393257 JPA393257 JYW393257 KIS393257 KSO393257 LCK393257 LMG393257 LWC393257 MFY393257 MPU393257 MZQ393257 NJM393257 NTI393257 ODE393257 ONA393257 OWW393257 PGS393257 PQO393257 QAK393257 QKG393257 QUC393257 RDY393257 RNU393257 RXQ393257 SHM393257 SRI393257 TBE393257 TLA393257 TUW393257 UES393257 UOO393257 UYK393257 VIG393257 VSC393257 WBY393257 WLU393257 WVQ393257 I458793 JE458793 TA458793 ACW458793 AMS458793 AWO458793 BGK458793 BQG458793 CAC458793 CJY458793 CTU458793 DDQ458793 DNM458793 DXI458793 EHE458793 ERA458793 FAW458793 FKS458793 FUO458793 GEK458793 GOG458793 GYC458793 HHY458793 HRU458793 IBQ458793 ILM458793 IVI458793 JFE458793 JPA458793 JYW458793 KIS458793 KSO458793 LCK458793 LMG458793 LWC458793 MFY458793 MPU458793 MZQ458793 NJM458793 NTI458793 ODE458793 ONA458793 OWW458793 PGS458793 PQO458793 QAK458793 QKG458793 QUC458793 RDY458793 RNU458793 RXQ458793 SHM458793 SRI458793 TBE458793 TLA458793 TUW458793 UES458793 UOO458793 UYK458793 VIG458793 VSC458793 WBY458793 WLU458793 WVQ458793 I524329 JE524329 TA524329 ACW524329 AMS524329 AWO524329 BGK524329 BQG524329 CAC524329 CJY524329 CTU524329 DDQ524329 DNM524329 DXI524329 EHE524329 ERA524329 FAW524329 FKS524329 FUO524329 GEK524329 GOG524329 GYC524329 HHY524329 HRU524329 IBQ524329 ILM524329 IVI524329 JFE524329 JPA524329 JYW524329 KIS524329 KSO524329 LCK524329 LMG524329 LWC524329 MFY524329 MPU524329 MZQ524329 NJM524329 NTI524329 ODE524329 ONA524329 OWW524329 PGS524329 PQO524329 QAK524329 QKG524329 QUC524329 RDY524329 RNU524329 RXQ524329 SHM524329 SRI524329 TBE524329 TLA524329 TUW524329 UES524329 UOO524329 UYK524329 VIG524329 VSC524329 WBY524329 WLU524329 WVQ524329 I589865 JE589865 TA589865 ACW589865 AMS589865 AWO589865 BGK589865 BQG589865 CAC589865 CJY589865 CTU589865 DDQ589865 DNM589865 DXI589865 EHE589865 ERA589865 FAW589865 FKS589865 FUO589865 GEK589865 GOG589865 GYC589865 HHY589865 HRU589865 IBQ589865 ILM589865 IVI589865 JFE589865 JPA589865 JYW589865 KIS589865 KSO589865 LCK589865 LMG589865 LWC589865 MFY589865 MPU589865 MZQ589865 NJM589865 NTI589865 ODE589865 ONA589865 OWW589865 PGS589865 PQO589865 QAK589865 QKG589865 QUC589865 RDY589865 RNU589865 RXQ589865 SHM589865 SRI589865 TBE589865 TLA589865 TUW589865 UES589865 UOO589865 UYK589865 VIG589865 VSC589865 WBY589865 WLU589865 WVQ589865 I655401 JE655401 TA655401 ACW655401 AMS655401 AWO655401 BGK655401 BQG655401 CAC655401 CJY655401 CTU655401 DDQ655401 DNM655401 DXI655401 EHE655401 ERA655401 FAW655401 FKS655401 FUO655401 GEK655401 GOG655401 GYC655401 HHY655401 HRU655401 IBQ655401 ILM655401 IVI655401 JFE655401 JPA655401 JYW655401 KIS655401 KSO655401 LCK655401 LMG655401 LWC655401 MFY655401 MPU655401 MZQ655401 NJM655401 NTI655401 ODE655401 ONA655401 OWW655401 PGS655401 PQO655401 QAK655401 QKG655401 QUC655401 RDY655401 RNU655401 RXQ655401 SHM655401 SRI655401 TBE655401 TLA655401 TUW655401 UES655401 UOO655401 UYK655401 VIG655401 VSC655401 WBY655401 WLU655401 WVQ655401 I720937 JE720937 TA720937 ACW720937 AMS720937 AWO720937 BGK720937 BQG720937 CAC720937 CJY720937 CTU720937 DDQ720937 DNM720937 DXI720937 EHE720937 ERA720937 FAW720937 FKS720937 FUO720937 GEK720937 GOG720937 GYC720937 HHY720937 HRU720937 IBQ720937 ILM720937 IVI720937 JFE720937 JPA720937 JYW720937 KIS720937 KSO720937 LCK720937 LMG720937 LWC720937 MFY720937 MPU720937 MZQ720937 NJM720937 NTI720937 ODE720937 ONA720937 OWW720937 PGS720937 PQO720937 QAK720937 QKG720937 QUC720937 RDY720937 RNU720937 RXQ720937 SHM720937 SRI720937 TBE720937 TLA720937 TUW720937 UES720937 UOO720937 UYK720937 VIG720937 VSC720937 WBY720937 WLU720937 WVQ720937 I786473 JE786473 TA786473 ACW786473 AMS786473 AWO786473 BGK786473 BQG786473 CAC786473 CJY786473 CTU786473 DDQ786473 DNM786473 DXI786473 EHE786473 ERA786473 FAW786473 FKS786473 FUO786473 GEK786473 GOG786473 GYC786473 HHY786473 HRU786473 IBQ786473 ILM786473 IVI786473 JFE786473 JPA786473 JYW786473 KIS786473 KSO786473 LCK786473 LMG786473 LWC786473 MFY786473 MPU786473 MZQ786473 NJM786473 NTI786473 ODE786473 ONA786473 OWW786473 PGS786473 PQO786473 QAK786473 QKG786473 QUC786473 RDY786473 RNU786473 RXQ786473 SHM786473 SRI786473 TBE786473 TLA786473 TUW786473 UES786473 UOO786473 UYK786473 VIG786473 VSC786473 WBY786473 WLU786473 WVQ786473 I852009 JE852009 TA852009 ACW852009 AMS852009 AWO852009 BGK852009 BQG852009 CAC852009 CJY852009 CTU852009 DDQ852009 DNM852009 DXI852009 EHE852009 ERA852009 FAW852009 FKS852009 FUO852009 GEK852009 GOG852009 GYC852009 HHY852009 HRU852009 IBQ852009 ILM852009 IVI852009 JFE852009 JPA852009 JYW852009 KIS852009 KSO852009 LCK852009 LMG852009 LWC852009 MFY852009 MPU852009 MZQ852009 NJM852009 NTI852009 ODE852009 ONA852009 OWW852009 PGS852009 PQO852009 QAK852009 QKG852009 QUC852009 RDY852009 RNU852009 RXQ852009 SHM852009 SRI852009 TBE852009 TLA852009 TUW852009 UES852009 UOO852009 UYK852009 VIG852009 VSC852009 WBY852009 WLU852009 WVQ852009 I917545 JE917545 TA917545 ACW917545 AMS917545 AWO917545 BGK917545 BQG917545 CAC917545 CJY917545 CTU917545 DDQ917545 DNM917545 DXI917545 EHE917545 ERA917545 FAW917545 FKS917545 FUO917545 GEK917545 GOG917545 GYC917545 HHY917545 HRU917545 IBQ917545 ILM917545 IVI917545 JFE917545 JPA917545 JYW917545 KIS917545 KSO917545 LCK917545 LMG917545 LWC917545 MFY917545 MPU917545 MZQ917545 NJM917545 NTI917545 ODE917545 ONA917545 OWW917545 PGS917545 PQO917545 QAK917545 QKG917545 QUC917545 RDY917545 RNU917545 RXQ917545 SHM917545 SRI917545 TBE917545 TLA917545 TUW917545 UES917545 UOO917545 UYK917545 VIG917545 VSC917545 WBY917545 WLU917545 WVQ917545 I983081 JE983081 TA983081 ACW983081 AMS983081 AWO983081 BGK983081 BQG983081 CAC983081 CJY983081 CTU983081 DDQ983081 DNM983081 DXI983081 EHE983081 ERA983081 FAW983081 FKS983081 FUO983081 GEK983081 GOG983081 GYC983081 HHY983081 HRU983081 IBQ983081 ILM983081 IVI983081 JFE983081 JPA983081 JYW983081 KIS983081 KSO983081 LCK983081 LMG983081 LWC983081 MFY983081 MPU983081 MZQ983081 NJM983081 NTI983081 ODE983081 ONA983081 OWW983081 PGS983081 PQO983081 QAK983081 QKG983081 QUC983081 RDY983081 RNU983081 RXQ983081 SHM983081 SRI983081 TBE983081 TLA983081 TUW983081 UES983081 UOO983081 UYK983081 VIG983081 VSC983081 WBY983081 WLU983081 WVQ983081">
      <formula1>I19&lt;=ROUNDDOWN(I18*0.026,1)</formula1>
    </dataValidation>
    <dataValidation type="list" allowBlank="1" showInputMessage="1" showErrorMessage="1" sqref="D58:D66 IZ58:IZ66 SV58:SV66 ACR58:ACR66 AMN58:AMN66 AWJ58:AWJ66 BGF58:BGF66 BQB58:BQB66 BZX58:BZX66 CJT58:CJT66 CTP58:CTP66 DDL58:DDL66 DNH58:DNH66 DXD58:DXD66 EGZ58:EGZ66 EQV58:EQV66 FAR58:FAR66 FKN58:FKN66 FUJ58:FUJ66 GEF58:GEF66 GOB58:GOB66 GXX58:GXX66 HHT58:HHT66 HRP58:HRP66 IBL58:IBL66 ILH58:ILH66 IVD58:IVD66 JEZ58:JEZ66 JOV58:JOV66 JYR58:JYR66 KIN58:KIN66 KSJ58:KSJ66 LCF58:LCF66 LMB58:LMB66 LVX58:LVX66 MFT58:MFT66 MPP58:MPP66 MZL58:MZL66 NJH58:NJH66 NTD58:NTD66 OCZ58:OCZ66 OMV58:OMV66 OWR58:OWR66 PGN58:PGN66 PQJ58:PQJ66 QAF58:QAF66 QKB58:QKB66 QTX58:QTX66 RDT58:RDT66 RNP58:RNP66 RXL58:RXL66 SHH58:SHH66 SRD58:SRD66 TAZ58:TAZ66 TKV58:TKV66 TUR58:TUR66 UEN58:UEN66 UOJ58:UOJ66 UYF58:UYF66 VIB58:VIB66 VRX58:VRX66 WBT58:WBT66 WLP58:WLP66 WVL58:WVL66 D65594:D65602 IZ65594:IZ65602 SV65594:SV65602 ACR65594:ACR65602 AMN65594:AMN65602 AWJ65594:AWJ65602 BGF65594:BGF65602 BQB65594:BQB65602 BZX65594:BZX65602 CJT65594:CJT65602 CTP65594:CTP65602 DDL65594:DDL65602 DNH65594:DNH65602 DXD65594:DXD65602 EGZ65594:EGZ65602 EQV65594:EQV65602 FAR65594:FAR65602 FKN65594:FKN65602 FUJ65594:FUJ65602 GEF65594:GEF65602 GOB65594:GOB65602 GXX65594:GXX65602 HHT65594:HHT65602 HRP65594:HRP65602 IBL65594:IBL65602 ILH65594:ILH65602 IVD65594:IVD65602 JEZ65594:JEZ65602 JOV65594:JOV65602 JYR65594:JYR65602 KIN65594:KIN65602 KSJ65594:KSJ65602 LCF65594:LCF65602 LMB65594:LMB65602 LVX65594:LVX65602 MFT65594:MFT65602 MPP65594:MPP65602 MZL65594:MZL65602 NJH65594:NJH65602 NTD65594:NTD65602 OCZ65594:OCZ65602 OMV65594:OMV65602 OWR65594:OWR65602 PGN65594:PGN65602 PQJ65594:PQJ65602 QAF65594:QAF65602 QKB65594:QKB65602 QTX65594:QTX65602 RDT65594:RDT65602 RNP65594:RNP65602 RXL65594:RXL65602 SHH65594:SHH65602 SRD65594:SRD65602 TAZ65594:TAZ65602 TKV65594:TKV65602 TUR65594:TUR65602 UEN65594:UEN65602 UOJ65594:UOJ65602 UYF65594:UYF65602 VIB65594:VIB65602 VRX65594:VRX65602 WBT65594:WBT65602 WLP65594:WLP65602 WVL65594:WVL65602 D131130:D131138 IZ131130:IZ131138 SV131130:SV131138 ACR131130:ACR131138 AMN131130:AMN131138 AWJ131130:AWJ131138 BGF131130:BGF131138 BQB131130:BQB131138 BZX131130:BZX131138 CJT131130:CJT131138 CTP131130:CTP131138 DDL131130:DDL131138 DNH131130:DNH131138 DXD131130:DXD131138 EGZ131130:EGZ131138 EQV131130:EQV131138 FAR131130:FAR131138 FKN131130:FKN131138 FUJ131130:FUJ131138 GEF131130:GEF131138 GOB131130:GOB131138 GXX131130:GXX131138 HHT131130:HHT131138 HRP131130:HRP131138 IBL131130:IBL131138 ILH131130:ILH131138 IVD131130:IVD131138 JEZ131130:JEZ131138 JOV131130:JOV131138 JYR131130:JYR131138 KIN131130:KIN131138 KSJ131130:KSJ131138 LCF131130:LCF131138 LMB131130:LMB131138 LVX131130:LVX131138 MFT131130:MFT131138 MPP131130:MPP131138 MZL131130:MZL131138 NJH131130:NJH131138 NTD131130:NTD131138 OCZ131130:OCZ131138 OMV131130:OMV131138 OWR131130:OWR131138 PGN131130:PGN131138 PQJ131130:PQJ131138 QAF131130:QAF131138 QKB131130:QKB131138 QTX131130:QTX131138 RDT131130:RDT131138 RNP131130:RNP131138 RXL131130:RXL131138 SHH131130:SHH131138 SRD131130:SRD131138 TAZ131130:TAZ131138 TKV131130:TKV131138 TUR131130:TUR131138 UEN131130:UEN131138 UOJ131130:UOJ131138 UYF131130:UYF131138 VIB131130:VIB131138 VRX131130:VRX131138 WBT131130:WBT131138 WLP131130:WLP131138 WVL131130:WVL131138 D196666:D196674 IZ196666:IZ196674 SV196666:SV196674 ACR196666:ACR196674 AMN196666:AMN196674 AWJ196666:AWJ196674 BGF196666:BGF196674 BQB196666:BQB196674 BZX196666:BZX196674 CJT196666:CJT196674 CTP196666:CTP196674 DDL196666:DDL196674 DNH196666:DNH196674 DXD196666:DXD196674 EGZ196666:EGZ196674 EQV196666:EQV196674 FAR196666:FAR196674 FKN196666:FKN196674 FUJ196666:FUJ196674 GEF196666:GEF196674 GOB196666:GOB196674 GXX196666:GXX196674 HHT196666:HHT196674 HRP196666:HRP196674 IBL196666:IBL196674 ILH196666:ILH196674 IVD196666:IVD196674 JEZ196666:JEZ196674 JOV196666:JOV196674 JYR196666:JYR196674 KIN196666:KIN196674 KSJ196666:KSJ196674 LCF196666:LCF196674 LMB196666:LMB196674 LVX196666:LVX196674 MFT196666:MFT196674 MPP196666:MPP196674 MZL196666:MZL196674 NJH196666:NJH196674 NTD196666:NTD196674 OCZ196666:OCZ196674 OMV196666:OMV196674 OWR196666:OWR196674 PGN196666:PGN196674 PQJ196666:PQJ196674 QAF196666:QAF196674 QKB196666:QKB196674 QTX196666:QTX196674 RDT196666:RDT196674 RNP196666:RNP196674 RXL196666:RXL196674 SHH196666:SHH196674 SRD196666:SRD196674 TAZ196666:TAZ196674 TKV196666:TKV196674 TUR196666:TUR196674 UEN196666:UEN196674 UOJ196666:UOJ196674 UYF196666:UYF196674 VIB196666:VIB196674 VRX196666:VRX196674 WBT196666:WBT196674 WLP196666:WLP196674 WVL196666:WVL196674 D262202:D262210 IZ262202:IZ262210 SV262202:SV262210 ACR262202:ACR262210 AMN262202:AMN262210 AWJ262202:AWJ262210 BGF262202:BGF262210 BQB262202:BQB262210 BZX262202:BZX262210 CJT262202:CJT262210 CTP262202:CTP262210 DDL262202:DDL262210 DNH262202:DNH262210 DXD262202:DXD262210 EGZ262202:EGZ262210 EQV262202:EQV262210 FAR262202:FAR262210 FKN262202:FKN262210 FUJ262202:FUJ262210 GEF262202:GEF262210 GOB262202:GOB262210 GXX262202:GXX262210 HHT262202:HHT262210 HRP262202:HRP262210 IBL262202:IBL262210 ILH262202:ILH262210 IVD262202:IVD262210 JEZ262202:JEZ262210 JOV262202:JOV262210 JYR262202:JYR262210 KIN262202:KIN262210 KSJ262202:KSJ262210 LCF262202:LCF262210 LMB262202:LMB262210 LVX262202:LVX262210 MFT262202:MFT262210 MPP262202:MPP262210 MZL262202:MZL262210 NJH262202:NJH262210 NTD262202:NTD262210 OCZ262202:OCZ262210 OMV262202:OMV262210 OWR262202:OWR262210 PGN262202:PGN262210 PQJ262202:PQJ262210 QAF262202:QAF262210 QKB262202:QKB262210 QTX262202:QTX262210 RDT262202:RDT262210 RNP262202:RNP262210 RXL262202:RXL262210 SHH262202:SHH262210 SRD262202:SRD262210 TAZ262202:TAZ262210 TKV262202:TKV262210 TUR262202:TUR262210 UEN262202:UEN262210 UOJ262202:UOJ262210 UYF262202:UYF262210 VIB262202:VIB262210 VRX262202:VRX262210 WBT262202:WBT262210 WLP262202:WLP262210 WVL262202:WVL262210 D327738:D327746 IZ327738:IZ327746 SV327738:SV327746 ACR327738:ACR327746 AMN327738:AMN327746 AWJ327738:AWJ327746 BGF327738:BGF327746 BQB327738:BQB327746 BZX327738:BZX327746 CJT327738:CJT327746 CTP327738:CTP327746 DDL327738:DDL327746 DNH327738:DNH327746 DXD327738:DXD327746 EGZ327738:EGZ327746 EQV327738:EQV327746 FAR327738:FAR327746 FKN327738:FKN327746 FUJ327738:FUJ327746 GEF327738:GEF327746 GOB327738:GOB327746 GXX327738:GXX327746 HHT327738:HHT327746 HRP327738:HRP327746 IBL327738:IBL327746 ILH327738:ILH327746 IVD327738:IVD327746 JEZ327738:JEZ327746 JOV327738:JOV327746 JYR327738:JYR327746 KIN327738:KIN327746 KSJ327738:KSJ327746 LCF327738:LCF327746 LMB327738:LMB327746 LVX327738:LVX327746 MFT327738:MFT327746 MPP327738:MPP327746 MZL327738:MZL327746 NJH327738:NJH327746 NTD327738:NTD327746 OCZ327738:OCZ327746 OMV327738:OMV327746 OWR327738:OWR327746 PGN327738:PGN327746 PQJ327738:PQJ327746 QAF327738:QAF327746 QKB327738:QKB327746 QTX327738:QTX327746 RDT327738:RDT327746 RNP327738:RNP327746 RXL327738:RXL327746 SHH327738:SHH327746 SRD327738:SRD327746 TAZ327738:TAZ327746 TKV327738:TKV327746 TUR327738:TUR327746 UEN327738:UEN327746 UOJ327738:UOJ327746 UYF327738:UYF327746 VIB327738:VIB327746 VRX327738:VRX327746 WBT327738:WBT327746 WLP327738:WLP327746 WVL327738:WVL327746 D393274:D393282 IZ393274:IZ393282 SV393274:SV393282 ACR393274:ACR393282 AMN393274:AMN393282 AWJ393274:AWJ393282 BGF393274:BGF393282 BQB393274:BQB393282 BZX393274:BZX393282 CJT393274:CJT393282 CTP393274:CTP393282 DDL393274:DDL393282 DNH393274:DNH393282 DXD393274:DXD393282 EGZ393274:EGZ393282 EQV393274:EQV393282 FAR393274:FAR393282 FKN393274:FKN393282 FUJ393274:FUJ393282 GEF393274:GEF393282 GOB393274:GOB393282 GXX393274:GXX393282 HHT393274:HHT393282 HRP393274:HRP393282 IBL393274:IBL393282 ILH393274:ILH393282 IVD393274:IVD393282 JEZ393274:JEZ393282 JOV393274:JOV393282 JYR393274:JYR393282 KIN393274:KIN393282 KSJ393274:KSJ393282 LCF393274:LCF393282 LMB393274:LMB393282 LVX393274:LVX393282 MFT393274:MFT393282 MPP393274:MPP393282 MZL393274:MZL393282 NJH393274:NJH393282 NTD393274:NTD393282 OCZ393274:OCZ393282 OMV393274:OMV393282 OWR393274:OWR393282 PGN393274:PGN393282 PQJ393274:PQJ393282 QAF393274:QAF393282 QKB393274:QKB393282 QTX393274:QTX393282 RDT393274:RDT393282 RNP393274:RNP393282 RXL393274:RXL393282 SHH393274:SHH393282 SRD393274:SRD393282 TAZ393274:TAZ393282 TKV393274:TKV393282 TUR393274:TUR393282 UEN393274:UEN393282 UOJ393274:UOJ393282 UYF393274:UYF393282 VIB393274:VIB393282 VRX393274:VRX393282 WBT393274:WBT393282 WLP393274:WLP393282 WVL393274:WVL393282 D458810:D458818 IZ458810:IZ458818 SV458810:SV458818 ACR458810:ACR458818 AMN458810:AMN458818 AWJ458810:AWJ458818 BGF458810:BGF458818 BQB458810:BQB458818 BZX458810:BZX458818 CJT458810:CJT458818 CTP458810:CTP458818 DDL458810:DDL458818 DNH458810:DNH458818 DXD458810:DXD458818 EGZ458810:EGZ458818 EQV458810:EQV458818 FAR458810:FAR458818 FKN458810:FKN458818 FUJ458810:FUJ458818 GEF458810:GEF458818 GOB458810:GOB458818 GXX458810:GXX458818 HHT458810:HHT458818 HRP458810:HRP458818 IBL458810:IBL458818 ILH458810:ILH458818 IVD458810:IVD458818 JEZ458810:JEZ458818 JOV458810:JOV458818 JYR458810:JYR458818 KIN458810:KIN458818 KSJ458810:KSJ458818 LCF458810:LCF458818 LMB458810:LMB458818 LVX458810:LVX458818 MFT458810:MFT458818 MPP458810:MPP458818 MZL458810:MZL458818 NJH458810:NJH458818 NTD458810:NTD458818 OCZ458810:OCZ458818 OMV458810:OMV458818 OWR458810:OWR458818 PGN458810:PGN458818 PQJ458810:PQJ458818 QAF458810:QAF458818 QKB458810:QKB458818 QTX458810:QTX458818 RDT458810:RDT458818 RNP458810:RNP458818 RXL458810:RXL458818 SHH458810:SHH458818 SRD458810:SRD458818 TAZ458810:TAZ458818 TKV458810:TKV458818 TUR458810:TUR458818 UEN458810:UEN458818 UOJ458810:UOJ458818 UYF458810:UYF458818 VIB458810:VIB458818 VRX458810:VRX458818 WBT458810:WBT458818 WLP458810:WLP458818 WVL458810:WVL458818 D524346:D524354 IZ524346:IZ524354 SV524346:SV524354 ACR524346:ACR524354 AMN524346:AMN524354 AWJ524346:AWJ524354 BGF524346:BGF524354 BQB524346:BQB524354 BZX524346:BZX524354 CJT524346:CJT524354 CTP524346:CTP524354 DDL524346:DDL524354 DNH524346:DNH524354 DXD524346:DXD524354 EGZ524346:EGZ524354 EQV524346:EQV524354 FAR524346:FAR524354 FKN524346:FKN524354 FUJ524346:FUJ524354 GEF524346:GEF524354 GOB524346:GOB524354 GXX524346:GXX524354 HHT524346:HHT524354 HRP524346:HRP524354 IBL524346:IBL524354 ILH524346:ILH524354 IVD524346:IVD524354 JEZ524346:JEZ524354 JOV524346:JOV524354 JYR524346:JYR524354 KIN524346:KIN524354 KSJ524346:KSJ524354 LCF524346:LCF524354 LMB524346:LMB524354 LVX524346:LVX524354 MFT524346:MFT524354 MPP524346:MPP524354 MZL524346:MZL524354 NJH524346:NJH524354 NTD524346:NTD524354 OCZ524346:OCZ524354 OMV524346:OMV524354 OWR524346:OWR524354 PGN524346:PGN524354 PQJ524346:PQJ524354 QAF524346:QAF524354 QKB524346:QKB524354 QTX524346:QTX524354 RDT524346:RDT524354 RNP524346:RNP524354 RXL524346:RXL524354 SHH524346:SHH524354 SRD524346:SRD524354 TAZ524346:TAZ524354 TKV524346:TKV524354 TUR524346:TUR524354 UEN524346:UEN524354 UOJ524346:UOJ524354 UYF524346:UYF524354 VIB524346:VIB524354 VRX524346:VRX524354 WBT524346:WBT524354 WLP524346:WLP524354 WVL524346:WVL524354 D589882:D589890 IZ589882:IZ589890 SV589882:SV589890 ACR589882:ACR589890 AMN589882:AMN589890 AWJ589882:AWJ589890 BGF589882:BGF589890 BQB589882:BQB589890 BZX589882:BZX589890 CJT589882:CJT589890 CTP589882:CTP589890 DDL589882:DDL589890 DNH589882:DNH589890 DXD589882:DXD589890 EGZ589882:EGZ589890 EQV589882:EQV589890 FAR589882:FAR589890 FKN589882:FKN589890 FUJ589882:FUJ589890 GEF589882:GEF589890 GOB589882:GOB589890 GXX589882:GXX589890 HHT589882:HHT589890 HRP589882:HRP589890 IBL589882:IBL589890 ILH589882:ILH589890 IVD589882:IVD589890 JEZ589882:JEZ589890 JOV589882:JOV589890 JYR589882:JYR589890 KIN589882:KIN589890 KSJ589882:KSJ589890 LCF589882:LCF589890 LMB589882:LMB589890 LVX589882:LVX589890 MFT589882:MFT589890 MPP589882:MPP589890 MZL589882:MZL589890 NJH589882:NJH589890 NTD589882:NTD589890 OCZ589882:OCZ589890 OMV589882:OMV589890 OWR589882:OWR589890 PGN589882:PGN589890 PQJ589882:PQJ589890 QAF589882:QAF589890 QKB589882:QKB589890 QTX589882:QTX589890 RDT589882:RDT589890 RNP589882:RNP589890 RXL589882:RXL589890 SHH589882:SHH589890 SRD589882:SRD589890 TAZ589882:TAZ589890 TKV589882:TKV589890 TUR589882:TUR589890 UEN589882:UEN589890 UOJ589882:UOJ589890 UYF589882:UYF589890 VIB589882:VIB589890 VRX589882:VRX589890 WBT589882:WBT589890 WLP589882:WLP589890 WVL589882:WVL589890 D655418:D655426 IZ655418:IZ655426 SV655418:SV655426 ACR655418:ACR655426 AMN655418:AMN655426 AWJ655418:AWJ655426 BGF655418:BGF655426 BQB655418:BQB655426 BZX655418:BZX655426 CJT655418:CJT655426 CTP655418:CTP655426 DDL655418:DDL655426 DNH655418:DNH655426 DXD655418:DXD655426 EGZ655418:EGZ655426 EQV655418:EQV655426 FAR655418:FAR655426 FKN655418:FKN655426 FUJ655418:FUJ655426 GEF655418:GEF655426 GOB655418:GOB655426 GXX655418:GXX655426 HHT655418:HHT655426 HRP655418:HRP655426 IBL655418:IBL655426 ILH655418:ILH655426 IVD655418:IVD655426 JEZ655418:JEZ655426 JOV655418:JOV655426 JYR655418:JYR655426 KIN655418:KIN655426 KSJ655418:KSJ655426 LCF655418:LCF655426 LMB655418:LMB655426 LVX655418:LVX655426 MFT655418:MFT655426 MPP655418:MPP655426 MZL655418:MZL655426 NJH655418:NJH655426 NTD655418:NTD655426 OCZ655418:OCZ655426 OMV655418:OMV655426 OWR655418:OWR655426 PGN655418:PGN655426 PQJ655418:PQJ655426 QAF655418:QAF655426 QKB655418:QKB655426 QTX655418:QTX655426 RDT655418:RDT655426 RNP655418:RNP655426 RXL655418:RXL655426 SHH655418:SHH655426 SRD655418:SRD655426 TAZ655418:TAZ655426 TKV655418:TKV655426 TUR655418:TUR655426 UEN655418:UEN655426 UOJ655418:UOJ655426 UYF655418:UYF655426 VIB655418:VIB655426 VRX655418:VRX655426 WBT655418:WBT655426 WLP655418:WLP655426 WVL655418:WVL655426 D720954:D720962 IZ720954:IZ720962 SV720954:SV720962 ACR720954:ACR720962 AMN720954:AMN720962 AWJ720954:AWJ720962 BGF720954:BGF720962 BQB720954:BQB720962 BZX720954:BZX720962 CJT720954:CJT720962 CTP720954:CTP720962 DDL720954:DDL720962 DNH720954:DNH720962 DXD720954:DXD720962 EGZ720954:EGZ720962 EQV720954:EQV720962 FAR720954:FAR720962 FKN720954:FKN720962 FUJ720954:FUJ720962 GEF720954:GEF720962 GOB720954:GOB720962 GXX720954:GXX720962 HHT720954:HHT720962 HRP720954:HRP720962 IBL720954:IBL720962 ILH720954:ILH720962 IVD720954:IVD720962 JEZ720954:JEZ720962 JOV720954:JOV720962 JYR720954:JYR720962 KIN720954:KIN720962 KSJ720954:KSJ720962 LCF720954:LCF720962 LMB720954:LMB720962 LVX720954:LVX720962 MFT720954:MFT720962 MPP720954:MPP720962 MZL720954:MZL720962 NJH720954:NJH720962 NTD720954:NTD720962 OCZ720954:OCZ720962 OMV720954:OMV720962 OWR720954:OWR720962 PGN720954:PGN720962 PQJ720954:PQJ720962 QAF720954:QAF720962 QKB720954:QKB720962 QTX720954:QTX720962 RDT720954:RDT720962 RNP720954:RNP720962 RXL720954:RXL720962 SHH720954:SHH720962 SRD720954:SRD720962 TAZ720954:TAZ720962 TKV720954:TKV720962 TUR720954:TUR720962 UEN720954:UEN720962 UOJ720954:UOJ720962 UYF720954:UYF720962 VIB720954:VIB720962 VRX720954:VRX720962 WBT720954:WBT720962 WLP720954:WLP720962 WVL720954:WVL720962 D786490:D786498 IZ786490:IZ786498 SV786490:SV786498 ACR786490:ACR786498 AMN786490:AMN786498 AWJ786490:AWJ786498 BGF786490:BGF786498 BQB786490:BQB786498 BZX786490:BZX786498 CJT786490:CJT786498 CTP786490:CTP786498 DDL786490:DDL786498 DNH786490:DNH786498 DXD786490:DXD786498 EGZ786490:EGZ786498 EQV786490:EQV786498 FAR786490:FAR786498 FKN786490:FKN786498 FUJ786490:FUJ786498 GEF786490:GEF786498 GOB786490:GOB786498 GXX786490:GXX786498 HHT786490:HHT786498 HRP786490:HRP786498 IBL786490:IBL786498 ILH786490:ILH786498 IVD786490:IVD786498 JEZ786490:JEZ786498 JOV786490:JOV786498 JYR786490:JYR786498 KIN786490:KIN786498 KSJ786490:KSJ786498 LCF786490:LCF786498 LMB786490:LMB786498 LVX786490:LVX786498 MFT786490:MFT786498 MPP786490:MPP786498 MZL786490:MZL786498 NJH786490:NJH786498 NTD786490:NTD786498 OCZ786490:OCZ786498 OMV786490:OMV786498 OWR786490:OWR786498 PGN786490:PGN786498 PQJ786490:PQJ786498 QAF786490:QAF786498 QKB786490:QKB786498 QTX786490:QTX786498 RDT786490:RDT786498 RNP786490:RNP786498 RXL786490:RXL786498 SHH786490:SHH786498 SRD786490:SRD786498 TAZ786490:TAZ786498 TKV786490:TKV786498 TUR786490:TUR786498 UEN786490:UEN786498 UOJ786490:UOJ786498 UYF786490:UYF786498 VIB786490:VIB786498 VRX786490:VRX786498 WBT786490:WBT786498 WLP786490:WLP786498 WVL786490:WVL786498 D852026:D852034 IZ852026:IZ852034 SV852026:SV852034 ACR852026:ACR852034 AMN852026:AMN852034 AWJ852026:AWJ852034 BGF852026:BGF852034 BQB852026:BQB852034 BZX852026:BZX852034 CJT852026:CJT852034 CTP852026:CTP852034 DDL852026:DDL852034 DNH852026:DNH852034 DXD852026:DXD852034 EGZ852026:EGZ852034 EQV852026:EQV852034 FAR852026:FAR852034 FKN852026:FKN852034 FUJ852026:FUJ852034 GEF852026:GEF852034 GOB852026:GOB852034 GXX852026:GXX852034 HHT852026:HHT852034 HRP852026:HRP852034 IBL852026:IBL852034 ILH852026:ILH852034 IVD852026:IVD852034 JEZ852026:JEZ852034 JOV852026:JOV852034 JYR852026:JYR852034 KIN852026:KIN852034 KSJ852026:KSJ852034 LCF852026:LCF852034 LMB852026:LMB852034 LVX852026:LVX852034 MFT852026:MFT852034 MPP852026:MPP852034 MZL852026:MZL852034 NJH852026:NJH852034 NTD852026:NTD852034 OCZ852026:OCZ852034 OMV852026:OMV852034 OWR852026:OWR852034 PGN852026:PGN852034 PQJ852026:PQJ852034 QAF852026:QAF852034 QKB852026:QKB852034 QTX852026:QTX852034 RDT852026:RDT852034 RNP852026:RNP852034 RXL852026:RXL852034 SHH852026:SHH852034 SRD852026:SRD852034 TAZ852026:TAZ852034 TKV852026:TKV852034 TUR852026:TUR852034 UEN852026:UEN852034 UOJ852026:UOJ852034 UYF852026:UYF852034 VIB852026:VIB852034 VRX852026:VRX852034 WBT852026:WBT852034 WLP852026:WLP852034 WVL852026:WVL852034 D917562:D917570 IZ917562:IZ917570 SV917562:SV917570 ACR917562:ACR917570 AMN917562:AMN917570 AWJ917562:AWJ917570 BGF917562:BGF917570 BQB917562:BQB917570 BZX917562:BZX917570 CJT917562:CJT917570 CTP917562:CTP917570 DDL917562:DDL917570 DNH917562:DNH917570 DXD917562:DXD917570 EGZ917562:EGZ917570 EQV917562:EQV917570 FAR917562:FAR917570 FKN917562:FKN917570 FUJ917562:FUJ917570 GEF917562:GEF917570 GOB917562:GOB917570 GXX917562:GXX917570 HHT917562:HHT917570 HRP917562:HRP917570 IBL917562:IBL917570 ILH917562:ILH917570 IVD917562:IVD917570 JEZ917562:JEZ917570 JOV917562:JOV917570 JYR917562:JYR917570 KIN917562:KIN917570 KSJ917562:KSJ917570 LCF917562:LCF917570 LMB917562:LMB917570 LVX917562:LVX917570 MFT917562:MFT917570 MPP917562:MPP917570 MZL917562:MZL917570 NJH917562:NJH917570 NTD917562:NTD917570 OCZ917562:OCZ917570 OMV917562:OMV917570 OWR917562:OWR917570 PGN917562:PGN917570 PQJ917562:PQJ917570 QAF917562:QAF917570 QKB917562:QKB917570 QTX917562:QTX917570 RDT917562:RDT917570 RNP917562:RNP917570 RXL917562:RXL917570 SHH917562:SHH917570 SRD917562:SRD917570 TAZ917562:TAZ917570 TKV917562:TKV917570 TUR917562:TUR917570 UEN917562:UEN917570 UOJ917562:UOJ917570 UYF917562:UYF917570 VIB917562:VIB917570 VRX917562:VRX917570 WBT917562:WBT917570 WLP917562:WLP917570 WVL917562:WVL917570 D983098:D983106 IZ983098:IZ983106 SV983098:SV983106 ACR983098:ACR983106 AMN983098:AMN983106 AWJ983098:AWJ983106 BGF983098:BGF983106 BQB983098:BQB983106 BZX983098:BZX983106 CJT983098:CJT983106 CTP983098:CTP983106 DDL983098:DDL983106 DNH983098:DNH983106 DXD983098:DXD983106 EGZ983098:EGZ983106 EQV983098:EQV983106 FAR983098:FAR983106 FKN983098:FKN983106 FUJ983098:FUJ983106 GEF983098:GEF983106 GOB983098:GOB983106 GXX983098:GXX983106 HHT983098:HHT983106 HRP983098:HRP983106 IBL983098:IBL983106 ILH983098:ILH983106 IVD983098:IVD983106 JEZ983098:JEZ983106 JOV983098:JOV983106 JYR983098:JYR983106 KIN983098:KIN983106 KSJ983098:KSJ983106 LCF983098:LCF983106 LMB983098:LMB983106 LVX983098:LVX983106 MFT983098:MFT983106 MPP983098:MPP983106 MZL983098:MZL983106 NJH983098:NJH983106 NTD983098:NTD983106 OCZ983098:OCZ983106 OMV983098:OMV983106 OWR983098:OWR983106 PGN983098:PGN983106 PQJ983098:PQJ983106 QAF983098:QAF983106 QKB983098:QKB983106 QTX983098:QTX983106 RDT983098:RDT983106 RNP983098:RNP983106 RXL983098:RXL983106 SHH983098:SHH983106 SRD983098:SRD983106 TAZ983098:TAZ983106 TKV983098:TKV983106 TUR983098:TUR983106 UEN983098:UEN983106 UOJ983098:UOJ983106 UYF983098:UYF983106 VIB983098:VIB983106 VRX983098:VRX983106 WBT983098:WBT983106 WLP983098:WLP983106 WVL983098:WVL983106">
      <formula1>"○"</formula1>
    </dataValidation>
  </dataValidations>
  <printOptions horizontalCentered="1" verticalCentered="1"/>
  <pageMargins left="0.19685039370078741" right="0.19685039370078741" top="0.62992125984251968" bottom="0.19685039370078741" header="0.19685039370078741" footer="0.19685039370078741"/>
  <pageSetup paperSize="9" scale="45"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26</vt:lpstr>
      <vt:lpstr>26 (３か年・記入例) </vt:lpstr>
      <vt:lpstr>'26'!Print_Area</vt:lpstr>
      <vt:lpstr>'26 (３か年・記入例) '!Print_Area</vt:lpstr>
      <vt:lpstr>'26'!Print_Titles</vt:lpstr>
      <vt:lpstr>'26 (３か年・記入例) '!Print_Titles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2017-06-29T00:58:20Z</cp:lastPrinted>
  <dcterms:created xsi:type="dcterms:W3CDTF">2017-06-28T05:23:05Z</dcterms:created>
  <dcterms:modified xsi:type="dcterms:W3CDTF">2024-06-20T08:36:33Z</dcterms:modified>
</cp:coreProperties>
</file>