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都市型班\【12】協議・届出・申請様式\R5年度\03_R5都市型_協議提出書類一覧・様式【オーナー（個人）整備型】\"/>
    </mc:Choice>
  </mc:AlternateContent>
  <bookViews>
    <workbookView xWindow="480" yWindow="60" windowWidth="9540" windowHeight="4950" tabRatio="846" activeTab="1"/>
  </bookViews>
  <sheets>
    <sheet name="【併設施設ありの場合こちらに入力】按分表" sheetId="11" r:id="rId1"/>
    <sheet name="都市型軽費老人ホーム" sheetId="14" r:id="rId2"/>
    <sheet name="【併設有】全体" sheetId="20" r:id="rId3"/>
  </sheets>
  <definedNames>
    <definedName name="_xlnm.Print_Area" localSheetId="0">【併設施設ありの場合こちらに入力】按分表!$A$1:$J$37</definedName>
    <definedName name="_xlnm.Print_Area" localSheetId="2">【併設有】全体!$A$1:$J$36</definedName>
    <definedName name="_xlnm.Print_Area" localSheetId="1">都市型軽費老人ホーム!$A$1:$K$30</definedName>
  </definedNames>
  <calcPr calcId="162913"/>
</workbook>
</file>

<file path=xl/calcChain.xml><?xml version="1.0" encoding="utf-8"?>
<calcChain xmlns="http://schemas.openxmlformats.org/spreadsheetml/2006/main">
  <c r="J26" i="14" l="1"/>
  <c r="H26" i="14"/>
  <c r="F26" i="14"/>
  <c r="J30" i="20"/>
  <c r="J29" i="20"/>
  <c r="K29" i="20" s="1"/>
  <c r="H29" i="20"/>
  <c r="H30" i="20"/>
  <c r="F29" i="20"/>
  <c r="F30" i="20"/>
  <c r="J20" i="20"/>
  <c r="I20" i="20"/>
  <c r="H20" i="20"/>
  <c r="G20" i="20"/>
  <c r="F20" i="20"/>
  <c r="E20" i="20"/>
  <c r="D20" i="20"/>
  <c r="I19" i="20"/>
  <c r="G19" i="20"/>
  <c r="D20" i="14"/>
  <c r="D25" i="14" s="1"/>
  <c r="D32" i="20"/>
  <c r="N33" i="11"/>
  <c r="N32" i="11"/>
  <c r="N26" i="11"/>
  <c r="N19" i="11"/>
  <c r="H25" i="14" l="1"/>
  <c r="J25" i="14"/>
  <c r="F25" i="14"/>
  <c r="J31" i="20"/>
  <c r="H31" i="20"/>
  <c r="F31" i="20"/>
  <c r="D26" i="20"/>
  <c r="D30" i="20"/>
  <c r="D29" i="20"/>
  <c r="N11" i="11"/>
  <c r="N12" i="11"/>
  <c r="N13" i="11"/>
  <c r="N14" i="11"/>
  <c r="N15" i="11"/>
  <c r="N16" i="11"/>
  <c r="N17" i="11"/>
  <c r="N18" i="11"/>
  <c r="N20" i="11"/>
  <c r="N21" i="11"/>
  <c r="N22" i="11"/>
  <c r="N23" i="11"/>
  <c r="N24" i="11"/>
  <c r="N25" i="11"/>
  <c r="N27" i="11"/>
  <c r="N28" i="11"/>
  <c r="N29" i="11"/>
  <c r="N30" i="11"/>
  <c r="N31" i="11"/>
  <c r="N10" i="11"/>
  <c r="K10" i="11"/>
  <c r="H32" i="20" l="1"/>
  <c r="J32" i="20"/>
  <c r="K31" i="20"/>
  <c r="I32" i="20"/>
  <c r="E19" i="20"/>
  <c r="I18" i="20"/>
  <c r="I17" i="20"/>
  <c r="I16" i="20"/>
  <c r="I15" i="20"/>
  <c r="I14" i="20"/>
  <c r="I13" i="20"/>
  <c r="I12" i="20"/>
  <c r="I11" i="20"/>
  <c r="I10" i="20"/>
  <c r="G18" i="20"/>
  <c r="G17" i="20"/>
  <c r="G16" i="20"/>
  <c r="G15" i="20"/>
  <c r="G14" i="20"/>
  <c r="G13" i="20"/>
  <c r="G12" i="20"/>
  <c r="G11" i="20"/>
  <c r="G10" i="20"/>
  <c r="E11" i="20"/>
  <c r="E12" i="20"/>
  <c r="E13" i="20"/>
  <c r="E14" i="20"/>
  <c r="E15" i="20"/>
  <c r="E16" i="20"/>
  <c r="E17" i="20"/>
  <c r="E18" i="20"/>
  <c r="E10" i="20"/>
  <c r="K30" i="20" l="1"/>
  <c r="F32" i="20"/>
  <c r="E32" i="20" s="1"/>
  <c r="K23" i="20"/>
  <c r="I8" i="20"/>
  <c r="G8" i="20"/>
  <c r="E8" i="20"/>
  <c r="B3" i="20"/>
  <c r="B4" i="20"/>
  <c r="B5" i="20"/>
  <c r="K20" i="20"/>
  <c r="I8" i="14"/>
  <c r="G8" i="14"/>
  <c r="E10" i="11"/>
  <c r="D10" i="14" s="1"/>
  <c r="J10" i="14" l="1"/>
  <c r="F10" i="14"/>
  <c r="F10" i="20" s="1"/>
  <c r="H10" i="14"/>
  <c r="K32" i="20"/>
  <c r="G32" i="20"/>
  <c r="J26" i="20"/>
  <c r="F26" i="20"/>
  <c r="H26" i="20"/>
  <c r="D10" i="20"/>
  <c r="C32" i="11"/>
  <c r="K26" i="20" l="1"/>
  <c r="H10" i="20"/>
  <c r="L10" i="14"/>
  <c r="J10" i="20"/>
  <c r="E8" i="14"/>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G17" i="11"/>
  <c r="H17" i="11"/>
  <c r="I17" i="11"/>
  <c r="J17" i="11"/>
  <c r="F16" i="11"/>
  <c r="G16" i="11"/>
  <c r="H16" i="11"/>
  <c r="I16" i="11"/>
  <c r="J16" i="11"/>
  <c r="F15" i="11"/>
  <c r="G15" i="11"/>
  <c r="H15" i="11"/>
  <c r="I15" i="11"/>
  <c r="J15" i="11"/>
  <c r="F14" i="11"/>
  <c r="G14" i="11"/>
  <c r="H14" i="11"/>
  <c r="I14" i="11"/>
  <c r="J14" i="11"/>
  <c r="F13" i="11"/>
  <c r="G13" i="11"/>
  <c r="H13" i="11"/>
  <c r="I13" i="11"/>
  <c r="J13" i="11"/>
  <c r="F12" i="11"/>
  <c r="G12" i="11"/>
  <c r="H12" i="11"/>
  <c r="I12" i="11"/>
  <c r="J12" i="11"/>
  <c r="F11" i="11"/>
  <c r="G11" i="11"/>
  <c r="H11" i="11"/>
  <c r="I11" i="11"/>
  <c r="J11" i="11"/>
  <c r="F10" i="11"/>
  <c r="G10" i="11"/>
  <c r="H10" i="11"/>
  <c r="I10" i="11"/>
  <c r="J10" i="11"/>
  <c r="E11" i="11"/>
  <c r="D11" i="14" s="1"/>
  <c r="E12" i="11"/>
  <c r="D12" i="14" s="1"/>
  <c r="E13" i="11"/>
  <c r="D13" i="14" s="1"/>
  <c r="E14" i="11"/>
  <c r="D14" i="14" s="1"/>
  <c r="E15" i="11"/>
  <c r="D15" i="14" s="1"/>
  <c r="E16" i="11"/>
  <c r="D16" i="14" s="1"/>
  <c r="E17" i="11"/>
  <c r="D17" i="14" s="1"/>
  <c r="D17" i="20" l="1"/>
  <c r="J17" i="14"/>
  <c r="J17" i="20" s="1"/>
  <c r="H17" i="14"/>
  <c r="F17" i="14"/>
  <c r="F17" i="20" s="1"/>
  <c r="D15" i="20"/>
  <c r="J15" i="14"/>
  <c r="J15" i="20" s="1"/>
  <c r="H15" i="14"/>
  <c r="F15" i="14"/>
  <c r="F15" i="20" s="1"/>
  <c r="D13" i="20"/>
  <c r="J13" i="14"/>
  <c r="J13" i="20" s="1"/>
  <c r="H13" i="14"/>
  <c r="F13" i="14"/>
  <c r="D11" i="20"/>
  <c r="J11" i="14"/>
  <c r="H11" i="14"/>
  <c r="F11" i="14"/>
  <c r="F11" i="20" s="1"/>
  <c r="D16" i="20"/>
  <c r="J16" i="14"/>
  <c r="H16" i="14"/>
  <c r="F16" i="14"/>
  <c r="D14" i="20"/>
  <c r="J14" i="14"/>
  <c r="J14" i="20" s="1"/>
  <c r="H14" i="14"/>
  <c r="F14" i="14"/>
  <c r="D12" i="20"/>
  <c r="J12" i="14"/>
  <c r="J12" i="20" s="1"/>
  <c r="H12" i="14"/>
  <c r="F12" i="14"/>
  <c r="K10" i="20"/>
  <c r="J16" i="20"/>
  <c r="H16" i="20"/>
  <c r="F14" i="20"/>
  <c r="H12" i="20"/>
  <c r="H17" i="20"/>
  <c r="H15" i="20"/>
  <c r="H13" i="20"/>
  <c r="K17" i="20" l="1"/>
  <c r="K15" i="20"/>
  <c r="J11" i="20"/>
  <c r="L16" i="14"/>
  <c r="F16" i="20"/>
  <c r="K16" i="20" s="1"/>
  <c r="H11" i="20"/>
  <c r="L13" i="14"/>
  <c r="F13" i="20"/>
  <c r="K13" i="20" s="1"/>
  <c r="L14" i="14"/>
  <c r="H14" i="20"/>
  <c r="K14" i="20" s="1"/>
  <c r="L12" i="14"/>
  <c r="F12" i="20"/>
  <c r="L11" i="14"/>
  <c r="L15" i="14"/>
  <c r="L17" i="14"/>
  <c r="K11" i="20" l="1"/>
  <c r="K12" i="20"/>
  <c r="K2" i="14"/>
  <c r="C18" i="14"/>
  <c r="C18" i="20" s="1"/>
  <c r="C11" i="14"/>
  <c r="C11" i="20" s="1"/>
  <c r="C12" i="14"/>
  <c r="C12" i="20" s="1"/>
  <c r="C13" i="14"/>
  <c r="C13" i="20" s="1"/>
  <c r="C14" i="14"/>
  <c r="C14" i="20" s="1"/>
  <c r="C15" i="14"/>
  <c r="C15" i="20" s="1"/>
  <c r="C16" i="14"/>
  <c r="C16" i="20" s="1"/>
  <c r="C17" i="14"/>
  <c r="C17" i="20" s="1"/>
  <c r="C10" i="14"/>
  <c r="C10" i="20" s="1"/>
  <c r="L26" i="14" l="1"/>
  <c r="B4" i="14"/>
  <c r="B5" i="14"/>
  <c r="B3" i="14"/>
  <c r="K24" i="11" l="1"/>
  <c r="L24" i="11" s="1"/>
  <c r="K12" i="11"/>
  <c r="L12" i="11" s="1"/>
  <c r="K16" i="11"/>
  <c r="L16" i="11" s="1"/>
  <c r="K20" i="11"/>
  <c r="L20" i="11" s="1"/>
  <c r="K23" i="11"/>
  <c r="L23" i="11" s="1"/>
  <c r="K27" i="11"/>
  <c r="L27" i="11" s="1"/>
  <c r="L10" i="11"/>
  <c r="K22" i="11"/>
  <c r="L22" i="11" s="1"/>
  <c r="K28" i="11"/>
  <c r="L28" i="11" s="1"/>
  <c r="K29" i="11"/>
  <c r="L29" i="11" s="1"/>
  <c r="K30" i="11"/>
  <c r="L30" i="11" s="1"/>
  <c r="K17" i="11"/>
  <c r="L17" i="11" s="1"/>
  <c r="K13" i="11"/>
  <c r="L13" i="11" s="1"/>
  <c r="K21" i="11"/>
  <c r="L21" i="11" s="1"/>
  <c r="K14" i="11"/>
  <c r="L14" i="11" s="1"/>
  <c r="K15" i="11"/>
  <c r="L15" i="11" s="1"/>
  <c r="K11" i="11"/>
  <c r="L11" i="11" s="1"/>
  <c r="L25" i="11" l="1"/>
  <c r="L18" i="11"/>
  <c r="E18" i="11" l="1"/>
  <c r="D18" i="14" s="1"/>
  <c r="I18" i="11"/>
  <c r="H18" i="11"/>
  <c r="F18" i="11"/>
  <c r="J18" i="11"/>
  <c r="G18" i="11"/>
  <c r="E25" i="11"/>
  <c r="E26" i="11" s="1"/>
  <c r="D24" i="14" s="1"/>
  <c r="F25" i="11"/>
  <c r="F26" i="11" s="1"/>
  <c r="J25" i="11"/>
  <c r="G25" i="11"/>
  <c r="G26" i="11" s="1"/>
  <c r="H25" i="11"/>
  <c r="I25" i="11"/>
  <c r="J24" i="14" l="1"/>
  <c r="J24" i="20" s="1"/>
  <c r="F24" i="14"/>
  <c r="F24" i="20" s="1"/>
  <c r="D27" i="14"/>
  <c r="H24" i="14"/>
  <c r="H24" i="20" s="1"/>
  <c r="D24" i="20"/>
  <c r="D18" i="20"/>
  <c r="J18" i="14"/>
  <c r="H18" i="14"/>
  <c r="F18" i="14"/>
  <c r="H19" i="11"/>
  <c r="I19" i="11"/>
  <c r="J19" i="11"/>
  <c r="H26" i="11"/>
  <c r="J26" i="11"/>
  <c r="I26" i="11"/>
  <c r="F19" i="11"/>
  <c r="G19" i="11"/>
  <c r="E19" i="11"/>
  <c r="D19" i="14" s="1"/>
  <c r="D8" i="11"/>
  <c r="D19" i="20" l="1"/>
  <c r="D22" i="14"/>
  <c r="F18" i="20"/>
  <c r="F19" i="14"/>
  <c r="J18" i="20"/>
  <c r="J19" i="14"/>
  <c r="H18" i="20"/>
  <c r="H19" i="14"/>
  <c r="H19" i="20" s="1"/>
  <c r="L18" i="14"/>
  <c r="L24" i="14"/>
  <c r="D32" i="11"/>
  <c r="D26" i="11"/>
  <c r="C26" i="11"/>
  <c r="D19" i="11"/>
  <c r="C19" i="11"/>
  <c r="C33" i="11" s="1"/>
  <c r="D28" i="14" l="1"/>
  <c r="D22" i="20"/>
  <c r="J21" i="14"/>
  <c r="J19" i="20"/>
  <c r="J21" i="20" s="1"/>
  <c r="F21" i="14"/>
  <c r="F19" i="20"/>
  <c r="K24" i="20"/>
  <c r="H21" i="20"/>
  <c r="H21" i="14"/>
  <c r="H22" i="14"/>
  <c r="K18" i="20"/>
  <c r="L19" i="14"/>
  <c r="J22" i="14"/>
  <c r="J22" i="20" s="1"/>
  <c r="D33" i="11"/>
  <c r="H22" i="20" l="1"/>
  <c r="K19" i="20"/>
  <c r="F21" i="20"/>
  <c r="L31" i="11"/>
  <c r="F31" i="11" l="1"/>
  <c r="F32" i="11" s="1"/>
  <c r="J31" i="11"/>
  <c r="J32" i="11" s="1"/>
  <c r="H31" i="11"/>
  <c r="H32" i="11" s="1"/>
  <c r="G31" i="11"/>
  <c r="G32" i="11" s="1"/>
  <c r="I31" i="11"/>
  <c r="I32" i="11" s="1"/>
  <c r="E31" i="11"/>
  <c r="E32" i="11" s="1"/>
  <c r="E33" i="11" s="1"/>
  <c r="I33" i="11" l="1"/>
  <c r="H33" i="11"/>
  <c r="F33" i="11"/>
  <c r="G33" i="11"/>
  <c r="J33" i="11"/>
  <c r="F22" i="14" l="1"/>
  <c r="F22" i="20" s="1"/>
  <c r="K22" i="20" s="1"/>
  <c r="L20" i="14"/>
  <c r="G22" i="14" l="1"/>
  <c r="G22" i="20" s="1"/>
  <c r="E22" i="14"/>
  <c r="L25" i="14"/>
  <c r="D25" i="20"/>
  <c r="D27" i="20" s="1"/>
  <c r="D28" i="20" s="1"/>
  <c r="I22" i="14"/>
  <c r="I22" i="20" s="1"/>
  <c r="J27" i="14"/>
  <c r="I27" i="14" s="1"/>
  <c r="L22" i="14"/>
  <c r="H25" i="20" l="1"/>
  <c r="H27" i="20" s="1"/>
  <c r="H28" i="20" s="1"/>
  <c r="H33" i="20" s="1"/>
  <c r="H27" i="14"/>
  <c r="F25" i="20"/>
  <c r="F27" i="20" s="1"/>
  <c r="E27" i="20" s="1"/>
  <c r="F27" i="14"/>
  <c r="E27" i="14" s="1"/>
  <c r="E23" i="14"/>
  <c r="E22" i="20"/>
  <c r="G27" i="20"/>
  <c r="J25" i="20"/>
  <c r="J27" i="20" s="1"/>
  <c r="J28" i="14"/>
  <c r="I28" i="14" s="1"/>
  <c r="G27" i="14" l="1"/>
  <c r="H28" i="14"/>
  <c r="G28" i="14" s="1"/>
  <c r="F28" i="20"/>
  <c r="K25" i="20"/>
  <c r="F28" i="14"/>
  <c r="E28" i="14" s="1"/>
  <c r="J28" i="20"/>
  <c r="I27" i="20"/>
  <c r="K27" i="20"/>
  <c r="G28" i="20"/>
  <c r="F33" i="20"/>
  <c r="G33" i="20" s="1"/>
  <c r="L27" i="14"/>
  <c r="L28" i="14" l="1"/>
  <c r="J33" i="20"/>
  <c r="I33" i="20" s="1"/>
  <c r="I28" i="20"/>
  <c r="D33" i="20"/>
  <c r="E28" i="20"/>
  <c r="K28" i="20"/>
  <c r="K33" i="20" l="1"/>
  <c r="E33" i="20"/>
</calcChain>
</file>

<file path=xl/comments1.xml><?xml version="1.0" encoding="utf-8"?>
<comments xmlns="http://schemas.openxmlformats.org/spreadsheetml/2006/main">
  <authors>
    <author>東京都</author>
  </authors>
  <commentList>
    <comment ref="J1" authorId="0" shapeId="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text>
        <r>
          <rPr>
            <b/>
            <sz val="9"/>
            <color indexed="81"/>
            <rFont val="ＭＳ Ｐゴシック"/>
            <family val="3"/>
            <charset val="128"/>
          </rPr>
          <t>東京都:</t>
        </r>
        <r>
          <rPr>
            <sz val="9"/>
            <color indexed="81"/>
            <rFont val="ＭＳ Ｐゴシック"/>
            <family val="3"/>
            <charset val="128"/>
          </rPr>
          <t xml:space="preserve">
"C10*1.1"のようにせず、必ず整数で記入してください。（合計がずれることがあるので）</t>
        </r>
      </text>
    </comment>
  </commentList>
</comments>
</file>

<file path=xl/comments2.xml><?xml version="1.0" encoding="utf-8"?>
<comments xmlns="http://schemas.openxmlformats.org/spreadsheetml/2006/main">
  <authors>
    <author>東京都</author>
  </authors>
  <commentList>
    <comment ref="K7" authorId="0" shapeId="0">
      <text>
        <r>
          <rPr>
            <sz val="12"/>
            <color indexed="81"/>
            <rFont val="MS P ゴシック"/>
            <family val="3"/>
            <charset val="128"/>
          </rPr>
          <t>施設整備(建築工事）に係る費用を記載すること
※建物竣工後に設置する備品費等の費用等は
　「備品費等内訳書」に記載
備考欄に、工事見積書等の積算根拠資料のどの部分と一致するか、補記すること。</t>
        </r>
      </text>
    </comment>
  </commentList>
</comments>
</file>

<file path=xl/sharedStrings.xml><?xml version="1.0" encoding="utf-8"?>
<sst xmlns="http://schemas.openxmlformats.org/spreadsheetml/2006/main" count="114" uniqueCount="81">
  <si>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</si>
  <si>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</si>
  <si>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</si>
  <si>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</si>
  <si>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</si>
  <si>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</si>
  <si>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</si>
  <si>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</si>
  <si>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</si>
  <si>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</si>
  <si>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</si>
  <si>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</si>
  <si>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</si>
  <si>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</si>
  <si>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</si>
  <si>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</si>
  <si>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</si>
  <si>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</si>
  <si>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</si>
  <si>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</si>
  <si>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</si>
  <si>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</si>
  <si>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</si>
  <si>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</si>
  <si>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</si>
  <si>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</si>
  <si>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</si>
  <si>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</si>
  <si>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</si>
  <si>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</si>
  <si>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</si>
  <si>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</si>
  <si>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</si>
  <si>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</si>
  <si>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</si>
  <si>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</si>
  <si>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</si>
  <si>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</si>
  <si>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</si>
  <si>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</si>
  <si>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</si>
  <si>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</si>
  <si>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</si>
  <si>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</si>
  <si>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</si>
  <si>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</si>
  <si>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</si>
  <si>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</si>
  <si>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</si>
  <si>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</si>
  <si>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</si>
  <si>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t>年度別内訳</t>
    <rPh sb="0" eb="1">
      <t>トシ</t>
    </rPh>
    <rPh sb="1" eb="2">
      <t>ド</t>
    </rPh>
    <rPh sb="2" eb="3">
      <t>ベツ</t>
    </rPh>
    <rPh sb="3" eb="4">
      <t>ナイ</t>
    </rPh>
    <rPh sb="4" eb="5">
      <t>ヤク</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</si>
  <si>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</si>
  <si>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</si>
  <si>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</si>
  <si>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</si>
  <si>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</si>
  <si>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</si>
  <si>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</si>
  <si>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整備区分：</t>
    <rPh sb="0" eb="2">
      <t>セイビ</t>
    </rPh>
    <rPh sb="2" eb="4">
      <t>クブン</t>
    </rPh>
    <phoneticPr fontId="1"/>
  </si>
  <si>
    <t>区市町村名：</t>
    <rPh sb="0" eb="4">
      <t>クシチョウソン</t>
    </rPh>
    <rPh sb="4" eb="5">
      <t>メイ</t>
    </rPh>
    <phoneticPr fontId="1"/>
  </si>
  <si>
    <t>※併設施設が７つ以上の場合は、整備費補助を受けない施設を１列にまとめて記載して構いません。</t>
    <rPh sb="1" eb="3">
      <t>ヘイセツ</t>
    </rPh>
    <rPh sb="3" eb="5">
      <t>シセツ</t>
    </rPh>
    <rPh sb="8" eb="10">
      <t>イジョウ</t>
    </rPh>
    <rPh sb="11" eb="13">
      <t>バアイ</t>
    </rPh>
    <rPh sb="15" eb="17">
      <t>セイビ</t>
    </rPh>
    <rPh sb="17" eb="18">
      <t>ヒ</t>
    </rPh>
    <rPh sb="18" eb="20">
      <t>ホジョ</t>
    </rPh>
    <rPh sb="21" eb="22">
      <t>ウ</t>
    </rPh>
    <rPh sb="25" eb="27">
      <t>シセツ</t>
    </rPh>
    <rPh sb="29" eb="30">
      <t>レツ</t>
    </rPh>
    <rPh sb="35" eb="37">
      <t>キサイ</t>
    </rPh>
    <rPh sb="39" eb="40">
      <t>カマ</t>
    </rPh>
    <phoneticPr fontId="1"/>
  </si>
  <si>
    <t>整　備　費　内　訳</t>
    <rPh sb="0" eb="1">
      <t>ヒトシ</t>
    </rPh>
    <rPh sb="2" eb="3">
      <t>ビ</t>
    </rPh>
    <rPh sb="4" eb="5">
      <t>ヒ</t>
    </rPh>
    <rPh sb="6" eb="7">
      <t>ナイ</t>
    </rPh>
    <rPh sb="8" eb="9">
      <t>ヤク</t>
    </rPh>
    <phoneticPr fontId="1"/>
  </si>
  <si>
    <t>整備事業者：</t>
    <rPh sb="0" eb="2">
      <t>セイビ</t>
    </rPh>
    <rPh sb="2" eb="5">
      <t>ジギョウシャ</t>
    </rPh>
    <phoneticPr fontId="1"/>
  </si>
  <si>
    <t>整　備　事　業　費　（全体）</t>
    <rPh sb="0" eb="1">
      <t>ヒトシ</t>
    </rPh>
    <rPh sb="2" eb="3">
      <t>ビ</t>
    </rPh>
    <rPh sb="4" eb="5">
      <t>コト</t>
    </rPh>
    <rPh sb="6" eb="7">
      <t>ギョウ</t>
    </rPh>
    <rPh sb="8" eb="9">
      <t>ヒ</t>
    </rPh>
    <rPh sb="11" eb="13">
      <t>ゼンタイ</t>
    </rPh>
    <phoneticPr fontId="1"/>
  </si>
  <si>
    <t>整備費按分表</t>
    <rPh sb="0" eb="2">
      <t>セイビ</t>
    </rPh>
    <rPh sb="2" eb="3">
      <t>ヒ</t>
    </rPh>
    <rPh sb="3" eb="5">
      <t>アンブン</t>
    </rPh>
    <rPh sb="5" eb="6">
      <t>ヒョウ</t>
    </rPh>
    <phoneticPr fontId="1"/>
  </si>
  <si>
    <t>土壌改良工事等</t>
    <rPh sb="0" eb="2">
      <t>ドジョウ</t>
    </rPh>
    <rPh sb="2" eb="4">
      <t>カイリョウ</t>
    </rPh>
    <rPh sb="4" eb="6">
      <t>コウジ</t>
    </rPh>
    <rPh sb="6" eb="7">
      <t>トウ</t>
    </rPh>
    <phoneticPr fontId="1"/>
  </si>
  <si>
    <t>都市型軽費老人ホーム</t>
    <rPh sb="0" eb="3">
      <t>トシガタ</t>
    </rPh>
    <rPh sb="3" eb="5">
      <t>ケイヒ</t>
    </rPh>
    <rPh sb="5" eb="7">
      <t>ロウジン</t>
    </rPh>
    <phoneticPr fontId="1"/>
  </si>
  <si>
    <t>備考</t>
    <rPh sb="0" eb="2">
      <t>ビコウ</t>
    </rPh>
    <phoneticPr fontId="1"/>
  </si>
  <si>
    <t>総事業費</t>
    <rPh sb="0" eb="4">
      <t>ソウジギョウヒ</t>
    </rPh>
    <phoneticPr fontId="10"/>
  </si>
  <si>
    <r>
      <t xml:space="preserve">合計
</t>
    </r>
    <r>
      <rPr>
        <sz val="12"/>
        <rFont val="ＭＳ Ｐ明朝"/>
        <family val="1"/>
        <charset val="128"/>
      </rPr>
      <t>Ｅ＝Ｃ＋Ｄ</t>
    </r>
    <rPh sb="0" eb="1">
      <t>ゴウ</t>
    </rPh>
    <rPh sb="1" eb="2">
      <t>ケイ</t>
    </rPh>
    <phoneticPr fontId="10"/>
  </si>
  <si>
    <t>都市型軽費老人ホーム</t>
    <rPh sb="0" eb="3">
      <t>トシガタ</t>
    </rPh>
    <rPh sb="3" eb="5">
      <t>ケイヒ</t>
    </rPh>
    <rPh sb="5" eb="7">
      <t>ロウジン</t>
    </rPh>
    <phoneticPr fontId="1"/>
  </si>
  <si>
    <t>費　　　目</t>
    <rPh sb="0" eb="1">
      <t>ヒ</t>
    </rPh>
    <rPh sb="4" eb="5">
      <t>メ</t>
    </rPh>
    <phoneticPr fontId="10"/>
  </si>
  <si>
    <t>区　分</t>
    <rPh sb="0" eb="1">
      <t>ク</t>
    </rPh>
    <rPh sb="2" eb="3">
      <t>ブン</t>
    </rPh>
    <phoneticPr fontId="10"/>
  </si>
  <si>
    <t>工事費</t>
    <rPh sb="0" eb="2">
      <t>コウジ</t>
    </rPh>
    <rPh sb="2" eb="3">
      <t>ヒ</t>
    </rPh>
    <phoneticPr fontId="1"/>
  </si>
  <si>
    <t>その他経費</t>
    <rPh sb="2" eb="3">
      <t>タ</t>
    </rPh>
    <rPh sb="3" eb="5">
      <t>ケイヒ</t>
    </rPh>
    <phoneticPr fontId="1"/>
  </si>
  <si>
    <t>合計</t>
    <rPh sb="0" eb="2">
      <t>ゴウケイ</t>
    </rPh>
    <phoneticPr fontId="1"/>
  </si>
  <si>
    <t>併設施設計</t>
    <rPh sb="0" eb="2">
      <t>ヘイセツ</t>
    </rPh>
    <rPh sb="2" eb="4">
      <t>シセツ</t>
    </rPh>
    <rPh sb="4" eb="5">
      <t>ケイ</t>
    </rPh>
    <phoneticPr fontId="1"/>
  </si>
  <si>
    <t>併設施設</t>
    <rPh sb="0" eb="2">
      <t>ヘイセツ</t>
    </rPh>
    <rPh sb="2" eb="4">
      <t>シセツ</t>
    </rPh>
    <phoneticPr fontId="1"/>
  </si>
  <si>
    <t>合　計
Ｅ＝Ｃ＋Ｄ</t>
    <rPh sb="0" eb="1">
      <t>ゴウ</t>
    </rPh>
    <rPh sb="2" eb="3">
      <t>ケイ</t>
    </rPh>
    <phoneticPr fontId="10"/>
  </si>
  <si>
    <t>整備事業　総計</t>
    <rPh sb="0" eb="2">
      <t>セイビ</t>
    </rPh>
    <rPh sb="2" eb="4">
      <t>ジギョウ</t>
    </rPh>
    <rPh sb="5" eb="6">
      <t>ソウ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</si>
</sst>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30">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name val="ＭＳ Ｐ明朝"/>
      <family val="1"/>
      <charset val="128"/>
    </font>
    <font>
      <sz val="18"/>
      <name val="ＭＳ 明朝"/>
      <family val="1"/>
      <charset val="128"/>
    </font>
    <font>
      <i/>
      <sz val="9"/>
      <color rgb="FFFF0000"/>
      <name val="ＭＳ Ｐ明朝"/>
      <family val="1"/>
      <charset val="128"/>
    </font>
    <font>
      <sz val="12"/>
      <color indexed="81"/>
      <name val="MS P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double">
        <color indexed="64"/>
      </top>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right style="medium">
        <color indexed="64"/>
      </right>
      <top style="thin">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style="medium">
        <color indexed="64"/>
      </bottom>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89">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9" xfId="3" applyFont="1" applyBorder="1" applyAlignment="1">
      <alignment horizontal="left" vertical="center"/>
    </xf>
    <xf numFmtId="0" fontId="9" fillId="0" borderId="8" xfId="3" applyFont="1" applyFill="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2" fillId="0" borderId="8" xfId="3" applyFont="1" applyBorder="1" applyAlignment="1">
      <alignment vertical="center"/>
    </xf>
    <xf numFmtId="0" fontId="9" fillId="0" borderId="5"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3" fillId="0" borderId="0" xfId="3" applyFont="1" applyAlignment="1">
      <alignment vertical="center"/>
    </xf>
    <xf numFmtId="0" fontId="13" fillId="0" borderId="0" xfId="3" applyFont="1" applyBorder="1" applyAlignment="1">
      <alignment vertical="center"/>
    </xf>
    <xf numFmtId="0" fontId="12" fillId="0" borderId="6" xfId="3" applyFont="1" applyBorder="1" applyAlignment="1">
      <alignment vertical="center"/>
    </xf>
    <xf numFmtId="0" fontId="9" fillId="0" borderId="38" xfId="3" applyFont="1" applyBorder="1" applyAlignment="1">
      <alignment horizontal="center" vertical="center" textRotation="255" wrapText="1"/>
    </xf>
    <xf numFmtId="0" fontId="9" fillId="0" borderId="6" xfId="3" applyFont="1" applyBorder="1" applyAlignment="1">
      <alignment vertical="center"/>
    </xf>
    <xf numFmtId="0" fontId="12" fillId="0" borderId="8" xfId="3" applyFont="1" applyBorder="1" applyAlignment="1">
      <alignment horizontal="left" vertical="center"/>
    </xf>
    <xf numFmtId="0" fontId="16" fillId="0" borderId="0" xfId="3" applyFont="1" applyAlignment="1">
      <alignment horizontal="righ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0" fontId="12" fillId="0" borderId="43" xfId="3" applyFont="1" applyBorder="1" applyAlignment="1">
      <alignment horizontal="right" vertical="center"/>
    </xf>
    <xf numFmtId="176" fontId="12" fillId="0" borderId="41" xfId="4" applyNumberFormat="1" applyFont="1" applyBorder="1" applyAlignment="1">
      <alignment vertical="center"/>
    </xf>
    <xf numFmtId="176" fontId="9" fillId="0" borderId="3" xfId="3" applyNumberFormat="1" applyFont="1" applyBorder="1" applyAlignment="1">
      <alignment vertical="center" wrapText="1"/>
    </xf>
    <xf numFmtId="176" fontId="15" fillId="0" borderId="7" xfId="4" applyNumberFormat="1" applyFont="1" applyBorder="1" applyAlignment="1">
      <alignment horizontal="right" vertical="top"/>
    </xf>
    <xf numFmtId="176" fontId="12" fillId="0" borderId="5" xfId="4" applyNumberFormat="1" applyFont="1" applyFill="1" applyBorder="1" applyAlignment="1">
      <alignment vertical="center"/>
    </xf>
    <xf numFmtId="0" fontId="19" fillId="0" borderId="0" xfId="0" applyFont="1">
      <alignment vertical="center"/>
    </xf>
    <xf numFmtId="0" fontId="20" fillId="0" borderId="0" xfId="0" applyFont="1">
      <alignment vertical="center"/>
    </xf>
    <xf numFmtId="0" fontId="21" fillId="3" borderId="0" xfId="0" applyFont="1" applyFill="1" applyAlignment="1">
      <alignment horizontal="right" vertical="center"/>
    </xf>
    <xf numFmtId="0" fontId="23" fillId="0" borderId="16" xfId="0" applyFont="1" applyBorder="1">
      <alignment vertical="center"/>
    </xf>
    <xf numFmtId="9" fontId="21" fillId="2" borderId="11" xfId="0" applyNumberFormat="1" applyFont="1" applyFill="1" applyBorder="1">
      <alignment vertical="center"/>
    </xf>
    <xf numFmtId="0" fontId="23" fillId="0" borderId="14" xfId="0" applyFont="1" applyBorder="1">
      <alignment vertical="center"/>
    </xf>
    <xf numFmtId="9" fontId="21" fillId="2" borderId="15" xfId="0" applyNumberFormat="1" applyFont="1" applyFill="1" applyBorder="1">
      <alignment vertical="center"/>
    </xf>
    <xf numFmtId="0" fontId="22" fillId="0" borderId="0" xfId="0" applyFont="1" applyFill="1" applyAlignment="1">
      <alignment horizontal="left" vertical="center"/>
    </xf>
    <xf numFmtId="0" fontId="23" fillId="0" borderId="0" xfId="0" applyFont="1" applyAlignment="1">
      <alignment horizontal="center" vertical="center"/>
    </xf>
    <xf numFmtId="0" fontId="23" fillId="0" borderId="13" xfId="0" applyFont="1" applyBorder="1" applyAlignment="1">
      <alignment horizontal="right" vertical="center"/>
    </xf>
    <xf numFmtId="0" fontId="23" fillId="0" borderId="25" xfId="0" applyFont="1" applyFill="1" applyBorder="1" applyAlignment="1">
      <alignment horizontal="center" vertical="center"/>
    </xf>
    <xf numFmtId="0" fontId="23" fillId="0" borderId="0" xfId="0" applyFont="1" applyFill="1" applyBorder="1" applyAlignment="1">
      <alignment horizontal="center" vertical="center" wrapText="1"/>
    </xf>
    <xf numFmtId="0" fontId="23" fillId="0" borderId="30" xfId="0" applyFont="1" applyBorder="1" applyAlignment="1">
      <alignment horizontal="right" vertical="center"/>
    </xf>
    <xf numFmtId="0" fontId="21" fillId="2" borderId="20" xfId="0" applyFont="1" applyFill="1" applyBorder="1">
      <alignment vertical="center"/>
    </xf>
    <xf numFmtId="0" fontId="21" fillId="0" borderId="0" xfId="0" applyFont="1" applyFill="1" applyBorder="1">
      <alignment vertical="center"/>
    </xf>
    <xf numFmtId="0" fontId="23" fillId="0" borderId="28" xfId="0" applyFont="1" applyBorder="1" applyAlignment="1">
      <alignment horizontal="right" vertical="center"/>
    </xf>
    <xf numFmtId="10" fontId="16" fillId="0" borderId="25" xfId="0" applyNumberFormat="1" applyFont="1" applyFill="1" applyBorder="1">
      <alignment vertical="center"/>
    </xf>
    <xf numFmtId="10" fontId="13" fillId="0" borderId="0" xfId="0" applyNumberFormat="1" applyFont="1" applyFill="1" applyBorder="1">
      <alignment vertical="center"/>
    </xf>
    <xf numFmtId="0" fontId="21" fillId="0" borderId="7" xfId="0" applyFont="1" applyBorder="1" applyAlignment="1">
      <alignment horizontal="center" vertical="center"/>
    </xf>
    <xf numFmtId="0" fontId="21" fillId="0" borderId="25" xfId="0" applyFont="1" applyBorder="1" applyAlignment="1">
      <alignment horizontal="center" vertical="center"/>
    </xf>
    <xf numFmtId="10" fontId="12" fillId="0" borderId="13" xfId="0" applyNumberFormat="1" applyFont="1" applyFill="1" applyBorder="1">
      <alignment vertical="center"/>
    </xf>
    <xf numFmtId="10" fontId="12"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0" fillId="0" borderId="0" xfId="0" applyFont="1" applyAlignment="1">
      <alignment horizontal="center" vertical="center"/>
    </xf>
    <xf numFmtId="0" fontId="21" fillId="0" borderId="4" xfId="0" applyFont="1" applyBorder="1" applyAlignment="1">
      <alignment vertical="center" shrinkToFit="1"/>
    </xf>
    <xf numFmtId="176" fontId="21" fillId="2" borderId="4" xfId="0" applyNumberFormat="1" applyFont="1" applyFill="1" applyBorder="1">
      <alignment vertical="center"/>
    </xf>
    <xf numFmtId="176" fontId="21" fillId="2" borderId="26" xfId="0" applyNumberFormat="1" applyFont="1" applyFill="1" applyBorder="1">
      <alignment vertical="center"/>
    </xf>
    <xf numFmtId="176" fontId="16" fillId="0" borderId="31" xfId="0" applyNumberFormat="1" applyFont="1" applyBorder="1" applyAlignment="1">
      <alignment horizontal="right" vertical="center"/>
    </xf>
    <xf numFmtId="176" fontId="16" fillId="0" borderId="4" xfId="0" applyNumberFormat="1" applyFont="1" applyBorder="1" applyAlignment="1">
      <alignment horizontal="right" vertical="center"/>
    </xf>
    <xf numFmtId="176" fontId="16" fillId="0" borderId="0" xfId="0" applyNumberFormat="1" applyFont="1" applyBorder="1" applyAlignment="1">
      <alignment horizontal="right" vertical="center"/>
    </xf>
    <xf numFmtId="176" fontId="16" fillId="0" borderId="0" xfId="0" applyNumberFormat="1" applyFont="1" applyAlignment="1">
      <alignment horizontal="right" vertical="center"/>
    </xf>
    <xf numFmtId="0" fontId="21" fillId="0" borderId="1" xfId="0" applyFont="1" applyBorder="1">
      <alignment vertical="center"/>
    </xf>
    <xf numFmtId="176" fontId="21" fillId="2" borderId="1" xfId="0" applyNumberFormat="1" applyFont="1" applyFill="1" applyBorder="1">
      <alignment vertical="center"/>
    </xf>
    <xf numFmtId="176" fontId="21" fillId="2" borderId="24" xfId="0" applyNumberFormat="1" applyFont="1" applyFill="1" applyBorder="1">
      <alignment vertical="center"/>
    </xf>
    <xf numFmtId="176" fontId="16" fillId="0" borderId="9" xfId="0" applyNumberFormat="1" applyFont="1" applyBorder="1" applyAlignment="1">
      <alignment horizontal="right" vertical="center"/>
    </xf>
    <xf numFmtId="176" fontId="16" fillId="0" borderId="1" xfId="0" applyNumberFormat="1" applyFont="1" applyBorder="1" applyAlignment="1">
      <alignment horizontal="right" vertical="center"/>
    </xf>
    <xf numFmtId="176" fontId="16" fillId="0" borderId="9" xfId="0" applyNumberFormat="1" applyFont="1" applyFill="1" applyBorder="1" applyAlignment="1">
      <alignment horizontal="right" vertical="center"/>
    </xf>
    <xf numFmtId="176" fontId="16" fillId="0" borderId="1" xfId="0" applyNumberFormat="1" applyFont="1" applyFill="1" applyBorder="1" applyAlignment="1">
      <alignment horizontal="right" vertical="center"/>
    </xf>
    <xf numFmtId="176" fontId="16" fillId="0" borderId="0" xfId="0" applyNumberFormat="1" applyFont="1" applyFill="1" applyBorder="1" applyAlignment="1">
      <alignment horizontal="right" vertical="center"/>
    </xf>
    <xf numFmtId="0" fontId="21" fillId="0" borderId="5" xfId="0" applyFont="1" applyBorder="1">
      <alignment vertical="center"/>
    </xf>
    <xf numFmtId="176" fontId="16" fillId="0" borderId="39" xfId="0" applyNumberFormat="1" applyFont="1" applyBorder="1" applyAlignment="1">
      <alignment horizontal="right" vertical="center"/>
    </xf>
    <xf numFmtId="176" fontId="16" fillId="0" borderId="21" xfId="0" applyNumberFormat="1" applyFont="1" applyBorder="1">
      <alignment vertical="center"/>
    </xf>
    <xf numFmtId="176" fontId="16" fillId="0" borderId="27" xfId="0" applyNumberFormat="1" applyFont="1" applyBorder="1">
      <alignment vertical="center"/>
    </xf>
    <xf numFmtId="176" fontId="16" fillId="0" borderId="13" xfId="0" applyNumberFormat="1" applyFont="1" applyBorder="1">
      <alignment vertical="center"/>
    </xf>
    <xf numFmtId="0" fontId="21" fillId="0" borderId="4" xfId="0" applyFont="1" applyBorder="1">
      <alignment vertical="center"/>
    </xf>
    <xf numFmtId="176" fontId="21" fillId="2" borderId="5" xfId="0" applyNumberFormat="1" applyFont="1" applyFill="1" applyBorder="1">
      <alignment vertical="center"/>
    </xf>
    <xf numFmtId="176" fontId="21" fillId="2" borderId="18" xfId="0" applyNumberFormat="1" applyFont="1" applyFill="1" applyBorder="1">
      <alignment vertical="center"/>
    </xf>
    <xf numFmtId="176" fontId="16" fillId="0" borderId="22" xfId="0" applyNumberFormat="1" applyFont="1" applyBorder="1">
      <alignment vertical="center"/>
    </xf>
    <xf numFmtId="176" fontId="16" fillId="0" borderId="0" xfId="0" applyNumberFormat="1" applyFont="1" applyBorder="1">
      <alignment vertical="center"/>
    </xf>
    <xf numFmtId="176" fontId="16" fillId="0" borderId="3" xfId="0" applyNumberFormat="1" applyFont="1" applyFill="1" applyBorder="1">
      <alignment vertical="center"/>
    </xf>
    <xf numFmtId="176" fontId="16" fillId="0" borderId="26" xfId="0" applyNumberFormat="1" applyFont="1" applyFill="1" applyBorder="1">
      <alignment vertical="center"/>
    </xf>
    <xf numFmtId="176" fontId="16" fillId="0" borderId="10" xfId="0" applyNumberFormat="1" applyFont="1" applyFill="1" applyBorder="1">
      <alignment vertical="center"/>
    </xf>
    <xf numFmtId="176" fontId="16" fillId="0" borderId="0" xfId="0" applyNumberFormat="1" applyFont="1" applyFill="1" applyBorder="1">
      <alignment vertical="center"/>
    </xf>
    <xf numFmtId="0" fontId="21" fillId="0" borderId="0" xfId="0" applyFont="1">
      <alignment vertical="center"/>
    </xf>
    <xf numFmtId="0" fontId="21" fillId="0" borderId="0" xfId="0" applyFont="1" applyAlignment="1">
      <alignment vertical="center" wrapText="1"/>
    </xf>
    <xf numFmtId="176" fontId="21" fillId="0" borderId="49" xfId="0" applyNumberFormat="1" applyFont="1" applyFill="1" applyBorder="1">
      <alignment vertical="center"/>
    </xf>
    <xf numFmtId="176" fontId="16" fillId="0" borderId="48" xfId="0" applyNumberFormat="1" applyFont="1" applyFill="1" applyBorder="1">
      <alignment vertical="center"/>
    </xf>
    <xf numFmtId="176" fontId="21" fillId="0" borderId="48" xfId="0" applyNumberFormat="1" applyFont="1" applyFill="1" applyBorder="1">
      <alignment vertical="center"/>
    </xf>
    <xf numFmtId="176" fontId="12" fillId="0" borderId="3" xfId="4" applyNumberFormat="1" applyFont="1" applyBorder="1" applyAlignment="1">
      <alignment vertical="center"/>
    </xf>
    <xf numFmtId="0" fontId="25" fillId="0" borderId="0" xfId="3" applyFont="1" applyAlignment="1">
      <alignment vertical="center"/>
    </xf>
    <xf numFmtId="0" fontId="26" fillId="0" borderId="3" xfId="3" applyFont="1" applyBorder="1" applyAlignment="1">
      <alignment horizontal="right" vertical="center" wrapText="1"/>
    </xf>
    <xf numFmtId="38" fontId="26" fillId="0" borderId="7" xfId="4" applyFont="1" applyBorder="1" applyAlignment="1">
      <alignment horizontal="right" vertical="top"/>
    </xf>
    <xf numFmtId="0" fontId="26" fillId="0" borderId="0" xfId="3" applyFont="1" applyAlignment="1">
      <alignment vertical="center" wrapText="1"/>
    </xf>
    <xf numFmtId="0" fontId="11" fillId="0" borderId="0" xfId="3" applyFont="1" applyAlignment="1">
      <alignment horizontal="right" vertical="center"/>
    </xf>
    <xf numFmtId="0" fontId="27" fillId="0" borderId="0" xfId="3" applyFont="1" applyAlignment="1">
      <alignment horizontal="center" vertical="center"/>
    </xf>
    <xf numFmtId="0" fontId="4" fillId="0" borderId="0" xfId="3" applyFont="1" applyAlignment="1">
      <alignment vertical="center" wrapText="1"/>
    </xf>
    <xf numFmtId="0" fontId="23" fillId="2" borderId="13" xfId="0" applyFont="1" applyFill="1" applyBorder="1" applyAlignment="1">
      <alignment horizontal="center" vertical="center" shrinkToFit="1"/>
    </xf>
    <xf numFmtId="0" fontId="23" fillId="2" borderId="2" xfId="0" applyFont="1" applyFill="1" applyBorder="1" applyAlignment="1">
      <alignment horizontal="center" vertical="center" shrinkToFit="1"/>
    </xf>
    <xf numFmtId="0" fontId="21" fillId="2" borderId="10" xfId="0" applyFont="1" applyFill="1" applyBorder="1" applyAlignment="1">
      <alignment vertical="center" shrinkToFit="1"/>
    </xf>
    <xf numFmtId="0" fontId="21" fillId="2" borderId="3" xfId="0" applyFont="1" applyFill="1" applyBorder="1" applyAlignment="1">
      <alignment vertical="center" shrinkToFit="1"/>
    </xf>
    <xf numFmtId="10" fontId="13" fillId="2" borderId="13" xfId="0" applyNumberFormat="1" applyFont="1" applyFill="1" applyBorder="1" applyAlignment="1">
      <alignment vertical="center" shrinkToFit="1"/>
    </xf>
    <xf numFmtId="10" fontId="13" fillId="2" borderId="2" xfId="0" applyNumberFormat="1" applyFont="1" applyFill="1" applyBorder="1" applyAlignment="1">
      <alignment vertical="center" shrinkToFit="1"/>
    </xf>
    <xf numFmtId="0" fontId="9" fillId="0" borderId="5" xfId="3" applyFont="1" applyBorder="1" applyAlignment="1">
      <alignment horizontal="center" vertical="center" shrinkToFit="1"/>
    </xf>
    <xf numFmtId="176" fontId="12" fillId="0" borderId="46" xfId="4" applyNumberFormat="1" applyFont="1" applyBorder="1" applyAlignment="1">
      <alignment vertical="center" shrinkToFit="1"/>
    </xf>
    <xf numFmtId="176" fontId="12" fillId="0" borderId="45" xfId="4" applyNumberFormat="1" applyFont="1" applyBorder="1" applyAlignment="1">
      <alignment vertical="center" shrinkToFit="1"/>
    </xf>
    <xf numFmtId="9" fontId="9" fillId="0" borderId="8" xfId="3" applyNumberFormat="1" applyFont="1" applyFill="1" applyBorder="1" applyAlignment="1">
      <alignment vertical="center" shrinkToFit="1"/>
    </xf>
    <xf numFmtId="176" fontId="12" fillId="0" borderId="41" xfId="4" applyNumberFormat="1" applyFont="1" applyBorder="1" applyAlignment="1">
      <alignment vertical="center" shrinkToFit="1"/>
    </xf>
    <xf numFmtId="176" fontId="12" fillId="0" borderId="5" xfId="4" applyNumberFormat="1" applyFont="1" applyBorder="1" applyAlignment="1">
      <alignment vertical="center" shrinkToFit="1"/>
    </xf>
    <xf numFmtId="176" fontId="9" fillId="0" borderId="3" xfId="3" applyNumberFormat="1" applyFont="1" applyBorder="1" applyAlignment="1">
      <alignment vertical="center" shrinkToFit="1"/>
    </xf>
    <xf numFmtId="176" fontId="15" fillId="0" borderId="7" xfId="4" applyNumberFormat="1" applyFont="1" applyBorder="1" applyAlignment="1">
      <alignment horizontal="right" vertical="top" shrinkToFit="1"/>
    </xf>
    <xf numFmtId="9" fontId="9" fillId="0" borderId="3" xfId="3" applyNumberFormat="1" applyFont="1" applyFill="1" applyBorder="1" applyAlignment="1">
      <alignment vertical="center" shrinkToFit="1"/>
    </xf>
    <xf numFmtId="0" fontId="25" fillId="0" borderId="0" xfId="3" applyFont="1" applyBorder="1" applyAlignment="1">
      <alignment vertical="center"/>
    </xf>
    <xf numFmtId="0" fontId="23" fillId="0" borderId="9" xfId="0" applyFont="1" applyBorder="1">
      <alignment vertical="center"/>
    </xf>
    <xf numFmtId="9" fontId="21" fillId="2" borderId="51" xfId="0" applyNumberFormat="1" applyFont="1" applyFill="1" applyBorder="1">
      <alignment vertical="center"/>
    </xf>
    <xf numFmtId="176" fontId="9" fillId="0" borderId="6" xfId="4" applyNumberFormat="1" applyFont="1" applyFill="1" applyBorder="1" applyAlignment="1">
      <alignment vertical="center" shrinkToFit="1"/>
    </xf>
    <xf numFmtId="176" fontId="9" fillId="0" borderId="8" xfId="4" applyNumberFormat="1" applyFont="1" applyFill="1" applyBorder="1" applyAlignment="1">
      <alignment vertical="center" shrinkToFit="1"/>
    </xf>
    <xf numFmtId="176" fontId="9" fillId="0" borderId="3" xfId="4" applyNumberFormat="1" applyFont="1" applyFill="1" applyBorder="1" applyAlignment="1">
      <alignment vertical="center" shrinkToFit="1"/>
    </xf>
    <xf numFmtId="9" fontId="9" fillId="0" borderId="6" xfId="3" applyNumberFormat="1" applyFont="1" applyFill="1" applyBorder="1" applyAlignment="1">
      <alignment vertical="center" shrinkToFit="1"/>
    </xf>
    <xf numFmtId="176" fontId="9" fillId="0" borderId="45" xfId="4" applyNumberFormat="1" applyFont="1" applyBorder="1" applyAlignment="1">
      <alignment vertical="center" shrinkToFit="1"/>
    </xf>
    <xf numFmtId="176" fontId="12" fillId="0" borderId="47" xfId="4" applyNumberFormat="1" applyFont="1" applyBorder="1" applyAlignment="1">
      <alignment vertical="center" shrinkToFit="1"/>
    </xf>
    <xf numFmtId="0" fontId="7" fillId="0" borderId="40" xfId="3" applyFont="1" applyBorder="1" applyAlignment="1">
      <alignment vertical="center" shrinkToFit="1"/>
    </xf>
    <xf numFmtId="0" fontId="0" fillId="0" borderId="40" xfId="0" applyBorder="1" applyAlignment="1">
      <alignment vertical="center" shrinkToFit="1"/>
    </xf>
    <xf numFmtId="0" fontId="0" fillId="0" borderId="0" xfId="0" applyBorder="1" applyAlignment="1">
      <alignment vertical="center" shrinkToFit="1"/>
    </xf>
    <xf numFmtId="0" fontId="11" fillId="0" borderId="0" xfId="3" applyFont="1" applyBorder="1" applyAlignment="1">
      <alignment horizontal="right" vertical="center"/>
    </xf>
    <xf numFmtId="0" fontId="9" fillId="0" borderId="0" xfId="3" applyFont="1" applyBorder="1" applyAlignment="1">
      <alignment vertical="center"/>
    </xf>
    <xf numFmtId="176" fontId="12" fillId="0" borderId="6" xfId="4" applyNumberFormat="1" applyFont="1" applyFill="1" applyBorder="1" applyAlignment="1">
      <alignment vertical="center"/>
    </xf>
    <xf numFmtId="176" fontId="12" fillId="0" borderId="8" xfId="4" applyNumberFormat="1" applyFont="1" applyFill="1" applyBorder="1" applyAlignment="1">
      <alignment vertical="center"/>
    </xf>
    <xf numFmtId="176" fontId="12" fillId="0" borderId="3" xfId="4" applyNumberFormat="1" applyFont="1" applyFill="1" applyBorder="1" applyAlignment="1">
      <alignment vertical="center"/>
    </xf>
    <xf numFmtId="9" fontId="12" fillId="0" borderId="1" xfId="3" applyNumberFormat="1" applyFont="1" applyFill="1" applyBorder="1" applyAlignment="1">
      <alignment vertical="center" shrinkToFit="1"/>
    </xf>
    <xf numFmtId="176" fontId="12" fillId="0" borderId="42" xfId="4" applyNumberFormat="1" applyFont="1" applyFill="1" applyBorder="1" applyAlignment="1">
      <alignment vertical="center" shrinkToFit="1"/>
    </xf>
    <xf numFmtId="176" fontId="12" fillId="0" borderId="9" xfId="4" applyNumberFormat="1" applyFont="1" applyFill="1" applyBorder="1" applyAlignment="1">
      <alignment vertical="center" shrinkToFit="1"/>
    </xf>
    <xf numFmtId="176" fontId="12" fillId="0" borderId="1" xfId="4" applyNumberFormat="1" applyFont="1" applyFill="1" applyBorder="1" applyAlignment="1">
      <alignment vertical="center"/>
    </xf>
    <xf numFmtId="9" fontId="9" fillId="0" borderId="5" xfId="3" applyNumberFormat="1" applyFont="1" applyFill="1" applyBorder="1" applyAlignment="1">
      <alignment vertical="center" shrinkToFit="1"/>
    </xf>
    <xf numFmtId="176" fontId="9" fillId="0" borderId="5" xfId="4" applyNumberFormat="1" applyFont="1" applyFill="1" applyBorder="1" applyAlignment="1">
      <alignment vertical="center" shrinkToFit="1"/>
    </xf>
    <xf numFmtId="176" fontId="9" fillId="0" borderId="5" xfId="4" applyNumberFormat="1" applyFont="1" applyFill="1" applyBorder="1" applyAlignment="1">
      <alignment vertical="center"/>
    </xf>
    <xf numFmtId="0" fontId="9" fillId="0" borderId="3" xfId="3" applyFont="1" applyFill="1" applyBorder="1" applyAlignment="1">
      <alignment vertical="center" shrinkToFit="1"/>
    </xf>
    <xf numFmtId="38" fontId="25" fillId="0" borderId="3" xfId="4" applyFont="1" applyFill="1" applyBorder="1" applyAlignment="1">
      <alignment horizontal="right" vertical="center" shrinkToFit="1"/>
    </xf>
    <xf numFmtId="38" fontId="9" fillId="0" borderId="3" xfId="4" applyFont="1" applyFill="1" applyBorder="1" applyAlignment="1">
      <alignment vertical="center" shrinkToFit="1"/>
    </xf>
    <xf numFmtId="38" fontId="25" fillId="0" borderId="3" xfId="4" applyFont="1" applyFill="1" applyBorder="1" applyAlignment="1">
      <alignment horizontal="right" vertical="center"/>
    </xf>
    <xf numFmtId="9" fontId="12" fillId="0" borderId="5" xfId="3" applyNumberFormat="1" applyFont="1" applyFill="1" applyBorder="1" applyAlignment="1">
      <alignment vertical="center" shrinkToFit="1"/>
    </xf>
    <xf numFmtId="176" fontId="12" fillId="0" borderId="44" xfId="4" applyNumberFormat="1" applyFont="1" applyFill="1" applyBorder="1" applyAlignment="1">
      <alignment vertical="center" shrinkToFit="1"/>
    </xf>
    <xf numFmtId="176" fontId="12" fillId="0" borderId="19" xfId="4" applyNumberFormat="1" applyFont="1" applyFill="1" applyBorder="1" applyAlignment="1">
      <alignment vertical="center" shrinkToFit="1"/>
    </xf>
    <xf numFmtId="9" fontId="25" fillId="0" borderId="38" xfId="3" applyNumberFormat="1" applyFont="1" applyFill="1" applyBorder="1" applyAlignment="1">
      <alignment horizontal="right" vertical="center" shrinkToFit="1"/>
    </xf>
    <xf numFmtId="38" fontId="12" fillId="0" borderId="38" xfId="4" applyFont="1" applyFill="1" applyBorder="1" applyAlignment="1">
      <alignment horizontal="right" vertical="top" shrinkToFit="1"/>
    </xf>
    <xf numFmtId="9" fontId="9" fillId="0" borderId="38" xfId="3" applyNumberFormat="1" applyFont="1" applyFill="1" applyBorder="1" applyAlignment="1">
      <alignment vertical="top" shrinkToFit="1"/>
    </xf>
    <xf numFmtId="38" fontId="12" fillId="0" borderId="7" xfId="4" applyFont="1" applyFill="1" applyBorder="1" applyAlignment="1">
      <alignment vertical="top" shrinkToFit="1"/>
    </xf>
    <xf numFmtId="38" fontId="12" fillId="0" borderId="7" xfId="4" applyFont="1" applyFill="1" applyBorder="1" applyAlignment="1">
      <alignment vertical="top"/>
    </xf>
    <xf numFmtId="176" fontId="9" fillId="0" borderId="8" xfId="4" applyNumberFormat="1" applyFont="1" applyFill="1" applyBorder="1" applyAlignment="1">
      <alignment vertical="center"/>
    </xf>
    <xf numFmtId="176" fontId="12" fillId="0" borderId="28" xfId="4" applyNumberFormat="1" applyFont="1" applyFill="1" applyBorder="1" applyAlignment="1">
      <alignment vertical="center" shrinkToFit="1"/>
    </xf>
    <xf numFmtId="176" fontId="12" fillId="0" borderId="13" xfId="4" applyNumberFormat="1" applyFont="1" applyFill="1" applyBorder="1" applyAlignment="1">
      <alignment vertical="center" shrinkToFit="1"/>
    </xf>
    <xf numFmtId="176" fontId="12" fillId="0" borderId="2" xfId="4" applyNumberFormat="1" applyFont="1" applyFill="1" applyBorder="1" applyAlignment="1">
      <alignment vertical="center"/>
    </xf>
    <xf numFmtId="0" fontId="28" fillId="0" borderId="0" xfId="3" applyFont="1" applyAlignment="1">
      <alignment vertical="center" wrapText="1"/>
    </xf>
    <xf numFmtId="0" fontId="13" fillId="0" borderId="1" xfId="0" applyFont="1" applyBorder="1">
      <alignment vertical="center"/>
    </xf>
    <xf numFmtId="0" fontId="21" fillId="2" borderId="12" xfId="0" applyFont="1" applyFill="1" applyBorder="1" applyAlignment="1">
      <alignment horizontal="center" vertical="center"/>
    </xf>
    <xf numFmtId="0" fontId="21" fillId="2" borderId="50" xfId="0" applyFont="1" applyFill="1" applyBorder="1" applyAlignment="1">
      <alignment horizontal="center" vertical="center"/>
    </xf>
    <xf numFmtId="0" fontId="21" fillId="2" borderId="17" xfId="0" applyFont="1" applyFill="1" applyBorder="1" applyAlignment="1">
      <alignment horizontal="center" vertical="center"/>
    </xf>
    <xf numFmtId="0" fontId="27" fillId="0" borderId="0" xfId="3" applyFont="1" applyAlignment="1">
      <alignment horizontal="centerContinuous" vertical="center"/>
    </xf>
    <xf numFmtId="0" fontId="9" fillId="0" borderId="0" xfId="3" applyFont="1" applyAlignment="1">
      <alignment horizontal="centerContinuous" vertical="center"/>
    </xf>
    <xf numFmtId="176" fontId="12" fillId="0" borderId="6" xfId="4" applyNumberFormat="1" applyFont="1" applyBorder="1" applyAlignment="1">
      <alignment vertical="center"/>
    </xf>
    <xf numFmtId="176" fontId="12" fillId="0" borderId="8" xfId="4" applyNumberFormat="1" applyFont="1" applyBorder="1" applyAlignment="1">
      <alignment vertical="center"/>
    </xf>
    <xf numFmtId="9" fontId="12" fillId="0" borderId="4" xfId="3" applyNumberFormat="1" applyFont="1" applyFill="1" applyBorder="1" applyAlignment="1">
      <alignment vertical="center" shrinkToFit="1"/>
    </xf>
    <xf numFmtId="176" fontId="12" fillId="0" borderId="30" xfId="4" applyNumberFormat="1" applyFont="1" applyFill="1" applyBorder="1" applyAlignment="1">
      <alignment vertical="center" shrinkToFit="1"/>
    </xf>
    <xf numFmtId="176" fontId="12" fillId="0" borderId="31" xfId="4" applyNumberFormat="1" applyFont="1" applyFill="1" applyBorder="1" applyAlignment="1">
      <alignment vertical="center" shrinkToFit="1"/>
    </xf>
    <xf numFmtId="176" fontId="12" fillId="0" borderId="29" xfId="4" applyNumberFormat="1" applyFont="1" applyBorder="1" applyAlignment="1">
      <alignment vertical="center" shrinkToFit="1"/>
    </xf>
    <xf numFmtId="176" fontId="12" fillId="0" borderId="4" xfId="4" applyNumberFormat="1" applyFont="1" applyFill="1" applyBorder="1" applyAlignment="1">
      <alignment vertical="center"/>
    </xf>
    <xf numFmtId="0" fontId="14" fillId="0" borderId="0" xfId="3" applyFont="1" applyBorder="1" applyAlignment="1">
      <alignment horizontal="center" vertical="center" wrapText="1"/>
    </xf>
    <xf numFmtId="0" fontId="9" fillId="0" borderId="0" xfId="3" applyFont="1" applyBorder="1" applyAlignment="1">
      <alignment horizontal="center" vertical="center"/>
    </xf>
    <xf numFmtId="9" fontId="12" fillId="0" borderId="0" xfId="3" applyNumberFormat="1" applyFont="1" applyFill="1" applyBorder="1" applyAlignment="1">
      <alignment vertical="center" shrinkToFit="1"/>
    </xf>
    <xf numFmtId="176" fontId="12" fillId="0" borderId="0" xfId="4" applyNumberFormat="1" applyFont="1" applyFill="1" applyBorder="1" applyAlignment="1">
      <alignment vertical="center" shrinkToFit="1"/>
    </xf>
    <xf numFmtId="0" fontId="0" fillId="0" borderId="0" xfId="0" applyBorder="1" applyAlignment="1">
      <alignment vertical="center" textRotation="255"/>
    </xf>
    <xf numFmtId="176" fontId="12" fillId="0" borderId="0" xfId="4" applyNumberFormat="1" applyFont="1" applyBorder="1" applyAlignment="1">
      <alignment vertical="center"/>
    </xf>
    <xf numFmtId="176" fontId="20" fillId="0" borderId="0" xfId="0" applyNumberFormat="1" applyFont="1">
      <alignment vertical="center"/>
    </xf>
    <xf numFmtId="176" fontId="20" fillId="0" borderId="53" xfId="0" applyNumberFormat="1" applyFont="1" applyBorder="1">
      <alignment vertical="center"/>
    </xf>
    <xf numFmtId="0" fontId="9" fillId="0" borderId="55" xfId="3" applyFont="1" applyBorder="1" applyAlignment="1">
      <alignment horizontal="center" vertical="center"/>
    </xf>
    <xf numFmtId="176" fontId="12" fillId="0" borderId="56" xfId="4" applyNumberFormat="1" applyFont="1" applyBorder="1" applyAlignment="1">
      <alignment vertical="center"/>
    </xf>
    <xf numFmtId="9" fontId="12" fillId="0" borderId="57" xfId="3" applyNumberFormat="1" applyFont="1" applyFill="1" applyBorder="1" applyAlignment="1">
      <alignment vertical="center" shrinkToFit="1"/>
    </xf>
    <xf numFmtId="176" fontId="12" fillId="0" borderId="58" xfId="4" applyNumberFormat="1" applyFont="1" applyFill="1" applyBorder="1" applyAlignment="1">
      <alignment vertical="center" shrinkToFit="1"/>
    </xf>
    <xf numFmtId="176" fontId="12" fillId="0" borderId="59" xfId="4" applyNumberFormat="1" applyFont="1" applyFill="1" applyBorder="1" applyAlignment="1">
      <alignment vertical="center" shrinkToFit="1"/>
    </xf>
    <xf numFmtId="176" fontId="12" fillId="0" borderId="60" xfId="4" applyNumberFormat="1" applyFont="1" applyFill="1" applyBorder="1" applyAlignment="1">
      <alignment vertical="center" shrinkToFit="1"/>
    </xf>
    <xf numFmtId="0" fontId="12" fillId="0" borderId="63" xfId="3" applyFont="1" applyBorder="1" applyAlignment="1">
      <alignment vertical="center"/>
    </xf>
    <xf numFmtId="176" fontId="12" fillId="0" borderId="63" xfId="4" applyNumberFormat="1" applyFont="1" applyBorder="1" applyAlignment="1">
      <alignment vertical="center"/>
    </xf>
    <xf numFmtId="9" fontId="9" fillId="0" borderId="63" xfId="3" applyNumberFormat="1" applyFont="1" applyFill="1" applyBorder="1" applyAlignment="1">
      <alignment vertical="center" shrinkToFit="1"/>
    </xf>
    <xf numFmtId="176" fontId="9" fillId="0" borderId="63" xfId="4" applyNumberFormat="1" applyFont="1" applyFill="1" applyBorder="1" applyAlignment="1">
      <alignment vertical="center" shrinkToFit="1"/>
    </xf>
    <xf numFmtId="176" fontId="9" fillId="0" borderId="64" xfId="4" applyNumberFormat="1" applyFont="1" applyFill="1" applyBorder="1" applyAlignment="1">
      <alignment vertical="center" shrinkToFit="1"/>
    </xf>
    <xf numFmtId="176" fontId="9" fillId="0" borderId="66" xfId="4" applyNumberFormat="1" applyFont="1" applyFill="1" applyBorder="1" applyAlignment="1">
      <alignment vertical="center" shrinkToFit="1"/>
    </xf>
    <xf numFmtId="176" fontId="9" fillId="0" borderId="67" xfId="4" applyNumberFormat="1" applyFont="1" applyFill="1" applyBorder="1" applyAlignment="1">
      <alignment vertical="center" shrinkToFit="1"/>
    </xf>
    <xf numFmtId="38" fontId="25" fillId="0" borderId="67" xfId="4" applyFont="1" applyFill="1" applyBorder="1" applyAlignment="1">
      <alignment horizontal="right" vertical="center" shrinkToFit="1"/>
    </xf>
    <xf numFmtId="38" fontId="12" fillId="0" borderId="70" xfId="4" applyFont="1" applyFill="1" applyBorder="1" applyAlignment="1">
      <alignment vertical="top" shrinkToFit="1"/>
    </xf>
    <xf numFmtId="176" fontId="12" fillId="0" borderId="71" xfId="4" applyNumberFormat="1" applyFont="1" applyBorder="1" applyAlignment="1">
      <alignment vertical="center"/>
    </xf>
    <xf numFmtId="176" fontId="12" fillId="0" borderId="66" xfId="4" applyNumberFormat="1" applyFont="1" applyBorder="1" applyAlignment="1">
      <alignment vertical="center"/>
    </xf>
    <xf numFmtId="0" fontId="9" fillId="0" borderId="63" xfId="3" applyFont="1" applyBorder="1" applyAlignment="1">
      <alignment horizontal="center" vertical="center"/>
    </xf>
    <xf numFmtId="0" fontId="9" fillId="0" borderId="69" xfId="3" applyFont="1" applyBorder="1" applyAlignment="1">
      <alignment horizontal="left" vertical="center"/>
    </xf>
    <xf numFmtId="0" fontId="9" fillId="0" borderId="55" xfId="3" applyFont="1" applyBorder="1" applyAlignment="1">
      <alignment horizontal="center" vertical="center" shrinkToFit="1"/>
    </xf>
    <xf numFmtId="0" fontId="9" fillId="0" borderId="15" xfId="3" applyFont="1" applyBorder="1" applyAlignment="1">
      <alignment horizontal="center" vertical="center" shrinkToFit="1"/>
    </xf>
    <xf numFmtId="176" fontId="12" fillId="0" borderId="47" xfId="4" applyNumberFormat="1" applyFont="1" applyBorder="1" applyAlignment="1">
      <alignment vertical="center"/>
    </xf>
    <xf numFmtId="176" fontId="12" fillId="0" borderId="82" xfId="4" applyNumberFormat="1" applyFont="1" applyFill="1" applyBorder="1" applyAlignment="1">
      <alignment vertical="center" shrinkToFit="1"/>
    </xf>
    <xf numFmtId="9" fontId="12" fillId="0" borderId="8" xfId="3" applyNumberFormat="1" applyFont="1" applyFill="1" applyBorder="1" applyAlignment="1">
      <alignment vertical="center" shrinkToFit="1"/>
    </xf>
    <xf numFmtId="9" fontId="12" fillId="0" borderId="63" xfId="3" applyNumberFormat="1" applyFont="1" applyFill="1" applyBorder="1" applyAlignment="1">
      <alignment vertical="center" shrinkToFit="1"/>
    </xf>
    <xf numFmtId="176" fontId="12" fillId="0" borderId="8" xfId="4" applyNumberFormat="1" applyFont="1" applyFill="1" applyBorder="1" applyAlignment="1">
      <alignment vertical="center" shrinkToFit="1"/>
    </xf>
    <xf numFmtId="176" fontId="12" fillId="0" borderId="66" xfId="4" applyNumberFormat="1" applyFont="1" applyFill="1" applyBorder="1" applyAlignment="1">
      <alignment vertical="center" shrinkToFit="1"/>
    </xf>
    <xf numFmtId="176" fontId="12" fillId="0" borderId="23" xfId="4" applyNumberFormat="1" applyFont="1" applyBorder="1" applyAlignment="1">
      <alignment vertical="center"/>
    </xf>
    <xf numFmtId="9" fontId="12" fillId="0" borderId="21" xfId="3" applyNumberFormat="1" applyFont="1" applyFill="1" applyBorder="1" applyAlignment="1">
      <alignment vertical="center" shrinkToFit="1"/>
    </xf>
    <xf numFmtId="9" fontId="12" fillId="0" borderId="2" xfId="3" applyNumberFormat="1" applyFont="1" applyFill="1" applyBorder="1" applyAlignment="1">
      <alignment vertical="center" shrinkToFit="1"/>
    </xf>
    <xf numFmtId="176" fontId="12" fillId="0" borderId="43" xfId="4" applyNumberFormat="1" applyFont="1" applyBorder="1" applyAlignment="1">
      <alignment vertical="center"/>
    </xf>
    <xf numFmtId="176" fontId="12" fillId="0" borderId="51" xfId="4" applyNumberFormat="1" applyFont="1" applyBorder="1" applyAlignment="1">
      <alignment vertical="center"/>
    </xf>
    <xf numFmtId="176" fontId="12" fillId="0" borderId="68" xfId="4" applyNumberFormat="1" applyFont="1" applyBorder="1" applyAlignment="1">
      <alignment vertical="center"/>
    </xf>
    <xf numFmtId="176" fontId="12" fillId="0" borderId="83" xfId="4" applyNumberFormat="1" applyFont="1" applyBorder="1" applyAlignment="1">
      <alignment vertical="center"/>
    </xf>
    <xf numFmtId="176" fontId="12" fillId="0" borderId="85" xfId="4" applyNumberFormat="1" applyFont="1" applyBorder="1" applyAlignment="1">
      <alignment vertical="center"/>
    </xf>
    <xf numFmtId="176" fontId="9" fillId="0" borderId="71" xfId="4" applyNumberFormat="1" applyFont="1" applyFill="1" applyBorder="1" applyAlignment="1">
      <alignment vertical="center" shrinkToFit="1"/>
    </xf>
    <xf numFmtId="0" fontId="12" fillId="0" borderId="3" xfId="3" applyFont="1" applyBorder="1" applyAlignment="1">
      <alignment vertical="center"/>
    </xf>
    <xf numFmtId="0" fontId="21" fillId="0" borderId="0" xfId="0" applyFont="1" applyAlignment="1">
      <alignment vertical="center" wrapText="1"/>
    </xf>
    <xf numFmtId="0" fontId="24" fillId="0" borderId="29" xfId="0" applyFont="1" applyBorder="1" applyAlignment="1">
      <alignment horizontal="center" vertical="center"/>
    </xf>
    <xf numFmtId="0" fontId="24" fillId="0" borderId="31" xfId="0" applyFont="1" applyBorder="1" applyAlignment="1">
      <alignment horizontal="center" vertical="center"/>
    </xf>
    <xf numFmtId="0" fontId="22" fillId="2" borderId="0" xfId="0" applyFont="1" applyFill="1">
      <alignment vertical="center"/>
    </xf>
    <xf numFmtId="0" fontId="21" fillId="0" borderId="38" xfId="0" applyFont="1" applyBorder="1" applyAlignment="1">
      <alignment horizontal="center" vertical="center"/>
    </xf>
    <xf numFmtId="0" fontId="21" fillId="0" borderId="39" xfId="0" applyFont="1" applyBorder="1" applyAlignment="1">
      <alignment horizontal="center" vertical="center"/>
    </xf>
    <xf numFmtId="0" fontId="21" fillId="0" borderId="6" xfId="0" applyFont="1" applyBorder="1" applyAlignment="1">
      <alignment horizontal="center" vertical="center" textRotation="255"/>
    </xf>
    <xf numFmtId="0" fontId="21" fillId="0" borderId="8" xfId="0" applyFont="1" applyBorder="1" applyAlignment="1">
      <alignment horizontal="center" vertical="center" textRotation="255"/>
    </xf>
    <xf numFmtId="0" fontId="21" fillId="0" borderId="3" xfId="0" applyFont="1" applyBorder="1" applyAlignment="1">
      <alignment horizontal="center" vertical="center"/>
    </xf>
    <xf numFmtId="0" fontId="21" fillId="0" borderId="6"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 xfId="0" applyFont="1" applyBorder="1" applyAlignment="1">
      <alignment horizontal="center" vertical="center" textRotation="255" wrapText="1"/>
    </xf>
    <xf numFmtId="0" fontId="21" fillId="0" borderId="7" xfId="0" applyFont="1" applyBorder="1" applyAlignment="1">
      <alignment horizontal="center" vertical="center"/>
    </xf>
    <xf numFmtId="0" fontId="22" fillId="2" borderId="0" xfId="0" applyFont="1" applyFill="1" applyAlignment="1">
      <alignment horizontal="left" vertical="center"/>
    </xf>
    <xf numFmtId="0" fontId="23" fillId="0" borderId="32" xfId="0" applyFont="1" applyBorder="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0" borderId="37" xfId="0" applyFont="1" applyBorder="1" applyAlignment="1">
      <alignment horizontal="center" vertical="center"/>
    </xf>
    <xf numFmtId="0" fontId="21" fillId="0" borderId="23" xfId="0" applyFont="1" applyBorder="1" applyAlignment="1">
      <alignment horizontal="center" vertical="center"/>
    </xf>
    <xf numFmtId="0" fontId="21" fillId="0" borderId="22" xfId="0" applyFont="1" applyBorder="1" applyAlignment="1">
      <alignment horizontal="center" vertical="center"/>
    </xf>
    <xf numFmtId="0" fontId="21" fillId="0" borderId="47" xfId="0" applyFont="1" applyBorder="1" applyAlignment="1">
      <alignment horizontal="center" vertical="center"/>
    </xf>
    <xf numFmtId="0" fontId="21" fillId="0" borderId="13" xfId="0" applyFont="1" applyBorder="1" applyAlignment="1">
      <alignment horizontal="center" vertical="center"/>
    </xf>
    <xf numFmtId="0" fontId="11" fillId="0" borderId="0" xfId="3" applyFont="1" applyFill="1" applyAlignment="1">
      <alignment vertical="center" wrapText="1"/>
    </xf>
    <xf numFmtId="0" fontId="4" fillId="0" borderId="0" xfId="3" applyFont="1" applyAlignment="1">
      <alignment vertical="center" wrapText="1"/>
    </xf>
    <xf numFmtId="0" fontId="9" fillId="0" borderId="46" xfId="3" applyFont="1" applyBorder="1" applyAlignment="1">
      <alignment horizontal="center" vertical="center" textRotation="255" wrapText="1"/>
    </xf>
    <xf numFmtId="0" fontId="9" fillId="0" borderId="45" xfId="3" applyFont="1" applyBorder="1" applyAlignment="1">
      <alignment horizontal="center" vertical="center" textRotation="255" wrapText="1"/>
    </xf>
    <xf numFmtId="0" fontId="14" fillId="0" borderId="29" xfId="3" applyFont="1" applyBorder="1" applyAlignment="1">
      <alignment horizontal="center" vertical="center" wrapText="1"/>
    </xf>
    <xf numFmtId="0" fontId="9" fillId="0" borderId="31" xfId="3" applyFont="1" applyBorder="1" applyAlignment="1">
      <alignment horizontal="center"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6" xfId="3" applyFont="1" applyBorder="1" applyAlignment="1">
      <alignment horizontal="center" vertical="center" textRotation="255" wrapText="1"/>
    </xf>
    <xf numFmtId="0" fontId="9" fillId="0" borderId="8" xfId="3" applyFont="1" applyBorder="1" applyAlignment="1">
      <alignment horizontal="center" vertical="center" textRotation="255" wrapText="1"/>
    </xf>
    <xf numFmtId="0" fontId="9" fillId="0" borderId="7" xfId="3" applyFont="1" applyBorder="1" applyAlignment="1">
      <alignment horizontal="center" vertical="center" textRotation="255" wrapText="1"/>
    </xf>
    <xf numFmtId="0" fontId="17" fillId="0" borderId="0" xfId="3" applyFont="1" applyFill="1" applyAlignment="1">
      <alignment horizontal="left" vertical="center" wrapText="1"/>
    </xf>
    <xf numFmtId="0" fontId="0" fillId="0" borderId="0" xfId="0" applyAlignment="1">
      <alignment vertical="center"/>
    </xf>
    <xf numFmtId="0" fontId="9" fillId="0" borderId="5" xfId="3" applyFont="1" applyBorder="1" applyAlignment="1">
      <alignment horizontal="center" vertical="center"/>
    </xf>
    <xf numFmtId="0" fontId="0" fillId="0" borderId="8" xfId="0" applyBorder="1" applyAlignment="1">
      <alignment vertical="center"/>
    </xf>
    <xf numFmtId="0" fontId="9" fillId="0" borderId="43" xfId="3" applyFont="1" applyBorder="1" applyAlignment="1">
      <alignment horizontal="center" vertical="center"/>
    </xf>
    <xf numFmtId="0" fontId="9" fillId="0" borderId="44" xfId="3" applyFont="1" applyBorder="1" applyAlignment="1">
      <alignment horizontal="center" vertical="center"/>
    </xf>
    <xf numFmtId="0" fontId="0" fillId="0" borderId="44" xfId="0" applyBorder="1" applyAlignment="1">
      <alignment horizontal="center" vertical="center"/>
    </xf>
    <xf numFmtId="0" fontId="0" fillId="0" borderId="19" xfId="0" applyBorder="1" applyAlignment="1">
      <alignment horizontal="center" vertical="center"/>
    </xf>
    <xf numFmtId="0" fontId="7" fillId="0" borderId="0" xfId="3" applyFont="1" applyAlignment="1">
      <alignment vertical="center" shrinkToFit="1"/>
    </xf>
    <xf numFmtId="0" fontId="0" fillId="0" borderId="0" xfId="0" applyAlignment="1">
      <alignment vertical="center" shrinkToFit="1"/>
    </xf>
    <xf numFmtId="0" fontId="7" fillId="0" borderId="0" xfId="3" applyFont="1" applyBorder="1" applyAlignment="1">
      <alignment vertical="center" shrinkToFit="1"/>
    </xf>
    <xf numFmtId="0" fontId="0" fillId="0" borderId="0" xfId="0" applyBorder="1" applyAlignment="1">
      <alignment vertical="center" shrinkToFit="1"/>
    </xf>
    <xf numFmtId="0" fontId="9" fillId="0" borderId="73" xfId="3" applyFont="1" applyBorder="1" applyAlignment="1">
      <alignment horizontal="center" vertical="center" wrapText="1"/>
    </xf>
    <xf numFmtId="0" fontId="0" fillId="0" borderId="74" xfId="0" applyBorder="1" applyAlignment="1">
      <alignment vertical="center"/>
    </xf>
    <xf numFmtId="0" fontId="0" fillId="0" borderId="78" xfId="0" applyBorder="1" applyAlignment="1">
      <alignment vertical="center"/>
    </xf>
    <xf numFmtId="0" fontId="0" fillId="0" borderId="52" xfId="0" applyBorder="1" applyAlignment="1">
      <alignment vertical="center"/>
    </xf>
    <xf numFmtId="0" fontId="0" fillId="0" borderId="79" xfId="0" applyBorder="1" applyAlignment="1">
      <alignment vertical="center"/>
    </xf>
    <xf numFmtId="0" fontId="0" fillId="0" borderId="80" xfId="0" applyBorder="1" applyAlignment="1">
      <alignment vertical="center"/>
    </xf>
    <xf numFmtId="0" fontId="23" fillId="0" borderId="81" xfId="0" applyFont="1" applyBorder="1" applyAlignment="1">
      <alignment horizontal="center" vertical="center" wrapText="1"/>
    </xf>
    <xf numFmtId="0" fontId="23" fillId="0" borderId="58" xfId="0" applyFont="1" applyBorder="1" applyAlignment="1">
      <alignment horizontal="center" vertical="center" wrapText="1"/>
    </xf>
    <xf numFmtId="0" fontId="23" fillId="0" borderId="59" xfId="0" applyFont="1" applyBorder="1" applyAlignment="1">
      <alignment horizontal="center" vertical="center" wrapText="1"/>
    </xf>
    <xf numFmtId="0" fontId="27" fillId="0" borderId="0" xfId="3" applyFont="1" applyAlignment="1">
      <alignment horizontal="center" vertical="center"/>
    </xf>
    <xf numFmtId="0" fontId="7" fillId="0" borderId="0" xfId="3" applyFont="1" applyAlignment="1">
      <alignment vertical="center"/>
    </xf>
    <xf numFmtId="0" fontId="7" fillId="0" borderId="0" xfId="3" applyFont="1" applyBorder="1" applyAlignment="1">
      <alignment vertical="center"/>
    </xf>
    <xf numFmtId="0" fontId="9" fillId="0" borderId="54" xfId="3" applyFont="1" applyBorder="1" applyAlignment="1">
      <alignment horizontal="center" vertical="center"/>
    </xf>
    <xf numFmtId="0" fontId="9" fillId="0" borderId="55" xfId="3" applyFont="1" applyBorder="1" applyAlignment="1">
      <alignment horizontal="center" vertical="center"/>
    </xf>
    <xf numFmtId="0" fontId="9" fillId="0" borderId="75" xfId="3" applyFont="1" applyBorder="1" applyAlignment="1">
      <alignment horizontal="center" vertical="center"/>
    </xf>
    <xf numFmtId="0" fontId="9" fillId="0" borderId="76" xfId="3" applyFont="1" applyBorder="1" applyAlignment="1">
      <alignment horizontal="center" vertical="center"/>
    </xf>
    <xf numFmtId="0" fontId="9" fillId="0" borderId="77" xfId="3" applyFont="1" applyBorder="1" applyAlignment="1">
      <alignment horizontal="center" vertical="center"/>
    </xf>
    <xf numFmtId="0" fontId="9" fillId="0" borderId="62" xfId="3" applyFont="1" applyBorder="1" applyAlignment="1">
      <alignment horizontal="center" vertical="center" textRotation="255" wrapText="1"/>
    </xf>
    <xf numFmtId="0" fontId="13" fillId="0" borderId="56" xfId="3" applyFont="1" applyBorder="1" applyAlignment="1">
      <alignment horizontal="center" vertical="center" wrapText="1"/>
    </xf>
    <xf numFmtId="0" fontId="13" fillId="0" borderId="59" xfId="3" applyFont="1" applyBorder="1" applyAlignment="1">
      <alignment horizontal="center" vertical="center"/>
    </xf>
    <xf numFmtId="0" fontId="23" fillId="0" borderId="61" xfId="0" applyFont="1" applyBorder="1" applyAlignment="1">
      <alignment vertical="center" textRotation="255"/>
    </xf>
    <xf numFmtId="0" fontId="0" fillId="0" borderId="65" xfId="0" applyBorder="1" applyAlignment="1">
      <alignment vertical="center" textRotation="255"/>
    </xf>
    <xf numFmtId="0" fontId="0" fillId="0" borderId="84" xfId="0" applyBorder="1" applyAlignment="1">
      <alignment vertical="center" textRotation="255"/>
    </xf>
    <xf numFmtId="0" fontId="9" fillId="0" borderId="23" xfId="3" applyFont="1" applyBorder="1" applyAlignment="1">
      <alignment horizontal="center" vertical="center"/>
    </xf>
    <xf numFmtId="0" fontId="0" fillId="0" borderId="22" xfId="0" applyBorder="1" applyAlignment="1">
      <alignment vertical="center"/>
    </xf>
    <xf numFmtId="0" fontId="9" fillId="0" borderId="45" xfId="3" applyFont="1" applyBorder="1" applyAlignment="1">
      <alignment horizontal="left" vertical="center" indent="1"/>
    </xf>
    <xf numFmtId="0" fontId="0" fillId="0" borderId="52" xfId="0" applyBorder="1" applyAlignment="1">
      <alignment horizontal="left" vertical="center" indent="1"/>
    </xf>
    <xf numFmtId="0" fontId="9" fillId="0" borderId="62" xfId="3" applyFont="1" applyBorder="1" applyAlignment="1">
      <alignment horizontal="left" vertical="center" indent="1"/>
    </xf>
    <xf numFmtId="0" fontId="0" fillId="0" borderId="74" xfId="0" applyBorder="1" applyAlignment="1">
      <alignment horizontal="left" vertical="center" indent="1"/>
    </xf>
    <xf numFmtId="0" fontId="23" fillId="0" borderId="38" xfId="0" applyFont="1" applyBorder="1" applyAlignment="1">
      <alignment horizontal="left" vertical="center" indent="1"/>
    </xf>
    <xf numFmtId="0" fontId="0" fillId="0" borderId="39" xfId="0" applyBorder="1" applyAlignment="1">
      <alignment horizontal="left" vertical="center" indent="1"/>
    </xf>
    <xf numFmtId="0" fontId="9" fillId="0" borderId="61" xfId="3" applyFont="1" applyBorder="1" applyAlignment="1">
      <alignment vertical="center" textRotation="255"/>
    </xf>
    <xf numFmtId="0" fontId="0" fillId="0" borderId="72" xfId="0" applyBorder="1" applyAlignment="1">
      <alignment vertical="center" textRotation="255"/>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FF99FF"/>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6</xdr:row>
      <xdr:rowOff>0</xdr:rowOff>
    </xdr:from>
    <xdr:to>
      <xdr:col>19</xdr:col>
      <xdr:colOff>112058</xdr:colOff>
      <xdr:row>17</xdr:row>
      <xdr:rowOff>100852</xdr:rowOff>
    </xdr:to>
    <xdr:grpSp>
      <xdr:nvGrpSpPr>
        <xdr:cNvPr id="2" name="グループ化 1"/>
        <xdr:cNvGrpSpPr/>
      </xdr:nvGrpSpPr>
      <xdr:grpSpPr>
        <a:xfrm>
          <a:off x="9300882" y="1217706"/>
          <a:ext cx="3877235" cy="4112558"/>
          <a:chOff x="10040471" y="549089"/>
          <a:chExt cx="4213411" cy="4078940"/>
        </a:xfrm>
      </xdr:grpSpPr>
      <xdr:sp macro="" textlink="">
        <xdr:nvSpPr>
          <xdr:cNvPr id="3" name="テキスト ボックス 2"/>
          <xdr:cNvSpPr txBox="1"/>
        </xdr:nvSpPr>
        <xdr:spPr>
          <a:xfrm>
            <a:off x="10051676" y="1333499"/>
            <a:ext cx="4202206" cy="1216160"/>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824219"/>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6</xdr:row>
      <xdr:rowOff>0</xdr:rowOff>
    </xdr:from>
    <xdr:to>
      <xdr:col>18</xdr:col>
      <xdr:colOff>112058</xdr:colOff>
      <xdr:row>17</xdr:row>
      <xdr:rowOff>100852</xdr:rowOff>
    </xdr:to>
    <xdr:grpSp>
      <xdr:nvGrpSpPr>
        <xdr:cNvPr id="2" name="グループ化 1"/>
        <xdr:cNvGrpSpPr/>
      </xdr:nvGrpSpPr>
      <xdr:grpSpPr>
        <a:xfrm>
          <a:off x="9218706" y="1247588"/>
          <a:ext cx="3877234"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53"/>
  <sheetViews>
    <sheetView view="pageBreakPreview" zoomScale="70" zoomScaleNormal="100" zoomScaleSheetLayoutView="70" workbookViewId="0">
      <pane xSplit="2" ySplit="9" topLeftCell="C10" activePane="bottomRight" state="frozen"/>
      <selection pane="topRight" activeCell="C1" sqref="C1"/>
      <selection pane="bottomLeft" activeCell="A10" sqref="A10"/>
      <selection pane="bottomRight" activeCell="D40" sqref="D40"/>
    </sheetView>
  </sheetViews>
  <sheetFormatPr defaultColWidth="9" defaultRowHeight="13"/>
  <cols>
    <col min="1" max="1" width="6.08984375" style="30" customWidth="1"/>
    <col min="2" max="2" width="22.7265625" style="30" bestFit="1" customWidth="1"/>
    <col min="3" max="11" width="19" style="30" customWidth="1"/>
    <col min="12" max="12" width="9.453125" style="30" customWidth="1"/>
    <col min="13" max="19" width="13" style="30" customWidth="1"/>
    <col min="20" max="20" width="7.26953125" style="30" customWidth="1"/>
    <col min="21" max="21" width="12.08984375" style="30" customWidth="1"/>
    <col min="22" max="16384" width="9" style="30"/>
  </cols>
  <sheetData>
    <row r="1" spans="1:14" ht="19.5" thickBot="1">
      <c r="A1" s="29" t="s">
        <v>65</v>
      </c>
      <c r="J1" s="31" t="s">
        <v>27</v>
      </c>
    </row>
    <row r="2" spans="1:14" ht="16.5">
      <c r="A2" s="212" t="s">
        <v>60</v>
      </c>
      <c r="B2" s="212"/>
      <c r="C2" s="212"/>
      <c r="H2" s="152"/>
      <c r="I2" s="32" t="s">
        <v>3</v>
      </c>
      <c r="J2" s="33"/>
    </row>
    <row r="3" spans="1:14" ht="16.5">
      <c r="A3" s="212" t="s">
        <v>63</v>
      </c>
      <c r="B3" s="212"/>
      <c r="C3" s="212"/>
      <c r="H3" s="153"/>
      <c r="I3" s="111" t="s">
        <v>3</v>
      </c>
      <c r="J3" s="112"/>
    </row>
    <row r="4" spans="1:14" ht="17" thickBot="1">
      <c r="A4" s="222" t="s">
        <v>59</v>
      </c>
      <c r="B4" s="222"/>
      <c r="C4" s="222"/>
      <c r="H4" s="154"/>
      <c r="I4" s="34" t="s">
        <v>3</v>
      </c>
      <c r="J4" s="35"/>
    </row>
    <row r="5" spans="1:14" ht="16.5">
      <c r="A5" s="36"/>
      <c r="B5" s="36"/>
      <c r="C5" s="36"/>
      <c r="E5" s="37" t="s">
        <v>20</v>
      </c>
      <c r="F5" s="37" t="s">
        <v>2</v>
      </c>
      <c r="G5" s="37" t="s">
        <v>21</v>
      </c>
      <c r="H5" s="37" t="s">
        <v>22</v>
      </c>
      <c r="I5" s="37" t="s">
        <v>23</v>
      </c>
      <c r="J5" s="37" t="s">
        <v>24</v>
      </c>
      <c r="K5" s="37"/>
    </row>
    <row r="6" spans="1:14" ht="23.25" customHeight="1" thickBot="1">
      <c r="A6" s="223"/>
      <c r="B6" s="224"/>
      <c r="C6" s="38" t="s">
        <v>29</v>
      </c>
      <c r="D6" s="39" t="s">
        <v>0</v>
      </c>
      <c r="E6" s="95" t="s">
        <v>67</v>
      </c>
      <c r="F6" s="96"/>
      <c r="G6" s="96"/>
      <c r="H6" s="96"/>
      <c r="I6" s="96"/>
      <c r="J6" s="96"/>
      <c r="K6" s="40"/>
    </row>
    <row r="7" spans="1:14" ht="23.25" customHeight="1" thickTop="1">
      <c r="A7" s="225"/>
      <c r="B7" s="226"/>
      <c r="C7" s="41" t="s">
        <v>26</v>
      </c>
      <c r="D7" s="42"/>
      <c r="E7" s="97"/>
      <c r="F7" s="98"/>
      <c r="G7" s="98"/>
      <c r="H7" s="98"/>
      <c r="I7" s="98"/>
      <c r="J7" s="98"/>
      <c r="K7" s="43"/>
    </row>
    <row r="8" spans="1:14" ht="23.25" customHeight="1" thickBot="1">
      <c r="A8" s="227"/>
      <c r="B8" s="228"/>
      <c r="C8" s="44" t="s">
        <v>1</v>
      </c>
      <c r="D8" s="45">
        <f>SUM(E8:J8)</f>
        <v>0</v>
      </c>
      <c r="E8" s="99"/>
      <c r="F8" s="100"/>
      <c r="G8" s="100"/>
      <c r="H8" s="100"/>
      <c r="I8" s="100"/>
      <c r="J8" s="100"/>
      <c r="K8" s="46"/>
    </row>
    <row r="9" spans="1:14" ht="20.25" customHeight="1" thickTop="1" thickBot="1">
      <c r="A9" s="221" t="s">
        <v>54</v>
      </c>
      <c r="B9" s="221"/>
      <c r="C9" s="47" t="s">
        <v>17</v>
      </c>
      <c r="D9" s="48" t="s">
        <v>18</v>
      </c>
      <c r="E9" s="49"/>
      <c r="F9" s="50"/>
      <c r="G9" s="50"/>
      <c r="H9" s="50"/>
      <c r="I9" s="50"/>
      <c r="J9" s="50"/>
      <c r="K9" s="51" t="s">
        <v>33</v>
      </c>
      <c r="L9" s="52" t="s">
        <v>53</v>
      </c>
      <c r="N9" s="30" t="s">
        <v>77</v>
      </c>
    </row>
    <row r="10" spans="1:14" ht="20.25" customHeight="1" thickTop="1">
      <c r="A10" s="215" t="s">
        <v>19</v>
      </c>
      <c r="B10" s="53" t="s">
        <v>32</v>
      </c>
      <c r="C10" s="54"/>
      <c r="D10" s="55"/>
      <c r="E10" s="56">
        <f>ROUND($D10*E$8,0)</f>
        <v>0</v>
      </c>
      <c r="F10" s="57">
        <f t="shared" ref="F10:J10" si="0">ROUND($D10*F$8,0)</f>
        <v>0</v>
      </c>
      <c r="G10" s="57">
        <f t="shared" si="0"/>
        <v>0</v>
      </c>
      <c r="H10" s="57">
        <f t="shared" si="0"/>
        <v>0</v>
      </c>
      <c r="I10" s="57">
        <f t="shared" si="0"/>
        <v>0</v>
      </c>
      <c r="J10" s="57">
        <f t="shared" si="0"/>
        <v>0</v>
      </c>
      <c r="K10" s="58">
        <f>SUM(E10:J10)</f>
        <v>0</v>
      </c>
      <c r="L10" s="59">
        <f>D10-K10</f>
        <v>0</v>
      </c>
      <c r="N10" s="170">
        <f>SUM(F10:J10)</f>
        <v>0</v>
      </c>
    </row>
    <row r="11" spans="1:14" ht="20.25" customHeight="1">
      <c r="A11" s="216"/>
      <c r="B11" s="60" t="s">
        <v>4</v>
      </c>
      <c r="C11" s="61"/>
      <c r="D11" s="62"/>
      <c r="E11" s="63">
        <f t="shared" ref="E11:J17" si="1">ROUND($D11*E$8,0)</f>
        <v>0</v>
      </c>
      <c r="F11" s="64">
        <f t="shared" si="1"/>
        <v>0</v>
      </c>
      <c r="G11" s="64">
        <f t="shared" si="1"/>
        <v>0</v>
      </c>
      <c r="H11" s="64">
        <f t="shared" si="1"/>
        <v>0</v>
      </c>
      <c r="I11" s="64">
        <f t="shared" si="1"/>
        <v>0</v>
      </c>
      <c r="J11" s="64">
        <f t="shared" si="1"/>
        <v>0</v>
      </c>
      <c r="K11" s="58">
        <f t="shared" ref="K11:K30" si="2">SUM(E11:J11)</f>
        <v>0</v>
      </c>
      <c r="L11" s="59">
        <f t="shared" ref="L11:L17" si="3">D11-K11</f>
        <v>0</v>
      </c>
      <c r="N11" s="170">
        <f t="shared" ref="N11:N31" si="4">SUM(F11:J11)</f>
        <v>0</v>
      </c>
    </row>
    <row r="12" spans="1:14" ht="20.25" customHeight="1">
      <c r="A12" s="216"/>
      <c r="B12" s="60" t="s">
        <v>5</v>
      </c>
      <c r="C12" s="61"/>
      <c r="D12" s="62"/>
      <c r="E12" s="63">
        <f t="shared" si="1"/>
        <v>0</v>
      </c>
      <c r="F12" s="64">
        <f t="shared" si="1"/>
        <v>0</v>
      </c>
      <c r="G12" s="64">
        <f t="shared" si="1"/>
        <v>0</v>
      </c>
      <c r="H12" s="64">
        <f t="shared" si="1"/>
        <v>0</v>
      </c>
      <c r="I12" s="64">
        <f t="shared" si="1"/>
        <v>0</v>
      </c>
      <c r="J12" s="64">
        <f t="shared" si="1"/>
        <v>0</v>
      </c>
      <c r="K12" s="58">
        <f t="shared" si="2"/>
        <v>0</v>
      </c>
      <c r="L12" s="59">
        <f t="shared" si="3"/>
        <v>0</v>
      </c>
      <c r="N12" s="170">
        <f t="shared" si="4"/>
        <v>0</v>
      </c>
    </row>
    <row r="13" spans="1:14" ht="20.25" customHeight="1">
      <c r="A13" s="216"/>
      <c r="B13" s="60" t="s">
        <v>8</v>
      </c>
      <c r="C13" s="61"/>
      <c r="D13" s="62"/>
      <c r="E13" s="65">
        <f t="shared" si="1"/>
        <v>0</v>
      </c>
      <c r="F13" s="66">
        <f t="shared" si="1"/>
        <v>0</v>
      </c>
      <c r="G13" s="66">
        <f t="shared" si="1"/>
        <v>0</v>
      </c>
      <c r="H13" s="66">
        <f t="shared" si="1"/>
        <v>0</v>
      </c>
      <c r="I13" s="66">
        <f t="shared" si="1"/>
        <v>0</v>
      </c>
      <c r="J13" s="66">
        <f t="shared" si="1"/>
        <v>0</v>
      </c>
      <c r="K13" s="67">
        <f t="shared" si="2"/>
        <v>0</v>
      </c>
      <c r="L13" s="59">
        <f t="shared" si="3"/>
        <v>0</v>
      </c>
      <c r="N13" s="170">
        <f t="shared" si="4"/>
        <v>0</v>
      </c>
    </row>
    <row r="14" spans="1:14" ht="20.25" customHeight="1">
      <c r="A14" s="216"/>
      <c r="B14" s="60" t="s">
        <v>6</v>
      </c>
      <c r="C14" s="61"/>
      <c r="D14" s="62"/>
      <c r="E14" s="63">
        <f t="shared" si="1"/>
        <v>0</v>
      </c>
      <c r="F14" s="64">
        <f t="shared" si="1"/>
        <v>0</v>
      </c>
      <c r="G14" s="64">
        <f t="shared" si="1"/>
        <v>0</v>
      </c>
      <c r="H14" s="64">
        <f t="shared" si="1"/>
        <v>0</v>
      </c>
      <c r="I14" s="64">
        <f t="shared" si="1"/>
        <v>0</v>
      </c>
      <c r="J14" s="64">
        <f t="shared" si="1"/>
        <v>0</v>
      </c>
      <c r="K14" s="58">
        <f t="shared" si="2"/>
        <v>0</v>
      </c>
      <c r="L14" s="59">
        <f t="shared" si="3"/>
        <v>0</v>
      </c>
      <c r="N14" s="170">
        <f t="shared" si="4"/>
        <v>0</v>
      </c>
    </row>
    <row r="15" spans="1:14" ht="20.25" customHeight="1">
      <c r="A15" s="216"/>
      <c r="B15" s="60" t="s">
        <v>7</v>
      </c>
      <c r="C15" s="61"/>
      <c r="D15" s="62"/>
      <c r="E15" s="63">
        <f t="shared" si="1"/>
        <v>0</v>
      </c>
      <c r="F15" s="64">
        <f t="shared" si="1"/>
        <v>0</v>
      </c>
      <c r="G15" s="64">
        <f t="shared" si="1"/>
        <v>0</v>
      </c>
      <c r="H15" s="64">
        <f t="shared" si="1"/>
        <v>0</v>
      </c>
      <c r="I15" s="64">
        <f t="shared" si="1"/>
        <v>0</v>
      </c>
      <c r="J15" s="64">
        <f t="shared" si="1"/>
        <v>0</v>
      </c>
      <c r="K15" s="58">
        <f t="shared" si="2"/>
        <v>0</v>
      </c>
      <c r="L15" s="59">
        <f t="shared" si="3"/>
        <v>0</v>
      </c>
      <c r="N15" s="170">
        <f t="shared" si="4"/>
        <v>0</v>
      </c>
    </row>
    <row r="16" spans="1:14" ht="20.25" customHeight="1">
      <c r="A16" s="216"/>
      <c r="B16" s="60" t="s">
        <v>9</v>
      </c>
      <c r="C16" s="61"/>
      <c r="D16" s="62"/>
      <c r="E16" s="63">
        <f t="shared" si="1"/>
        <v>0</v>
      </c>
      <c r="F16" s="63">
        <f t="shared" si="1"/>
        <v>0</v>
      </c>
      <c r="G16" s="63">
        <f t="shared" si="1"/>
        <v>0</v>
      </c>
      <c r="H16" s="63">
        <f t="shared" si="1"/>
        <v>0</v>
      </c>
      <c r="I16" s="63">
        <f t="shared" si="1"/>
        <v>0</v>
      </c>
      <c r="J16" s="63">
        <f t="shared" si="1"/>
        <v>0</v>
      </c>
      <c r="K16" s="58">
        <f t="shared" si="2"/>
        <v>0</v>
      </c>
      <c r="L16" s="59">
        <f t="shared" si="3"/>
        <v>0</v>
      </c>
      <c r="N16" s="170">
        <f t="shared" si="4"/>
        <v>0</v>
      </c>
    </row>
    <row r="17" spans="1:14" ht="20.25" customHeight="1">
      <c r="A17" s="216"/>
      <c r="B17" s="68"/>
      <c r="C17" s="61"/>
      <c r="D17" s="62"/>
      <c r="E17" s="63">
        <f t="shared" si="1"/>
        <v>0</v>
      </c>
      <c r="F17" s="63">
        <f t="shared" si="1"/>
        <v>0</v>
      </c>
      <c r="G17" s="63">
        <f t="shared" si="1"/>
        <v>0</v>
      </c>
      <c r="H17" s="63">
        <f t="shared" si="1"/>
        <v>0</v>
      </c>
      <c r="I17" s="63">
        <f t="shared" si="1"/>
        <v>0</v>
      </c>
      <c r="J17" s="63">
        <f t="shared" si="1"/>
        <v>0</v>
      </c>
      <c r="K17" s="58">
        <f t="shared" si="2"/>
        <v>0</v>
      </c>
      <c r="L17" s="59">
        <f t="shared" si="3"/>
        <v>0</v>
      </c>
      <c r="N17" s="170">
        <f t="shared" si="4"/>
        <v>0</v>
      </c>
    </row>
    <row r="18" spans="1:14" ht="20.25" customHeight="1" thickBot="1">
      <c r="A18" s="231" t="s">
        <v>53</v>
      </c>
      <c r="B18" s="232"/>
      <c r="C18" s="84"/>
      <c r="D18" s="85"/>
      <c r="E18" s="69">
        <f t="shared" ref="E18:J18" si="5">IF(E8=MAX($E$8:$J$8),$L$18,"")</f>
        <v>0</v>
      </c>
      <c r="F18" s="69">
        <f t="shared" si="5"/>
        <v>0</v>
      </c>
      <c r="G18" s="69">
        <f t="shared" si="5"/>
        <v>0</v>
      </c>
      <c r="H18" s="69">
        <f t="shared" si="5"/>
        <v>0</v>
      </c>
      <c r="I18" s="69">
        <f t="shared" si="5"/>
        <v>0</v>
      </c>
      <c r="J18" s="69">
        <f t="shared" si="5"/>
        <v>0</v>
      </c>
      <c r="K18" s="58"/>
      <c r="L18" s="64">
        <f>SUM(L10:L17)</f>
        <v>0</v>
      </c>
      <c r="N18" s="170">
        <f t="shared" si="4"/>
        <v>0</v>
      </c>
    </row>
    <row r="19" spans="1:14" ht="20.25" customHeight="1" thickTop="1" thickBot="1">
      <c r="A19" s="213" t="s">
        <v>14</v>
      </c>
      <c r="B19" s="214"/>
      <c r="C19" s="70">
        <f>SUM(C10:C17)</f>
        <v>0</v>
      </c>
      <c r="D19" s="71">
        <f>SUM(D10:D17)</f>
        <v>0</v>
      </c>
      <c r="E19" s="72">
        <f t="shared" ref="E19:J19" si="6">SUM(E10:E18)</f>
        <v>0</v>
      </c>
      <c r="F19" s="72">
        <f t="shared" si="6"/>
        <v>0</v>
      </c>
      <c r="G19" s="72">
        <f t="shared" si="6"/>
        <v>0</v>
      </c>
      <c r="H19" s="72">
        <f t="shared" si="6"/>
        <v>0</v>
      </c>
      <c r="I19" s="72">
        <f t="shared" si="6"/>
        <v>0</v>
      </c>
      <c r="J19" s="72">
        <f t="shared" si="6"/>
        <v>0</v>
      </c>
      <c r="K19" s="58"/>
      <c r="L19" s="59"/>
      <c r="N19" s="171">
        <f>SUM(F19:J19)</f>
        <v>0</v>
      </c>
    </row>
    <row r="20" spans="1:14" ht="20.25" customHeight="1" thickTop="1">
      <c r="A20" s="218" t="s">
        <v>25</v>
      </c>
      <c r="B20" s="73" t="s">
        <v>10</v>
      </c>
      <c r="C20" s="54"/>
      <c r="D20" s="55"/>
      <c r="E20" s="56">
        <f>ROUND($D20*E$8,0)</f>
        <v>0</v>
      </c>
      <c r="F20" s="56">
        <f t="shared" ref="F20:J20" si="7">ROUND($D20*F$8,0)</f>
        <v>0</v>
      </c>
      <c r="G20" s="56">
        <f t="shared" si="7"/>
        <v>0</v>
      </c>
      <c r="H20" s="56">
        <f t="shared" si="7"/>
        <v>0</v>
      </c>
      <c r="I20" s="56">
        <f t="shared" si="7"/>
        <v>0</v>
      </c>
      <c r="J20" s="56">
        <f t="shared" si="7"/>
        <v>0</v>
      </c>
      <c r="K20" s="58">
        <f t="shared" si="2"/>
        <v>0</v>
      </c>
      <c r="L20" s="59">
        <f>D20-K20</f>
        <v>0</v>
      </c>
      <c r="N20" s="170">
        <f t="shared" si="4"/>
        <v>0</v>
      </c>
    </row>
    <row r="21" spans="1:14" ht="20.25" customHeight="1">
      <c r="A21" s="219"/>
      <c r="B21" s="60" t="s">
        <v>11</v>
      </c>
      <c r="C21" s="61"/>
      <c r="D21" s="62"/>
      <c r="E21" s="63">
        <f t="shared" ref="E21:J24" si="8">ROUND($D21*E$8,0)</f>
        <v>0</v>
      </c>
      <c r="F21" s="63">
        <f t="shared" si="8"/>
        <v>0</v>
      </c>
      <c r="G21" s="63">
        <f t="shared" si="8"/>
        <v>0</v>
      </c>
      <c r="H21" s="63">
        <f t="shared" si="8"/>
        <v>0</v>
      </c>
      <c r="I21" s="63">
        <f t="shared" si="8"/>
        <v>0</v>
      </c>
      <c r="J21" s="63">
        <f t="shared" si="8"/>
        <v>0</v>
      </c>
      <c r="K21" s="58">
        <f t="shared" si="2"/>
        <v>0</v>
      </c>
      <c r="L21" s="59">
        <f t="shared" ref="L21:L24" si="9">D21-K21</f>
        <v>0</v>
      </c>
      <c r="N21" s="170">
        <f t="shared" si="4"/>
        <v>0</v>
      </c>
    </row>
    <row r="22" spans="1:14" ht="20.25" customHeight="1">
      <c r="A22" s="219"/>
      <c r="B22" s="60" t="s">
        <v>34</v>
      </c>
      <c r="C22" s="61"/>
      <c r="D22" s="62"/>
      <c r="E22" s="63">
        <f t="shared" si="8"/>
        <v>0</v>
      </c>
      <c r="F22" s="63">
        <f t="shared" si="8"/>
        <v>0</v>
      </c>
      <c r="G22" s="63">
        <f t="shared" si="8"/>
        <v>0</v>
      </c>
      <c r="H22" s="63">
        <f t="shared" si="8"/>
        <v>0</v>
      </c>
      <c r="I22" s="63">
        <f t="shared" si="8"/>
        <v>0</v>
      </c>
      <c r="J22" s="63">
        <f t="shared" si="8"/>
        <v>0</v>
      </c>
      <c r="K22" s="58">
        <f t="shared" si="2"/>
        <v>0</v>
      </c>
      <c r="L22" s="59">
        <f t="shared" si="9"/>
        <v>0</v>
      </c>
      <c r="N22" s="170">
        <f t="shared" si="4"/>
        <v>0</v>
      </c>
    </row>
    <row r="23" spans="1:14" ht="20.25" customHeight="1">
      <c r="A23" s="219"/>
      <c r="B23" s="151" t="s">
        <v>66</v>
      </c>
      <c r="C23" s="61"/>
      <c r="D23" s="62"/>
      <c r="E23" s="63">
        <f t="shared" si="8"/>
        <v>0</v>
      </c>
      <c r="F23" s="63">
        <f t="shared" si="8"/>
        <v>0</v>
      </c>
      <c r="G23" s="63">
        <f t="shared" si="8"/>
        <v>0</v>
      </c>
      <c r="H23" s="63">
        <f t="shared" si="8"/>
        <v>0</v>
      </c>
      <c r="I23" s="63">
        <f t="shared" si="8"/>
        <v>0</v>
      </c>
      <c r="J23" s="63">
        <f t="shared" si="8"/>
        <v>0</v>
      </c>
      <c r="K23" s="58">
        <f t="shared" si="2"/>
        <v>0</v>
      </c>
      <c r="L23" s="59">
        <f t="shared" si="9"/>
        <v>0</v>
      </c>
      <c r="N23" s="170">
        <f t="shared" si="4"/>
        <v>0</v>
      </c>
    </row>
    <row r="24" spans="1:14" ht="20.25" customHeight="1">
      <c r="A24" s="220"/>
      <c r="B24" s="60"/>
      <c r="C24" s="61"/>
      <c r="D24" s="62"/>
      <c r="E24" s="63">
        <f t="shared" si="8"/>
        <v>0</v>
      </c>
      <c r="F24" s="63">
        <f t="shared" si="8"/>
        <v>0</v>
      </c>
      <c r="G24" s="63">
        <f t="shared" si="8"/>
        <v>0</v>
      </c>
      <c r="H24" s="63">
        <f t="shared" si="8"/>
        <v>0</v>
      </c>
      <c r="I24" s="63">
        <f t="shared" si="8"/>
        <v>0</v>
      </c>
      <c r="J24" s="63">
        <f t="shared" si="8"/>
        <v>0</v>
      </c>
      <c r="K24" s="58">
        <f t="shared" si="2"/>
        <v>0</v>
      </c>
      <c r="L24" s="59">
        <f t="shared" si="9"/>
        <v>0</v>
      </c>
      <c r="N24" s="170">
        <f t="shared" si="4"/>
        <v>0</v>
      </c>
    </row>
    <row r="25" spans="1:14" ht="20.25" customHeight="1" thickBot="1">
      <c r="A25" s="213" t="s">
        <v>53</v>
      </c>
      <c r="B25" s="214"/>
      <c r="C25" s="84"/>
      <c r="D25" s="86"/>
      <c r="E25" s="69">
        <f t="shared" ref="E25:J25" si="10">IF(E8=MAX($E$8:$J$8),$L$25,"")</f>
        <v>0</v>
      </c>
      <c r="F25" s="69">
        <f t="shared" si="10"/>
        <v>0</v>
      </c>
      <c r="G25" s="69">
        <f t="shared" si="10"/>
        <v>0</v>
      </c>
      <c r="H25" s="69">
        <f t="shared" si="10"/>
        <v>0</v>
      </c>
      <c r="I25" s="69">
        <f t="shared" si="10"/>
        <v>0</v>
      </c>
      <c r="J25" s="69">
        <f t="shared" si="10"/>
        <v>0</v>
      </c>
      <c r="K25" s="58"/>
      <c r="L25" s="64">
        <f>SUM(L20:L24)</f>
        <v>0</v>
      </c>
      <c r="N25" s="170">
        <f t="shared" si="4"/>
        <v>0</v>
      </c>
    </row>
    <row r="26" spans="1:14" ht="20.25" customHeight="1" thickTop="1" thickBot="1">
      <c r="A26" s="217" t="s">
        <v>15</v>
      </c>
      <c r="B26" s="217"/>
      <c r="C26" s="70">
        <f>SUM(C20:C24)</f>
        <v>0</v>
      </c>
      <c r="D26" s="71">
        <f>SUM(D20:D24)</f>
        <v>0</v>
      </c>
      <c r="E26" s="72">
        <f t="shared" ref="E26:J26" si="11">SUM(E20:E25)</f>
        <v>0</v>
      </c>
      <c r="F26" s="72">
        <f t="shared" si="11"/>
        <v>0</v>
      </c>
      <c r="G26" s="72">
        <f t="shared" si="11"/>
        <v>0</v>
      </c>
      <c r="H26" s="72">
        <f t="shared" si="11"/>
        <v>0</v>
      </c>
      <c r="I26" s="72">
        <f t="shared" si="11"/>
        <v>0</v>
      </c>
      <c r="J26" s="72">
        <f t="shared" si="11"/>
        <v>0</v>
      </c>
      <c r="K26" s="58"/>
      <c r="L26" s="58"/>
      <c r="N26" s="171">
        <f>SUM(F26:J26)</f>
        <v>0</v>
      </c>
    </row>
    <row r="27" spans="1:14" ht="17" thickTop="1">
      <c r="A27" s="218" t="s">
        <v>28</v>
      </c>
      <c r="B27" s="73" t="s">
        <v>12</v>
      </c>
      <c r="C27" s="54"/>
      <c r="D27" s="55"/>
      <c r="E27" s="56">
        <f>ROUND($D27*E$8,0)</f>
        <v>0</v>
      </c>
      <c r="F27" s="56">
        <f t="shared" ref="F27:J27" si="12">ROUND($D27*F$8,0)</f>
        <v>0</v>
      </c>
      <c r="G27" s="56">
        <f t="shared" si="12"/>
        <v>0</v>
      </c>
      <c r="H27" s="56">
        <f t="shared" si="12"/>
        <v>0</v>
      </c>
      <c r="I27" s="56">
        <f t="shared" si="12"/>
        <v>0</v>
      </c>
      <c r="J27" s="56">
        <f t="shared" si="12"/>
        <v>0</v>
      </c>
      <c r="K27" s="58">
        <f t="shared" si="2"/>
        <v>0</v>
      </c>
      <c r="L27" s="59">
        <f>D27-K27</f>
        <v>0</v>
      </c>
      <c r="N27" s="170">
        <f t="shared" si="4"/>
        <v>0</v>
      </c>
    </row>
    <row r="28" spans="1:14" ht="16.5">
      <c r="A28" s="219"/>
      <c r="B28" s="60" t="s">
        <v>13</v>
      </c>
      <c r="C28" s="61"/>
      <c r="D28" s="62"/>
      <c r="E28" s="63">
        <f t="shared" ref="E28:J30" si="13">ROUND($D28*E$8,0)</f>
        <v>0</v>
      </c>
      <c r="F28" s="63">
        <f t="shared" si="13"/>
        <v>0</v>
      </c>
      <c r="G28" s="63">
        <f t="shared" si="13"/>
        <v>0</v>
      </c>
      <c r="H28" s="63">
        <f t="shared" si="13"/>
        <v>0</v>
      </c>
      <c r="I28" s="63">
        <f t="shared" si="13"/>
        <v>0</v>
      </c>
      <c r="J28" s="63">
        <f t="shared" si="13"/>
        <v>0</v>
      </c>
      <c r="K28" s="58">
        <f t="shared" si="2"/>
        <v>0</v>
      </c>
      <c r="L28" s="59">
        <f t="shared" ref="L28:L30" si="14">D28-K28</f>
        <v>0</v>
      </c>
      <c r="N28" s="170">
        <f t="shared" si="4"/>
        <v>0</v>
      </c>
    </row>
    <row r="29" spans="1:14" ht="16.5">
      <c r="A29" s="219"/>
      <c r="B29" s="68"/>
      <c r="C29" s="74"/>
      <c r="D29" s="75"/>
      <c r="E29" s="63">
        <f t="shared" si="13"/>
        <v>0</v>
      </c>
      <c r="F29" s="63">
        <f t="shared" si="13"/>
        <v>0</v>
      </c>
      <c r="G29" s="63">
        <f t="shared" si="13"/>
        <v>0</v>
      </c>
      <c r="H29" s="63">
        <f t="shared" si="13"/>
        <v>0</v>
      </c>
      <c r="I29" s="63">
        <f t="shared" si="13"/>
        <v>0</v>
      </c>
      <c r="J29" s="63">
        <f t="shared" si="13"/>
        <v>0</v>
      </c>
      <c r="K29" s="58">
        <f t="shared" si="2"/>
        <v>0</v>
      </c>
      <c r="L29" s="59">
        <f t="shared" si="14"/>
        <v>0</v>
      </c>
      <c r="N29" s="170">
        <f t="shared" si="4"/>
        <v>0</v>
      </c>
    </row>
    <row r="30" spans="1:14" ht="20.25" customHeight="1">
      <c r="A30" s="220"/>
      <c r="B30" s="60"/>
      <c r="C30" s="61"/>
      <c r="D30" s="62"/>
      <c r="E30" s="63">
        <f t="shared" si="13"/>
        <v>0</v>
      </c>
      <c r="F30" s="63">
        <f t="shared" si="13"/>
        <v>0</v>
      </c>
      <c r="G30" s="63">
        <f t="shared" si="13"/>
        <v>0</v>
      </c>
      <c r="H30" s="63">
        <f t="shared" si="13"/>
        <v>0</v>
      </c>
      <c r="I30" s="63">
        <f t="shared" si="13"/>
        <v>0</v>
      </c>
      <c r="J30" s="63">
        <f t="shared" si="13"/>
        <v>0</v>
      </c>
      <c r="K30" s="58">
        <f t="shared" si="2"/>
        <v>0</v>
      </c>
      <c r="L30" s="59">
        <f t="shared" si="14"/>
        <v>0</v>
      </c>
      <c r="N30" s="170">
        <f t="shared" si="4"/>
        <v>0</v>
      </c>
    </row>
    <row r="31" spans="1:14" ht="20.25" customHeight="1" thickBot="1">
      <c r="A31" s="213" t="s">
        <v>53</v>
      </c>
      <c r="B31" s="214"/>
      <c r="C31" s="84"/>
      <c r="D31" s="86"/>
      <c r="E31" s="69">
        <f t="shared" ref="E31:J31" si="15">IF(E8=MAX($E$8:$J$8),$L$31,"")</f>
        <v>0</v>
      </c>
      <c r="F31" s="69">
        <f t="shared" si="15"/>
        <v>0</v>
      </c>
      <c r="G31" s="69">
        <f t="shared" si="15"/>
        <v>0</v>
      </c>
      <c r="H31" s="69">
        <f t="shared" si="15"/>
        <v>0</v>
      </c>
      <c r="I31" s="69">
        <f t="shared" si="15"/>
        <v>0</v>
      </c>
      <c r="J31" s="69">
        <f t="shared" si="15"/>
        <v>0</v>
      </c>
      <c r="K31" s="58"/>
      <c r="L31" s="64">
        <f>SUM(L27:L30)</f>
        <v>0</v>
      </c>
      <c r="N31" s="170">
        <f t="shared" si="4"/>
        <v>0</v>
      </c>
    </row>
    <row r="32" spans="1:14" ht="20.25" customHeight="1" thickTop="1" thickBot="1">
      <c r="A32" s="229" t="s">
        <v>16</v>
      </c>
      <c r="B32" s="230"/>
      <c r="C32" s="70">
        <f>SUM(C27:C30)</f>
        <v>0</v>
      </c>
      <c r="D32" s="71">
        <f>SUM(D27:D30)</f>
        <v>0</v>
      </c>
      <c r="E32" s="76">
        <f>SUM(E27:E31)</f>
        <v>0</v>
      </c>
      <c r="F32" s="76">
        <f t="shared" ref="F32:J32" si="16">SUM(F27:F31)</f>
        <v>0</v>
      </c>
      <c r="G32" s="76">
        <f t="shared" si="16"/>
        <v>0</v>
      </c>
      <c r="H32" s="76">
        <f t="shared" si="16"/>
        <v>0</v>
      </c>
      <c r="I32" s="76">
        <f t="shared" si="16"/>
        <v>0</v>
      </c>
      <c r="J32" s="76">
        <f t="shared" si="16"/>
        <v>0</v>
      </c>
      <c r="K32" s="77"/>
      <c r="L32" s="59"/>
      <c r="N32" s="171">
        <f>SUM(F32:J32)</f>
        <v>0</v>
      </c>
    </row>
    <row r="33" spans="1:14" ht="20.25" customHeight="1" thickTop="1" thickBot="1">
      <c r="A33" s="210" t="s">
        <v>30</v>
      </c>
      <c r="B33" s="211"/>
      <c r="C33" s="78">
        <f>SUM(C19+C26+C32)</f>
        <v>0</v>
      </c>
      <c r="D33" s="79">
        <f t="shared" ref="D33:J33" si="17">SUM(D19+D26+D32)</f>
        <v>0</v>
      </c>
      <c r="E33" s="80">
        <f t="shared" si="17"/>
        <v>0</v>
      </c>
      <c r="F33" s="78">
        <f t="shared" si="17"/>
        <v>0</v>
      </c>
      <c r="G33" s="78">
        <f t="shared" si="17"/>
        <v>0</v>
      </c>
      <c r="H33" s="78">
        <f t="shared" si="17"/>
        <v>0</v>
      </c>
      <c r="I33" s="78">
        <f t="shared" si="17"/>
        <v>0</v>
      </c>
      <c r="J33" s="78">
        <f t="shared" si="17"/>
        <v>0</v>
      </c>
      <c r="K33" s="81"/>
      <c r="L33" s="59"/>
      <c r="N33" s="171">
        <f>SUM(F33:J33)</f>
        <v>0</v>
      </c>
    </row>
    <row r="34" spans="1:14" ht="20.25" customHeight="1">
      <c r="A34" s="82" t="s">
        <v>55</v>
      </c>
    </row>
    <row r="35" spans="1:14" ht="20.25" customHeight="1">
      <c r="A35" s="209" t="s">
        <v>31</v>
      </c>
      <c r="B35" s="209"/>
      <c r="C35" s="209"/>
      <c r="D35" s="209"/>
      <c r="E35" s="209"/>
      <c r="F35" s="209"/>
      <c r="G35" s="209"/>
      <c r="H35" s="209"/>
      <c r="I35" s="209"/>
      <c r="J35" s="209"/>
      <c r="K35" s="83"/>
    </row>
    <row r="36" spans="1:14" ht="20.25" customHeight="1">
      <c r="A36" s="82" t="s">
        <v>58</v>
      </c>
    </row>
    <row r="37" spans="1:14" ht="20.25" customHeight="1">
      <c r="A37" s="82" t="s">
        <v>61</v>
      </c>
    </row>
    <row r="38" spans="1:14" ht="20.25" customHeight="1"/>
    <row r="39" spans="1:14" ht="20.25" customHeight="1"/>
    <row r="40" spans="1:14" ht="20.25" customHeight="1"/>
    <row r="41" spans="1:14" ht="20.25" customHeight="1"/>
    <row r="42" spans="1:14" ht="20.25" customHeight="1"/>
    <row r="43" spans="1:14" ht="20.25" customHeight="1"/>
    <row r="44" spans="1:14" ht="20.25" customHeight="1"/>
    <row r="45" spans="1:14" ht="20.25" customHeight="1"/>
    <row r="46" spans="1:14" ht="20.25" customHeight="1"/>
    <row r="47" spans="1:14" ht="20.25" customHeight="1"/>
    <row r="48" spans="1:14" ht="20.25" customHeight="1"/>
    <row r="49" ht="20.25" customHeight="1"/>
    <row r="50" ht="20.25" customHeight="1"/>
    <row r="51" ht="20.25" customHeight="1"/>
    <row r="52" ht="20.25" customHeight="1"/>
    <row r="53" ht="20.25" customHeight="1"/>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71"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99FF"/>
    <pageSetUpPr fitToPage="1"/>
  </sheetPr>
  <dimension ref="A1:L32"/>
  <sheetViews>
    <sheetView showZeros="0" tabSelected="1" view="pageBreakPreview" zoomScale="85" zoomScaleNormal="75" zoomScaleSheetLayoutView="85" workbookViewId="0">
      <selection activeCell="B2" sqref="B2"/>
    </sheetView>
  </sheetViews>
  <sheetFormatPr defaultColWidth="9" defaultRowHeight="30" customHeight="1"/>
  <cols>
    <col min="1" max="1" width="3.6328125" style="1" customWidth="1"/>
    <col min="2" max="2" width="5.7265625" style="1" customWidth="1"/>
    <col min="3" max="3" width="20.6328125" style="1" customWidth="1"/>
    <col min="4" max="4" width="13.1796875" style="1" customWidth="1"/>
    <col min="5" max="5" width="6.90625" style="1" customWidth="1"/>
    <col min="6" max="6" width="13.453125" style="1" customWidth="1"/>
    <col min="7" max="7" width="6.7265625" style="1" customWidth="1"/>
    <col min="8" max="8" width="13.7265625" style="1" customWidth="1"/>
    <col min="9" max="9" width="6.81640625" style="1" customWidth="1"/>
    <col min="10" max="10" width="13.453125" style="1" customWidth="1"/>
    <col min="11" max="11" width="12.7265625" style="1" customWidth="1"/>
    <col min="12" max="12" width="7.08984375" style="1" customWidth="1"/>
    <col min="13" max="16384" width="9" style="1"/>
  </cols>
  <sheetData>
    <row r="1" spans="1:12" ht="21">
      <c r="A1" s="155" t="s">
        <v>62</v>
      </c>
      <c r="B1" s="156"/>
      <c r="C1" s="155"/>
      <c r="D1" s="155"/>
      <c r="E1" s="155"/>
      <c r="F1" s="155"/>
      <c r="G1" s="155"/>
      <c r="H1" s="155"/>
      <c r="I1" s="155"/>
      <c r="J1" s="155"/>
      <c r="K1" s="155"/>
      <c r="L1" s="2"/>
    </row>
    <row r="2" spans="1:12" ht="16.5">
      <c r="E2" s="14"/>
      <c r="F2" s="14"/>
      <c r="G2" s="14"/>
      <c r="I2" s="20"/>
      <c r="J2" s="20"/>
      <c r="K2" s="20" t="str">
        <f>"【"&amp;【併設施設ありの場合こちらに入力】按分表!E6&amp;"】"</f>
        <v>【都市型軽費老人ホーム】</v>
      </c>
    </row>
    <row r="3" spans="1:12" ht="16.5">
      <c r="B3" s="252" t="str">
        <f>【併設施設ありの場合こちらに入力】按分表!A2</f>
        <v>区市町村名：</v>
      </c>
      <c r="C3" s="252"/>
      <c r="D3" s="252"/>
      <c r="E3" s="253"/>
      <c r="F3" s="253"/>
      <c r="G3" s="14"/>
      <c r="H3" s="14"/>
      <c r="I3" s="14"/>
      <c r="J3" s="14"/>
      <c r="K3" s="14"/>
    </row>
    <row r="4" spans="1:12" ht="16.5">
      <c r="B4" s="252" t="str">
        <f>【併設施設ありの場合こちらに入力】按分表!A3</f>
        <v>整備事業者：</v>
      </c>
      <c r="C4" s="253"/>
      <c r="D4" s="253"/>
      <c r="E4" s="253"/>
      <c r="F4" s="253"/>
      <c r="G4" s="14"/>
      <c r="H4" s="14"/>
      <c r="I4" s="14"/>
      <c r="J4" s="14"/>
      <c r="K4" s="14"/>
    </row>
    <row r="5" spans="1:12" s="123" customFormat="1" ht="16.5">
      <c r="B5" s="254" t="str">
        <f>【併設施設ありの場合こちらに入力】按分表!A4</f>
        <v>整備区分：</v>
      </c>
      <c r="C5" s="255"/>
      <c r="D5" s="255"/>
      <c r="E5" s="255"/>
      <c r="F5" s="255"/>
      <c r="G5" s="15"/>
      <c r="H5" s="122"/>
      <c r="I5" s="122"/>
      <c r="J5" s="122"/>
      <c r="K5" s="122"/>
    </row>
    <row r="6" spans="1:12" ht="9" customHeight="1">
      <c r="B6" s="119"/>
      <c r="C6" s="120"/>
      <c r="D6" s="121"/>
      <c r="E6" s="121"/>
      <c r="F6" s="121"/>
      <c r="G6" s="14"/>
      <c r="H6" s="92"/>
      <c r="I6" s="92"/>
      <c r="J6" s="92"/>
      <c r="K6" s="92"/>
    </row>
    <row r="7" spans="1:12" ht="30" customHeight="1">
      <c r="B7" s="239" t="s">
        <v>35</v>
      </c>
      <c r="C7" s="240" t="s">
        <v>36</v>
      </c>
      <c r="D7" s="3" t="s">
        <v>69</v>
      </c>
      <c r="E7" s="248" t="s">
        <v>51</v>
      </c>
      <c r="F7" s="249"/>
      <c r="G7" s="249"/>
      <c r="H7" s="249"/>
      <c r="I7" s="250"/>
      <c r="J7" s="251"/>
      <c r="K7" s="246" t="s">
        <v>68</v>
      </c>
    </row>
    <row r="8" spans="1:12" ht="30" customHeight="1">
      <c r="B8" s="240"/>
      <c r="C8" s="240"/>
      <c r="D8" s="4"/>
      <c r="E8" s="24">
        <f>【併設施設ありの場合こちらに入力】按分表!H2</f>
        <v>0</v>
      </c>
      <c r="F8" s="5" t="s">
        <v>37</v>
      </c>
      <c r="G8" s="24">
        <f>【併設施設ありの場合こちらに入力】按分表!H3</f>
        <v>0</v>
      </c>
      <c r="H8" s="5" t="s">
        <v>37</v>
      </c>
      <c r="I8" s="24">
        <f>【併設施設ありの場合こちらに入力】按分表!H4</f>
        <v>0</v>
      </c>
      <c r="J8" s="5" t="s">
        <v>37</v>
      </c>
      <c r="K8" s="247"/>
    </row>
    <row r="9" spans="1:12" ht="34.5" customHeight="1" thickBot="1">
      <c r="B9" s="240"/>
      <c r="C9" s="240"/>
      <c r="D9" s="101" t="s">
        <v>38</v>
      </c>
      <c r="E9" s="101" t="s">
        <v>39</v>
      </c>
      <c r="F9" s="101" t="s">
        <v>38</v>
      </c>
      <c r="G9" s="101" t="s">
        <v>39</v>
      </c>
      <c r="H9" s="101" t="s">
        <v>38</v>
      </c>
      <c r="I9" s="101" t="s">
        <v>39</v>
      </c>
      <c r="J9" s="101" t="s">
        <v>38</v>
      </c>
      <c r="K9" s="247"/>
      <c r="L9" s="150" t="s">
        <v>48</v>
      </c>
    </row>
    <row r="10" spans="1:12" ht="27.5" customHeight="1" thickTop="1">
      <c r="B10" s="235" t="s">
        <v>45</v>
      </c>
      <c r="C10" s="16" t="str">
        <f>IF(【併設施設ありの場合こちらに入力】按分表!B10="","",【併設施設ありの場合こちらに入力】按分表!B10)</f>
        <v>建築工事（下記以外）</v>
      </c>
      <c r="D10" s="102">
        <f>【併設施設ありの場合こちらに入力】按分表!E10</f>
        <v>0</v>
      </c>
      <c r="E10" s="116"/>
      <c r="F10" s="113">
        <f>ROUNDDOWN($D10*E10,0)</f>
        <v>0</v>
      </c>
      <c r="G10" s="116"/>
      <c r="H10" s="113">
        <f>ROUNDDOWN($D10*G10,0)</f>
        <v>0</v>
      </c>
      <c r="I10" s="116"/>
      <c r="J10" s="113">
        <f>ROUNDDOWN($D10*I10,0)</f>
        <v>0</v>
      </c>
      <c r="K10" s="124"/>
      <c r="L10" s="88" t="str">
        <f>IF(D10=ROUND(F10,0)+ROUND(H10,0)+ROUND(J10,0),"OK","×")</f>
        <v>OK</v>
      </c>
    </row>
    <row r="11" spans="1:12" ht="27.5" customHeight="1">
      <c r="B11" s="236"/>
      <c r="C11" s="10" t="str">
        <f>IF(【併設施設ありの場合こちらに入力】按分表!B11="","",【併設施設ありの場合こちらに入力】按分表!B11)</f>
        <v>共通仮設工事</v>
      </c>
      <c r="D11" s="103">
        <f>【併設施設ありの場合こちらに入力】按分表!E11</f>
        <v>0</v>
      </c>
      <c r="E11" s="104"/>
      <c r="F11" s="114">
        <f t="shared" ref="F11:H18" si="0">ROUNDDOWN($D11*E11,0)</f>
        <v>0</v>
      </c>
      <c r="G11" s="104"/>
      <c r="H11" s="114">
        <f t="shared" si="0"/>
        <v>0</v>
      </c>
      <c r="I11" s="104"/>
      <c r="J11" s="114">
        <f t="shared" ref="J11" si="1">ROUNDDOWN($D11*I11,0)</f>
        <v>0</v>
      </c>
      <c r="K11" s="125"/>
      <c r="L11" s="88" t="str">
        <f t="shared" ref="L11:L16" si="2">IF(D11=ROUND(F11,0)+ROUND(H11,0)+ROUND(J11,0),"OK","×")</f>
        <v>OK</v>
      </c>
    </row>
    <row r="12" spans="1:12" ht="27.5" customHeight="1">
      <c r="B12" s="236"/>
      <c r="C12" s="10" t="str">
        <f>IF(【併設施設ありの場合こちらに入力】按分表!B12="","",【併設施設ありの場合こちらに入力】按分表!B12)</f>
        <v>電気設備工事</v>
      </c>
      <c r="D12" s="103">
        <f>【併設施設ありの場合こちらに入力】按分表!E12</f>
        <v>0</v>
      </c>
      <c r="E12" s="104"/>
      <c r="F12" s="114">
        <f t="shared" si="0"/>
        <v>0</v>
      </c>
      <c r="G12" s="104"/>
      <c r="H12" s="114">
        <f t="shared" si="0"/>
        <v>0</v>
      </c>
      <c r="I12" s="104"/>
      <c r="J12" s="114">
        <f t="shared" ref="J12" si="3">ROUNDDOWN($D12*I12,0)</f>
        <v>0</v>
      </c>
      <c r="K12" s="125"/>
      <c r="L12" s="88" t="str">
        <f t="shared" si="2"/>
        <v>OK</v>
      </c>
    </row>
    <row r="13" spans="1:12" ht="27.5" customHeight="1">
      <c r="B13" s="236"/>
      <c r="C13" s="10" t="str">
        <f>IF(【併設施設ありの場合こちらに入力】按分表!B13="","",【併設施設ありの場合こちらに入力】按分表!B13)</f>
        <v>昇降機設備工事</v>
      </c>
      <c r="D13" s="103">
        <f>【併設施設ありの場合こちらに入力】按分表!E13</f>
        <v>0</v>
      </c>
      <c r="E13" s="104"/>
      <c r="F13" s="114">
        <f t="shared" si="0"/>
        <v>0</v>
      </c>
      <c r="G13" s="104"/>
      <c r="H13" s="114">
        <f t="shared" si="0"/>
        <v>0</v>
      </c>
      <c r="I13" s="104"/>
      <c r="J13" s="114">
        <f t="shared" ref="J13" si="4">ROUNDDOWN($D13*I13,0)</f>
        <v>0</v>
      </c>
      <c r="K13" s="125"/>
      <c r="L13" s="88" t="str">
        <f t="shared" si="2"/>
        <v>OK</v>
      </c>
    </row>
    <row r="14" spans="1:12" ht="27.5" customHeight="1">
      <c r="B14" s="236"/>
      <c r="C14" s="10" t="str">
        <f>IF(【併設施設ありの場合こちらに入力】按分表!B14="","",【併設施設ありの場合こちらに入力】按分表!B14)</f>
        <v>給排水工事</v>
      </c>
      <c r="D14" s="103">
        <f>【併設施設ありの場合こちらに入力】按分表!E14</f>
        <v>0</v>
      </c>
      <c r="E14" s="104"/>
      <c r="F14" s="114">
        <f t="shared" si="0"/>
        <v>0</v>
      </c>
      <c r="G14" s="104"/>
      <c r="H14" s="114">
        <f t="shared" si="0"/>
        <v>0</v>
      </c>
      <c r="I14" s="104"/>
      <c r="J14" s="114">
        <f t="shared" ref="J14" si="5">ROUNDDOWN($D14*I14,0)</f>
        <v>0</v>
      </c>
      <c r="K14" s="125"/>
      <c r="L14" s="88" t="str">
        <f t="shared" si="2"/>
        <v>OK</v>
      </c>
    </row>
    <row r="15" spans="1:12" ht="27.5" customHeight="1">
      <c r="B15" s="236"/>
      <c r="C15" s="10" t="str">
        <f>IF(【併設施設ありの場合こちらに入力】按分表!B15="","",【併設施設ありの場合こちらに入力】按分表!B15)</f>
        <v>冷暖房設備工事</v>
      </c>
      <c r="D15" s="103">
        <f>【併設施設ありの場合こちらに入力】按分表!E15</f>
        <v>0</v>
      </c>
      <c r="E15" s="104"/>
      <c r="F15" s="114">
        <f t="shared" si="0"/>
        <v>0</v>
      </c>
      <c r="G15" s="104"/>
      <c r="H15" s="114">
        <f t="shared" si="0"/>
        <v>0</v>
      </c>
      <c r="I15" s="104"/>
      <c r="J15" s="114">
        <f t="shared" ref="J15" si="6">ROUNDDOWN($D15*I15,0)</f>
        <v>0</v>
      </c>
      <c r="K15" s="125"/>
      <c r="L15" s="88" t="str">
        <f t="shared" si="2"/>
        <v>OK</v>
      </c>
    </row>
    <row r="16" spans="1:12" ht="27.5" customHeight="1">
      <c r="B16" s="236"/>
      <c r="C16" s="10" t="str">
        <f>IF(【併設施設ありの場合こちらに入力】按分表!B16="","",【併設施設ありの場合こちらに入力】按分表!B16)</f>
        <v>現場管理費</v>
      </c>
      <c r="D16" s="103">
        <f>【併設施設ありの場合こちらに入力】按分表!E16</f>
        <v>0</v>
      </c>
      <c r="E16" s="104"/>
      <c r="F16" s="114">
        <f t="shared" si="0"/>
        <v>0</v>
      </c>
      <c r="G16" s="104"/>
      <c r="H16" s="114">
        <f t="shared" si="0"/>
        <v>0</v>
      </c>
      <c r="I16" s="104"/>
      <c r="J16" s="114">
        <f t="shared" ref="J16" si="7">ROUNDDOWN($D16*I16,0)</f>
        <v>0</v>
      </c>
      <c r="K16" s="125"/>
      <c r="L16" s="88" t="str">
        <f t="shared" si="2"/>
        <v>OK</v>
      </c>
    </row>
    <row r="17" spans="2:12" ht="27.5" customHeight="1">
      <c r="B17" s="236"/>
      <c r="C17" s="10" t="str">
        <f>IF(【併設施設ありの場合こちらに入力】按分表!B17="","",【併設施設ありの場合こちらに入力】按分表!B17)</f>
        <v/>
      </c>
      <c r="D17" s="103">
        <f>【併設施設ありの場合こちらに入力】按分表!E17</f>
        <v>0</v>
      </c>
      <c r="E17" s="104"/>
      <c r="F17" s="114">
        <f t="shared" si="0"/>
        <v>0</v>
      </c>
      <c r="G17" s="104"/>
      <c r="H17" s="114">
        <f t="shared" si="0"/>
        <v>0</v>
      </c>
      <c r="I17" s="104"/>
      <c r="J17" s="114">
        <f t="shared" ref="J17" si="8">ROUNDDOWN($D17*I17,0)</f>
        <v>0</v>
      </c>
      <c r="K17" s="125"/>
      <c r="L17" s="88" t="str">
        <f t="shared" ref="L17:L18" si="9">IF(D17=ROUND(F17,0)+ROUND(H17,0)+ROUND(J17,0),"OK","×")</f>
        <v>OK</v>
      </c>
    </row>
    <row r="18" spans="2:12" ht="27.5" customHeight="1">
      <c r="B18" s="236"/>
      <c r="C18" s="19" t="str">
        <f>【併設施設ありの場合こちらに入力】按分表!A18</f>
        <v>補正</v>
      </c>
      <c r="D18" s="103">
        <f>【併設施設ありの場合こちらに入力】按分表!E18</f>
        <v>0</v>
      </c>
      <c r="E18" s="104"/>
      <c r="F18" s="115">
        <f t="shared" si="0"/>
        <v>0</v>
      </c>
      <c r="G18" s="104"/>
      <c r="H18" s="115">
        <f t="shared" si="0"/>
        <v>0</v>
      </c>
      <c r="I18" s="104"/>
      <c r="J18" s="115">
        <f t="shared" ref="J18" si="10">ROUNDDOWN($D18*I18,0)</f>
        <v>0</v>
      </c>
      <c r="K18" s="126"/>
      <c r="L18" s="88" t="str">
        <f t="shared" si="9"/>
        <v>OK</v>
      </c>
    </row>
    <row r="19" spans="2:12" ht="39" customHeight="1">
      <c r="B19" s="236"/>
      <c r="C19" s="21" t="s">
        <v>41</v>
      </c>
      <c r="D19" s="105">
        <f>【併設施設ありの場合こちらに入力】按分表!E19</f>
        <v>0</v>
      </c>
      <c r="E19" s="127"/>
      <c r="F19" s="128">
        <f>SUM(F10:F18)</f>
        <v>0</v>
      </c>
      <c r="G19" s="127"/>
      <c r="H19" s="129">
        <f>SUM(H10:H18)</f>
        <v>0</v>
      </c>
      <c r="I19" s="127"/>
      <c r="J19" s="129">
        <f>SUM(J10:J18)</f>
        <v>0</v>
      </c>
      <c r="K19" s="130"/>
      <c r="L19" s="88" t="str">
        <f>IF(D19=ROUND(F19,0)+ROUND(H19,0),"OK","×")</f>
        <v>OK</v>
      </c>
    </row>
    <row r="20" spans="2:12" ht="35" customHeight="1">
      <c r="B20" s="236"/>
      <c r="C20" s="11" t="s">
        <v>42</v>
      </c>
      <c r="D20" s="106">
        <f>SUM(F20+H20+J20)</f>
        <v>0</v>
      </c>
      <c r="E20" s="131"/>
      <c r="F20" s="132"/>
      <c r="G20" s="131"/>
      <c r="H20" s="132"/>
      <c r="I20" s="131"/>
      <c r="J20" s="132"/>
      <c r="K20" s="133"/>
      <c r="L20" s="88" t="str">
        <f>IF(D20=ROUND(F20,0)+ROUND(H20,0),"OK","×")</f>
        <v>OK</v>
      </c>
    </row>
    <row r="21" spans="2:12" ht="14">
      <c r="B21" s="236"/>
      <c r="C21" s="89" t="s">
        <v>46</v>
      </c>
      <c r="D21" s="107"/>
      <c r="E21" s="134"/>
      <c r="F21" s="135" t="str">
        <f>IF(F20&lt;=F19*0.026,"OK","×")</f>
        <v>OK</v>
      </c>
      <c r="G21" s="136"/>
      <c r="H21" s="135" t="str">
        <f>IF(H20&lt;=H19*0.026,"OK","×")</f>
        <v>OK</v>
      </c>
      <c r="I21" s="136"/>
      <c r="J21" s="135" t="str">
        <f>IF(J20&lt;=J19*0.026,"OK","×")</f>
        <v>OK</v>
      </c>
      <c r="K21" s="137"/>
      <c r="L21" s="88"/>
    </row>
    <row r="22" spans="2:12" ht="35.5" customHeight="1">
      <c r="B22" s="236"/>
      <c r="C22" s="22" t="s">
        <v>56</v>
      </c>
      <c r="D22" s="106">
        <f>SUM(D19+D20)</f>
        <v>0</v>
      </c>
      <c r="E22" s="138" t="e">
        <f>ROUNDDOWN(F22/$D22,2)</f>
        <v>#DIV/0!</v>
      </c>
      <c r="F22" s="139">
        <f>SUM(F19+F20)</f>
        <v>0</v>
      </c>
      <c r="G22" s="138" t="e">
        <f>ROUNDDOWN(H22/$D22,2)</f>
        <v>#DIV/0!</v>
      </c>
      <c r="H22" s="140">
        <f>SUM(H19:H20)</f>
        <v>0</v>
      </c>
      <c r="I22" s="138" t="e">
        <f>ROUNDDOWN(J22/$D22,2)</f>
        <v>#DIV/0!</v>
      </c>
      <c r="J22" s="140">
        <f>SUM(J19:J20)</f>
        <v>0</v>
      </c>
      <c r="K22" s="28"/>
      <c r="L22" s="88" t="str">
        <f>IF(D22=ROUND(F22,0)+ROUND(H22,0),"OK","×")</f>
        <v>OK</v>
      </c>
    </row>
    <row r="23" spans="2:12" ht="14.5" thickBot="1">
      <c r="B23" s="17"/>
      <c r="C23" s="90" t="s">
        <v>47</v>
      </c>
      <c r="D23" s="108"/>
      <c r="E23" s="141" t="e">
        <f>IF(E22&gt;=【併設施設ありの場合こちらに入力】按分表!J2,"OK","×")</f>
        <v>#DIV/0!</v>
      </c>
      <c r="F23" s="142"/>
      <c r="G23" s="143"/>
      <c r="H23" s="144"/>
      <c r="I23" s="143"/>
      <c r="J23" s="144"/>
      <c r="K23" s="145"/>
      <c r="L23" s="110"/>
    </row>
    <row r="24" spans="2:12" ht="33.5" customHeight="1" thickTop="1">
      <c r="B24" s="241" t="s">
        <v>44</v>
      </c>
      <c r="C24" s="18" t="s">
        <v>43</v>
      </c>
      <c r="D24" s="102">
        <f>【併設施設ありの場合こちらに入力】按分表!E26</f>
        <v>0</v>
      </c>
      <c r="E24" s="116"/>
      <c r="F24" s="114">
        <f>ROUNDDOWN($D24*E24,0)</f>
        <v>0</v>
      </c>
      <c r="G24" s="116"/>
      <c r="H24" s="114">
        <f>ROUNDDOWN($D24*G24,0)</f>
        <v>0</v>
      </c>
      <c r="I24" s="116"/>
      <c r="J24" s="114">
        <f>ROUNDDOWN($D24*I24,0)</f>
        <v>0</v>
      </c>
      <c r="K24" s="124"/>
      <c r="L24" s="88" t="str">
        <f>IF(D24=ROUND(F24,0)+ROUND(H24,0),"OK","×")</f>
        <v>OK</v>
      </c>
    </row>
    <row r="25" spans="2:12" ht="33.5" customHeight="1">
      <c r="B25" s="242"/>
      <c r="C25" s="6" t="s">
        <v>40</v>
      </c>
      <c r="D25" s="103">
        <f>【併設施設ありの場合こちらに入力】按分表!E32-都市型軽費老人ホーム!D20</f>
        <v>0</v>
      </c>
      <c r="E25" s="104"/>
      <c r="F25" s="114">
        <f t="shared" ref="F25:H25" si="11">ROUNDDOWN($D25*E25,0)</f>
        <v>0</v>
      </c>
      <c r="G25" s="104"/>
      <c r="H25" s="114">
        <f t="shared" si="11"/>
        <v>0</v>
      </c>
      <c r="I25" s="104"/>
      <c r="J25" s="114">
        <f t="shared" ref="J25" si="12">ROUNDDOWN($D25*I25,0)</f>
        <v>0</v>
      </c>
      <c r="K25" s="125"/>
      <c r="L25" s="88" t="str">
        <f>IF(D25=ROUND(F25,0)+ROUND(H25,0),"OK","×")</f>
        <v>OK</v>
      </c>
    </row>
    <row r="26" spans="2:12" ht="29.25" hidden="1" customHeight="1">
      <c r="B26" s="242"/>
      <c r="C26" s="4"/>
      <c r="D26" s="117"/>
      <c r="E26" s="104"/>
      <c r="F26" s="114">
        <f t="shared" ref="F26:H26" si="13">ROUNDDOWN($D26*E26,0)</f>
        <v>0</v>
      </c>
      <c r="G26" s="109"/>
      <c r="H26" s="114">
        <f t="shared" si="13"/>
        <v>0</v>
      </c>
      <c r="I26" s="109"/>
      <c r="J26" s="114">
        <f t="shared" ref="J26" si="14">ROUNDDOWN($D26*I26,0)</f>
        <v>0</v>
      </c>
      <c r="K26" s="146"/>
      <c r="L26" s="88" t="str">
        <f>IF(D26=ROUND(F26,0)+ROUND(H26,0),"OK","×")</f>
        <v>OK</v>
      </c>
    </row>
    <row r="27" spans="2:12" ht="42" customHeight="1" thickBot="1">
      <c r="B27" s="243"/>
      <c r="C27" s="23" t="s">
        <v>57</v>
      </c>
      <c r="D27" s="118">
        <f>SUM(D24:D26)</f>
        <v>0</v>
      </c>
      <c r="E27" s="138" t="e">
        <f>ROUNDDOWN(F27/$D27,2)</f>
        <v>#DIV/0!</v>
      </c>
      <c r="F27" s="147">
        <f>SUM(F24:F26)</f>
        <v>0</v>
      </c>
      <c r="G27" s="138" t="e">
        <f>ROUNDDOWN(H27/$D27,2)</f>
        <v>#DIV/0!</v>
      </c>
      <c r="H27" s="148">
        <f>SUM(H24:H26)</f>
        <v>0</v>
      </c>
      <c r="I27" s="138" t="e">
        <f>ROUNDDOWN(J27/$D27,2)</f>
        <v>#DIV/0!</v>
      </c>
      <c r="J27" s="148">
        <f>SUM(J24:J26)</f>
        <v>0</v>
      </c>
      <c r="K27" s="149"/>
      <c r="L27" s="88" t="str">
        <f>IF(D27=ROUND(F27,0)+ROUND(H27,0),"OK","×")</f>
        <v>OK</v>
      </c>
    </row>
    <row r="28" spans="2:12" ht="36" customHeight="1" thickTop="1">
      <c r="B28" s="237" t="s">
        <v>70</v>
      </c>
      <c r="C28" s="238"/>
      <c r="D28" s="162">
        <f>SUM(D22+D27)</f>
        <v>0</v>
      </c>
      <c r="E28" s="159" t="e">
        <f>ROUNDDOWN(F28/$D28,2)</f>
        <v>#DIV/0!</v>
      </c>
      <c r="F28" s="160">
        <f>SUM(F22+F27)</f>
        <v>0</v>
      </c>
      <c r="G28" s="159" t="e">
        <f>ROUNDDOWN(H28/$D28,2)</f>
        <v>#DIV/0!</v>
      </c>
      <c r="H28" s="161">
        <f>SUM(H22+H27)</f>
        <v>0</v>
      </c>
      <c r="I28" s="159" t="e">
        <f>ROUNDDOWN(J28/$D28,2)</f>
        <v>#DIV/0!</v>
      </c>
      <c r="J28" s="161">
        <f>SUM(J22+J27)</f>
        <v>0</v>
      </c>
      <c r="K28" s="163"/>
      <c r="L28" s="88" t="str">
        <f>IF(D28=ROUND(F28,0)+ROUND(H28,0),"OK","×")</f>
        <v>OK</v>
      </c>
    </row>
    <row r="29" spans="2:12" ht="29" customHeight="1">
      <c r="B29" s="12"/>
      <c r="C29" s="7"/>
      <c r="D29" s="13"/>
      <c r="E29" s="13"/>
      <c r="F29" s="13"/>
      <c r="G29" s="13"/>
      <c r="H29" s="13"/>
      <c r="I29" s="13"/>
      <c r="J29" s="13"/>
      <c r="K29" s="13"/>
    </row>
    <row r="30" spans="2:12" ht="75" customHeight="1">
      <c r="B30" s="244" t="s">
        <v>52</v>
      </c>
      <c r="C30" s="244"/>
      <c r="D30" s="244"/>
      <c r="E30" s="244"/>
      <c r="F30" s="244"/>
      <c r="G30" s="244"/>
      <c r="H30" s="244"/>
      <c r="I30" s="244"/>
      <c r="J30" s="244"/>
      <c r="K30" s="245"/>
    </row>
    <row r="31" spans="2:12" ht="24.75" customHeight="1">
      <c r="B31" s="8"/>
      <c r="C31" s="233"/>
      <c r="D31" s="234"/>
      <c r="E31" s="234"/>
      <c r="F31" s="234"/>
      <c r="G31" s="234"/>
      <c r="H31" s="234"/>
      <c r="I31" s="94"/>
      <c r="J31" s="94"/>
      <c r="K31" s="94"/>
    </row>
    <row r="32" spans="2:12" ht="24.75" customHeight="1">
      <c r="C32" s="9"/>
      <c r="D32" s="9"/>
      <c r="E32" s="9"/>
      <c r="F32" s="9"/>
      <c r="G32" s="9"/>
      <c r="H32" s="9"/>
      <c r="I32" s="9"/>
      <c r="J32" s="9"/>
      <c r="K32" s="9"/>
    </row>
  </sheetData>
  <mergeCells count="12">
    <mergeCell ref="B4:F4"/>
    <mergeCell ref="B3:F3"/>
    <mergeCell ref="B5:F5"/>
    <mergeCell ref="C31:H31"/>
    <mergeCell ref="B10:B22"/>
    <mergeCell ref="B28:C28"/>
    <mergeCell ref="B7:B9"/>
    <mergeCell ref="C7:C9"/>
    <mergeCell ref="B24:B27"/>
    <mergeCell ref="B30:K30"/>
    <mergeCell ref="K7:K9"/>
    <mergeCell ref="E7:J7"/>
  </mergeCells>
  <phoneticPr fontId="1"/>
  <pageMargins left="0.59055118110236227" right="0.39370078740157483" top="0.59055118110236227" bottom="0.59055118110236227" header="0.51181102362204722" footer="0.51181102362204722"/>
  <pageSetup paperSize="9" scale="79" orientation="portrait"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K38"/>
  <sheetViews>
    <sheetView showZeros="0" view="pageBreakPreview" zoomScale="85" zoomScaleNormal="75" zoomScaleSheetLayoutView="85" workbookViewId="0">
      <selection activeCell="B3" sqref="B3:D3"/>
    </sheetView>
  </sheetViews>
  <sheetFormatPr defaultColWidth="9" defaultRowHeight="30" customHeight="1"/>
  <cols>
    <col min="1" max="1" width="5" style="1" customWidth="1"/>
    <col min="2" max="2" width="5.453125" style="1" customWidth="1"/>
    <col min="3" max="3" width="20.6328125" style="1" customWidth="1"/>
    <col min="4" max="4" width="15.6328125" style="1" customWidth="1"/>
    <col min="5" max="5" width="8.6328125" style="1" customWidth="1"/>
    <col min="6" max="6" width="15.6328125" style="1" customWidth="1"/>
    <col min="7" max="7" width="6.36328125" style="1" customWidth="1"/>
    <col min="8" max="8" width="13.26953125" style="1" customWidth="1"/>
    <col min="9" max="9" width="8.6328125" style="1" customWidth="1"/>
    <col min="10" max="10" width="15.6328125" style="1" customWidth="1"/>
    <col min="11" max="11" width="8" style="1" bestFit="1" customWidth="1"/>
    <col min="12" max="16384" width="9" style="1"/>
  </cols>
  <sheetData>
    <row r="1" spans="1:11" ht="21">
      <c r="B1" s="265" t="s">
        <v>64</v>
      </c>
      <c r="C1" s="265"/>
      <c r="D1" s="265"/>
      <c r="E1" s="265"/>
      <c r="F1" s="265"/>
      <c r="G1" s="265"/>
      <c r="H1" s="265"/>
      <c r="I1" s="265"/>
      <c r="J1" s="265"/>
      <c r="K1" s="2"/>
    </row>
    <row r="2" spans="1:11" ht="10.5" customHeight="1">
      <c r="B2" s="93"/>
      <c r="C2" s="93"/>
      <c r="D2" s="93"/>
      <c r="E2" s="93"/>
      <c r="F2" s="93"/>
      <c r="G2" s="93"/>
      <c r="H2" s="93"/>
      <c r="I2" s="93"/>
      <c r="J2" s="93"/>
      <c r="K2" s="2"/>
    </row>
    <row r="3" spans="1:11" ht="16.5">
      <c r="B3" s="266" t="str">
        <f>【併設施設ありの場合こちらに入力】按分表!A2</f>
        <v>区市町村名：</v>
      </c>
      <c r="C3" s="266"/>
      <c r="D3" s="266"/>
      <c r="E3" s="14"/>
      <c r="F3" s="14"/>
      <c r="G3" s="14"/>
      <c r="H3" s="14"/>
      <c r="I3" s="14"/>
      <c r="J3" s="20"/>
    </row>
    <row r="4" spans="1:11" ht="16.5">
      <c r="B4" s="266" t="str">
        <f>【併設施設ありの場合こちらに入力】按分表!A3</f>
        <v>整備事業者：</v>
      </c>
      <c r="C4" s="266"/>
      <c r="D4" s="266"/>
      <c r="E4" s="14"/>
      <c r="F4" s="14"/>
      <c r="G4" s="14"/>
      <c r="H4" s="14"/>
      <c r="I4" s="14"/>
      <c r="J4" s="14"/>
    </row>
    <row r="5" spans="1:11" ht="16.5">
      <c r="B5" s="267" t="str">
        <f>【併設施設ありの場合こちらに入力】按分表!A4</f>
        <v>整備区分：</v>
      </c>
      <c r="C5" s="267"/>
      <c r="D5" s="267"/>
      <c r="E5" s="15"/>
      <c r="F5" s="15"/>
      <c r="G5" s="15"/>
      <c r="H5" s="15"/>
      <c r="I5" s="14"/>
      <c r="J5" s="14"/>
    </row>
    <row r="6" spans="1:11" ht="17" thickBot="1">
      <c r="B6" s="15"/>
      <c r="C6" s="15"/>
      <c r="D6" s="15"/>
      <c r="E6" s="15"/>
      <c r="F6" s="15"/>
      <c r="G6" s="15"/>
      <c r="H6" s="15"/>
      <c r="I6" s="14"/>
      <c r="J6" s="14"/>
    </row>
    <row r="7" spans="1:11" ht="30" customHeight="1">
      <c r="A7" s="256" t="s">
        <v>73</v>
      </c>
      <c r="B7" s="257"/>
      <c r="C7" s="268" t="s">
        <v>72</v>
      </c>
      <c r="D7" s="189" t="s">
        <v>69</v>
      </c>
      <c r="E7" s="270" t="s">
        <v>51</v>
      </c>
      <c r="F7" s="271"/>
      <c r="G7" s="271"/>
      <c r="H7" s="271"/>
      <c r="I7" s="271"/>
      <c r="J7" s="272"/>
    </row>
    <row r="8" spans="1:11" ht="30" customHeight="1">
      <c r="A8" s="258"/>
      <c r="B8" s="259"/>
      <c r="C8" s="240"/>
      <c r="D8" s="4"/>
      <c r="E8" s="24">
        <f>【併設施設ありの場合こちらに入力】按分表!H2</f>
        <v>0</v>
      </c>
      <c r="F8" s="5" t="s">
        <v>37</v>
      </c>
      <c r="G8" s="24">
        <f>【併設施設ありの場合こちらに入力】按分表!H3</f>
        <v>0</v>
      </c>
      <c r="H8" s="5" t="s">
        <v>37</v>
      </c>
      <c r="I8" s="24">
        <f>【併設施設ありの場合こちらに入力】按分表!H4</f>
        <v>0</v>
      </c>
      <c r="J8" s="190" t="s">
        <v>37</v>
      </c>
    </row>
    <row r="9" spans="1:11" ht="34.5" customHeight="1" thickBot="1">
      <c r="A9" s="260"/>
      <c r="B9" s="261"/>
      <c r="C9" s="269"/>
      <c r="D9" s="172" t="s">
        <v>38</v>
      </c>
      <c r="E9" s="191" t="s">
        <v>39</v>
      </c>
      <c r="F9" s="191" t="s">
        <v>38</v>
      </c>
      <c r="G9" s="191" t="s">
        <v>39</v>
      </c>
      <c r="H9" s="191" t="s">
        <v>38</v>
      </c>
      <c r="I9" s="191" t="s">
        <v>39</v>
      </c>
      <c r="J9" s="192" t="s">
        <v>38</v>
      </c>
      <c r="K9" s="91" t="s">
        <v>48</v>
      </c>
    </row>
    <row r="10" spans="1:11" ht="27" customHeight="1">
      <c r="A10" s="287" t="s">
        <v>71</v>
      </c>
      <c r="B10" s="273" t="s">
        <v>45</v>
      </c>
      <c r="C10" s="178" t="str">
        <f>都市型軽費老人ホーム!C10</f>
        <v>建築工事（下記以外）</v>
      </c>
      <c r="D10" s="179">
        <f>都市型軽費老人ホーム!D10</f>
        <v>0</v>
      </c>
      <c r="E10" s="180">
        <f>都市型軽費老人ホーム!E10</f>
        <v>0</v>
      </c>
      <c r="F10" s="181">
        <f>都市型軽費老人ホーム!F10</f>
        <v>0</v>
      </c>
      <c r="G10" s="180">
        <f>都市型軽費老人ホーム!G10</f>
        <v>0</v>
      </c>
      <c r="H10" s="181">
        <f>都市型軽費老人ホーム!H10</f>
        <v>0</v>
      </c>
      <c r="I10" s="180">
        <f>都市型軽費老人ホーム!I10</f>
        <v>0</v>
      </c>
      <c r="J10" s="182">
        <f>都市型軽費老人ホーム!J10</f>
        <v>0</v>
      </c>
      <c r="K10" s="88" t="str">
        <f>IF(D10=ROUND(F10,0)+ROUND(J10,0)+ROUND(H10,0),"OK","×")</f>
        <v>OK</v>
      </c>
    </row>
    <row r="11" spans="1:11" ht="27" customHeight="1">
      <c r="A11" s="277"/>
      <c r="B11" s="236"/>
      <c r="C11" s="10" t="str">
        <f>都市型軽費老人ホーム!C11</f>
        <v>共通仮設工事</v>
      </c>
      <c r="D11" s="158">
        <f>都市型軽費老人ホーム!D11</f>
        <v>0</v>
      </c>
      <c r="E11" s="104">
        <f>都市型軽費老人ホーム!E11</f>
        <v>0</v>
      </c>
      <c r="F11" s="114">
        <f>都市型軽費老人ホーム!F11</f>
        <v>0</v>
      </c>
      <c r="G11" s="104">
        <f>都市型軽費老人ホーム!G11</f>
        <v>0</v>
      </c>
      <c r="H11" s="114">
        <f>都市型軽費老人ホーム!H11</f>
        <v>0</v>
      </c>
      <c r="I11" s="104">
        <f>都市型軽費老人ホーム!I11</f>
        <v>0</v>
      </c>
      <c r="J11" s="183">
        <f>都市型軽費老人ホーム!J11</f>
        <v>0</v>
      </c>
      <c r="K11" s="88" t="str">
        <f t="shared" ref="K11:K31" si="0">IF(D11=ROUND(F11,0)+ROUND(J11,0)+ROUND(H11,0),"OK","×")</f>
        <v>OK</v>
      </c>
    </row>
    <row r="12" spans="1:11" ht="27" customHeight="1">
      <c r="A12" s="277"/>
      <c r="B12" s="236"/>
      <c r="C12" s="10" t="str">
        <f>都市型軽費老人ホーム!C12</f>
        <v>電気設備工事</v>
      </c>
      <c r="D12" s="158">
        <f>都市型軽費老人ホーム!D12</f>
        <v>0</v>
      </c>
      <c r="E12" s="104">
        <f>都市型軽費老人ホーム!E12</f>
        <v>0</v>
      </c>
      <c r="F12" s="114">
        <f>都市型軽費老人ホーム!F12</f>
        <v>0</v>
      </c>
      <c r="G12" s="104">
        <f>都市型軽費老人ホーム!G12</f>
        <v>0</v>
      </c>
      <c r="H12" s="114">
        <f>都市型軽費老人ホーム!H12</f>
        <v>0</v>
      </c>
      <c r="I12" s="104">
        <f>都市型軽費老人ホーム!I12</f>
        <v>0</v>
      </c>
      <c r="J12" s="183">
        <f>都市型軽費老人ホーム!J12</f>
        <v>0</v>
      </c>
      <c r="K12" s="88" t="str">
        <f t="shared" si="0"/>
        <v>OK</v>
      </c>
    </row>
    <row r="13" spans="1:11" ht="27" customHeight="1">
      <c r="A13" s="277"/>
      <c r="B13" s="236"/>
      <c r="C13" s="10" t="str">
        <f>都市型軽費老人ホーム!C13</f>
        <v>昇降機設備工事</v>
      </c>
      <c r="D13" s="158">
        <f>都市型軽費老人ホーム!D13</f>
        <v>0</v>
      </c>
      <c r="E13" s="104">
        <f>都市型軽費老人ホーム!E13</f>
        <v>0</v>
      </c>
      <c r="F13" s="114">
        <f>都市型軽費老人ホーム!F13</f>
        <v>0</v>
      </c>
      <c r="G13" s="104">
        <f>都市型軽費老人ホーム!G13</f>
        <v>0</v>
      </c>
      <c r="H13" s="114">
        <f>都市型軽費老人ホーム!H13</f>
        <v>0</v>
      </c>
      <c r="I13" s="104">
        <f>都市型軽費老人ホーム!I13</f>
        <v>0</v>
      </c>
      <c r="J13" s="183">
        <f>都市型軽費老人ホーム!J13</f>
        <v>0</v>
      </c>
      <c r="K13" s="88" t="str">
        <f t="shared" si="0"/>
        <v>OK</v>
      </c>
    </row>
    <row r="14" spans="1:11" ht="27" customHeight="1">
      <c r="A14" s="277"/>
      <c r="B14" s="236"/>
      <c r="C14" s="10" t="str">
        <f>都市型軽費老人ホーム!C14</f>
        <v>給排水工事</v>
      </c>
      <c r="D14" s="158">
        <f>都市型軽費老人ホーム!D14</f>
        <v>0</v>
      </c>
      <c r="E14" s="104">
        <f>都市型軽費老人ホーム!E14</f>
        <v>0</v>
      </c>
      <c r="F14" s="114">
        <f>都市型軽費老人ホーム!F14</f>
        <v>0</v>
      </c>
      <c r="G14" s="104">
        <f>都市型軽費老人ホーム!G14</f>
        <v>0</v>
      </c>
      <c r="H14" s="114">
        <f>都市型軽費老人ホーム!H14</f>
        <v>0</v>
      </c>
      <c r="I14" s="104">
        <f>都市型軽費老人ホーム!I14</f>
        <v>0</v>
      </c>
      <c r="J14" s="183">
        <f>都市型軽費老人ホーム!J14</f>
        <v>0</v>
      </c>
      <c r="K14" s="88" t="str">
        <f t="shared" si="0"/>
        <v>OK</v>
      </c>
    </row>
    <row r="15" spans="1:11" ht="27" customHeight="1">
      <c r="A15" s="277"/>
      <c r="B15" s="236"/>
      <c r="C15" s="10" t="str">
        <f>都市型軽費老人ホーム!C15</f>
        <v>冷暖房設備工事</v>
      </c>
      <c r="D15" s="158">
        <f>都市型軽費老人ホーム!D15</f>
        <v>0</v>
      </c>
      <c r="E15" s="104">
        <f>都市型軽費老人ホーム!E15</f>
        <v>0</v>
      </c>
      <c r="F15" s="114">
        <f>都市型軽費老人ホーム!F15</f>
        <v>0</v>
      </c>
      <c r="G15" s="104">
        <f>都市型軽費老人ホーム!G15</f>
        <v>0</v>
      </c>
      <c r="H15" s="114">
        <f>都市型軽費老人ホーム!H15</f>
        <v>0</v>
      </c>
      <c r="I15" s="104">
        <f>都市型軽費老人ホーム!I15</f>
        <v>0</v>
      </c>
      <c r="J15" s="183">
        <f>都市型軽費老人ホーム!J15</f>
        <v>0</v>
      </c>
      <c r="K15" s="88" t="str">
        <f t="shared" si="0"/>
        <v>OK</v>
      </c>
    </row>
    <row r="16" spans="1:11" ht="27" customHeight="1">
      <c r="A16" s="277"/>
      <c r="B16" s="236"/>
      <c r="C16" s="10" t="str">
        <f>都市型軽費老人ホーム!C16</f>
        <v>現場管理費</v>
      </c>
      <c r="D16" s="158">
        <f>都市型軽費老人ホーム!D16</f>
        <v>0</v>
      </c>
      <c r="E16" s="104">
        <f>都市型軽費老人ホーム!E16</f>
        <v>0</v>
      </c>
      <c r="F16" s="114">
        <f>都市型軽費老人ホーム!F16</f>
        <v>0</v>
      </c>
      <c r="G16" s="104">
        <f>都市型軽費老人ホーム!G16</f>
        <v>0</v>
      </c>
      <c r="H16" s="114">
        <f>都市型軽費老人ホーム!H16</f>
        <v>0</v>
      </c>
      <c r="I16" s="104">
        <f>都市型軽費老人ホーム!I16</f>
        <v>0</v>
      </c>
      <c r="J16" s="183">
        <f>都市型軽費老人ホーム!J16</f>
        <v>0</v>
      </c>
      <c r="K16" s="88" t="str">
        <f t="shared" si="0"/>
        <v>OK</v>
      </c>
    </row>
    <row r="17" spans="1:11" ht="27" customHeight="1">
      <c r="A17" s="277"/>
      <c r="B17" s="236"/>
      <c r="C17" s="10" t="str">
        <f>都市型軽費老人ホーム!C17</f>
        <v/>
      </c>
      <c r="D17" s="158">
        <f>都市型軽費老人ホーム!D17</f>
        <v>0</v>
      </c>
      <c r="E17" s="104">
        <f>都市型軽費老人ホーム!E17</f>
        <v>0</v>
      </c>
      <c r="F17" s="114">
        <f>都市型軽費老人ホーム!F17</f>
        <v>0</v>
      </c>
      <c r="G17" s="104">
        <f>都市型軽費老人ホーム!G17</f>
        <v>0</v>
      </c>
      <c r="H17" s="114">
        <f>都市型軽費老人ホーム!H17</f>
        <v>0</v>
      </c>
      <c r="I17" s="104">
        <f>都市型軽費老人ホーム!I17</f>
        <v>0</v>
      </c>
      <c r="J17" s="183">
        <f>都市型軽費老人ホーム!J17</f>
        <v>0</v>
      </c>
      <c r="K17" s="88" t="str">
        <f t="shared" si="0"/>
        <v>OK</v>
      </c>
    </row>
    <row r="18" spans="1:11" ht="27" customHeight="1">
      <c r="A18" s="277"/>
      <c r="B18" s="236"/>
      <c r="C18" s="208" t="str">
        <f>都市型軽費老人ホーム!C18</f>
        <v>補正</v>
      </c>
      <c r="D18" s="87">
        <f>都市型軽費老人ホーム!D18</f>
        <v>0</v>
      </c>
      <c r="E18" s="109">
        <f>都市型軽費老人ホーム!E18</f>
        <v>0</v>
      </c>
      <c r="F18" s="115">
        <f>都市型軽費老人ホーム!F18</f>
        <v>0</v>
      </c>
      <c r="G18" s="109">
        <f>都市型軽費老人ホーム!G18</f>
        <v>0</v>
      </c>
      <c r="H18" s="115">
        <f>都市型軽費老人ホーム!H18</f>
        <v>0</v>
      </c>
      <c r="I18" s="109">
        <f>都市型軽費老人ホーム!I18</f>
        <v>0</v>
      </c>
      <c r="J18" s="184">
        <f>都市型軽費老人ホーム!J18</f>
        <v>0</v>
      </c>
      <c r="K18" s="88" t="str">
        <f t="shared" si="0"/>
        <v>OK</v>
      </c>
    </row>
    <row r="19" spans="1:11" ht="44.25" customHeight="1">
      <c r="A19" s="277"/>
      <c r="B19" s="236"/>
      <c r="C19" s="21" t="s">
        <v>41</v>
      </c>
      <c r="D19" s="25">
        <f>都市型軽費老人ホーム!D19</f>
        <v>0</v>
      </c>
      <c r="E19" s="127">
        <f>都市型軽費老人ホーム!E19</f>
        <v>0</v>
      </c>
      <c r="F19" s="25">
        <f>都市型軽費老人ホーム!F19</f>
        <v>0</v>
      </c>
      <c r="G19" s="127">
        <f>都市型軽費老人ホーム!G19</f>
        <v>0</v>
      </c>
      <c r="H19" s="25">
        <f>都市型軽費老人ホーム!H19</f>
        <v>0</v>
      </c>
      <c r="I19" s="127">
        <f>都市型軽費老人ホーム!I19</f>
        <v>0</v>
      </c>
      <c r="J19" s="203">
        <f>都市型軽費老人ホーム!J19</f>
        <v>0</v>
      </c>
      <c r="K19" s="88" t="str">
        <f t="shared" si="0"/>
        <v>OK</v>
      </c>
    </row>
    <row r="20" spans="1:11" ht="28">
      <c r="A20" s="277"/>
      <c r="B20" s="236"/>
      <c r="C20" s="11" t="s">
        <v>42</v>
      </c>
      <c r="D20" s="202">
        <f>都市型軽費老人ホーム!D20</f>
        <v>0</v>
      </c>
      <c r="E20" s="138">
        <f>都市型軽費老人ホーム!E20</f>
        <v>0</v>
      </c>
      <c r="F20" s="202">
        <f>都市型軽費老人ホーム!F20</f>
        <v>0</v>
      </c>
      <c r="G20" s="138">
        <f>都市型軽費老人ホーム!G20</f>
        <v>0</v>
      </c>
      <c r="H20" s="202">
        <f>都市型軽費老人ホーム!H20</f>
        <v>0</v>
      </c>
      <c r="I20" s="138">
        <f>都市型軽費老人ホーム!I20</f>
        <v>0</v>
      </c>
      <c r="J20" s="204">
        <f>都市型軽費老人ホーム!J20</f>
        <v>0</v>
      </c>
      <c r="K20" s="88" t="str">
        <f t="shared" si="0"/>
        <v>OK</v>
      </c>
    </row>
    <row r="21" spans="1:11" ht="14">
      <c r="A21" s="277"/>
      <c r="B21" s="236"/>
      <c r="C21" s="89" t="s">
        <v>46</v>
      </c>
      <c r="D21" s="26"/>
      <c r="E21" s="134"/>
      <c r="F21" s="135" t="str">
        <f>IF(F20&lt;=F19*0.026,"OK","×")</f>
        <v>OK</v>
      </c>
      <c r="G21" s="136"/>
      <c r="H21" s="135" t="str">
        <f t="shared" ref="H21:J21" si="1">IF(H20&lt;=H19*0.026,"OK","×")</f>
        <v>OK</v>
      </c>
      <c r="I21" s="136"/>
      <c r="J21" s="185" t="str">
        <f t="shared" si="1"/>
        <v>OK</v>
      </c>
      <c r="K21" s="88"/>
    </row>
    <row r="22" spans="1:11" ht="44.25" customHeight="1">
      <c r="A22" s="277"/>
      <c r="B22" s="236"/>
      <c r="C22" s="22" t="s">
        <v>49</v>
      </c>
      <c r="D22" s="202">
        <f>都市型軽費老人ホーム!D22</f>
        <v>0</v>
      </c>
      <c r="E22" s="138" t="e">
        <f>都市型軽費老人ホーム!E22</f>
        <v>#DIV/0!</v>
      </c>
      <c r="F22" s="202">
        <f>都市型軽費老人ホーム!F22</f>
        <v>0</v>
      </c>
      <c r="G22" s="138" t="e">
        <f>都市型軽費老人ホーム!G22</f>
        <v>#DIV/0!</v>
      </c>
      <c r="H22" s="202">
        <f>都市型軽費老人ホーム!H22</f>
        <v>0</v>
      </c>
      <c r="I22" s="138" t="e">
        <f>都市型軽費老人ホーム!I22</f>
        <v>#DIV/0!</v>
      </c>
      <c r="J22" s="204">
        <f>都市型軽費老人ホーム!J22</f>
        <v>0</v>
      </c>
      <c r="K22" s="88" t="str">
        <f t="shared" si="0"/>
        <v>OK</v>
      </c>
    </row>
    <row r="23" spans="1:11" ht="14.5" thickBot="1">
      <c r="A23" s="277"/>
      <c r="B23" s="17"/>
      <c r="C23" s="90"/>
      <c r="D23" s="27"/>
      <c r="E23" s="141"/>
      <c r="F23" s="142"/>
      <c r="G23" s="143"/>
      <c r="H23" s="144"/>
      <c r="I23" s="143"/>
      <c r="J23" s="186"/>
      <c r="K23" s="88" t="str">
        <f t="shared" si="0"/>
        <v>OK</v>
      </c>
    </row>
    <row r="24" spans="1:11" ht="32" customHeight="1" thickTop="1">
      <c r="A24" s="277"/>
      <c r="B24" s="241" t="s">
        <v>44</v>
      </c>
      <c r="C24" s="18" t="s">
        <v>43</v>
      </c>
      <c r="D24" s="157">
        <f>都市型軽費老人ホーム!D24</f>
        <v>0</v>
      </c>
      <c r="E24" s="116"/>
      <c r="F24" s="157">
        <f>都市型軽費老人ホーム!F24</f>
        <v>0</v>
      </c>
      <c r="G24" s="116"/>
      <c r="H24" s="157">
        <f>都市型軽費老人ホーム!H24</f>
        <v>0</v>
      </c>
      <c r="I24" s="116"/>
      <c r="J24" s="187">
        <f>都市型軽費老人ホーム!J24</f>
        <v>0</v>
      </c>
      <c r="K24" s="88" t="str">
        <f>IF(D24=ROUND(F24,0)+ROUND(J24,0)+ROUND(H24,0),"OK","×")</f>
        <v>OK</v>
      </c>
    </row>
    <row r="25" spans="1:11" ht="32" customHeight="1">
      <c r="A25" s="277"/>
      <c r="B25" s="242"/>
      <c r="C25" s="6" t="s">
        <v>40</v>
      </c>
      <c r="D25" s="158">
        <f>都市型軽費老人ホーム!D25</f>
        <v>0</v>
      </c>
      <c r="E25" s="104"/>
      <c r="F25" s="158">
        <f>都市型軽費老人ホーム!F25</f>
        <v>0</v>
      </c>
      <c r="G25" s="104"/>
      <c r="H25" s="158">
        <f>都市型軽費老人ホーム!H25</f>
        <v>0</v>
      </c>
      <c r="I25" s="104"/>
      <c r="J25" s="188">
        <f>都市型軽費老人ホーム!J25</f>
        <v>0</v>
      </c>
      <c r="K25" s="88" t="str">
        <f t="shared" si="0"/>
        <v>OK</v>
      </c>
    </row>
    <row r="26" spans="1:11" ht="31.5" hidden="1" customHeight="1">
      <c r="A26" s="277"/>
      <c r="B26" s="242"/>
      <c r="C26" s="6"/>
      <c r="D26" s="158">
        <f>都市型軽費老人ホーム!D26</f>
        <v>0</v>
      </c>
      <c r="E26" s="104"/>
      <c r="F26" s="158">
        <f>都市型軽費老人ホーム!F26</f>
        <v>0</v>
      </c>
      <c r="G26" s="104"/>
      <c r="H26" s="158">
        <f>都市型軽費老人ホーム!H26</f>
        <v>0</v>
      </c>
      <c r="I26" s="104"/>
      <c r="J26" s="188">
        <f>都市型軽費老人ホーム!J26</f>
        <v>0</v>
      </c>
      <c r="K26" s="88" t="str">
        <f t="shared" ref="K26" si="2">IF(D26=ROUND(F26,0)+ROUND(J26,0)+ROUND(H26,0),"OK","×")</f>
        <v>OK</v>
      </c>
    </row>
    <row r="27" spans="1:11" ht="41" customHeight="1" thickBot="1">
      <c r="A27" s="277"/>
      <c r="B27" s="243"/>
      <c r="C27" s="23" t="s">
        <v>50</v>
      </c>
      <c r="D27" s="193">
        <f>SUM(D24:D26)</f>
        <v>0</v>
      </c>
      <c r="E27" s="201" t="e">
        <f>ROUNDDOWN(F27/$D27,2)</f>
        <v>#DIV/0!</v>
      </c>
      <c r="F27" s="193">
        <f>SUM(F24:F26)</f>
        <v>0</v>
      </c>
      <c r="G27" s="201" t="e">
        <f>ROUNDDOWN(H27/$D27,2)</f>
        <v>#DIV/0!</v>
      </c>
      <c r="H27" s="193">
        <f>SUM(H24:H26)</f>
        <v>0</v>
      </c>
      <c r="I27" s="201" t="e">
        <f>ROUNDDOWN(J27/$D27,2)</f>
        <v>#DIV/0!</v>
      </c>
      <c r="J27" s="194">
        <f>SUM(J24:J26)</f>
        <v>0</v>
      </c>
      <c r="K27" s="88" t="str">
        <f t="shared" si="0"/>
        <v>OK</v>
      </c>
    </row>
    <row r="28" spans="1:11" ht="37.5" customHeight="1" thickTop="1" thickBot="1">
      <c r="A28" s="288"/>
      <c r="B28" s="274" t="s">
        <v>79</v>
      </c>
      <c r="C28" s="275"/>
      <c r="D28" s="173">
        <f>SUM(D22+D27)</f>
        <v>0</v>
      </c>
      <c r="E28" s="159" t="e">
        <f>ROUNDDOWN(F28/$D28,2)</f>
        <v>#DIV/0!</v>
      </c>
      <c r="F28" s="175">
        <f>SUM(F22+F27)</f>
        <v>0</v>
      </c>
      <c r="G28" s="174" t="e">
        <f>ROUNDDOWN(H28/F28,2)</f>
        <v>#DIV/0!</v>
      </c>
      <c r="H28" s="176">
        <f>SUM(H22+H27)</f>
        <v>0</v>
      </c>
      <c r="I28" s="174" t="e">
        <f>ROUNDDOWN(J28/H28,2)</f>
        <v>#DIV/0!</v>
      </c>
      <c r="J28" s="177">
        <f>SUM(J22+J27)</f>
        <v>0</v>
      </c>
      <c r="K28" s="88" t="str">
        <f t="shared" si="0"/>
        <v>OK</v>
      </c>
    </row>
    <row r="29" spans="1:11" ht="37.5" customHeight="1" thickTop="1">
      <c r="A29" s="276" t="s">
        <v>78</v>
      </c>
      <c r="B29" s="283" t="s">
        <v>74</v>
      </c>
      <c r="C29" s="284"/>
      <c r="D29" s="179">
        <f>【併設施設ありの場合こちらに入力】按分表!N19+【併設施設ありの場合こちらに入力】按分表!N26</f>
        <v>0</v>
      </c>
      <c r="E29" s="196"/>
      <c r="F29" s="113">
        <f>$D29*E29</f>
        <v>0</v>
      </c>
      <c r="G29" s="196"/>
      <c r="H29" s="113">
        <f>$D29*G29</f>
        <v>0</v>
      </c>
      <c r="I29" s="196"/>
      <c r="J29" s="207">
        <f>$D29*I29</f>
        <v>0</v>
      </c>
      <c r="K29" s="88" t="str">
        <f>IF(D29=ROUND(F29,0)+ROUND(J29,0)+ROUND(H29,0),"OK","×")</f>
        <v>OK</v>
      </c>
    </row>
    <row r="30" spans="1:11" ht="37.5" customHeight="1" thickBot="1">
      <c r="A30" s="277"/>
      <c r="B30" s="281" t="s">
        <v>75</v>
      </c>
      <c r="C30" s="282"/>
      <c r="D30" s="158">
        <f>【併設施設ありの場合こちらに入力】按分表!N32</f>
        <v>0</v>
      </c>
      <c r="E30" s="195"/>
      <c r="F30" s="114">
        <f>$D30*E30</f>
        <v>0</v>
      </c>
      <c r="G30" s="195"/>
      <c r="H30" s="114">
        <f>$D30*G30</f>
        <v>0</v>
      </c>
      <c r="I30" s="195"/>
      <c r="J30" s="183">
        <f>$D30*I30</f>
        <v>0</v>
      </c>
      <c r="K30" s="88" t="str">
        <f t="shared" si="0"/>
        <v>OK</v>
      </c>
    </row>
    <row r="31" spans="1:11" ht="37.5" hidden="1" customHeight="1" thickBot="1">
      <c r="A31" s="277"/>
      <c r="B31" s="285"/>
      <c r="C31" s="286"/>
      <c r="D31" s="158"/>
      <c r="E31" s="195"/>
      <c r="F31" s="197">
        <f t="shared" ref="F31:H31" si="3">$D31*E31</f>
        <v>0</v>
      </c>
      <c r="G31" s="195"/>
      <c r="H31" s="197">
        <f t="shared" si="3"/>
        <v>0</v>
      </c>
      <c r="I31" s="195"/>
      <c r="J31" s="198">
        <f t="shared" ref="J31" si="4">$D31*I31</f>
        <v>0</v>
      </c>
      <c r="K31" s="88" t="str">
        <f t="shared" si="0"/>
        <v>OK</v>
      </c>
    </row>
    <row r="32" spans="1:11" ht="37.5" customHeight="1" thickTop="1" thickBot="1">
      <c r="A32" s="278"/>
      <c r="B32" s="279" t="s">
        <v>76</v>
      </c>
      <c r="C32" s="280"/>
      <c r="D32" s="199">
        <f>SUM(D29:D31)</f>
        <v>0</v>
      </c>
      <c r="E32" s="200" t="e">
        <f>ROUNDDOWN(F32/D32,2)</f>
        <v>#DIV/0!</v>
      </c>
      <c r="F32" s="199">
        <f>SUM(F29:F31)</f>
        <v>0</v>
      </c>
      <c r="G32" s="200" t="e">
        <f>ROUNDDOWN(H32/F32,2)</f>
        <v>#DIV/0!</v>
      </c>
      <c r="H32" s="199">
        <f>SUM(H29:H31)</f>
        <v>0</v>
      </c>
      <c r="I32" s="200" t="e">
        <f>ROUNDDOWN(J32/H32,2)</f>
        <v>#DIV/0!</v>
      </c>
      <c r="J32" s="205">
        <f>SUM(J29:J31)</f>
        <v>0</v>
      </c>
      <c r="K32" s="88" t="str">
        <f t="shared" ref="K32:K33" si="5">IF(D32=ROUND(F32,0)+ROUND(J32,0)+ROUND(H32,0),"OK","×")</f>
        <v>OK</v>
      </c>
    </row>
    <row r="33" spans="1:11" ht="41" customHeight="1" thickTop="1" thickBot="1">
      <c r="A33" s="262" t="s">
        <v>80</v>
      </c>
      <c r="B33" s="263"/>
      <c r="C33" s="264"/>
      <c r="D33" s="173">
        <f>D28+D32</f>
        <v>0</v>
      </c>
      <c r="E33" s="174" t="e">
        <f>ROUNDDOWN(F33/D33,2)</f>
        <v>#DIV/0!</v>
      </c>
      <c r="F33" s="173">
        <f>F28+F32</f>
        <v>0</v>
      </c>
      <c r="G33" s="174" t="e">
        <f>ROUNDDOWN(H33/F33,2)</f>
        <v>#DIV/0!</v>
      </c>
      <c r="H33" s="173">
        <f>H28+H32</f>
        <v>0</v>
      </c>
      <c r="I33" s="174" t="e">
        <f>ROUNDDOWN(J33/H33,2)</f>
        <v>#DIV/0!</v>
      </c>
      <c r="J33" s="206">
        <f>J28+J32</f>
        <v>0</v>
      </c>
      <c r="K33" s="88" t="str">
        <f t="shared" si="5"/>
        <v>OK</v>
      </c>
    </row>
    <row r="34" spans="1:11" ht="19.5" customHeight="1">
      <c r="A34" s="168"/>
      <c r="B34" s="164"/>
      <c r="C34" s="165"/>
      <c r="D34" s="169"/>
      <c r="E34" s="166"/>
      <c r="F34" s="167"/>
      <c r="G34" s="166"/>
      <c r="H34" s="167"/>
      <c r="I34" s="166"/>
      <c r="J34" s="167"/>
      <c r="K34" s="88"/>
    </row>
    <row r="35" spans="1:11" ht="12" customHeight="1">
      <c r="B35" s="12"/>
      <c r="C35" s="7"/>
      <c r="D35" s="13"/>
      <c r="E35" s="13"/>
      <c r="F35" s="13"/>
      <c r="G35" s="13"/>
      <c r="H35" s="13"/>
      <c r="I35" s="13"/>
      <c r="J35" s="13"/>
    </row>
    <row r="36" spans="1:11" ht="75" customHeight="1">
      <c r="B36" s="244" t="s">
        <v>52</v>
      </c>
      <c r="C36" s="244"/>
      <c r="D36" s="244"/>
      <c r="E36" s="244"/>
      <c r="F36" s="244"/>
      <c r="G36" s="244"/>
      <c r="H36" s="244"/>
      <c r="I36" s="244"/>
      <c r="J36" s="244"/>
    </row>
    <row r="37" spans="1:11" ht="24.75" customHeight="1">
      <c r="B37" s="8"/>
      <c r="C37" s="233"/>
      <c r="D37" s="234"/>
      <c r="E37" s="234"/>
      <c r="F37" s="234"/>
      <c r="G37" s="234"/>
      <c r="H37" s="234"/>
      <c r="I37" s="234"/>
      <c r="J37" s="234"/>
    </row>
    <row r="38" spans="1:11" ht="24.75" customHeight="1">
      <c r="C38" s="9"/>
      <c r="D38" s="9"/>
      <c r="E38" s="9"/>
      <c r="F38" s="9"/>
      <c r="G38" s="9"/>
      <c r="H38" s="9"/>
      <c r="I38" s="9"/>
      <c r="J38" s="9"/>
    </row>
  </sheetData>
  <mergeCells count="19">
    <mergeCell ref="B36:J36"/>
    <mergeCell ref="C37:J37"/>
    <mergeCell ref="B24:B27"/>
    <mergeCell ref="A29:A32"/>
    <mergeCell ref="B32:C32"/>
    <mergeCell ref="B30:C30"/>
    <mergeCell ref="B29:C29"/>
    <mergeCell ref="B31:C31"/>
    <mergeCell ref="A10:A28"/>
    <mergeCell ref="A7:B9"/>
    <mergeCell ref="A33:C33"/>
    <mergeCell ref="B1:J1"/>
    <mergeCell ref="B3:D3"/>
    <mergeCell ref="B4:D4"/>
    <mergeCell ref="B5:D5"/>
    <mergeCell ref="C7:C9"/>
    <mergeCell ref="E7:J7"/>
    <mergeCell ref="B10:B22"/>
    <mergeCell ref="B28:C28"/>
  </mergeCells>
  <phoneticPr fontId="1"/>
  <pageMargins left="0.59055118110236227" right="0.39370078740157483" top="0.59055118110236227" bottom="0.59055118110236227" header="0.51181102362204722" footer="0.51181102362204722"/>
  <pageSetup paperSize="9" scale="7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【併設施設ありの場合こちらに入力】按分表</vt:lpstr>
      <vt:lpstr>都市型軽費老人ホーム</vt:lpstr>
      <vt:lpstr>【併設有】全体</vt:lpstr>
      <vt:lpstr>【併設施設ありの場合こちらに入力】按分表!Print_Area</vt:lpstr>
      <vt:lpstr>【併設有】全体!Print_Area</vt:lpstr>
      <vt:lpstr>都市型軽費老人ホーム!Print_Area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2023-03-23T11:25:33Z</cp:lastPrinted>
  <dcterms:created xsi:type="dcterms:W3CDTF">2017-08-08T05:07:56Z</dcterms:created>
  <dcterms:modified xsi:type="dcterms:W3CDTF">2023-03-24T02:25:18Z</dcterms:modified>
</cp:coreProperties>
</file>